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0576F21-D774-4836-B565-0F30B8BC06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23" i="1" l="1"/>
  <c r="AD23" i="1" s="1"/>
  <c r="X14" i="1" l="1"/>
  <c r="AG13" i="1" s="1"/>
  <c r="AA11" i="1" l="1"/>
  <c r="AB22" i="1"/>
  <c r="AD22" i="1" s="1"/>
  <c r="X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AE14" i="1" s="1"/>
  <c r="W13" i="1"/>
  <c r="W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4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G12" i="1" l="1"/>
  <c r="T12" i="1" s="1"/>
  <c r="T13" i="1" s="1"/>
  <c r="Z14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Y14" i="1" s="1"/>
  <c r="I61" i="1"/>
  <c r="X12" i="1"/>
  <c r="Z13" i="1" s="1"/>
  <c r="AA13" i="1" s="1"/>
  <c r="AA14" i="1" l="1"/>
  <c r="AD14" i="1" s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F38" i="1" s="1"/>
  <c r="I80" i="1"/>
  <c r="A39" i="1" l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O373" i="1" l="1"/>
  <c r="Q373" i="1" s="1"/>
  <c r="R373" i="1" s="1"/>
  <c r="A374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A375" i="1" l="1"/>
  <c r="O374" i="1"/>
  <c r="Q374" i="1" s="1"/>
  <c r="R374" i="1" s="1"/>
  <c r="D374" i="1"/>
  <c r="E374" i="1" s="1"/>
  <c r="F375" i="1" s="1"/>
  <c r="T373" i="1"/>
  <c r="T374" i="1" s="1"/>
  <c r="S373" i="1"/>
  <c r="S374" i="1" s="1"/>
  <c r="F373" i="1"/>
  <c r="F374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S375" i="1" l="1"/>
  <c r="T375" i="1"/>
  <c r="O375" i="1"/>
  <c r="Q375" i="1" s="1"/>
  <c r="R375" i="1" s="1"/>
  <c r="D375" i="1"/>
  <c r="E375" i="1" s="1"/>
  <c r="A376" i="1"/>
  <c r="G300" i="1"/>
  <c r="H299" i="1"/>
  <c r="N299" i="1" s="1"/>
  <c r="P299" i="1" s="1"/>
  <c r="B299" i="1" s="1"/>
  <c r="J301" i="1"/>
  <c r="K300" i="1"/>
  <c r="L300" i="1" s="1"/>
  <c r="M300" i="1" s="1"/>
  <c r="C305" i="1"/>
  <c r="A377" i="1" l="1"/>
  <c r="D376" i="1"/>
  <c r="E376" i="1" s="1"/>
  <c r="F377" i="1" s="1"/>
  <c r="O376" i="1"/>
  <c r="Q376" i="1" s="1"/>
  <c r="R376" i="1" s="1"/>
  <c r="F376" i="1"/>
  <c r="T376" i="1"/>
  <c r="S376" i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D377" i="1"/>
  <c r="E377" i="1" s="1"/>
  <c r="O377" i="1"/>
  <c r="Q377" i="1" s="1"/>
  <c r="R377" i="1" s="1"/>
  <c r="H301" i="1"/>
  <c r="N301" i="1" s="1"/>
  <c r="P301" i="1" s="1"/>
  <c r="B301" i="1" s="1"/>
  <c r="G302" i="1"/>
  <c r="J303" i="1"/>
  <c r="K302" i="1"/>
  <c r="L302" i="1" s="1"/>
  <c r="M302" i="1" s="1"/>
  <c r="C307" i="1"/>
  <c r="K303" i="1" l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G374" i="1" l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K375" i="1" l="1"/>
  <c r="L375" i="1" s="1"/>
  <c r="M375" i="1" s="1"/>
  <c r="J376" i="1"/>
  <c r="N373" i="1"/>
  <c r="P373" i="1" s="1"/>
  <c r="B373" i="1" s="1"/>
  <c r="G375" i="1"/>
  <c r="H374" i="1"/>
  <c r="N374" i="1" s="1"/>
  <c r="P374" i="1" s="1"/>
  <c r="B374" i="1" s="1"/>
  <c r="G376" i="1" l="1"/>
  <c r="H375" i="1"/>
  <c r="N375" i="1" s="1"/>
  <c r="P375" i="1" s="1"/>
  <c r="B375" i="1" s="1"/>
  <c r="K376" i="1"/>
  <c r="L376" i="1" s="1"/>
  <c r="M376" i="1" s="1"/>
  <c r="J377" i="1"/>
  <c r="K377" i="1" s="1"/>
  <c r="L377" i="1" l="1"/>
  <c r="M377" i="1" s="1"/>
  <c r="G377" i="1"/>
  <c r="H377" i="1" s="1"/>
  <c r="H376" i="1"/>
  <c r="N376" i="1" s="1"/>
  <c r="P376" i="1" s="1"/>
  <c r="B376" i="1" s="1"/>
  <c r="N377" i="1" l="1"/>
  <c r="P377" i="1" s="1"/>
  <c r="B377" i="1" l="1"/>
  <c r="A6" i="1"/>
  <c r="A5" i="1"/>
  <c r="B12" i="1" l="1"/>
</calcChain>
</file>

<file path=xl/sharedStrings.xml><?xml version="1.0" encoding="utf-8"?>
<sst xmlns="http://schemas.openxmlformats.org/spreadsheetml/2006/main" count="240" uniqueCount="80">
  <si>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</si>
  <si>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</si>
  <si>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</si>
  <si>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</si>
  <si>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</si>
  <si>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</si>
  <si>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</si>
  <si>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</si>
  <si>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</si>
  <si>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</si>
  <si>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</si>
  <si>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</si>
  <si>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</si>
  <si>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</si>
  <si>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</si>
  <si>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</si>
  <si>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</si>
  <si>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</si>
  <si>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</si>
  <si>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</si>
  <si>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</si>
  <si>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</si>
  <si>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</si>
  <si>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</si>
  <si>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</si>
  <si>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</si>
  <si>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</si>
  <si>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</si>
  <si>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</si>
  <si>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</si>
  <si>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</si>
  <si>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</si>
  <si>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</si>
  <si>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</si>
  <si>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</si>
  <si>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</si>
  <si>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</si>
  <si>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</si>
  <si>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</si>
  <si>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</si>
  <si>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</si>
  <si>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</si>
  <si>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</si>
  <si>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</si>
  <si>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</si>
  <si>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</si>
  <si>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</si>
  <si>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</si>
  <si>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</si>
  <si>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</si>
  <si>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</si>
  <si>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</si>
  <si>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</si>
  <si>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</si>
  <si>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</si>
  <si>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</si>
  <si>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</si>
  <si>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</si>
  <si>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</si>
  <si>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</si>
  <si>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</si>
  <si>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</si>
  <si>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</si>
  <si>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</si>
  <si>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</si>
  <si>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</si>
  <si>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</si>
  <si>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</si>
  <si>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</si>
  <si>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</si>
  <si>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</si>
  <si>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</si>
  <si>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</si>
  <si>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LIGHT SERVIÇOS DE ELETRICIDADE S.A. - 18ª Emissão de Debêntures - Série Única - R$ 400.000.000,00</t>
  </si>
  <si>
    <t>DI + 2,51% a.a.</t>
  </si>
  <si>
    <t>LIGHT SESA</t>
  </si>
  <si>
    <t>J=</t>
  </si>
  <si>
    <t>LIGHA8</t>
  </si>
  <si>
    <t>UNITÁRIO</t>
  </si>
  <si>
    <t>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</si>
</sst>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3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166" fontId="12" fillId="3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left" vertical="top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47625</xdr:rowOff>
    </xdr:from>
    <xdr:to>
      <xdr:col>0</xdr:col>
      <xdr:colOff>1123950</xdr:colOff>
      <xdr:row>5</xdr:row>
      <xdr:rowOff>92869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CA262E-3F01-42F9-88A4-E5E33A2F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7625"/>
          <a:ext cx="857250" cy="8929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71" customWidth="1"/>
    <col min="2" max="2" width="21.42578125" style="7" customWidth="1"/>
    <col min="3" max="3" width="22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5" customFormat="1" ht="14.25" x14ac:dyDescent="0.2">
      <c r="A1" s="77"/>
      <c r="B1" s="125">
        <f ca="1">WORKDAY(TODAY(),1,$W$21:$W$544)</f>
        <v>45618</v>
      </c>
      <c r="C1" s="43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9" t="s">
        <v>0</v>
      </c>
      <c r="X1" s="80"/>
      <c r="Y1" s="79"/>
      <c r="Z1" s="79"/>
      <c r="AA1" s="79"/>
      <c r="AB1" s="79" t="s">
        <v>1</v>
      </c>
      <c r="AC1" s="79"/>
      <c r="AD1" s="79"/>
      <c r="AE1" s="79"/>
      <c r="AF1" s="81"/>
      <c r="AG1" s="79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0" s="45" customFormat="1" ht="14.25" x14ac:dyDescent="0.15">
      <c r="A2" s="78"/>
      <c r="B2" s="128" t="s">
        <v>73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0"/>
      <c r="T2" s="41"/>
      <c r="U2" s="51"/>
      <c r="V2" s="51"/>
      <c r="W2" s="52"/>
      <c r="X2" s="53"/>
      <c r="Y2" s="39"/>
      <c r="Z2" s="51"/>
      <c r="AA2" s="51"/>
      <c r="AB2" s="39"/>
      <c r="AC2" s="39"/>
      <c r="AD2" s="39"/>
      <c r="AE2" s="51"/>
      <c r="AF2" s="54"/>
      <c r="AG2" s="51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</row>
    <row r="3" spans="1:190" s="45" customFormat="1" ht="14.25" x14ac:dyDescent="0.15">
      <c r="A3" s="55"/>
      <c r="B3" s="128" t="s">
        <v>74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0"/>
      <c r="T3" s="41"/>
      <c r="U3" s="51"/>
      <c r="V3" s="51"/>
      <c r="W3" s="52"/>
      <c r="X3" s="53"/>
      <c r="Y3" s="39"/>
      <c r="Z3" s="51"/>
      <c r="AA3" s="51"/>
      <c r="AB3" s="39"/>
      <c r="AC3" s="39"/>
      <c r="AD3" s="39"/>
      <c r="AE3" s="51"/>
      <c r="AF3" s="54"/>
      <c r="AG3" s="51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</row>
    <row r="4" spans="1:190" s="45" customFormat="1" ht="12.75" customHeight="1" x14ac:dyDescent="0.2">
      <c r="A4" s="73"/>
      <c r="B4" s="82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0"/>
      <c r="T4" s="41"/>
      <c r="U4" s="51"/>
      <c r="V4" s="51"/>
      <c r="W4" s="51"/>
      <c r="X4" s="53"/>
      <c r="Y4" s="39"/>
      <c r="Z4" s="51"/>
      <c r="AA4" s="51"/>
      <c r="AB4" s="39"/>
      <c r="AC4" s="39"/>
      <c r="AD4" s="39"/>
      <c r="AE4" s="51"/>
      <c r="AF4" s="54"/>
      <c r="AG4" s="51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</row>
    <row r="5" spans="1:190" s="45" customFormat="1" x14ac:dyDescent="0.15">
      <c r="A5" s="72" t="str">
        <f>IF(A4="Sim",VLOOKUP($B$1,$A$12:$T$4692,16),"")</f>
        <v/>
      </c>
      <c r="B5" s="56"/>
      <c r="C5" s="56"/>
      <c r="D5" s="56"/>
      <c r="E5" s="57"/>
      <c r="F5" s="58"/>
      <c r="G5" s="58"/>
      <c r="H5" s="58"/>
      <c r="I5" s="59"/>
      <c r="J5" s="60"/>
      <c r="K5" s="61"/>
      <c r="L5" s="61"/>
      <c r="M5" s="62"/>
      <c r="N5" s="62"/>
      <c r="O5" s="63"/>
      <c r="P5" s="64"/>
      <c r="Q5" s="64"/>
      <c r="R5" s="65"/>
      <c r="S5" s="66"/>
      <c r="T5" s="67"/>
      <c r="U5" s="65"/>
      <c r="V5" s="65"/>
      <c r="W5" s="65"/>
      <c r="X5" s="68"/>
      <c r="Y5" s="65"/>
      <c r="Z5" s="65"/>
      <c r="AA5" s="65"/>
      <c r="AB5" s="65"/>
      <c r="AC5" s="65"/>
      <c r="AD5" s="65"/>
      <c r="AE5" s="65"/>
      <c r="AF5" s="65"/>
      <c r="AG5" s="6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</row>
    <row r="6" spans="1:190" s="45" customFormat="1" x14ac:dyDescent="0.15">
      <c r="A6" s="72" t="str">
        <f>IF(A4="Sim",VLOOKUP($B$1,$A$12:$T$4692,18),"")</f>
        <v/>
      </c>
      <c r="B6" s="42">
        <v>1</v>
      </c>
      <c r="C6" s="42">
        <f t="shared" ref="C6:T6" si="0">(B6+1)</f>
        <v>2</v>
      </c>
      <c r="D6" s="42">
        <f t="shared" si="0"/>
        <v>3</v>
      </c>
      <c r="E6" s="69">
        <f t="shared" si="0"/>
        <v>4</v>
      </c>
      <c r="F6" s="42">
        <f t="shared" si="0"/>
        <v>5</v>
      </c>
      <c r="G6" s="42">
        <f t="shared" si="0"/>
        <v>6</v>
      </c>
      <c r="H6" s="42">
        <f t="shared" si="0"/>
        <v>7</v>
      </c>
      <c r="I6" s="42">
        <f t="shared" si="0"/>
        <v>8</v>
      </c>
      <c r="J6" s="42">
        <f t="shared" si="0"/>
        <v>9</v>
      </c>
      <c r="K6" s="42">
        <f t="shared" si="0"/>
        <v>10</v>
      </c>
      <c r="L6" s="42">
        <f t="shared" si="0"/>
        <v>11</v>
      </c>
      <c r="M6" s="42">
        <f t="shared" si="0"/>
        <v>12</v>
      </c>
      <c r="N6" s="42">
        <f t="shared" si="0"/>
        <v>13</v>
      </c>
      <c r="O6" s="42">
        <f t="shared" si="0"/>
        <v>14</v>
      </c>
      <c r="P6" s="42">
        <f t="shared" si="0"/>
        <v>15</v>
      </c>
      <c r="Q6" s="42">
        <f t="shared" si="0"/>
        <v>16</v>
      </c>
      <c r="R6" s="42">
        <f t="shared" si="0"/>
        <v>17</v>
      </c>
      <c r="S6" s="42">
        <f t="shared" si="0"/>
        <v>18</v>
      </c>
      <c r="T6" s="42">
        <f t="shared" si="0"/>
        <v>19</v>
      </c>
      <c r="U6" s="37"/>
      <c r="V6" s="37"/>
      <c r="W6" s="37"/>
      <c r="X6" s="43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</row>
    <row r="7" spans="1:190" s="45" customFormat="1" ht="12.75" x14ac:dyDescent="0.15">
      <c r="A7" s="105" t="s">
        <v>71</v>
      </c>
      <c r="B7" s="99" t="s">
        <v>4</v>
      </c>
      <c r="C7" s="99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9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3"/>
      <c r="Y7" s="37"/>
      <c r="Z7" s="37"/>
      <c r="AA7" s="37"/>
      <c r="AB7" s="37"/>
      <c r="AC7" s="37"/>
      <c r="AD7" s="37"/>
      <c r="AE7" s="37"/>
      <c r="AF7" s="40"/>
      <c r="AG7" s="37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</row>
    <row r="8" spans="1:190" s="45" customFormat="1" ht="12.75" x14ac:dyDescent="0.15">
      <c r="A8" s="115">
        <v>43936</v>
      </c>
      <c r="B8" s="99" t="s">
        <v>13</v>
      </c>
      <c r="C8" s="99" t="s">
        <v>14</v>
      </c>
      <c r="D8" s="116" t="s">
        <v>15</v>
      </c>
      <c r="E8" s="117" t="s">
        <v>16</v>
      </c>
      <c r="F8" s="99" t="s">
        <v>16</v>
      </c>
      <c r="G8" s="99" t="s">
        <v>16</v>
      </c>
      <c r="H8" s="99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9"/>
      <c r="Q8" s="99"/>
      <c r="R8" s="112"/>
      <c r="S8" s="113" t="s">
        <v>19</v>
      </c>
      <c r="T8" s="114" t="s">
        <v>3</v>
      </c>
      <c r="U8" s="37"/>
      <c r="V8" s="37"/>
      <c r="W8" s="37"/>
      <c r="X8" s="43"/>
      <c r="Y8" s="37"/>
      <c r="Z8" s="37"/>
      <c r="AA8" s="37"/>
      <c r="AB8" s="37"/>
      <c r="AC8" s="37"/>
      <c r="AD8" s="37"/>
      <c r="AE8" s="37"/>
      <c r="AF8" s="40"/>
      <c r="AG8" s="37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</row>
    <row r="9" spans="1:190" s="45" customFormat="1" ht="14.25" x14ac:dyDescent="0.2">
      <c r="A9" s="120" t="s">
        <v>72</v>
      </c>
      <c r="B9" s="126" t="s">
        <v>77</v>
      </c>
      <c r="C9" s="99" t="s">
        <v>78</v>
      </c>
      <c r="D9" s="99"/>
      <c r="E9" s="117" t="s">
        <v>20</v>
      </c>
      <c r="F9" s="99" t="s">
        <v>21</v>
      </c>
      <c r="G9" s="99" t="s">
        <v>21</v>
      </c>
      <c r="H9" s="99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9" t="s">
        <v>21</v>
      </c>
      <c r="O9" s="111"/>
      <c r="P9" s="99"/>
      <c r="Q9" s="99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</row>
    <row r="10" spans="1:190" s="45" customFormat="1" ht="12.75" x14ac:dyDescent="0.15">
      <c r="A10" s="115">
        <v>43936</v>
      </c>
      <c r="B10" s="99" t="s">
        <v>75</v>
      </c>
      <c r="C10" s="99" t="s">
        <v>79</v>
      </c>
      <c r="D10" s="116" t="s">
        <v>27</v>
      </c>
      <c r="E10" s="117" t="s">
        <v>28</v>
      </c>
      <c r="F10" s="99" t="s">
        <v>29</v>
      </c>
      <c r="G10" s="99" t="s">
        <v>30</v>
      </c>
      <c r="H10" s="99" t="s">
        <v>31</v>
      </c>
      <c r="I10" s="118" t="s">
        <v>32</v>
      </c>
      <c r="J10" s="118" t="s">
        <v>17</v>
      </c>
      <c r="K10" s="99" t="s">
        <v>33</v>
      </c>
      <c r="L10" s="99" t="s">
        <v>34</v>
      </c>
      <c r="M10" s="99" t="s">
        <v>35</v>
      </c>
      <c r="N10" s="110" t="s">
        <v>36</v>
      </c>
      <c r="O10" s="111"/>
      <c r="P10" s="99" t="s">
        <v>37</v>
      </c>
      <c r="Q10" s="99" t="s">
        <v>49</v>
      </c>
      <c r="R10" s="112"/>
      <c r="S10" s="113"/>
      <c r="T10" s="114"/>
      <c r="U10" s="37"/>
      <c r="V10" s="40"/>
      <c r="W10" s="83" t="s">
        <v>38</v>
      </c>
      <c r="X10" s="84" t="s">
        <v>2</v>
      </c>
      <c r="Y10" s="83" t="s">
        <v>39</v>
      </c>
      <c r="Z10" s="83" t="s">
        <v>40</v>
      </c>
      <c r="AA10" s="83" t="s">
        <v>41</v>
      </c>
      <c r="AB10" s="83" t="s">
        <v>42</v>
      </c>
      <c r="AC10" s="85" t="s">
        <v>42</v>
      </c>
      <c r="AD10" s="83" t="s">
        <v>43</v>
      </c>
      <c r="AE10" s="83" t="s">
        <v>44</v>
      </c>
      <c r="AF10" s="86" t="s">
        <v>45</v>
      </c>
      <c r="AG10" s="83" t="s">
        <v>45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</row>
    <row r="11" spans="1:190" s="45" customFormat="1" ht="12.75" x14ac:dyDescent="0.2">
      <c r="A11" s="122"/>
      <c r="B11" s="99" t="s">
        <v>46</v>
      </c>
      <c r="C11" s="99" t="s">
        <v>46</v>
      </c>
      <c r="D11" s="118"/>
      <c r="E11" s="117"/>
      <c r="F11" s="123"/>
      <c r="G11" s="123" t="s">
        <v>47</v>
      </c>
      <c r="H11" s="123"/>
      <c r="I11" s="121"/>
      <c r="J11" s="118" t="s">
        <v>24</v>
      </c>
      <c r="K11" s="117"/>
      <c r="L11" s="117"/>
      <c r="M11" s="124"/>
      <c r="N11" s="124"/>
      <c r="O11" s="111"/>
      <c r="P11" s="99" t="s">
        <v>46</v>
      </c>
      <c r="Q11" s="114"/>
      <c r="R11" s="112" t="s">
        <v>46</v>
      </c>
      <c r="S11" s="113"/>
      <c r="T11" s="114"/>
      <c r="U11" s="39"/>
      <c r="V11" s="40"/>
      <c r="W11" s="83"/>
      <c r="X11" s="84"/>
      <c r="Y11" s="83" t="s">
        <v>46</v>
      </c>
      <c r="Z11" s="83" t="s">
        <v>48</v>
      </c>
      <c r="AA11" s="87">
        <f>I12</f>
        <v>2.5100000000000001E-2</v>
      </c>
      <c r="AB11" s="83" t="s">
        <v>46</v>
      </c>
      <c r="AC11" s="85" t="s">
        <v>49</v>
      </c>
      <c r="AD11" s="83" t="s">
        <v>46</v>
      </c>
      <c r="AE11" s="83"/>
      <c r="AF11" s="86" t="s">
        <v>50</v>
      </c>
      <c r="AG11" s="83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</row>
    <row r="12" spans="1:190" ht="14.25" x14ac:dyDescent="0.2">
      <c r="A12" s="103">
        <f>A10</f>
        <v>43936</v>
      </c>
      <c r="B12" s="74">
        <f ca="1">IF(A12&lt;=TODAY(),C12+P12,IF(AND(A12&gt;TODAY(),A12&lt;=$B$1),IF(VLOOKUP(TODAY(),$A$10:$D$5000,4,FALSE)=0,"n.d",C12+P12),"n.d"))</f>
        <v>1000</v>
      </c>
      <c r="C12" s="127">
        <v>1000</v>
      </c>
      <c r="D12" s="12">
        <f ca="1">IF(A12&lt;$B$1,VLOOKUP(A12,[1]DI!$A$4:$B$15000,2,FALSE),0)</f>
        <v>3.6500000000000005E-2</v>
      </c>
      <c r="E12" s="13">
        <f t="shared" ref="E12:E75" ca="1" si="1">ROUND(((1+D12)^(1/252)),8)</f>
        <v>1.00014227</v>
      </c>
      <c r="F12" s="13">
        <v>1</v>
      </c>
      <c r="G12" s="13">
        <f>F12</f>
        <v>1</v>
      </c>
      <c r="H12" s="13">
        <f t="shared" ref="H12:H75" si="2">ROUND(F12/G12,8)</f>
        <v>1</v>
      </c>
      <c r="I12" s="104">
        <v>2.5100000000000001E-2</v>
      </c>
      <c r="J12" s="75">
        <f>AD21</f>
        <v>43936</v>
      </c>
      <c r="K12" s="17">
        <v>0</v>
      </c>
      <c r="L12" s="17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7">
        <v>0</v>
      </c>
      <c r="P12" s="13">
        <f t="shared" ref="P12:P75" si="5">TRUNC(((N12-1)*C12),8)</f>
        <v>0</v>
      </c>
      <c r="Q12" s="3">
        <f t="shared" ref="Q12:Q75" si="6">IF($O12&gt;0,VLOOKUP($O12,$W$12:$AC$19,7),0)</f>
        <v>0</v>
      </c>
      <c r="R12" s="13">
        <f t="shared" ref="R12:R75" si="7">IF(Q12&gt;0,TRUNC(Q12*C$12,8),0)</f>
        <v>0</v>
      </c>
      <c r="S12" s="18" t="str">
        <f>AF12</f>
        <v>J=</v>
      </c>
      <c r="T12" s="34">
        <f>AG12</f>
        <v>44119</v>
      </c>
      <c r="U12" s="3"/>
      <c r="V12" s="19"/>
      <c r="W12" s="88">
        <v>0</v>
      </c>
      <c r="X12" s="89">
        <f>AD21</f>
        <v>43936</v>
      </c>
      <c r="Y12" s="90">
        <f>C12</f>
        <v>1000</v>
      </c>
      <c r="Z12" s="90"/>
      <c r="AA12" s="91">
        <v>0</v>
      </c>
      <c r="AB12" s="90">
        <v>0</v>
      </c>
      <c r="AC12" s="92">
        <v>0</v>
      </c>
      <c r="AD12" s="91">
        <v>0</v>
      </c>
      <c r="AE12" s="88">
        <v>0</v>
      </c>
      <c r="AF12" s="93" t="s">
        <v>76</v>
      </c>
      <c r="AG12" s="94">
        <f t="shared" ref="AG12" si="8">X13</f>
        <v>44119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3">
        <f t="shared" ref="A13:A76" si="9">(A12+1)</f>
        <v>43937</v>
      </c>
      <c r="B13" s="74">
        <f ca="1">IF(A13&lt;=TODAY(),C13+P13,IF(AND(A13&gt;TODAY(),A13&lt;=$B$1),IF(VLOOKUP(TODAY(),$A$10:$D$5000,4,FALSE)=0,"n.d",C13+P13),"n.d"))</f>
        <v>1000.240663</v>
      </c>
      <c r="C13" s="13">
        <f t="shared" ref="C13:C76" si="10">(C12-R12)</f>
        <v>1000</v>
      </c>
      <c r="D13" s="12">
        <f ca="1">IF(A13&lt;$B$1,VLOOKUP(A13,[1]DI!$A$4:$B$15000,2,FALSE),0)</f>
        <v>3.6500000000000005E-2</v>
      </c>
      <c r="E13" s="13">
        <f t="shared" ca="1" si="1"/>
        <v>1.00014227</v>
      </c>
      <c r="F13" s="13">
        <f ca="1">(TRUNC(PRODUCT($E$12:$E12),16))</f>
        <v>1.00014227</v>
      </c>
      <c r="G13" s="13">
        <f t="shared" ref="G13:G76" si="11">IF(O12&gt;0,F12,G12)</f>
        <v>1</v>
      </c>
      <c r="H13" s="13">
        <f t="shared" ca="1" si="2"/>
        <v>1.00014227</v>
      </c>
      <c r="I13" s="12">
        <f t="shared" ref="I13:I76" si="12">I12</f>
        <v>2.5100000000000001E-2</v>
      </c>
      <c r="J13" s="34">
        <f t="shared" ref="J13:J76" si="13">IF(O12&gt;0,VLOOKUP(O12,W$12:AG$150,2),J12)</f>
        <v>43936</v>
      </c>
      <c r="K13" s="2">
        <f t="shared" ref="K13:K76" si="14">IF(A13&gt;J13,IF(NETWORKDAYS(J13,A13,$W$21:$W$544)-1=0,1,NETWORKDAYS(J13,A13,$W$21:$W$544)-1),0)</f>
        <v>1</v>
      </c>
      <c r="L13" s="17">
        <f t="shared" ref="L13:L76" si="15">IF(AND(K13=1,K12=1),1,IF(K13&gt;0,IF(K13=K12,K13+1,K13),0))</f>
        <v>1</v>
      </c>
      <c r="M13" s="11">
        <f t="shared" si="3"/>
        <v>1.000098379</v>
      </c>
      <c r="N13" s="11">
        <f t="shared" ca="1" si="4"/>
        <v>1.000240663</v>
      </c>
      <c r="O13" s="17">
        <f t="shared" ref="O13:O76" si="16">IF(VLOOKUP(A13,X$12:AE$150,8)=VLOOKUP(A12,X$12:AE$150,8),0,VLOOKUP(A13,X$12:AE$150,8))</f>
        <v>0</v>
      </c>
      <c r="P13" s="13">
        <f t="shared" ca="1" si="5"/>
        <v>0.24066299999999999</v>
      </c>
      <c r="Q13" s="20">
        <f t="shared" si="6"/>
        <v>0</v>
      </c>
      <c r="R13" s="13">
        <f t="shared" si="7"/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44119</v>
      </c>
      <c r="U13" s="3"/>
      <c r="V13" s="4"/>
      <c r="W13" s="88">
        <f t="shared" ref="W13:W14" si="19">W12+1</f>
        <v>1</v>
      </c>
      <c r="X13" s="89">
        <f>AD22</f>
        <v>44119</v>
      </c>
      <c r="Y13" s="90">
        <f t="shared" ref="Y13" si="20">(Y12-AB13)</f>
        <v>1000</v>
      </c>
      <c r="Z13" s="91">
        <f>NETWORKDAYS(X12,X13,W$21:W$444)-1</f>
        <v>126</v>
      </c>
      <c r="AA13" s="90">
        <f t="shared" ref="AA13" si="21">ROUND((ROUND(((1+AA$11)^(Z13/252)),9)-1)*Y12,2)</f>
        <v>12.47</v>
      </c>
      <c r="AB13" s="95">
        <f t="shared" ref="AB13" si="22">TRUNC(Y$12*AC13,6)</f>
        <v>0</v>
      </c>
      <c r="AC13" s="92">
        <v>0</v>
      </c>
      <c r="AD13" s="90">
        <f t="shared" ref="AD13" si="23">(AA13+AB13)</f>
        <v>12.47</v>
      </c>
      <c r="AE13" s="88">
        <f t="shared" ref="AE13:AE14" si="24">AE12+1</f>
        <v>1</v>
      </c>
      <c r="AF13" s="93" t="s">
        <v>51</v>
      </c>
      <c r="AG13" s="94">
        <f t="shared" ref="AG13" si="25">X14</f>
        <v>44301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3">
        <f t="shared" si="9"/>
        <v>43938</v>
      </c>
      <c r="B14" s="74">
        <f t="shared" ref="B14:B77" ca="1" si="26">IF(A14&lt;=TODAY(),C14+P14,IF(AND(A14&gt;TODAY(),A14&lt;=$B$1),IF(VLOOKUP(TODAY(),$A$10:$D$5000,4,FALSE)=0,"n.d",C14+P14),"n.d"))</f>
        <v>1000.48138299</v>
      </c>
      <c r="C14" s="13">
        <f t="shared" si="10"/>
        <v>1000</v>
      </c>
      <c r="D14" s="12">
        <f ca="1">IF(A14&lt;$B$1,VLOOKUP(A14,[1]DI!$A$4:$B$15000,2,FALSE),0)</f>
        <v>3.6500000000000005E-2</v>
      </c>
      <c r="E14" s="13">
        <f t="shared" ca="1" si="1"/>
        <v>1.00014227</v>
      </c>
      <c r="F14" s="13">
        <f ca="1">(TRUNC(PRODUCT($E$12:$E13),16))</f>
        <v>1.00028456024075</v>
      </c>
      <c r="G14" s="13">
        <f t="shared" si="11"/>
        <v>1</v>
      </c>
      <c r="H14" s="13">
        <f t="shared" ca="1" si="2"/>
        <v>1.0002845600000001</v>
      </c>
      <c r="I14" s="12">
        <f t="shared" si="12"/>
        <v>2.5100000000000001E-2</v>
      </c>
      <c r="J14" s="34">
        <f t="shared" si="13"/>
        <v>43936</v>
      </c>
      <c r="K14" s="2">
        <f t="shared" si="14"/>
        <v>2</v>
      </c>
      <c r="L14" s="17">
        <f t="shared" si="15"/>
        <v>2</v>
      </c>
      <c r="M14" s="11">
        <f t="shared" si="3"/>
        <v>1.000196767</v>
      </c>
      <c r="N14" s="11">
        <f t="shared" ca="1" si="4"/>
        <v>1.0004813829999999</v>
      </c>
      <c r="O14" s="17">
        <f t="shared" si="16"/>
        <v>0</v>
      </c>
      <c r="P14" s="13">
        <f t="shared" ca="1" si="5"/>
        <v>0.48138299000000001</v>
      </c>
      <c r="Q14" s="20">
        <f t="shared" si="6"/>
        <v>0</v>
      </c>
      <c r="R14" s="13">
        <f t="shared" si="7"/>
        <v>0</v>
      </c>
      <c r="S14" s="4" t="str">
        <f t="shared" si="17"/>
        <v>J=</v>
      </c>
      <c r="T14" s="34">
        <f t="shared" si="18"/>
        <v>44119</v>
      </c>
      <c r="U14" s="3"/>
      <c r="V14" s="4"/>
      <c r="W14" s="88">
        <f t="shared" si="19"/>
        <v>2</v>
      </c>
      <c r="X14" s="89">
        <f>AD23</f>
        <v>44301</v>
      </c>
      <c r="Y14" s="90">
        <f t="shared" ref="Y14" si="27">(Y13-AB14)</f>
        <v>0</v>
      </c>
      <c r="Z14" s="91">
        <f>NETWORKDAYS(X13,X14,W$21:W$444)-1</f>
        <v>124</v>
      </c>
      <c r="AA14" s="90">
        <f t="shared" ref="AA14" si="28">ROUND((ROUND(((1+AA$11)^(Z14/252)),9)-1)*Y13,2)</f>
        <v>12.27</v>
      </c>
      <c r="AB14" s="95">
        <f t="shared" ref="AB14" si="29">TRUNC(Y$12*AC14,6)</f>
        <v>1000</v>
      </c>
      <c r="AC14" s="92">
        <v>1</v>
      </c>
      <c r="AD14" s="90">
        <f t="shared" ref="AD14" si="30">(AA14+AB14)</f>
        <v>1012.27</v>
      </c>
      <c r="AE14" s="88">
        <f t="shared" si="24"/>
        <v>2</v>
      </c>
      <c r="AF14" s="93"/>
      <c r="AG14" s="9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3">
        <f t="shared" si="9"/>
        <v>43939</v>
      </c>
      <c r="B15" s="74">
        <f t="shared" ca="1" si="26"/>
        <v>1000.722161</v>
      </c>
      <c r="C15" s="13">
        <f t="shared" si="10"/>
        <v>1000</v>
      </c>
      <c r="D15" s="12">
        <f ca="1">IF(A15&lt;$B$1,VLOOKUP(A15,[1]DI!$A$4:$B$15000,2,FALSE),0)</f>
        <v>0</v>
      </c>
      <c r="E15" s="13">
        <f t="shared" ca="1" si="1"/>
        <v>1</v>
      </c>
      <c r="F15" s="13">
        <f ca="1">(TRUNC(PRODUCT($E$12:$E14),16))</f>
        <v>1.00042687072514</v>
      </c>
      <c r="G15" s="13">
        <f t="shared" si="11"/>
        <v>1</v>
      </c>
      <c r="H15" s="13">
        <f t="shared" ca="1" si="2"/>
        <v>1.0004268700000001</v>
      </c>
      <c r="I15" s="12">
        <f t="shared" si="12"/>
        <v>2.5100000000000001E-2</v>
      </c>
      <c r="J15" s="34">
        <f t="shared" si="13"/>
        <v>43936</v>
      </c>
      <c r="K15" s="2">
        <f t="shared" si="14"/>
        <v>2</v>
      </c>
      <c r="L15" s="17">
        <f t="shared" si="15"/>
        <v>3</v>
      </c>
      <c r="M15" s="11">
        <f t="shared" si="3"/>
        <v>1.000295165</v>
      </c>
      <c r="N15" s="11">
        <f t="shared" ca="1" si="4"/>
        <v>1.0007221610000001</v>
      </c>
      <c r="O15" s="17">
        <f t="shared" si="16"/>
        <v>0</v>
      </c>
      <c r="P15" s="13">
        <f t="shared" ca="1" si="5"/>
        <v>0.72216100000000005</v>
      </c>
      <c r="Q15" s="20">
        <f t="shared" si="6"/>
        <v>0</v>
      </c>
      <c r="R15" s="13">
        <f t="shared" si="7"/>
        <v>0</v>
      </c>
      <c r="S15" s="4" t="str">
        <f t="shared" si="17"/>
        <v>J=</v>
      </c>
      <c r="T15" s="34">
        <f t="shared" si="18"/>
        <v>44119</v>
      </c>
      <c r="U15" s="3"/>
      <c r="V15" s="4"/>
      <c r="W15" s="88"/>
      <c r="X15" s="89"/>
      <c r="Y15" s="90"/>
      <c r="Z15" s="91"/>
      <c r="AA15" s="90"/>
      <c r="AB15" s="95"/>
      <c r="AC15" s="92"/>
      <c r="AD15" s="90"/>
      <c r="AE15" s="88"/>
      <c r="AF15" s="93"/>
      <c r="AG15" s="9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3">
        <f t="shared" si="9"/>
        <v>43940</v>
      </c>
      <c r="B16" s="74">
        <f t="shared" ca="1" si="26"/>
        <v>1000.722161</v>
      </c>
      <c r="C16" s="13">
        <f t="shared" si="10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1.00042687072514</v>
      </c>
      <c r="G16" s="13">
        <f t="shared" si="11"/>
        <v>1</v>
      </c>
      <c r="H16" s="13">
        <f t="shared" ca="1" si="2"/>
        <v>1.0004268700000001</v>
      </c>
      <c r="I16" s="12">
        <f t="shared" si="12"/>
        <v>2.5100000000000001E-2</v>
      </c>
      <c r="J16" s="34">
        <f t="shared" si="13"/>
        <v>43936</v>
      </c>
      <c r="K16" s="2">
        <f t="shared" si="14"/>
        <v>2</v>
      </c>
      <c r="L16" s="17">
        <f t="shared" si="15"/>
        <v>3</v>
      </c>
      <c r="M16" s="11">
        <f t="shared" si="3"/>
        <v>1.000295165</v>
      </c>
      <c r="N16" s="11">
        <f t="shared" ca="1" si="4"/>
        <v>1.0007221610000001</v>
      </c>
      <c r="O16" s="17">
        <f t="shared" si="16"/>
        <v>0</v>
      </c>
      <c r="P16" s="13">
        <f t="shared" ca="1" si="5"/>
        <v>0.72216100000000005</v>
      </c>
      <c r="Q16" s="20">
        <f t="shared" si="6"/>
        <v>0</v>
      </c>
      <c r="R16" s="13">
        <f t="shared" si="7"/>
        <v>0</v>
      </c>
      <c r="S16" s="4" t="str">
        <f t="shared" si="17"/>
        <v>J=</v>
      </c>
      <c r="T16" s="34">
        <f t="shared" si="18"/>
        <v>44119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3">
        <f t="shared" si="9"/>
        <v>43941</v>
      </c>
      <c r="B17" s="74">
        <f t="shared" ca="1" si="26"/>
        <v>1000.722161</v>
      </c>
      <c r="C17" s="13">
        <f t="shared" si="10"/>
        <v>1000</v>
      </c>
      <c r="D17" s="12">
        <f ca="1">IF(A17&lt;$B$1,VLOOKUP(A17,[1]DI!$A$4:$B$15000,2,FALSE),0)</f>
        <v>3.6500000000000005E-2</v>
      </c>
      <c r="E17" s="13">
        <f t="shared" ca="1" si="1"/>
        <v>1.00014227</v>
      </c>
      <c r="F17" s="13">
        <f ca="1">(TRUNC(PRODUCT($E$12:$E16),16))</f>
        <v>1.00042687072514</v>
      </c>
      <c r="G17" s="13">
        <f t="shared" si="11"/>
        <v>1</v>
      </c>
      <c r="H17" s="13">
        <f t="shared" ca="1" si="2"/>
        <v>1.0004268700000001</v>
      </c>
      <c r="I17" s="12">
        <f t="shared" si="12"/>
        <v>2.5100000000000001E-2</v>
      </c>
      <c r="J17" s="34">
        <f t="shared" si="13"/>
        <v>43936</v>
      </c>
      <c r="K17" s="2">
        <f t="shared" si="14"/>
        <v>3</v>
      </c>
      <c r="L17" s="17">
        <f t="shared" si="15"/>
        <v>3</v>
      </c>
      <c r="M17" s="11">
        <f t="shared" si="3"/>
        <v>1.000295165</v>
      </c>
      <c r="N17" s="11">
        <f t="shared" ca="1" si="4"/>
        <v>1.0007221610000001</v>
      </c>
      <c r="O17" s="17">
        <f t="shared" si="16"/>
        <v>0</v>
      </c>
      <c r="P17" s="13">
        <f t="shared" ca="1" si="5"/>
        <v>0.72216100000000005</v>
      </c>
      <c r="Q17" s="20">
        <f t="shared" si="6"/>
        <v>0</v>
      </c>
      <c r="R17" s="13">
        <f t="shared" si="7"/>
        <v>0</v>
      </c>
      <c r="S17" s="4" t="str">
        <f t="shared" si="17"/>
        <v>J=</v>
      </c>
      <c r="T17" s="34">
        <f t="shared" si="18"/>
        <v>44119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3">
        <f t="shared" si="9"/>
        <v>43942</v>
      </c>
      <c r="B18" s="74">
        <f t="shared" ca="1" si="26"/>
        <v>1000.96299599</v>
      </c>
      <c r="C18" s="13">
        <f t="shared" si="10"/>
        <v>1000</v>
      </c>
      <c r="D18" s="12">
        <f ca="1">IF(A18&lt;$B$1,VLOOKUP(A18,[1]DI!$A$4:$B$15000,2,FALSE),0)</f>
        <v>0</v>
      </c>
      <c r="E18" s="13">
        <f t="shared" ca="1" si="1"/>
        <v>1</v>
      </c>
      <c r="F18" s="13">
        <f ca="1">(TRUNC(PRODUCT($E$12:$E17),16))</f>
        <v>1.0005692014560399</v>
      </c>
      <c r="G18" s="13">
        <f t="shared" si="11"/>
        <v>1</v>
      </c>
      <c r="H18" s="13">
        <f t="shared" ca="1" si="2"/>
        <v>1.0005691999999999</v>
      </c>
      <c r="I18" s="12">
        <f t="shared" si="12"/>
        <v>2.5100000000000001E-2</v>
      </c>
      <c r="J18" s="34">
        <f t="shared" si="13"/>
        <v>43936</v>
      </c>
      <c r="K18" s="2">
        <f t="shared" si="14"/>
        <v>3</v>
      </c>
      <c r="L18" s="17">
        <f t="shared" si="15"/>
        <v>4</v>
      </c>
      <c r="M18" s="11">
        <f t="shared" si="3"/>
        <v>1.0003935719999999</v>
      </c>
      <c r="N18" s="11">
        <f t="shared" ca="1" si="4"/>
        <v>1.0009629959999999</v>
      </c>
      <c r="O18" s="17">
        <f t="shared" si="16"/>
        <v>0</v>
      </c>
      <c r="P18" s="13">
        <f t="shared" ca="1" si="5"/>
        <v>0.96299599000000002</v>
      </c>
      <c r="Q18" s="20">
        <f t="shared" si="6"/>
        <v>0</v>
      </c>
      <c r="R18" s="13">
        <f t="shared" si="7"/>
        <v>0</v>
      </c>
      <c r="S18" s="4" t="str">
        <f t="shared" si="17"/>
        <v>J=</v>
      </c>
      <c r="T18" s="34">
        <f t="shared" si="18"/>
        <v>44119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3">
        <f t="shared" si="9"/>
        <v>43943</v>
      </c>
      <c r="B19" s="74">
        <f t="shared" ca="1" si="26"/>
        <v>1000.96299599</v>
      </c>
      <c r="C19" s="13">
        <f t="shared" si="10"/>
        <v>1000</v>
      </c>
      <c r="D19" s="12">
        <f ca="1">IF(A19&lt;$B$1,VLOOKUP(A19,[1]DI!$A$4:$B$15000,2,FALSE),0)</f>
        <v>3.6500000000000005E-2</v>
      </c>
      <c r="E19" s="13">
        <f t="shared" ca="1" si="1"/>
        <v>1.00014227</v>
      </c>
      <c r="F19" s="13">
        <f ca="1">(TRUNC(PRODUCT($E$12:$E18),16))</f>
        <v>1.0005692014560399</v>
      </c>
      <c r="G19" s="13">
        <f t="shared" si="11"/>
        <v>1</v>
      </c>
      <c r="H19" s="13">
        <f t="shared" ca="1" si="2"/>
        <v>1.0005691999999999</v>
      </c>
      <c r="I19" s="12">
        <f t="shared" si="12"/>
        <v>2.5100000000000001E-2</v>
      </c>
      <c r="J19" s="34">
        <f t="shared" si="13"/>
        <v>43936</v>
      </c>
      <c r="K19" s="2">
        <f t="shared" si="14"/>
        <v>4</v>
      </c>
      <c r="L19" s="17">
        <f t="shared" si="15"/>
        <v>4</v>
      </c>
      <c r="M19" s="11">
        <f t="shared" si="3"/>
        <v>1.0003935719999999</v>
      </c>
      <c r="N19" s="11">
        <f t="shared" ca="1" si="4"/>
        <v>1.0009629959999999</v>
      </c>
      <c r="O19" s="17">
        <f t="shared" si="16"/>
        <v>0</v>
      </c>
      <c r="P19" s="13">
        <f t="shared" ca="1" si="5"/>
        <v>0.96299599000000002</v>
      </c>
      <c r="Q19" s="20">
        <f t="shared" si="6"/>
        <v>0</v>
      </c>
      <c r="R19" s="13">
        <f t="shared" si="7"/>
        <v>0</v>
      </c>
      <c r="S19" s="4" t="str">
        <f t="shared" si="17"/>
        <v>J=</v>
      </c>
      <c r="T19" s="34">
        <f t="shared" si="18"/>
        <v>44119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3">
        <f t="shared" si="9"/>
        <v>43944</v>
      </c>
      <c r="B20" s="74">
        <f t="shared" ca="1" si="26"/>
        <v>1001.20388899</v>
      </c>
      <c r="C20" s="13">
        <f t="shared" si="10"/>
        <v>1000</v>
      </c>
      <c r="D20" s="12">
        <f ca="1">IF(A20&lt;$B$1,VLOOKUP(A20,[1]DI!$A$4:$B$15000,2,FALSE),0)</f>
        <v>3.6500000000000005E-2</v>
      </c>
      <c r="E20" s="13">
        <f t="shared" ca="1" si="1"/>
        <v>1.00014227</v>
      </c>
      <c r="F20" s="13">
        <f ca="1">(TRUNC(PRODUCT($E$12:$E19),16))</f>
        <v>1.0007115524363299</v>
      </c>
      <c r="G20" s="13">
        <f t="shared" si="11"/>
        <v>1</v>
      </c>
      <c r="H20" s="13">
        <f t="shared" ca="1" si="2"/>
        <v>1.0007115499999999</v>
      </c>
      <c r="I20" s="12">
        <f t="shared" si="12"/>
        <v>2.5100000000000001E-2</v>
      </c>
      <c r="J20" s="34">
        <f t="shared" si="13"/>
        <v>43936</v>
      </c>
      <c r="K20" s="2">
        <f t="shared" si="14"/>
        <v>5</v>
      </c>
      <c r="L20" s="17">
        <f t="shared" si="15"/>
        <v>5</v>
      </c>
      <c r="M20" s="11">
        <f t="shared" si="3"/>
        <v>1.0004919889999999</v>
      </c>
      <c r="N20" s="11">
        <f t="shared" ca="1" si="4"/>
        <v>1.0012038889999999</v>
      </c>
      <c r="O20" s="17">
        <f t="shared" si="16"/>
        <v>0</v>
      </c>
      <c r="P20" s="13">
        <f t="shared" ca="1" si="5"/>
        <v>1.20388899</v>
      </c>
      <c r="Q20" s="20">
        <f t="shared" si="6"/>
        <v>0</v>
      </c>
      <c r="R20" s="13">
        <f t="shared" si="7"/>
        <v>0</v>
      </c>
      <c r="S20" s="4" t="str">
        <f t="shared" si="17"/>
        <v>J=</v>
      </c>
      <c r="T20" s="34">
        <f t="shared" si="18"/>
        <v>44119</v>
      </c>
      <c r="U20" s="3"/>
      <c r="V20" s="4"/>
      <c r="W20" s="96" t="s">
        <v>52</v>
      </c>
      <c r="X20" s="97"/>
      <c r="Y20" s="98"/>
      <c r="Z20" s="1"/>
      <c r="AB20" s="99" t="s">
        <v>53</v>
      </c>
      <c r="AC20" s="99" t="s">
        <v>54</v>
      </c>
      <c r="AD20" s="99" t="s">
        <v>55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3">
        <f t="shared" si="9"/>
        <v>43945</v>
      </c>
      <c r="B21" s="74">
        <f t="shared" ca="1" si="26"/>
        <v>1001.44484</v>
      </c>
      <c r="C21" s="13">
        <f t="shared" si="10"/>
        <v>1000</v>
      </c>
      <c r="D21" s="12">
        <f ca="1">IF(A21&lt;$B$1,VLOOKUP(A21,[1]DI!$A$4:$B$15000,2,FALSE),0)</f>
        <v>3.6500000000000005E-2</v>
      </c>
      <c r="E21" s="13">
        <f t="shared" ca="1" si="1"/>
        <v>1.00014227</v>
      </c>
      <c r="F21" s="13">
        <f ca="1">(TRUNC(PRODUCT($E$12:$E20),16))</f>
        <v>1.00085392366889</v>
      </c>
      <c r="G21" s="13">
        <f t="shared" si="11"/>
        <v>1</v>
      </c>
      <c r="H21" s="13">
        <f t="shared" ca="1" si="2"/>
        <v>1.00085392</v>
      </c>
      <c r="I21" s="12">
        <f t="shared" si="12"/>
        <v>2.5100000000000001E-2</v>
      </c>
      <c r="J21" s="34">
        <f t="shared" si="13"/>
        <v>43936</v>
      </c>
      <c r="K21" s="2">
        <f t="shared" si="14"/>
        <v>6</v>
      </c>
      <c r="L21" s="17">
        <f t="shared" si="15"/>
        <v>6</v>
      </c>
      <c r="M21" s="11">
        <f t="shared" si="3"/>
        <v>1.0005904160000001</v>
      </c>
      <c r="N21" s="11">
        <f t="shared" ca="1" si="4"/>
        <v>1.00144484</v>
      </c>
      <c r="O21" s="17">
        <f t="shared" si="16"/>
        <v>0</v>
      </c>
      <c r="P21" s="13">
        <f t="shared" ca="1" si="5"/>
        <v>1.4448399999999999</v>
      </c>
      <c r="Q21" s="20">
        <f t="shared" si="6"/>
        <v>0</v>
      </c>
      <c r="R21" s="13">
        <f t="shared" si="7"/>
        <v>0</v>
      </c>
      <c r="S21" s="4" t="str">
        <f t="shared" si="17"/>
        <v>J=</v>
      </c>
      <c r="T21" s="34">
        <f t="shared" si="18"/>
        <v>44119</v>
      </c>
      <c r="U21" s="3"/>
      <c r="V21" s="4"/>
      <c r="W21" s="100">
        <v>43466</v>
      </c>
      <c r="X21" s="100" t="s">
        <v>65</v>
      </c>
      <c r="Y21" s="90"/>
      <c r="Z21" s="1"/>
      <c r="AB21" s="94">
        <f>WORKDAY(AC21,-1,$W$21:$W$544)</f>
        <v>43935</v>
      </c>
      <c r="AC21" s="94">
        <f>A12</f>
        <v>43936</v>
      </c>
      <c r="AD21" s="94">
        <f>WORKDAY(AB21,1,$W$21:$W$544)</f>
        <v>43936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3">
        <f t="shared" si="9"/>
        <v>43946</v>
      </c>
      <c r="B22" s="74">
        <f t="shared" ca="1" si="26"/>
        <v>1001.68585899</v>
      </c>
      <c r="C22" s="13">
        <f t="shared" si="10"/>
        <v>1000</v>
      </c>
      <c r="D22" s="12">
        <f ca="1">IF(A22&lt;$B$1,VLOOKUP(A22,[1]DI!$A$4:$B$15000,2,FALSE),0)</f>
        <v>0</v>
      </c>
      <c r="E22" s="13">
        <f t="shared" ca="1" si="1"/>
        <v>1</v>
      </c>
      <c r="F22" s="13">
        <f ca="1">(TRUNC(PRODUCT($E$12:$E21),16))</f>
        <v>1.0009963151566099</v>
      </c>
      <c r="G22" s="13">
        <f t="shared" si="11"/>
        <v>1</v>
      </c>
      <c r="H22" s="13">
        <f t="shared" ca="1" si="2"/>
        <v>1.0009963200000001</v>
      </c>
      <c r="I22" s="12">
        <f t="shared" si="12"/>
        <v>2.5100000000000001E-2</v>
      </c>
      <c r="J22" s="34">
        <f t="shared" si="13"/>
        <v>43936</v>
      </c>
      <c r="K22" s="2">
        <f t="shared" si="14"/>
        <v>6</v>
      </c>
      <c r="L22" s="17">
        <f t="shared" si="15"/>
        <v>7</v>
      </c>
      <c r="M22" s="11">
        <f t="shared" si="3"/>
        <v>1.000688853</v>
      </c>
      <c r="N22" s="11">
        <f t="shared" ca="1" si="4"/>
        <v>1.001685859</v>
      </c>
      <c r="O22" s="17">
        <f t="shared" si="16"/>
        <v>0</v>
      </c>
      <c r="P22" s="13">
        <f t="shared" ca="1" si="5"/>
        <v>1.6858589900000001</v>
      </c>
      <c r="Q22" s="20">
        <f t="shared" si="6"/>
        <v>0</v>
      </c>
      <c r="R22" s="13">
        <f t="shared" si="7"/>
        <v>0</v>
      </c>
      <c r="S22" s="4" t="str">
        <f t="shared" si="17"/>
        <v>J=</v>
      </c>
      <c r="T22" s="34">
        <f t="shared" si="18"/>
        <v>44119</v>
      </c>
      <c r="U22" s="3"/>
      <c r="V22" s="4"/>
      <c r="W22" s="100">
        <v>43528</v>
      </c>
      <c r="X22" s="100" t="s">
        <v>56</v>
      </c>
      <c r="Y22" s="90"/>
      <c r="Z22" s="1"/>
      <c r="AB22" s="94">
        <f>WORKDAY(AC22,-1,$W$21:$W$544)</f>
        <v>44118</v>
      </c>
      <c r="AC22" s="94">
        <v>44119</v>
      </c>
      <c r="AD22" s="94">
        <f>WORKDAY(AB22,1,$W$21:$W$544)</f>
        <v>44119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3">
        <f t="shared" si="9"/>
        <v>43947</v>
      </c>
      <c r="B23" s="74">
        <f t="shared" ca="1" si="26"/>
        <v>1001.68585899</v>
      </c>
      <c r="C23" s="13">
        <f t="shared" si="10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1.0009963151566099</v>
      </c>
      <c r="G23" s="13">
        <f t="shared" si="11"/>
        <v>1</v>
      </c>
      <c r="H23" s="13">
        <f t="shared" ca="1" si="2"/>
        <v>1.0009963200000001</v>
      </c>
      <c r="I23" s="12">
        <f t="shared" si="12"/>
        <v>2.5100000000000001E-2</v>
      </c>
      <c r="J23" s="34">
        <f t="shared" si="13"/>
        <v>43936</v>
      </c>
      <c r="K23" s="2">
        <f t="shared" si="14"/>
        <v>6</v>
      </c>
      <c r="L23" s="17">
        <f t="shared" si="15"/>
        <v>7</v>
      </c>
      <c r="M23" s="11">
        <f t="shared" si="3"/>
        <v>1.000688853</v>
      </c>
      <c r="N23" s="11">
        <f t="shared" ca="1" si="4"/>
        <v>1.001685859</v>
      </c>
      <c r="O23" s="17">
        <f t="shared" si="16"/>
        <v>0</v>
      </c>
      <c r="P23" s="13">
        <f t="shared" ca="1" si="5"/>
        <v>1.6858589900000001</v>
      </c>
      <c r="Q23" s="20">
        <f t="shared" si="6"/>
        <v>0</v>
      </c>
      <c r="R23" s="13">
        <f t="shared" si="7"/>
        <v>0</v>
      </c>
      <c r="S23" s="4" t="str">
        <f t="shared" si="17"/>
        <v>J=</v>
      </c>
      <c r="T23" s="34">
        <f t="shared" si="18"/>
        <v>44119</v>
      </c>
      <c r="U23" s="3"/>
      <c r="V23" s="4"/>
      <c r="W23" s="100">
        <v>43529</v>
      </c>
      <c r="X23" s="100" t="s">
        <v>56</v>
      </c>
      <c r="Y23" s="90"/>
      <c r="Z23" s="1"/>
      <c r="AB23" s="94">
        <f>WORKDAY(AC23,-1,$W$21:$W$544)</f>
        <v>44300</v>
      </c>
      <c r="AC23" s="94">
        <v>44301</v>
      </c>
      <c r="AD23" s="94">
        <f>WORKDAY(AB23,1,$W$21:$W$544)</f>
        <v>44301</v>
      </c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3">
        <f t="shared" si="9"/>
        <v>43948</v>
      </c>
      <c r="B24" s="74">
        <f t="shared" ca="1" si="26"/>
        <v>1001.68585899</v>
      </c>
      <c r="C24" s="13">
        <f t="shared" si="10"/>
        <v>1000</v>
      </c>
      <c r="D24" s="12">
        <f ca="1">IF(A24&lt;$B$1,VLOOKUP(A24,[1]DI!$A$4:$B$15000,2,FALSE),0)</f>
        <v>3.6500000000000005E-2</v>
      </c>
      <c r="E24" s="13">
        <f t="shared" ca="1" si="1"/>
        <v>1.00014227</v>
      </c>
      <c r="F24" s="13">
        <f ca="1">(TRUNC(PRODUCT($E$12:$E23),16))</f>
        <v>1.0009963151566099</v>
      </c>
      <c r="G24" s="13">
        <f t="shared" si="11"/>
        <v>1</v>
      </c>
      <c r="H24" s="13">
        <f t="shared" ca="1" si="2"/>
        <v>1.0009963200000001</v>
      </c>
      <c r="I24" s="12">
        <f t="shared" si="12"/>
        <v>2.5100000000000001E-2</v>
      </c>
      <c r="J24" s="34">
        <f t="shared" si="13"/>
        <v>43936</v>
      </c>
      <c r="K24" s="2">
        <f t="shared" si="14"/>
        <v>7</v>
      </c>
      <c r="L24" s="17">
        <f t="shared" si="15"/>
        <v>7</v>
      </c>
      <c r="M24" s="11">
        <f t="shared" si="3"/>
        <v>1.000688853</v>
      </c>
      <c r="N24" s="11">
        <f t="shared" ca="1" si="4"/>
        <v>1.001685859</v>
      </c>
      <c r="O24" s="17">
        <f t="shared" si="16"/>
        <v>0</v>
      </c>
      <c r="P24" s="13">
        <f t="shared" ca="1" si="5"/>
        <v>1.6858589900000001</v>
      </c>
      <c r="Q24" s="20">
        <f t="shared" si="6"/>
        <v>0</v>
      </c>
      <c r="R24" s="13">
        <f t="shared" si="7"/>
        <v>0</v>
      </c>
      <c r="S24" s="4" t="str">
        <f t="shared" si="17"/>
        <v>J=</v>
      </c>
      <c r="T24" s="34">
        <f t="shared" si="18"/>
        <v>44119</v>
      </c>
      <c r="U24" s="3"/>
      <c r="V24" s="4"/>
      <c r="W24" s="100">
        <v>43574</v>
      </c>
      <c r="X24" s="100" t="s">
        <v>66</v>
      </c>
      <c r="Y24" s="90"/>
      <c r="Z24" s="1"/>
      <c r="AB24" s="94"/>
      <c r="AC24" s="94"/>
      <c r="AD24" s="9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3">
        <f t="shared" si="9"/>
        <v>43949</v>
      </c>
      <c r="B25" s="74">
        <f t="shared" ca="1" si="26"/>
        <v>1001.926926</v>
      </c>
      <c r="C25" s="13">
        <f t="shared" si="10"/>
        <v>1000</v>
      </c>
      <c r="D25" s="12">
        <f ca="1">IF(A25&lt;$B$1,VLOOKUP(A25,[1]DI!$A$4:$B$15000,2,FALSE),0)</f>
        <v>3.6500000000000005E-2</v>
      </c>
      <c r="E25" s="13">
        <f t="shared" ca="1" si="1"/>
        <v>1.00014227</v>
      </c>
      <c r="F25" s="13">
        <f ca="1">(TRUNC(PRODUCT($E$12:$E24),16))</f>
        <v>1.0011387269023699</v>
      </c>
      <c r="G25" s="13">
        <f t="shared" si="11"/>
        <v>1</v>
      </c>
      <c r="H25" s="13">
        <f t="shared" ca="1" si="2"/>
        <v>1.0011387300000001</v>
      </c>
      <c r="I25" s="12">
        <f t="shared" si="12"/>
        <v>2.5100000000000001E-2</v>
      </c>
      <c r="J25" s="34">
        <f t="shared" si="13"/>
        <v>43936</v>
      </c>
      <c r="K25" s="2">
        <f t="shared" si="14"/>
        <v>8</v>
      </c>
      <c r="L25" s="17">
        <f t="shared" si="15"/>
        <v>8</v>
      </c>
      <c r="M25" s="11">
        <f t="shared" si="3"/>
        <v>1.000787299</v>
      </c>
      <c r="N25" s="11">
        <f t="shared" ca="1" si="4"/>
        <v>1.0019269260000001</v>
      </c>
      <c r="O25" s="17">
        <f t="shared" si="16"/>
        <v>0</v>
      </c>
      <c r="P25" s="13">
        <f t="shared" ca="1" si="5"/>
        <v>1.9269259999999999</v>
      </c>
      <c r="Q25" s="20">
        <f t="shared" si="6"/>
        <v>0</v>
      </c>
      <c r="R25" s="13">
        <f t="shared" si="7"/>
        <v>0</v>
      </c>
      <c r="S25" s="4" t="str">
        <f t="shared" si="17"/>
        <v>J=</v>
      </c>
      <c r="T25" s="34">
        <f t="shared" si="18"/>
        <v>44119</v>
      </c>
      <c r="U25" s="3"/>
      <c r="V25" s="4"/>
      <c r="W25" s="100">
        <v>43586</v>
      </c>
      <c r="X25" s="100" t="s">
        <v>68</v>
      </c>
      <c r="Y25" s="90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3">
        <f t="shared" si="9"/>
        <v>43950</v>
      </c>
      <c r="B26" s="74">
        <f t="shared" ca="1" si="26"/>
        <v>1002.16805</v>
      </c>
      <c r="C26" s="13">
        <f t="shared" si="10"/>
        <v>1000</v>
      </c>
      <c r="D26" s="12">
        <f ca="1">IF(A26&lt;$B$1,VLOOKUP(A26,[1]DI!$A$4:$B$15000,2,FALSE),0)</f>
        <v>3.6500000000000005E-2</v>
      </c>
      <c r="E26" s="13">
        <f t="shared" ca="1" si="1"/>
        <v>1.00014227</v>
      </c>
      <c r="F26" s="13">
        <f ca="1">(TRUNC(PRODUCT($E$12:$E25),16))</f>
        <v>1.00128115890905</v>
      </c>
      <c r="G26" s="13">
        <f t="shared" si="11"/>
        <v>1</v>
      </c>
      <c r="H26" s="13">
        <f t="shared" ca="1" si="2"/>
        <v>1.00128116</v>
      </c>
      <c r="I26" s="12">
        <f t="shared" si="12"/>
        <v>2.5100000000000001E-2</v>
      </c>
      <c r="J26" s="34">
        <f t="shared" si="13"/>
        <v>43936</v>
      </c>
      <c r="K26" s="2">
        <f t="shared" si="14"/>
        <v>9</v>
      </c>
      <c r="L26" s="17">
        <f t="shared" si="15"/>
        <v>9</v>
      </c>
      <c r="M26" s="11">
        <f t="shared" si="3"/>
        <v>1.0008857550000001</v>
      </c>
      <c r="N26" s="11">
        <f t="shared" ca="1" si="4"/>
        <v>1.0021680500000001</v>
      </c>
      <c r="O26" s="17">
        <f t="shared" si="16"/>
        <v>0</v>
      </c>
      <c r="P26" s="13">
        <f t="shared" ca="1" si="5"/>
        <v>2.16805</v>
      </c>
      <c r="Q26" s="20">
        <f t="shared" si="6"/>
        <v>0</v>
      </c>
      <c r="R26" s="13">
        <f t="shared" si="7"/>
        <v>0</v>
      </c>
      <c r="S26" s="4" t="str">
        <f t="shared" si="17"/>
        <v>J=</v>
      </c>
      <c r="T26" s="34">
        <f t="shared" si="18"/>
        <v>44119</v>
      </c>
      <c r="U26" s="3"/>
      <c r="V26" s="4"/>
      <c r="W26" s="100">
        <v>43636</v>
      </c>
      <c r="X26" s="100" t="s">
        <v>67</v>
      </c>
      <c r="Y26" s="90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3">
        <f t="shared" si="9"/>
        <v>43951</v>
      </c>
      <c r="B27" s="74">
        <f t="shared" ca="1" si="26"/>
        <v>1002.40923199</v>
      </c>
      <c r="C27" s="13">
        <f t="shared" si="10"/>
        <v>1000</v>
      </c>
      <c r="D27" s="12">
        <f ca="1">IF(A27&lt;$B$1,VLOOKUP(A27,[1]DI!$A$4:$B$15000,2,FALSE),0)</f>
        <v>3.6500000000000005E-2</v>
      </c>
      <c r="E27" s="13">
        <f t="shared" ca="1" si="1"/>
        <v>1.00014227</v>
      </c>
      <c r="F27" s="13">
        <f ca="1">(TRUNC(PRODUCT($E$12:$E26),16))</f>
        <v>1.0014236111795201</v>
      </c>
      <c r="G27" s="13">
        <f t="shared" si="11"/>
        <v>1</v>
      </c>
      <c r="H27" s="13">
        <f t="shared" ca="1" si="2"/>
        <v>1.00142361</v>
      </c>
      <c r="I27" s="12">
        <f t="shared" si="12"/>
        <v>2.5100000000000001E-2</v>
      </c>
      <c r="J27" s="34">
        <f t="shared" si="13"/>
        <v>43936</v>
      </c>
      <c r="K27" s="2">
        <f t="shared" si="14"/>
        <v>10</v>
      </c>
      <c r="L27" s="17">
        <f t="shared" si="15"/>
        <v>10</v>
      </c>
      <c r="M27" s="11">
        <f t="shared" si="3"/>
        <v>1.000984221</v>
      </c>
      <c r="N27" s="11">
        <f t="shared" ca="1" si="4"/>
        <v>1.002409232</v>
      </c>
      <c r="O27" s="17">
        <f t="shared" si="16"/>
        <v>0</v>
      </c>
      <c r="P27" s="13">
        <f t="shared" ca="1" si="5"/>
        <v>2.4092319899999999</v>
      </c>
      <c r="Q27" s="20">
        <f t="shared" si="6"/>
        <v>0</v>
      </c>
      <c r="R27" s="13">
        <f t="shared" si="7"/>
        <v>0</v>
      </c>
      <c r="S27" s="4" t="str">
        <f t="shared" si="17"/>
        <v>J=</v>
      </c>
      <c r="T27" s="34">
        <f t="shared" si="18"/>
        <v>44119</v>
      </c>
      <c r="U27" s="3"/>
      <c r="V27" s="4"/>
      <c r="W27" s="100">
        <v>43784</v>
      </c>
      <c r="X27" s="100" t="s">
        <v>70</v>
      </c>
      <c r="Y27" s="90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3">
        <f t="shared" si="9"/>
        <v>43952</v>
      </c>
      <c r="B28" s="74">
        <f t="shared" ca="1" si="26"/>
        <v>1002.650472</v>
      </c>
      <c r="C28" s="13">
        <f t="shared" si="10"/>
        <v>1000</v>
      </c>
      <c r="D28" s="12">
        <f ca="1">IF(A28&lt;$B$1,VLOOKUP(A28,[1]DI!$A$4:$B$15000,2,FALSE),0)</f>
        <v>0</v>
      </c>
      <c r="E28" s="13">
        <f t="shared" ca="1" si="1"/>
        <v>1</v>
      </c>
      <c r="F28" s="13">
        <f ca="1">(TRUNC(PRODUCT($E$12:$E27),16))</f>
        <v>1.00156608371669</v>
      </c>
      <c r="G28" s="13">
        <f t="shared" si="11"/>
        <v>1</v>
      </c>
      <c r="H28" s="13">
        <f t="shared" ca="1" si="2"/>
        <v>1.0015660799999999</v>
      </c>
      <c r="I28" s="12">
        <f t="shared" si="12"/>
        <v>2.5100000000000001E-2</v>
      </c>
      <c r="J28" s="34">
        <f t="shared" si="13"/>
        <v>43936</v>
      </c>
      <c r="K28" s="2">
        <f t="shared" si="14"/>
        <v>10</v>
      </c>
      <c r="L28" s="17">
        <f t="shared" si="15"/>
        <v>11</v>
      </c>
      <c r="M28" s="11">
        <f t="shared" si="3"/>
        <v>1.0010826960000001</v>
      </c>
      <c r="N28" s="11">
        <f t="shared" ca="1" si="4"/>
        <v>1.002650472</v>
      </c>
      <c r="O28" s="17">
        <f t="shared" si="16"/>
        <v>0</v>
      </c>
      <c r="P28" s="13">
        <f t="shared" ca="1" si="5"/>
        <v>2.6504720000000002</v>
      </c>
      <c r="Q28" s="20">
        <f t="shared" si="6"/>
        <v>0</v>
      </c>
      <c r="R28" s="13">
        <f t="shared" si="7"/>
        <v>0</v>
      </c>
      <c r="S28" s="4" t="str">
        <f t="shared" si="17"/>
        <v>J=</v>
      </c>
      <c r="T28" s="34">
        <f t="shared" si="18"/>
        <v>44119</v>
      </c>
      <c r="U28" s="3"/>
      <c r="V28" s="4"/>
      <c r="W28" s="100">
        <v>43824</v>
      </c>
      <c r="X28" s="100" t="s">
        <v>64</v>
      </c>
      <c r="Y28" s="90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3">
        <f t="shared" si="9"/>
        <v>43953</v>
      </c>
      <c r="B29" s="74">
        <f t="shared" ca="1" si="26"/>
        <v>1002.650472</v>
      </c>
      <c r="C29" s="13">
        <f t="shared" si="10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1.00156608371669</v>
      </c>
      <c r="G29" s="13">
        <f t="shared" si="11"/>
        <v>1</v>
      </c>
      <c r="H29" s="13">
        <f t="shared" ca="1" si="2"/>
        <v>1.0015660799999999</v>
      </c>
      <c r="I29" s="12">
        <f t="shared" si="12"/>
        <v>2.5100000000000001E-2</v>
      </c>
      <c r="J29" s="34">
        <f t="shared" si="13"/>
        <v>43936</v>
      </c>
      <c r="K29" s="2">
        <f t="shared" si="14"/>
        <v>10</v>
      </c>
      <c r="L29" s="17">
        <f t="shared" si="15"/>
        <v>11</v>
      </c>
      <c r="M29" s="11">
        <f t="shared" si="3"/>
        <v>1.0010826960000001</v>
      </c>
      <c r="N29" s="11">
        <f t="shared" ca="1" si="4"/>
        <v>1.002650472</v>
      </c>
      <c r="O29" s="17">
        <f t="shared" si="16"/>
        <v>0</v>
      </c>
      <c r="P29" s="13">
        <f t="shared" ca="1" si="5"/>
        <v>2.6504720000000002</v>
      </c>
      <c r="Q29" s="20">
        <f t="shared" si="6"/>
        <v>0</v>
      </c>
      <c r="R29" s="13">
        <f t="shared" si="7"/>
        <v>0</v>
      </c>
      <c r="S29" s="4" t="str">
        <f t="shared" si="17"/>
        <v>J=</v>
      </c>
      <c r="T29" s="34">
        <f t="shared" si="18"/>
        <v>44119</v>
      </c>
      <c r="U29" s="3"/>
      <c r="V29" s="4"/>
      <c r="W29" s="100">
        <v>43831</v>
      </c>
      <c r="X29" s="100" t="s">
        <v>65</v>
      </c>
      <c r="Y29" s="90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3">
        <f t="shared" si="9"/>
        <v>43954</v>
      </c>
      <c r="B30" s="74">
        <f t="shared" ca="1" si="26"/>
        <v>1002.650472</v>
      </c>
      <c r="C30" s="13">
        <f t="shared" si="10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1.00156608371669</v>
      </c>
      <c r="G30" s="13">
        <f t="shared" si="11"/>
        <v>1</v>
      </c>
      <c r="H30" s="13">
        <f t="shared" ca="1" si="2"/>
        <v>1.0015660799999999</v>
      </c>
      <c r="I30" s="12">
        <f t="shared" si="12"/>
        <v>2.5100000000000001E-2</v>
      </c>
      <c r="J30" s="34">
        <f t="shared" si="13"/>
        <v>43936</v>
      </c>
      <c r="K30" s="2">
        <f t="shared" si="14"/>
        <v>10</v>
      </c>
      <c r="L30" s="17">
        <f t="shared" si="15"/>
        <v>11</v>
      </c>
      <c r="M30" s="11">
        <f t="shared" si="3"/>
        <v>1.0010826960000001</v>
      </c>
      <c r="N30" s="11">
        <f t="shared" ca="1" si="4"/>
        <v>1.002650472</v>
      </c>
      <c r="O30" s="17">
        <f t="shared" si="16"/>
        <v>0</v>
      </c>
      <c r="P30" s="13">
        <f t="shared" ca="1" si="5"/>
        <v>2.6504720000000002</v>
      </c>
      <c r="Q30" s="20">
        <f t="shared" si="6"/>
        <v>0</v>
      </c>
      <c r="R30" s="13">
        <f t="shared" si="7"/>
        <v>0</v>
      </c>
      <c r="S30" s="4" t="str">
        <f t="shared" si="17"/>
        <v>J=</v>
      </c>
      <c r="T30" s="34">
        <f t="shared" si="18"/>
        <v>44119</v>
      </c>
      <c r="U30" s="3"/>
      <c r="V30" s="4"/>
      <c r="W30" s="100">
        <v>43885</v>
      </c>
      <c r="X30" s="100" t="s">
        <v>56</v>
      </c>
      <c r="Y30" s="90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3">
        <f t="shared" si="9"/>
        <v>43955</v>
      </c>
      <c r="B31" s="74">
        <f t="shared" ca="1" si="26"/>
        <v>1002.650472</v>
      </c>
      <c r="C31" s="13">
        <f t="shared" si="10"/>
        <v>1000</v>
      </c>
      <c r="D31" s="12">
        <f ca="1">IF(A31&lt;$B$1,VLOOKUP(A31,[1]DI!$A$4:$B$15000,2,FALSE),0)</f>
        <v>3.6500000000000005E-2</v>
      </c>
      <c r="E31" s="13">
        <f t="shared" ca="1" si="1"/>
        <v>1.00014227</v>
      </c>
      <c r="F31" s="13">
        <f ca="1">(TRUNC(PRODUCT($E$12:$E30),16))</f>
        <v>1.00156608371669</v>
      </c>
      <c r="G31" s="13">
        <f t="shared" si="11"/>
        <v>1</v>
      </c>
      <c r="H31" s="13">
        <f t="shared" ca="1" si="2"/>
        <v>1.0015660799999999</v>
      </c>
      <c r="I31" s="12">
        <f t="shared" si="12"/>
        <v>2.5100000000000001E-2</v>
      </c>
      <c r="J31" s="34">
        <f t="shared" si="13"/>
        <v>43936</v>
      </c>
      <c r="K31" s="2">
        <f t="shared" si="14"/>
        <v>11</v>
      </c>
      <c r="L31" s="17">
        <f t="shared" si="15"/>
        <v>11</v>
      </c>
      <c r="M31" s="11">
        <f t="shared" si="3"/>
        <v>1.0010826960000001</v>
      </c>
      <c r="N31" s="11">
        <f t="shared" ca="1" si="4"/>
        <v>1.002650472</v>
      </c>
      <c r="O31" s="17">
        <f t="shared" si="16"/>
        <v>0</v>
      </c>
      <c r="P31" s="13">
        <f t="shared" ca="1" si="5"/>
        <v>2.6504720000000002</v>
      </c>
      <c r="Q31" s="20">
        <f t="shared" si="6"/>
        <v>0</v>
      </c>
      <c r="R31" s="13">
        <f t="shared" si="7"/>
        <v>0</v>
      </c>
      <c r="S31" s="4" t="str">
        <f t="shared" si="17"/>
        <v>J=</v>
      </c>
      <c r="T31" s="34">
        <f t="shared" si="18"/>
        <v>44119</v>
      </c>
      <c r="U31" s="3"/>
      <c r="V31" s="4"/>
      <c r="W31" s="100">
        <v>43886</v>
      </c>
      <c r="X31" s="100" t="s">
        <v>56</v>
      </c>
      <c r="Y31" s="90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3">
        <f t="shared" si="9"/>
        <v>43956</v>
      </c>
      <c r="B32" s="74">
        <f t="shared" ca="1" si="26"/>
        <v>1002.891779</v>
      </c>
      <c r="C32" s="13">
        <f t="shared" si="10"/>
        <v>1000</v>
      </c>
      <c r="D32" s="12">
        <f ca="1">IF(A32&lt;$B$1,VLOOKUP(A32,[1]DI!$A$4:$B$15000,2,FALSE),0)</f>
        <v>3.6500000000000005E-2</v>
      </c>
      <c r="E32" s="13">
        <f t="shared" ca="1" si="1"/>
        <v>1.00014227</v>
      </c>
      <c r="F32" s="13">
        <f ca="1">(TRUNC(PRODUCT($E$12:$E31),16))</f>
        <v>1.0017085765234199</v>
      </c>
      <c r="G32" s="13">
        <f t="shared" si="11"/>
        <v>1</v>
      </c>
      <c r="H32" s="13">
        <f t="shared" ca="1" si="2"/>
        <v>1.0017085800000001</v>
      </c>
      <c r="I32" s="12">
        <f t="shared" si="12"/>
        <v>2.5100000000000001E-2</v>
      </c>
      <c r="J32" s="34">
        <f t="shared" si="13"/>
        <v>43936</v>
      </c>
      <c r="K32" s="2">
        <f t="shared" si="14"/>
        <v>12</v>
      </c>
      <c r="L32" s="17">
        <f t="shared" si="15"/>
        <v>12</v>
      </c>
      <c r="M32" s="11">
        <f t="shared" si="3"/>
        <v>1.001181181</v>
      </c>
      <c r="N32" s="11">
        <f t="shared" ca="1" si="4"/>
        <v>1.002891779</v>
      </c>
      <c r="O32" s="17">
        <f t="shared" si="16"/>
        <v>0</v>
      </c>
      <c r="P32" s="13">
        <f t="shared" ca="1" si="5"/>
        <v>2.8917790000000001</v>
      </c>
      <c r="Q32" s="20">
        <f t="shared" si="6"/>
        <v>0</v>
      </c>
      <c r="R32" s="13">
        <f t="shared" si="7"/>
        <v>0</v>
      </c>
      <c r="S32" s="4" t="str">
        <f t="shared" si="17"/>
        <v>J=</v>
      </c>
      <c r="T32" s="34">
        <f t="shared" si="18"/>
        <v>44119</v>
      </c>
      <c r="U32" s="3"/>
      <c r="V32" s="4"/>
      <c r="W32" s="100">
        <v>43931</v>
      </c>
      <c r="X32" s="100" t="s">
        <v>66</v>
      </c>
      <c r="Y32" s="90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3">
        <f t="shared" si="9"/>
        <v>43957</v>
      </c>
      <c r="B33" s="74">
        <f t="shared" ca="1" si="26"/>
        <v>1003.13313499</v>
      </c>
      <c r="C33" s="13">
        <f t="shared" si="10"/>
        <v>1000</v>
      </c>
      <c r="D33" s="12">
        <f ca="1">IF(A33&lt;$B$1,VLOOKUP(A33,[1]DI!$A$4:$B$15000,2,FALSE),0)</f>
        <v>3.6500000000000005E-2</v>
      </c>
      <c r="E33" s="13">
        <f t="shared" ca="1" si="1"/>
        <v>1.00014227</v>
      </c>
      <c r="F33" s="13">
        <f ca="1">(TRUNC(PRODUCT($E$12:$E32),16))</f>
        <v>1.0018510896026001</v>
      </c>
      <c r="G33" s="13">
        <f t="shared" si="11"/>
        <v>1</v>
      </c>
      <c r="H33" s="13">
        <f t="shared" ca="1" si="2"/>
        <v>1.0018510899999999</v>
      </c>
      <c r="I33" s="12">
        <f t="shared" si="12"/>
        <v>2.5100000000000001E-2</v>
      </c>
      <c r="J33" s="34">
        <f t="shared" si="13"/>
        <v>43936</v>
      </c>
      <c r="K33" s="2">
        <f t="shared" si="14"/>
        <v>13</v>
      </c>
      <c r="L33" s="17">
        <f t="shared" si="15"/>
        <v>13</v>
      </c>
      <c r="M33" s="11">
        <f t="shared" si="3"/>
        <v>1.001279676</v>
      </c>
      <c r="N33" s="11">
        <f t="shared" ca="1" si="4"/>
        <v>1.0031331349999999</v>
      </c>
      <c r="O33" s="17">
        <f t="shared" si="16"/>
        <v>0</v>
      </c>
      <c r="P33" s="13">
        <f t="shared" ca="1" si="5"/>
        <v>3.1331349899999998</v>
      </c>
      <c r="Q33" s="20">
        <f t="shared" si="6"/>
        <v>0</v>
      </c>
      <c r="R33" s="13">
        <f t="shared" si="7"/>
        <v>0</v>
      </c>
      <c r="S33" s="4" t="str">
        <f t="shared" si="17"/>
        <v>J=</v>
      </c>
      <c r="T33" s="34">
        <f t="shared" si="18"/>
        <v>44119</v>
      </c>
      <c r="U33" s="3"/>
      <c r="V33" s="4"/>
      <c r="W33" s="100">
        <v>43942</v>
      </c>
      <c r="X33" s="100" t="s">
        <v>57</v>
      </c>
      <c r="Y33" s="90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3">
        <f t="shared" si="9"/>
        <v>43958</v>
      </c>
      <c r="B34" s="74">
        <f t="shared" ca="1" si="26"/>
        <v>1003.374548</v>
      </c>
      <c r="C34" s="13">
        <f t="shared" si="10"/>
        <v>1000</v>
      </c>
      <c r="D34" s="12">
        <f ca="1">IF(A34&lt;$B$1,VLOOKUP(A34,[1]DI!$A$4:$B$15000,2,FALSE),0)</f>
        <v>2.9000000000000005E-2</v>
      </c>
      <c r="E34" s="13">
        <f t="shared" ca="1" si="1"/>
        <v>1.00011345</v>
      </c>
      <c r="F34" s="13">
        <f ca="1">(TRUNC(PRODUCT($E$12:$E33),16))</f>
        <v>1.00199362295712</v>
      </c>
      <c r="G34" s="13">
        <f t="shared" si="11"/>
        <v>1</v>
      </c>
      <c r="H34" s="13">
        <f t="shared" ca="1" si="2"/>
        <v>1.0019936199999999</v>
      </c>
      <c r="I34" s="12">
        <f t="shared" si="12"/>
        <v>2.5100000000000001E-2</v>
      </c>
      <c r="J34" s="34">
        <f t="shared" si="13"/>
        <v>43936</v>
      </c>
      <c r="K34" s="2">
        <f t="shared" si="14"/>
        <v>14</v>
      </c>
      <c r="L34" s="17">
        <f t="shared" si="15"/>
        <v>14</v>
      </c>
      <c r="M34" s="11">
        <f t="shared" si="3"/>
        <v>1.0013781799999999</v>
      </c>
      <c r="N34" s="11">
        <f t="shared" ca="1" si="4"/>
        <v>1.003374548</v>
      </c>
      <c r="O34" s="17">
        <f t="shared" si="16"/>
        <v>0</v>
      </c>
      <c r="P34" s="13">
        <f t="shared" ca="1" si="5"/>
        <v>3.3745479999999999</v>
      </c>
      <c r="Q34" s="20">
        <f t="shared" si="6"/>
        <v>0</v>
      </c>
      <c r="R34" s="13">
        <f t="shared" si="7"/>
        <v>0</v>
      </c>
      <c r="S34" s="4" t="str">
        <f t="shared" si="17"/>
        <v>J=</v>
      </c>
      <c r="T34" s="34">
        <f t="shared" si="18"/>
        <v>44119</v>
      </c>
      <c r="U34" s="3"/>
      <c r="V34" s="4"/>
      <c r="W34" s="100">
        <v>43952</v>
      </c>
      <c r="X34" s="100" t="s">
        <v>68</v>
      </c>
      <c r="Y34" s="90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3">
        <f t="shared" si="9"/>
        <v>43959</v>
      </c>
      <c r="B35" s="74">
        <f t="shared" ca="1" si="26"/>
        <v>1003.5871069900001</v>
      </c>
      <c r="C35" s="13">
        <f t="shared" si="10"/>
        <v>1000</v>
      </c>
      <c r="D35" s="12">
        <f ca="1">IF(A35&lt;$B$1,VLOOKUP(A35,[1]DI!$A$4:$B$15000,2,FALSE),0)</f>
        <v>2.9000000000000005E-2</v>
      </c>
      <c r="E35" s="13">
        <f t="shared" ca="1" si="1"/>
        <v>1.00011345</v>
      </c>
      <c r="F35" s="13">
        <f ca="1">(TRUNC(PRODUCT($E$12:$E34),16))</f>
        <v>1.0021072991336399</v>
      </c>
      <c r="G35" s="13">
        <f t="shared" si="11"/>
        <v>1</v>
      </c>
      <c r="H35" s="13">
        <f t="shared" ca="1" si="2"/>
        <v>1.0021073</v>
      </c>
      <c r="I35" s="12">
        <f t="shared" si="12"/>
        <v>2.5100000000000001E-2</v>
      </c>
      <c r="J35" s="34">
        <f t="shared" si="13"/>
        <v>43936</v>
      </c>
      <c r="K35" s="2">
        <f t="shared" si="14"/>
        <v>15</v>
      </c>
      <c r="L35" s="17">
        <f t="shared" si="15"/>
        <v>15</v>
      </c>
      <c r="M35" s="11">
        <f t="shared" si="3"/>
        <v>1.001476695</v>
      </c>
      <c r="N35" s="11">
        <f t="shared" ca="1" si="4"/>
        <v>1.003587107</v>
      </c>
      <c r="O35" s="17">
        <f t="shared" si="16"/>
        <v>0</v>
      </c>
      <c r="P35" s="13">
        <f t="shared" ca="1" si="5"/>
        <v>3.5871069900000001</v>
      </c>
      <c r="Q35" s="20">
        <f t="shared" si="6"/>
        <v>0</v>
      </c>
      <c r="R35" s="13">
        <f t="shared" si="7"/>
        <v>0</v>
      </c>
      <c r="S35" s="4" t="str">
        <f t="shared" si="17"/>
        <v>J=</v>
      </c>
      <c r="T35" s="34">
        <f t="shared" si="18"/>
        <v>44119</v>
      </c>
      <c r="U35" s="3"/>
      <c r="V35" s="4"/>
      <c r="W35" s="100">
        <v>43993</v>
      </c>
      <c r="X35" s="100" t="s">
        <v>60</v>
      </c>
      <c r="Y35" s="90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3">
        <f t="shared" si="9"/>
        <v>43960</v>
      </c>
      <c r="B36" s="74">
        <f t="shared" ca="1" si="26"/>
        <v>1003.79970699</v>
      </c>
      <c r="C36" s="13">
        <f t="shared" si="10"/>
        <v>1000</v>
      </c>
      <c r="D36" s="12">
        <f ca="1">IF(A36&lt;$B$1,VLOOKUP(A36,[1]DI!$A$4:$B$15000,2,FALSE),0)</f>
        <v>0</v>
      </c>
      <c r="E36" s="13">
        <f t="shared" ca="1" si="1"/>
        <v>1</v>
      </c>
      <c r="F36" s="13">
        <f ca="1">(TRUNC(PRODUCT($E$12:$E35),16))</f>
        <v>1.0022209882067299</v>
      </c>
      <c r="G36" s="13">
        <f t="shared" si="11"/>
        <v>1</v>
      </c>
      <c r="H36" s="13">
        <f t="shared" ca="1" si="2"/>
        <v>1.0022209900000001</v>
      </c>
      <c r="I36" s="12">
        <f t="shared" si="12"/>
        <v>2.5100000000000001E-2</v>
      </c>
      <c r="J36" s="34">
        <f t="shared" si="13"/>
        <v>43936</v>
      </c>
      <c r="K36" s="2">
        <f t="shared" si="14"/>
        <v>15</v>
      </c>
      <c r="L36" s="17">
        <f t="shared" si="15"/>
        <v>16</v>
      </c>
      <c r="M36" s="11">
        <f t="shared" si="3"/>
        <v>1.0015752179999999</v>
      </c>
      <c r="N36" s="11">
        <f t="shared" ca="1" si="4"/>
        <v>1.003799707</v>
      </c>
      <c r="O36" s="17">
        <f t="shared" si="16"/>
        <v>0</v>
      </c>
      <c r="P36" s="13">
        <f t="shared" ca="1" si="5"/>
        <v>3.7997069899999998</v>
      </c>
      <c r="Q36" s="20">
        <f t="shared" si="6"/>
        <v>0</v>
      </c>
      <c r="R36" s="13">
        <f t="shared" si="7"/>
        <v>0</v>
      </c>
      <c r="S36" s="4" t="str">
        <f t="shared" si="17"/>
        <v>J=</v>
      </c>
      <c r="T36" s="34">
        <f t="shared" si="18"/>
        <v>44119</v>
      </c>
      <c r="U36" s="3"/>
      <c r="V36" s="4"/>
      <c r="W36" s="100">
        <v>44081</v>
      </c>
      <c r="X36" s="100" t="s">
        <v>69</v>
      </c>
      <c r="Y36" s="90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3">
        <f t="shared" si="9"/>
        <v>43961</v>
      </c>
      <c r="B37" s="74">
        <f t="shared" ca="1" si="26"/>
        <v>1003.79970699</v>
      </c>
      <c r="C37" s="13">
        <f t="shared" si="10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1.0022209882067299</v>
      </c>
      <c r="G37" s="13">
        <f t="shared" si="11"/>
        <v>1</v>
      </c>
      <c r="H37" s="13">
        <f t="shared" ca="1" si="2"/>
        <v>1.0022209900000001</v>
      </c>
      <c r="I37" s="12">
        <f t="shared" si="12"/>
        <v>2.5100000000000001E-2</v>
      </c>
      <c r="J37" s="34">
        <f t="shared" si="13"/>
        <v>43936</v>
      </c>
      <c r="K37" s="2">
        <f t="shared" si="14"/>
        <v>15</v>
      </c>
      <c r="L37" s="17">
        <f t="shared" si="15"/>
        <v>16</v>
      </c>
      <c r="M37" s="11">
        <f t="shared" si="3"/>
        <v>1.0015752179999999</v>
      </c>
      <c r="N37" s="11">
        <f t="shared" ca="1" si="4"/>
        <v>1.003799707</v>
      </c>
      <c r="O37" s="17">
        <f t="shared" si="16"/>
        <v>0</v>
      </c>
      <c r="P37" s="13">
        <f t="shared" ca="1" si="5"/>
        <v>3.7997069899999998</v>
      </c>
      <c r="Q37" s="20">
        <f t="shared" si="6"/>
        <v>0</v>
      </c>
      <c r="R37" s="13">
        <f t="shared" si="7"/>
        <v>0</v>
      </c>
      <c r="S37" s="4" t="str">
        <f t="shared" si="17"/>
        <v>J=</v>
      </c>
      <c r="T37" s="34">
        <f t="shared" si="18"/>
        <v>44119</v>
      </c>
      <c r="U37" s="3"/>
      <c r="V37" s="4"/>
      <c r="W37" s="100">
        <v>44116</v>
      </c>
      <c r="X37" s="101" t="s">
        <v>58</v>
      </c>
      <c r="Y37" s="90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3">
        <f t="shared" si="9"/>
        <v>43962</v>
      </c>
      <c r="B38" s="74">
        <f t="shared" ca="1" si="26"/>
        <v>1003.79970699</v>
      </c>
      <c r="C38" s="13">
        <f t="shared" si="10"/>
        <v>1000</v>
      </c>
      <c r="D38" s="12">
        <f ca="1">IF(A38&lt;$B$1,VLOOKUP(A38,[1]DI!$A$4:$B$15000,2,FALSE),0)</f>
        <v>2.9000000000000005E-2</v>
      </c>
      <c r="E38" s="13">
        <f t="shared" ca="1" si="1"/>
        <v>1.00011345</v>
      </c>
      <c r="F38" s="13">
        <f ca="1">(TRUNC(PRODUCT($E$12:$E37),16))</f>
        <v>1.0022209882067299</v>
      </c>
      <c r="G38" s="13">
        <f t="shared" si="11"/>
        <v>1</v>
      </c>
      <c r="H38" s="13">
        <f t="shared" ca="1" si="2"/>
        <v>1.0022209900000001</v>
      </c>
      <c r="I38" s="12">
        <f t="shared" si="12"/>
        <v>2.5100000000000001E-2</v>
      </c>
      <c r="J38" s="34">
        <f t="shared" si="13"/>
        <v>43936</v>
      </c>
      <c r="K38" s="2">
        <f t="shared" si="14"/>
        <v>16</v>
      </c>
      <c r="L38" s="17">
        <f t="shared" si="15"/>
        <v>16</v>
      </c>
      <c r="M38" s="11">
        <f t="shared" si="3"/>
        <v>1.0015752179999999</v>
      </c>
      <c r="N38" s="11">
        <f t="shared" ca="1" si="4"/>
        <v>1.003799707</v>
      </c>
      <c r="O38" s="17">
        <f t="shared" si="16"/>
        <v>0</v>
      </c>
      <c r="P38" s="13">
        <f t="shared" ca="1" si="5"/>
        <v>3.7997069899999998</v>
      </c>
      <c r="Q38" s="20">
        <f t="shared" si="6"/>
        <v>0</v>
      </c>
      <c r="R38" s="13">
        <f t="shared" si="7"/>
        <v>0</v>
      </c>
      <c r="S38" s="4" t="str">
        <f t="shared" si="17"/>
        <v>J=</v>
      </c>
      <c r="T38" s="34">
        <f t="shared" si="18"/>
        <v>44119</v>
      </c>
      <c r="U38" s="3"/>
      <c r="V38" s="4"/>
      <c r="W38" s="100">
        <v>44137</v>
      </c>
      <c r="X38" s="100" t="s">
        <v>62</v>
      </c>
      <c r="Y38" s="90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3">
        <f t="shared" si="9"/>
        <v>43963</v>
      </c>
      <c r="B39" s="74">
        <f t="shared" ca="1" si="26"/>
        <v>1004.01235</v>
      </c>
      <c r="C39" s="13">
        <f t="shared" si="10"/>
        <v>1000</v>
      </c>
      <c r="D39" s="12">
        <f ca="1">IF(A39&lt;$B$1,VLOOKUP(A39,[1]DI!$A$4:$B$15000,2,FALSE),0)</f>
        <v>2.9000000000000005E-2</v>
      </c>
      <c r="E39" s="13">
        <f t="shared" ca="1" si="1"/>
        <v>1.00011345</v>
      </c>
      <c r="F39" s="13">
        <f ca="1">(TRUNC(PRODUCT($E$12:$E38),16))</f>
        <v>1.00233469017784</v>
      </c>
      <c r="G39" s="13">
        <f t="shared" si="11"/>
        <v>1</v>
      </c>
      <c r="H39" s="13">
        <f t="shared" ca="1" si="2"/>
        <v>1.0023346900000001</v>
      </c>
      <c r="I39" s="12">
        <f t="shared" si="12"/>
        <v>2.5100000000000001E-2</v>
      </c>
      <c r="J39" s="34">
        <f t="shared" si="13"/>
        <v>43936</v>
      </c>
      <c r="K39" s="2">
        <f t="shared" si="14"/>
        <v>17</v>
      </c>
      <c r="L39" s="17">
        <f t="shared" si="15"/>
        <v>17</v>
      </c>
      <c r="M39" s="11">
        <f t="shared" si="3"/>
        <v>1.0016737520000001</v>
      </c>
      <c r="N39" s="11">
        <f t="shared" ca="1" si="4"/>
        <v>1.00401235</v>
      </c>
      <c r="O39" s="17">
        <f t="shared" si="16"/>
        <v>0</v>
      </c>
      <c r="P39" s="13">
        <f t="shared" ca="1" si="5"/>
        <v>4.0123499999999996</v>
      </c>
      <c r="Q39" s="20">
        <f t="shared" si="6"/>
        <v>0</v>
      </c>
      <c r="R39" s="13">
        <f t="shared" si="7"/>
        <v>0</v>
      </c>
      <c r="S39" s="4" t="str">
        <f t="shared" si="17"/>
        <v>J=</v>
      </c>
      <c r="T39" s="34">
        <f t="shared" si="18"/>
        <v>44119</v>
      </c>
      <c r="U39" s="3"/>
      <c r="V39" s="4"/>
      <c r="W39" s="100">
        <v>44190</v>
      </c>
      <c r="X39" s="100" t="s">
        <v>64</v>
      </c>
      <c r="Y39" s="90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3">
        <f t="shared" si="9"/>
        <v>43964</v>
      </c>
      <c r="B40" s="74">
        <f t="shared" ca="1" si="26"/>
        <v>1004.225044</v>
      </c>
      <c r="C40" s="13">
        <f t="shared" si="10"/>
        <v>1000</v>
      </c>
      <c r="D40" s="12">
        <f ca="1">IF(A40&lt;$B$1,VLOOKUP(A40,[1]DI!$A$4:$B$15000,2,FALSE),0)</f>
        <v>2.9000000000000005E-2</v>
      </c>
      <c r="E40" s="13">
        <f t="shared" ca="1" si="1"/>
        <v>1.00011345</v>
      </c>
      <c r="F40" s="13">
        <f ca="1">(TRUNC(PRODUCT($E$12:$E39),16))</f>
        <v>1.0024484050484399</v>
      </c>
      <c r="G40" s="13">
        <f t="shared" si="11"/>
        <v>1</v>
      </c>
      <c r="H40" s="13">
        <f t="shared" ca="1" si="2"/>
        <v>1.00244841</v>
      </c>
      <c r="I40" s="12">
        <f t="shared" si="12"/>
        <v>2.5100000000000001E-2</v>
      </c>
      <c r="J40" s="34">
        <f t="shared" si="13"/>
        <v>43936</v>
      </c>
      <c r="K40" s="2">
        <f t="shared" si="14"/>
        <v>18</v>
      </c>
      <c r="L40" s="17">
        <f t="shared" si="15"/>
        <v>18</v>
      </c>
      <c r="M40" s="11">
        <f t="shared" si="3"/>
        <v>1.0017722950000001</v>
      </c>
      <c r="N40" s="11">
        <f t="shared" ca="1" si="4"/>
        <v>1.004225044</v>
      </c>
      <c r="O40" s="17">
        <f t="shared" si="16"/>
        <v>0</v>
      </c>
      <c r="P40" s="13">
        <f t="shared" ca="1" si="5"/>
        <v>4.2250439999999996</v>
      </c>
      <c r="Q40" s="20">
        <f t="shared" si="6"/>
        <v>0</v>
      </c>
      <c r="R40" s="13">
        <f t="shared" si="7"/>
        <v>0</v>
      </c>
      <c r="S40" s="4" t="str">
        <f t="shared" si="17"/>
        <v>J=</v>
      </c>
      <c r="T40" s="34">
        <f t="shared" si="18"/>
        <v>44119</v>
      </c>
      <c r="U40" s="3"/>
      <c r="V40" s="4"/>
      <c r="W40" s="100">
        <v>44197</v>
      </c>
      <c r="X40" s="100" t="s">
        <v>65</v>
      </c>
      <c r="Y40" s="90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3">
        <f t="shared" si="9"/>
        <v>43965</v>
      </c>
      <c r="B41" s="74">
        <f t="shared" ca="1" si="26"/>
        <v>1004.437771</v>
      </c>
      <c r="C41" s="13">
        <f t="shared" si="10"/>
        <v>1000</v>
      </c>
      <c r="D41" s="12">
        <f ca="1">IF(A41&lt;$B$1,VLOOKUP(A41,[1]DI!$A$4:$B$15000,2,FALSE),0)</f>
        <v>2.9000000000000005E-2</v>
      </c>
      <c r="E41" s="13">
        <f t="shared" ca="1" si="1"/>
        <v>1.00011345</v>
      </c>
      <c r="F41" s="13">
        <f ca="1">(TRUNC(PRODUCT($E$12:$E40),16))</f>
        <v>1.0025621328199901</v>
      </c>
      <c r="G41" s="13">
        <f t="shared" si="11"/>
        <v>1</v>
      </c>
      <c r="H41" s="13">
        <f t="shared" ca="1" si="2"/>
        <v>1.0025621300000001</v>
      </c>
      <c r="I41" s="12">
        <f t="shared" si="12"/>
        <v>2.5100000000000001E-2</v>
      </c>
      <c r="J41" s="34">
        <f t="shared" si="13"/>
        <v>43936</v>
      </c>
      <c r="K41" s="2">
        <f t="shared" si="14"/>
        <v>19</v>
      </c>
      <c r="L41" s="17">
        <f t="shared" si="15"/>
        <v>19</v>
      </c>
      <c r="M41" s="11">
        <f t="shared" si="3"/>
        <v>1.001870848</v>
      </c>
      <c r="N41" s="11">
        <f t="shared" ca="1" si="4"/>
        <v>1.0044377710000001</v>
      </c>
      <c r="O41" s="17">
        <f t="shared" si="16"/>
        <v>0</v>
      </c>
      <c r="P41" s="13">
        <f t="shared" ca="1" si="5"/>
        <v>4.4377709999999997</v>
      </c>
      <c r="Q41" s="20">
        <f t="shared" si="6"/>
        <v>0</v>
      </c>
      <c r="R41" s="13">
        <f t="shared" si="7"/>
        <v>0</v>
      </c>
      <c r="S41" s="4" t="str">
        <f t="shared" si="17"/>
        <v>J=</v>
      </c>
      <c r="T41" s="34">
        <f t="shared" si="18"/>
        <v>44119</v>
      </c>
      <c r="U41" s="3"/>
      <c r="V41" s="4"/>
      <c r="W41" s="100">
        <v>44242</v>
      </c>
      <c r="X41" s="100" t="s">
        <v>56</v>
      </c>
      <c r="Y41" s="90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3">
        <f t="shared" si="9"/>
        <v>43966</v>
      </c>
      <c r="B42" s="74">
        <f t="shared" ca="1" si="26"/>
        <v>1004.65055</v>
      </c>
      <c r="C42" s="13">
        <f t="shared" si="10"/>
        <v>1000</v>
      </c>
      <c r="D42" s="12">
        <f ca="1">IF(A42&lt;$B$1,VLOOKUP(A42,[1]DI!$A$4:$B$15000,2,FALSE),0)</f>
        <v>2.9000000000000005E-2</v>
      </c>
      <c r="E42" s="13">
        <f t="shared" ca="1" si="1"/>
        <v>1.00011345</v>
      </c>
      <c r="F42" s="13">
        <f ca="1">(TRUNC(PRODUCT($E$12:$E41),16))</f>
        <v>1.00267587349396</v>
      </c>
      <c r="G42" s="13">
        <f t="shared" si="11"/>
        <v>1</v>
      </c>
      <c r="H42" s="13">
        <f t="shared" ca="1" si="2"/>
        <v>1.00267587</v>
      </c>
      <c r="I42" s="12">
        <f t="shared" si="12"/>
        <v>2.5100000000000001E-2</v>
      </c>
      <c r="J42" s="34">
        <f t="shared" si="13"/>
        <v>43936</v>
      </c>
      <c r="K42" s="2">
        <f t="shared" si="14"/>
        <v>20</v>
      </c>
      <c r="L42" s="17">
        <f t="shared" si="15"/>
        <v>20</v>
      </c>
      <c r="M42" s="11">
        <f t="shared" si="3"/>
        <v>1.0019694100000001</v>
      </c>
      <c r="N42" s="11">
        <f t="shared" ca="1" si="4"/>
        <v>1.00465055</v>
      </c>
      <c r="O42" s="17">
        <f t="shared" si="16"/>
        <v>0</v>
      </c>
      <c r="P42" s="13">
        <f t="shared" ca="1" si="5"/>
        <v>4.65055</v>
      </c>
      <c r="Q42" s="20">
        <f t="shared" si="6"/>
        <v>0</v>
      </c>
      <c r="R42" s="13">
        <f t="shared" si="7"/>
        <v>0</v>
      </c>
      <c r="S42" s="4" t="str">
        <f t="shared" si="17"/>
        <v>J=</v>
      </c>
      <c r="T42" s="34">
        <f t="shared" si="18"/>
        <v>44119</v>
      </c>
      <c r="U42" s="3"/>
      <c r="V42" s="4"/>
      <c r="W42" s="100">
        <v>44243</v>
      </c>
      <c r="X42" s="100" t="s">
        <v>56</v>
      </c>
      <c r="Y42" s="90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3">
        <f t="shared" si="9"/>
        <v>43967</v>
      </c>
      <c r="B43" s="74">
        <f t="shared" ca="1" si="26"/>
        <v>1004.86338199</v>
      </c>
      <c r="C43" s="13">
        <f t="shared" si="10"/>
        <v>1000</v>
      </c>
      <c r="D43" s="12">
        <f ca="1">IF(A43&lt;$B$1,VLOOKUP(A43,[1]DI!$A$4:$B$15000,2,FALSE),0)</f>
        <v>0</v>
      </c>
      <c r="E43" s="13">
        <f t="shared" ca="1" si="1"/>
        <v>1</v>
      </c>
      <c r="F43" s="13">
        <f ca="1">(TRUNC(PRODUCT($E$12:$E42),16))</f>
        <v>1.00278962707181</v>
      </c>
      <c r="G43" s="13">
        <f t="shared" si="11"/>
        <v>1</v>
      </c>
      <c r="H43" s="13">
        <f t="shared" ca="1" si="2"/>
        <v>1.0027896300000001</v>
      </c>
      <c r="I43" s="12">
        <f t="shared" si="12"/>
        <v>2.5100000000000001E-2</v>
      </c>
      <c r="J43" s="34">
        <f t="shared" si="13"/>
        <v>43936</v>
      </c>
      <c r="K43" s="2">
        <f t="shared" si="14"/>
        <v>20</v>
      </c>
      <c r="L43" s="17">
        <f t="shared" si="15"/>
        <v>21</v>
      </c>
      <c r="M43" s="11">
        <f t="shared" si="3"/>
        <v>1.0020679830000001</v>
      </c>
      <c r="N43" s="11">
        <f t="shared" ca="1" si="4"/>
        <v>1.0048633819999999</v>
      </c>
      <c r="O43" s="17">
        <f t="shared" si="16"/>
        <v>0</v>
      </c>
      <c r="P43" s="13">
        <f t="shared" ca="1" si="5"/>
        <v>4.8633819899999997</v>
      </c>
      <c r="Q43" s="20">
        <f t="shared" si="6"/>
        <v>0</v>
      </c>
      <c r="R43" s="13">
        <f t="shared" si="7"/>
        <v>0</v>
      </c>
      <c r="S43" s="4" t="str">
        <f t="shared" si="17"/>
        <v>J=</v>
      </c>
      <c r="T43" s="34">
        <f t="shared" si="18"/>
        <v>44119</v>
      </c>
      <c r="U43" s="3"/>
      <c r="V43" s="4"/>
      <c r="W43" s="100">
        <v>44288</v>
      </c>
      <c r="X43" s="100" t="s">
        <v>66</v>
      </c>
      <c r="Y43" s="90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3">
        <f t="shared" si="9"/>
        <v>43968</v>
      </c>
      <c r="B44" s="74">
        <f t="shared" ca="1" si="26"/>
        <v>1004.86338199</v>
      </c>
      <c r="C44" s="13">
        <f t="shared" si="10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1.00278962707181</v>
      </c>
      <c r="G44" s="13">
        <f t="shared" si="11"/>
        <v>1</v>
      </c>
      <c r="H44" s="13">
        <f t="shared" ca="1" si="2"/>
        <v>1.0027896300000001</v>
      </c>
      <c r="I44" s="12">
        <f t="shared" si="12"/>
        <v>2.5100000000000001E-2</v>
      </c>
      <c r="J44" s="34">
        <f t="shared" si="13"/>
        <v>43936</v>
      </c>
      <c r="K44" s="2">
        <f t="shared" si="14"/>
        <v>20</v>
      </c>
      <c r="L44" s="17">
        <f t="shared" si="15"/>
        <v>21</v>
      </c>
      <c r="M44" s="11">
        <f t="shared" si="3"/>
        <v>1.0020679830000001</v>
      </c>
      <c r="N44" s="11">
        <f t="shared" ca="1" si="4"/>
        <v>1.0048633819999999</v>
      </c>
      <c r="O44" s="17">
        <f t="shared" si="16"/>
        <v>0</v>
      </c>
      <c r="P44" s="13">
        <f t="shared" ca="1" si="5"/>
        <v>4.8633819899999997</v>
      </c>
      <c r="Q44" s="20">
        <f t="shared" si="6"/>
        <v>0</v>
      </c>
      <c r="R44" s="13">
        <f t="shared" si="7"/>
        <v>0</v>
      </c>
      <c r="S44" s="4" t="str">
        <f t="shared" si="17"/>
        <v>J=</v>
      </c>
      <c r="T44" s="34">
        <f t="shared" si="18"/>
        <v>44119</v>
      </c>
      <c r="U44" s="3"/>
      <c r="V44" s="4"/>
      <c r="W44" s="100">
        <v>44307</v>
      </c>
      <c r="X44" s="100" t="s">
        <v>57</v>
      </c>
      <c r="Y44" s="90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3">
        <f t="shared" si="9"/>
        <v>43969</v>
      </c>
      <c r="B45" s="74">
        <f t="shared" ca="1" si="26"/>
        <v>1004.86338199</v>
      </c>
      <c r="C45" s="13">
        <f t="shared" si="10"/>
        <v>1000</v>
      </c>
      <c r="D45" s="12">
        <f ca="1">IF(A45&lt;$B$1,VLOOKUP(A45,[1]DI!$A$4:$B$15000,2,FALSE),0)</f>
        <v>2.9000000000000005E-2</v>
      </c>
      <c r="E45" s="13">
        <f t="shared" ca="1" si="1"/>
        <v>1.00011345</v>
      </c>
      <c r="F45" s="13">
        <f ca="1">(TRUNC(PRODUCT($E$12:$E44),16))</f>
        <v>1.00278962707181</v>
      </c>
      <c r="G45" s="13">
        <f t="shared" si="11"/>
        <v>1</v>
      </c>
      <c r="H45" s="13">
        <f t="shared" ca="1" si="2"/>
        <v>1.0027896300000001</v>
      </c>
      <c r="I45" s="12">
        <f t="shared" si="12"/>
        <v>2.5100000000000001E-2</v>
      </c>
      <c r="J45" s="34">
        <f t="shared" si="13"/>
        <v>43936</v>
      </c>
      <c r="K45" s="2">
        <f t="shared" si="14"/>
        <v>21</v>
      </c>
      <c r="L45" s="17">
        <f t="shared" si="15"/>
        <v>21</v>
      </c>
      <c r="M45" s="11">
        <f t="shared" si="3"/>
        <v>1.0020679830000001</v>
      </c>
      <c r="N45" s="11">
        <f t="shared" ca="1" si="4"/>
        <v>1.0048633819999999</v>
      </c>
      <c r="O45" s="17">
        <f t="shared" si="16"/>
        <v>0</v>
      </c>
      <c r="P45" s="13">
        <f t="shared" ca="1" si="5"/>
        <v>4.8633819899999997</v>
      </c>
      <c r="Q45" s="20">
        <f t="shared" si="6"/>
        <v>0</v>
      </c>
      <c r="R45" s="13">
        <f t="shared" si="7"/>
        <v>0</v>
      </c>
      <c r="S45" s="4" t="str">
        <f t="shared" si="17"/>
        <v>J=</v>
      </c>
      <c r="T45" s="34">
        <f t="shared" si="18"/>
        <v>44119</v>
      </c>
      <c r="U45" s="3"/>
      <c r="V45" s="4"/>
      <c r="W45" s="100">
        <v>44350</v>
      </c>
      <c r="X45" s="100" t="s">
        <v>67</v>
      </c>
      <c r="Y45" s="90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3">
        <f t="shared" si="9"/>
        <v>43970</v>
      </c>
      <c r="B46" s="74">
        <f t="shared" ca="1" si="26"/>
        <v>1005.07624499</v>
      </c>
      <c r="C46" s="13">
        <f t="shared" si="10"/>
        <v>1000</v>
      </c>
      <c r="D46" s="12">
        <f ca="1">IF(A46&lt;$B$1,VLOOKUP(A46,[1]DI!$A$4:$B$15000,2,FALSE),0)</f>
        <v>2.9000000000000005E-2</v>
      </c>
      <c r="E46" s="13">
        <f t="shared" ca="1" si="1"/>
        <v>1.00011345</v>
      </c>
      <c r="F46" s="13">
        <f ca="1">(TRUNC(PRODUCT($E$12:$E45),16))</f>
        <v>1.002903393555</v>
      </c>
      <c r="G46" s="13">
        <f t="shared" si="11"/>
        <v>1</v>
      </c>
      <c r="H46" s="13">
        <f t="shared" ca="1" si="2"/>
        <v>1.00290339</v>
      </c>
      <c r="I46" s="12">
        <f t="shared" si="12"/>
        <v>2.5100000000000001E-2</v>
      </c>
      <c r="J46" s="34">
        <f t="shared" si="13"/>
        <v>43936</v>
      </c>
      <c r="K46" s="2">
        <f t="shared" si="14"/>
        <v>22</v>
      </c>
      <c r="L46" s="17">
        <f t="shared" si="15"/>
        <v>22</v>
      </c>
      <c r="M46" s="11">
        <f t="shared" si="3"/>
        <v>1.002166565</v>
      </c>
      <c r="N46" s="11">
        <f t="shared" ca="1" si="4"/>
        <v>1.0050762449999999</v>
      </c>
      <c r="O46" s="17">
        <f t="shared" si="16"/>
        <v>0</v>
      </c>
      <c r="P46" s="13">
        <f t="shared" ca="1" si="5"/>
        <v>5.0762449900000002</v>
      </c>
      <c r="Q46" s="20">
        <f t="shared" si="6"/>
        <v>0</v>
      </c>
      <c r="R46" s="13">
        <f t="shared" si="7"/>
        <v>0</v>
      </c>
      <c r="S46" s="4" t="str">
        <f t="shared" si="17"/>
        <v>J=</v>
      </c>
      <c r="T46" s="34">
        <f t="shared" si="18"/>
        <v>44119</v>
      </c>
      <c r="U46" s="3"/>
      <c r="V46" s="4"/>
      <c r="W46" s="100">
        <v>44446</v>
      </c>
      <c r="X46" s="100" t="s">
        <v>69</v>
      </c>
      <c r="Y46" s="90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3">
        <f t="shared" si="9"/>
        <v>43971</v>
      </c>
      <c r="B47" s="74">
        <f t="shared" ca="1" si="26"/>
        <v>1005.28916</v>
      </c>
      <c r="C47" s="13">
        <f t="shared" si="10"/>
        <v>1000</v>
      </c>
      <c r="D47" s="12">
        <f ca="1">IF(A47&lt;$B$1,VLOOKUP(A47,[1]DI!$A$4:$B$15000,2,FALSE),0)</f>
        <v>2.9000000000000005E-2</v>
      </c>
      <c r="E47" s="13">
        <f t="shared" ca="1" si="1"/>
        <v>1.00011345</v>
      </c>
      <c r="F47" s="13">
        <f ca="1">(TRUNC(PRODUCT($E$12:$E46),16))</f>
        <v>1.0030171729449999</v>
      </c>
      <c r="G47" s="13">
        <f t="shared" si="11"/>
        <v>1</v>
      </c>
      <c r="H47" s="13">
        <f t="shared" ca="1" si="2"/>
        <v>1.0030171699999999</v>
      </c>
      <c r="I47" s="12">
        <f t="shared" si="12"/>
        <v>2.5100000000000001E-2</v>
      </c>
      <c r="J47" s="34">
        <f t="shared" si="13"/>
        <v>43936</v>
      </c>
      <c r="K47" s="2">
        <f t="shared" si="14"/>
        <v>23</v>
      </c>
      <c r="L47" s="17">
        <f t="shared" si="15"/>
        <v>23</v>
      </c>
      <c r="M47" s="11">
        <f t="shared" si="3"/>
        <v>1.002265156</v>
      </c>
      <c r="N47" s="11">
        <f t="shared" ca="1" si="4"/>
        <v>1.00528916</v>
      </c>
      <c r="O47" s="17">
        <f t="shared" si="16"/>
        <v>0</v>
      </c>
      <c r="P47" s="13">
        <f t="shared" ca="1" si="5"/>
        <v>5.2891599999999999</v>
      </c>
      <c r="Q47" s="20">
        <f t="shared" si="6"/>
        <v>0</v>
      </c>
      <c r="R47" s="13">
        <f t="shared" si="7"/>
        <v>0</v>
      </c>
      <c r="S47" s="4" t="str">
        <f t="shared" si="17"/>
        <v>J=</v>
      </c>
      <c r="T47" s="34">
        <f t="shared" si="18"/>
        <v>44119</v>
      </c>
      <c r="U47" s="3"/>
      <c r="V47" s="4"/>
      <c r="W47" s="100">
        <v>44481</v>
      </c>
      <c r="X47" s="101" t="s">
        <v>58</v>
      </c>
      <c r="Y47" s="90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3">
        <f t="shared" si="9"/>
        <v>43972</v>
      </c>
      <c r="B48" s="74">
        <f t="shared" ca="1" si="26"/>
        <v>1005.50212899</v>
      </c>
      <c r="C48" s="13">
        <f t="shared" si="10"/>
        <v>1000</v>
      </c>
      <c r="D48" s="12">
        <f ca="1">IF(A48&lt;$B$1,VLOOKUP(A48,[1]DI!$A$4:$B$15000,2,FALSE),0)</f>
        <v>2.9000000000000005E-2</v>
      </c>
      <c r="E48" s="13">
        <f t="shared" ca="1" si="1"/>
        <v>1.00011345</v>
      </c>
      <c r="F48" s="13">
        <f ca="1">(TRUNC(PRODUCT($E$12:$E47),16))</f>
        <v>1.0031309652432701</v>
      </c>
      <c r="G48" s="13">
        <f t="shared" si="11"/>
        <v>1</v>
      </c>
      <c r="H48" s="13">
        <f t="shared" ca="1" si="2"/>
        <v>1.00313097</v>
      </c>
      <c r="I48" s="12">
        <f t="shared" si="12"/>
        <v>2.5100000000000001E-2</v>
      </c>
      <c r="J48" s="34">
        <f t="shared" si="13"/>
        <v>43936</v>
      </c>
      <c r="K48" s="2">
        <f t="shared" si="14"/>
        <v>24</v>
      </c>
      <c r="L48" s="17">
        <f t="shared" si="15"/>
        <v>24</v>
      </c>
      <c r="M48" s="11">
        <f t="shared" si="3"/>
        <v>1.002363758</v>
      </c>
      <c r="N48" s="11">
        <f t="shared" ca="1" si="4"/>
        <v>1.0055021289999999</v>
      </c>
      <c r="O48" s="17">
        <f t="shared" si="16"/>
        <v>0</v>
      </c>
      <c r="P48" s="13">
        <f t="shared" ca="1" si="5"/>
        <v>5.5021289900000001</v>
      </c>
      <c r="Q48" s="20">
        <f t="shared" si="6"/>
        <v>0</v>
      </c>
      <c r="R48" s="13">
        <f t="shared" si="7"/>
        <v>0</v>
      </c>
      <c r="S48" s="4" t="str">
        <f t="shared" si="17"/>
        <v>J=</v>
      </c>
      <c r="T48" s="34">
        <f t="shared" si="18"/>
        <v>44119</v>
      </c>
      <c r="U48" s="3"/>
      <c r="V48" s="4"/>
      <c r="W48" s="100">
        <v>44502</v>
      </c>
      <c r="X48" s="100" t="s">
        <v>62</v>
      </c>
      <c r="Y48" s="90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3">
        <f t="shared" si="9"/>
        <v>43973</v>
      </c>
      <c r="B49" s="74">
        <f t="shared" ca="1" si="26"/>
        <v>1005.71512899</v>
      </c>
      <c r="C49" s="13">
        <f t="shared" si="10"/>
        <v>1000</v>
      </c>
      <c r="D49" s="12">
        <f ca="1">IF(A49&lt;$B$1,VLOOKUP(A49,[1]DI!$A$4:$B$15000,2,FALSE),0)</f>
        <v>2.9000000000000005E-2</v>
      </c>
      <c r="E49" s="13">
        <f t="shared" ca="1" si="1"/>
        <v>1.00011345</v>
      </c>
      <c r="F49" s="13">
        <f ca="1">(TRUNC(PRODUCT($E$12:$E48),16))</f>
        <v>1.0032447704512799</v>
      </c>
      <c r="G49" s="13">
        <f t="shared" si="11"/>
        <v>1</v>
      </c>
      <c r="H49" s="13">
        <f t="shared" ca="1" si="2"/>
        <v>1.00324477</v>
      </c>
      <c r="I49" s="12">
        <f t="shared" si="12"/>
        <v>2.5100000000000001E-2</v>
      </c>
      <c r="J49" s="34">
        <f t="shared" si="13"/>
        <v>43936</v>
      </c>
      <c r="K49" s="2">
        <f t="shared" si="14"/>
        <v>25</v>
      </c>
      <c r="L49" s="17">
        <f t="shared" si="15"/>
        <v>25</v>
      </c>
      <c r="M49" s="11">
        <f t="shared" si="3"/>
        <v>1.0024623690000001</v>
      </c>
      <c r="N49" s="11">
        <f t="shared" ca="1" si="4"/>
        <v>1.0057151289999999</v>
      </c>
      <c r="O49" s="17">
        <f t="shared" si="16"/>
        <v>0</v>
      </c>
      <c r="P49" s="13">
        <f t="shared" ca="1" si="5"/>
        <v>5.7151289900000002</v>
      </c>
      <c r="Q49" s="20">
        <f t="shared" si="6"/>
        <v>0</v>
      </c>
      <c r="R49" s="13">
        <f t="shared" si="7"/>
        <v>0</v>
      </c>
      <c r="S49" s="4" t="str">
        <f t="shared" si="17"/>
        <v>J=</v>
      </c>
      <c r="T49" s="34">
        <f t="shared" si="18"/>
        <v>44119</v>
      </c>
      <c r="U49" s="3"/>
      <c r="V49" s="4"/>
      <c r="W49" s="100">
        <v>44515</v>
      </c>
      <c r="X49" s="100" t="s">
        <v>70</v>
      </c>
      <c r="Y49" s="90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3">
        <f t="shared" si="9"/>
        <v>43974</v>
      </c>
      <c r="B50" s="74">
        <f t="shared" ca="1" si="26"/>
        <v>1005.928181</v>
      </c>
      <c r="C50" s="13">
        <f t="shared" si="10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1.0033585885704801</v>
      </c>
      <c r="G50" s="13">
        <f t="shared" si="11"/>
        <v>1</v>
      </c>
      <c r="H50" s="13">
        <f t="shared" ca="1" si="2"/>
        <v>1.0033585899999999</v>
      </c>
      <c r="I50" s="12">
        <f t="shared" si="12"/>
        <v>2.5100000000000001E-2</v>
      </c>
      <c r="J50" s="34">
        <f t="shared" si="13"/>
        <v>43936</v>
      </c>
      <c r="K50" s="2">
        <f t="shared" si="14"/>
        <v>25</v>
      </c>
      <c r="L50" s="17">
        <f t="shared" si="15"/>
        <v>26</v>
      </c>
      <c r="M50" s="11">
        <f t="shared" si="3"/>
        <v>1.0025609900000001</v>
      </c>
      <c r="N50" s="11">
        <f t="shared" ca="1" si="4"/>
        <v>1.005928181</v>
      </c>
      <c r="O50" s="17">
        <f t="shared" si="16"/>
        <v>0</v>
      </c>
      <c r="P50" s="13">
        <f t="shared" ca="1" si="5"/>
        <v>5.9281810000000004</v>
      </c>
      <c r="Q50" s="20">
        <f t="shared" si="6"/>
        <v>0</v>
      </c>
      <c r="R50" s="13">
        <f t="shared" si="7"/>
        <v>0</v>
      </c>
      <c r="S50" s="4" t="str">
        <f t="shared" si="17"/>
        <v>J=</v>
      </c>
      <c r="T50" s="34">
        <f t="shared" si="18"/>
        <v>44119</v>
      </c>
      <c r="U50" s="3"/>
      <c r="V50" s="4"/>
      <c r="W50" s="100">
        <v>44620</v>
      </c>
      <c r="X50" s="100" t="s">
        <v>56</v>
      </c>
      <c r="Y50" s="90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3">
        <f t="shared" si="9"/>
        <v>43975</v>
      </c>
      <c r="B51" s="74">
        <f t="shared" ca="1" si="26"/>
        <v>1005.928181</v>
      </c>
      <c r="C51" s="13">
        <f t="shared" si="10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1.0033585885704801</v>
      </c>
      <c r="G51" s="13">
        <f t="shared" si="11"/>
        <v>1</v>
      </c>
      <c r="H51" s="13">
        <f t="shared" ca="1" si="2"/>
        <v>1.0033585899999999</v>
      </c>
      <c r="I51" s="12">
        <f t="shared" si="12"/>
        <v>2.5100000000000001E-2</v>
      </c>
      <c r="J51" s="34">
        <f t="shared" si="13"/>
        <v>43936</v>
      </c>
      <c r="K51" s="2">
        <f t="shared" si="14"/>
        <v>25</v>
      </c>
      <c r="L51" s="17">
        <f t="shared" si="15"/>
        <v>26</v>
      </c>
      <c r="M51" s="11">
        <f t="shared" si="3"/>
        <v>1.0025609900000001</v>
      </c>
      <c r="N51" s="11">
        <f t="shared" ca="1" si="4"/>
        <v>1.005928181</v>
      </c>
      <c r="O51" s="17">
        <f t="shared" si="16"/>
        <v>0</v>
      </c>
      <c r="P51" s="13">
        <f t="shared" ca="1" si="5"/>
        <v>5.9281810000000004</v>
      </c>
      <c r="Q51" s="20">
        <f t="shared" si="6"/>
        <v>0</v>
      </c>
      <c r="R51" s="13">
        <f t="shared" si="7"/>
        <v>0</v>
      </c>
      <c r="S51" s="4" t="str">
        <f t="shared" si="17"/>
        <v>J=</v>
      </c>
      <c r="T51" s="34">
        <f t="shared" si="18"/>
        <v>44119</v>
      </c>
      <c r="U51" s="3"/>
      <c r="V51" s="4"/>
      <c r="W51" s="100">
        <v>44621</v>
      </c>
      <c r="X51" s="100" t="s">
        <v>56</v>
      </c>
      <c r="Y51" s="90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3">
        <f t="shared" si="9"/>
        <v>43976</v>
      </c>
      <c r="B52" s="74">
        <f t="shared" ca="1" si="26"/>
        <v>1005.928181</v>
      </c>
      <c r="C52" s="13">
        <f t="shared" si="10"/>
        <v>1000</v>
      </c>
      <c r="D52" s="12">
        <f ca="1">IF(A52&lt;$B$1,VLOOKUP(A52,[1]DI!$A$4:$B$15000,2,FALSE),0)</f>
        <v>2.9000000000000005E-2</v>
      </c>
      <c r="E52" s="13">
        <f t="shared" ca="1" si="1"/>
        <v>1.00011345</v>
      </c>
      <c r="F52" s="13">
        <f ca="1">(TRUNC(PRODUCT($E$12:$E51),16))</f>
        <v>1.0033585885704801</v>
      </c>
      <c r="G52" s="13">
        <f t="shared" si="11"/>
        <v>1</v>
      </c>
      <c r="H52" s="13">
        <f t="shared" ca="1" si="2"/>
        <v>1.0033585899999999</v>
      </c>
      <c r="I52" s="12">
        <f t="shared" si="12"/>
        <v>2.5100000000000001E-2</v>
      </c>
      <c r="J52" s="34">
        <f t="shared" si="13"/>
        <v>43936</v>
      </c>
      <c r="K52" s="2">
        <f t="shared" si="14"/>
        <v>26</v>
      </c>
      <c r="L52" s="17">
        <f t="shared" si="15"/>
        <v>26</v>
      </c>
      <c r="M52" s="11">
        <f t="shared" si="3"/>
        <v>1.0025609900000001</v>
      </c>
      <c r="N52" s="11">
        <f t="shared" ca="1" si="4"/>
        <v>1.005928181</v>
      </c>
      <c r="O52" s="17">
        <f t="shared" si="16"/>
        <v>0</v>
      </c>
      <c r="P52" s="13">
        <f t="shared" ca="1" si="5"/>
        <v>5.9281810000000004</v>
      </c>
      <c r="Q52" s="20">
        <f t="shared" si="6"/>
        <v>0</v>
      </c>
      <c r="R52" s="13">
        <f t="shared" si="7"/>
        <v>0</v>
      </c>
      <c r="S52" s="4" t="str">
        <f t="shared" si="17"/>
        <v>J=</v>
      </c>
      <c r="T52" s="34">
        <f t="shared" si="18"/>
        <v>44119</v>
      </c>
      <c r="U52" s="3"/>
      <c r="V52" s="4"/>
      <c r="W52" s="100">
        <v>44666</v>
      </c>
      <c r="X52" s="100" t="s">
        <v>66</v>
      </c>
      <c r="Y52" s="90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3">
        <f t="shared" si="9"/>
        <v>43977</v>
      </c>
      <c r="B53" s="74">
        <f t="shared" ca="1" si="26"/>
        <v>1006.141275</v>
      </c>
      <c r="C53" s="13">
        <f t="shared" si="10"/>
        <v>1000</v>
      </c>
      <c r="D53" s="12">
        <f ca="1">IF(A53&lt;$B$1,VLOOKUP(A53,[1]DI!$A$4:$B$15000,2,FALSE),0)</f>
        <v>2.9000000000000005E-2</v>
      </c>
      <c r="E53" s="13">
        <f t="shared" ca="1" si="1"/>
        <v>1.00011345</v>
      </c>
      <c r="F53" s="13">
        <f ca="1">(TRUNC(PRODUCT($E$12:$E52),16))</f>
        <v>1.0034724196023601</v>
      </c>
      <c r="G53" s="13">
        <f t="shared" si="11"/>
        <v>1</v>
      </c>
      <c r="H53" s="13">
        <f t="shared" ca="1" si="2"/>
        <v>1.00347242</v>
      </c>
      <c r="I53" s="12">
        <f t="shared" si="12"/>
        <v>2.5100000000000001E-2</v>
      </c>
      <c r="J53" s="34">
        <f t="shared" si="13"/>
        <v>43936</v>
      </c>
      <c r="K53" s="2">
        <f t="shared" si="14"/>
        <v>27</v>
      </c>
      <c r="L53" s="17">
        <f t="shared" si="15"/>
        <v>27</v>
      </c>
      <c r="M53" s="11">
        <f t="shared" si="3"/>
        <v>1.00265962</v>
      </c>
      <c r="N53" s="11">
        <f t="shared" ca="1" si="4"/>
        <v>1.0061412750000001</v>
      </c>
      <c r="O53" s="17">
        <f t="shared" si="16"/>
        <v>0</v>
      </c>
      <c r="P53" s="13">
        <f t="shared" ca="1" si="5"/>
        <v>6.1412750000000003</v>
      </c>
      <c r="Q53" s="20">
        <f t="shared" si="6"/>
        <v>0</v>
      </c>
      <c r="R53" s="13">
        <f t="shared" si="7"/>
        <v>0</v>
      </c>
      <c r="S53" s="4" t="str">
        <f t="shared" si="17"/>
        <v>J=</v>
      </c>
      <c r="T53" s="34">
        <f t="shared" si="18"/>
        <v>44119</v>
      </c>
      <c r="U53" s="3"/>
      <c r="V53" s="4"/>
      <c r="W53" s="100">
        <v>44672</v>
      </c>
      <c r="X53" s="100" t="s">
        <v>57</v>
      </c>
      <c r="Y53" s="90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3">
        <f t="shared" si="9"/>
        <v>43978</v>
      </c>
      <c r="B54" s="74">
        <f t="shared" ca="1" si="26"/>
        <v>1006.354412</v>
      </c>
      <c r="C54" s="13">
        <f t="shared" si="10"/>
        <v>1000</v>
      </c>
      <c r="D54" s="12">
        <f ca="1">IF(A54&lt;$B$1,VLOOKUP(A54,[1]DI!$A$4:$B$15000,2,FALSE),0)</f>
        <v>2.9000000000000005E-2</v>
      </c>
      <c r="E54" s="13">
        <f t="shared" ca="1" si="1"/>
        <v>1.00011345</v>
      </c>
      <c r="F54" s="13">
        <f ca="1">(TRUNC(PRODUCT($E$12:$E53),16))</f>
        <v>1.0035862635483599</v>
      </c>
      <c r="G54" s="13">
        <f t="shared" si="11"/>
        <v>1</v>
      </c>
      <c r="H54" s="13">
        <f t="shared" ca="1" si="2"/>
        <v>1.0035862600000001</v>
      </c>
      <c r="I54" s="12">
        <f t="shared" si="12"/>
        <v>2.5100000000000001E-2</v>
      </c>
      <c r="J54" s="34">
        <f t="shared" si="13"/>
        <v>43936</v>
      </c>
      <c r="K54" s="2">
        <f t="shared" si="14"/>
        <v>28</v>
      </c>
      <c r="L54" s="17">
        <f t="shared" si="15"/>
        <v>28</v>
      </c>
      <c r="M54" s="11">
        <f t="shared" si="3"/>
        <v>1.00275826</v>
      </c>
      <c r="N54" s="11">
        <f t="shared" ca="1" si="4"/>
        <v>1.0063544120000001</v>
      </c>
      <c r="O54" s="17">
        <f t="shared" si="16"/>
        <v>0</v>
      </c>
      <c r="P54" s="13">
        <f t="shared" ca="1" si="5"/>
        <v>6.3544119999999999</v>
      </c>
      <c r="Q54" s="20">
        <f t="shared" si="6"/>
        <v>0</v>
      </c>
      <c r="R54" s="13">
        <f t="shared" si="7"/>
        <v>0</v>
      </c>
      <c r="S54" s="4" t="str">
        <f t="shared" si="17"/>
        <v>J=</v>
      </c>
      <c r="T54" s="34">
        <f t="shared" si="18"/>
        <v>44119</v>
      </c>
      <c r="U54" s="3"/>
      <c r="V54" s="4"/>
      <c r="W54" s="100">
        <v>44728</v>
      </c>
      <c r="X54" s="100" t="s">
        <v>67</v>
      </c>
      <c r="Y54" s="90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3">
        <f t="shared" si="9"/>
        <v>43979</v>
      </c>
      <c r="B55" s="74">
        <f t="shared" ca="1" si="26"/>
        <v>1006.56760099</v>
      </c>
      <c r="C55" s="13">
        <f t="shared" si="10"/>
        <v>1000</v>
      </c>
      <c r="D55" s="12">
        <f ca="1">IF(A55&lt;$B$1,VLOOKUP(A55,[1]DI!$A$4:$B$15000,2,FALSE),0)</f>
        <v>2.9000000000000005E-2</v>
      </c>
      <c r="E55" s="13">
        <f t="shared" ca="1" si="1"/>
        <v>1.00011345</v>
      </c>
      <c r="F55" s="13">
        <f ca="1">(TRUNC(PRODUCT($E$12:$E54),16))</f>
        <v>1.00370012040996</v>
      </c>
      <c r="G55" s="13">
        <f t="shared" si="11"/>
        <v>1</v>
      </c>
      <c r="H55" s="13">
        <f t="shared" ca="1" si="2"/>
        <v>1.00370012</v>
      </c>
      <c r="I55" s="12">
        <f t="shared" si="12"/>
        <v>2.5100000000000001E-2</v>
      </c>
      <c r="J55" s="34">
        <f t="shared" si="13"/>
        <v>43936</v>
      </c>
      <c r="K55" s="2">
        <f t="shared" si="14"/>
        <v>29</v>
      </c>
      <c r="L55" s="17">
        <f t="shared" si="15"/>
        <v>29</v>
      </c>
      <c r="M55" s="11">
        <f t="shared" si="3"/>
        <v>1.00285691</v>
      </c>
      <c r="N55" s="11">
        <f t="shared" ca="1" si="4"/>
        <v>1.006567601</v>
      </c>
      <c r="O55" s="17">
        <f t="shared" si="16"/>
        <v>0</v>
      </c>
      <c r="P55" s="13">
        <f t="shared" ca="1" si="5"/>
        <v>6.5676009899999999</v>
      </c>
      <c r="Q55" s="20">
        <f t="shared" si="6"/>
        <v>0</v>
      </c>
      <c r="R55" s="13">
        <f t="shared" si="7"/>
        <v>0</v>
      </c>
      <c r="S55" s="4" t="str">
        <f t="shared" si="17"/>
        <v>J=</v>
      </c>
      <c r="T55" s="34">
        <f t="shared" si="18"/>
        <v>44119</v>
      </c>
      <c r="U55" s="3"/>
      <c r="V55" s="4"/>
      <c r="W55" s="100">
        <v>44811</v>
      </c>
      <c r="X55" s="100" t="s">
        <v>69</v>
      </c>
      <c r="Y55" s="90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3">
        <f t="shared" si="9"/>
        <v>43980</v>
      </c>
      <c r="B56" s="74">
        <f t="shared" ca="1" si="26"/>
        <v>1006.780833</v>
      </c>
      <c r="C56" s="13">
        <f t="shared" si="10"/>
        <v>1000</v>
      </c>
      <c r="D56" s="12">
        <f ca="1">IF(A56&lt;$B$1,VLOOKUP(A56,[1]DI!$A$4:$B$15000,2,FALSE),0)</f>
        <v>2.9000000000000005E-2</v>
      </c>
      <c r="E56" s="13">
        <f t="shared" ca="1" si="1"/>
        <v>1.00011345</v>
      </c>
      <c r="F56" s="13">
        <f ca="1">(TRUNC(PRODUCT($E$12:$E55),16))</f>
        <v>1.0038139901886201</v>
      </c>
      <c r="G56" s="13">
        <f t="shared" si="11"/>
        <v>1</v>
      </c>
      <c r="H56" s="13">
        <f t="shared" ca="1" si="2"/>
        <v>1.00381399</v>
      </c>
      <c r="I56" s="12">
        <f t="shared" si="12"/>
        <v>2.5100000000000001E-2</v>
      </c>
      <c r="J56" s="34">
        <f t="shared" si="13"/>
        <v>43936</v>
      </c>
      <c r="K56" s="2">
        <f t="shared" si="14"/>
        <v>30</v>
      </c>
      <c r="L56" s="17">
        <f t="shared" si="15"/>
        <v>30</v>
      </c>
      <c r="M56" s="11">
        <f t="shared" si="3"/>
        <v>1.0029555699999999</v>
      </c>
      <c r="N56" s="11">
        <f t="shared" ca="1" si="4"/>
        <v>1.0067808330000001</v>
      </c>
      <c r="O56" s="17">
        <f t="shared" si="16"/>
        <v>0</v>
      </c>
      <c r="P56" s="13">
        <f t="shared" ca="1" si="5"/>
        <v>6.7808330000000003</v>
      </c>
      <c r="Q56" s="20">
        <f t="shared" si="6"/>
        <v>0</v>
      </c>
      <c r="R56" s="13">
        <f t="shared" si="7"/>
        <v>0</v>
      </c>
      <c r="S56" s="4" t="str">
        <f t="shared" si="17"/>
        <v>J=</v>
      </c>
      <c r="T56" s="34">
        <f t="shared" si="18"/>
        <v>44119</v>
      </c>
      <c r="U56" s="3"/>
      <c r="V56" s="4"/>
      <c r="W56" s="100">
        <v>44846</v>
      </c>
      <c r="X56" s="101" t="s">
        <v>58</v>
      </c>
      <c r="Y56" s="90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3">
        <f t="shared" si="9"/>
        <v>43981</v>
      </c>
      <c r="B57" s="74">
        <f t="shared" ca="1" si="26"/>
        <v>1006.994106</v>
      </c>
      <c r="C57" s="13">
        <f t="shared" si="10"/>
        <v>1000</v>
      </c>
      <c r="D57" s="12">
        <f ca="1">IF(A57&lt;$B$1,VLOOKUP(A57,[1]DI!$A$4:$B$15000,2,FALSE),0)</f>
        <v>0</v>
      </c>
      <c r="E57" s="13">
        <f t="shared" ca="1" si="1"/>
        <v>1</v>
      </c>
      <c r="F57" s="13">
        <f ca="1">(TRUNC(PRODUCT($E$12:$E56),16))</f>
        <v>1.0039278728858101</v>
      </c>
      <c r="G57" s="13">
        <f t="shared" si="11"/>
        <v>1</v>
      </c>
      <c r="H57" s="13">
        <f t="shared" ca="1" si="2"/>
        <v>1.0039278700000001</v>
      </c>
      <c r="I57" s="12">
        <f t="shared" si="12"/>
        <v>2.5100000000000001E-2</v>
      </c>
      <c r="J57" s="34">
        <f t="shared" si="13"/>
        <v>43936</v>
      </c>
      <c r="K57" s="2">
        <f t="shared" si="14"/>
        <v>30</v>
      </c>
      <c r="L57" s="17">
        <f t="shared" si="15"/>
        <v>31</v>
      </c>
      <c r="M57" s="11">
        <f t="shared" si="3"/>
        <v>1.0030542389999999</v>
      </c>
      <c r="N57" s="11">
        <f t="shared" ca="1" si="4"/>
        <v>1.0069941060000001</v>
      </c>
      <c r="O57" s="17">
        <f t="shared" si="16"/>
        <v>0</v>
      </c>
      <c r="P57" s="13">
        <f t="shared" ca="1" si="5"/>
        <v>6.9941060000000004</v>
      </c>
      <c r="Q57" s="20">
        <f t="shared" si="6"/>
        <v>0</v>
      </c>
      <c r="R57" s="13">
        <f t="shared" si="7"/>
        <v>0</v>
      </c>
      <c r="S57" s="4" t="str">
        <f t="shared" si="17"/>
        <v>J=</v>
      </c>
      <c r="T57" s="34">
        <f t="shared" si="18"/>
        <v>44119</v>
      </c>
      <c r="U57" s="3"/>
      <c r="V57" s="4"/>
      <c r="W57" s="100">
        <v>44867</v>
      </c>
      <c r="X57" s="100" t="s">
        <v>62</v>
      </c>
      <c r="Y57" s="90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3">
        <f t="shared" si="9"/>
        <v>43982</v>
      </c>
      <c r="B58" s="74">
        <f t="shared" ca="1" si="26"/>
        <v>1006.994106</v>
      </c>
      <c r="C58" s="13">
        <f t="shared" si="10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1.0039278728858101</v>
      </c>
      <c r="G58" s="13">
        <f t="shared" si="11"/>
        <v>1</v>
      </c>
      <c r="H58" s="13">
        <f t="shared" ca="1" si="2"/>
        <v>1.0039278700000001</v>
      </c>
      <c r="I58" s="12">
        <f t="shared" si="12"/>
        <v>2.5100000000000001E-2</v>
      </c>
      <c r="J58" s="34">
        <f t="shared" si="13"/>
        <v>43936</v>
      </c>
      <c r="K58" s="2">
        <f t="shared" si="14"/>
        <v>30</v>
      </c>
      <c r="L58" s="17">
        <f t="shared" si="15"/>
        <v>31</v>
      </c>
      <c r="M58" s="11">
        <f t="shared" si="3"/>
        <v>1.0030542389999999</v>
      </c>
      <c r="N58" s="11">
        <f t="shared" ca="1" si="4"/>
        <v>1.0069941060000001</v>
      </c>
      <c r="O58" s="17">
        <f t="shared" si="16"/>
        <v>0</v>
      </c>
      <c r="P58" s="13">
        <f t="shared" ca="1" si="5"/>
        <v>6.9941060000000004</v>
      </c>
      <c r="Q58" s="20">
        <f t="shared" si="6"/>
        <v>0</v>
      </c>
      <c r="R58" s="13">
        <f t="shared" si="7"/>
        <v>0</v>
      </c>
      <c r="S58" s="4" t="str">
        <f t="shared" si="17"/>
        <v>J=</v>
      </c>
      <c r="T58" s="34">
        <f t="shared" si="18"/>
        <v>44119</v>
      </c>
      <c r="U58" s="3"/>
      <c r="V58" s="4"/>
      <c r="W58" s="100">
        <v>44880</v>
      </c>
      <c r="X58" s="100" t="s">
        <v>70</v>
      </c>
      <c r="Y58" s="90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3">
        <f t="shared" si="9"/>
        <v>43983</v>
      </c>
      <c r="B59" s="74">
        <f t="shared" ca="1" si="26"/>
        <v>1006.994106</v>
      </c>
      <c r="C59" s="13">
        <f t="shared" si="10"/>
        <v>1000</v>
      </c>
      <c r="D59" s="12">
        <f ca="1">IF(A59&lt;$B$1,VLOOKUP(A59,[1]DI!$A$4:$B$15000,2,FALSE),0)</f>
        <v>2.9000000000000005E-2</v>
      </c>
      <c r="E59" s="13">
        <f t="shared" ca="1" si="1"/>
        <v>1.00011345</v>
      </c>
      <c r="F59" s="13">
        <f ca="1">(TRUNC(PRODUCT($E$12:$E58),16))</f>
        <v>1.0039278728858101</v>
      </c>
      <c r="G59" s="13">
        <f t="shared" si="11"/>
        <v>1</v>
      </c>
      <c r="H59" s="13">
        <f t="shared" ca="1" si="2"/>
        <v>1.0039278700000001</v>
      </c>
      <c r="I59" s="12">
        <f t="shared" si="12"/>
        <v>2.5100000000000001E-2</v>
      </c>
      <c r="J59" s="34">
        <f t="shared" si="13"/>
        <v>43936</v>
      </c>
      <c r="K59" s="2">
        <f t="shared" si="14"/>
        <v>31</v>
      </c>
      <c r="L59" s="17">
        <f t="shared" si="15"/>
        <v>31</v>
      </c>
      <c r="M59" s="11">
        <f t="shared" si="3"/>
        <v>1.0030542389999999</v>
      </c>
      <c r="N59" s="11">
        <f t="shared" ca="1" si="4"/>
        <v>1.0069941060000001</v>
      </c>
      <c r="O59" s="17">
        <f t="shared" si="16"/>
        <v>0</v>
      </c>
      <c r="P59" s="13">
        <f t="shared" ca="1" si="5"/>
        <v>6.9941060000000004</v>
      </c>
      <c r="Q59" s="20">
        <f t="shared" si="6"/>
        <v>0</v>
      </c>
      <c r="R59" s="13">
        <f t="shared" si="7"/>
        <v>0</v>
      </c>
      <c r="S59" s="4" t="str">
        <f t="shared" si="17"/>
        <v>J=</v>
      </c>
      <c r="T59" s="34">
        <f t="shared" si="18"/>
        <v>44119</v>
      </c>
      <c r="U59" s="3"/>
      <c r="V59" s="4"/>
      <c r="W59" s="100">
        <v>44977</v>
      </c>
      <c r="X59" s="100" t="s">
        <v>56</v>
      </c>
      <c r="Y59" s="90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3">
        <f t="shared" si="9"/>
        <v>43984</v>
      </c>
      <c r="B60" s="74">
        <f t="shared" ca="1" si="26"/>
        <v>1007.207431</v>
      </c>
      <c r="C60" s="13">
        <f t="shared" si="10"/>
        <v>1000</v>
      </c>
      <c r="D60" s="12">
        <f ca="1">IF(A60&lt;$B$1,VLOOKUP(A60,[1]DI!$A$4:$B$15000,2,FALSE),0)</f>
        <v>2.9000000000000005E-2</v>
      </c>
      <c r="E60" s="13">
        <f t="shared" ca="1" si="1"/>
        <v>1.00011345</v>
      </c>
      <c r="F60" s="13">
        <f ca="1">(TRUNC(PRODUCT($E$12:$E59),16))</f>
        <v>1.0040417685029901</v>
      </c>
      <c r="G60" s="13">
        <f t="shared" si="11"/>
        <v>1</v>
      </c>
      <c r="H60" s="13">
        <f t="shared" ca="1" si="2"/>
        <v>1.0040417699999999</v>
      </c>
      <c r="I60" s="12">
        <f t="shared" si="12"/>
        <v>2.5100000000000001E-2</v>
      </c>
      <c r="J60" s="34">
        <f t="shared" si="13"/>
        <v>43936</v>
      </c>
      <c r="K60" s="2">
        <f t="shared" si="14"/>
        <v>32</v>
      </c>
      <c r="L60" s="17">
        <f t="shared" si="15"/>
        <v>32</v>
      </c>
      <c r="M60" s="11">
        <f t="shared" si="3"/>
        <v>1.0031529180000001</v>
      </c>
      <c r="N60" s="11">
        <f t="shared" ca="1" si="4"/>
        <v>1.0072074310000001</v>
      </c>
      <c r="O60" s="17">
        <f t="shared" si="16"/>
        <v>0</v>
      </c>
      <c r="P60" s="13">
        <f t="shared" ca="1" si="5"/>
        <v>7.2074309999999997</v>
      </c>
      <c r="Q60" s="20">
        <f t="shared" si="6"/>
        <v>0</v>
      </c>
      <c r="R60" s="13">
        <f t="shared" si="7"/>
        <v>0</v>
      </c>
      <c r="S60" s="4" t="str">
        <f t="shared" si="17"/>
        <v>J=</v>
      </c>
      <c r="T60" s="34">
        <f t="shared" si="18"/>
        <v>44119</v>
      </c>
      <c r="U60" s="3"/>
      <c r="V60" s="4"/>
      <c r="W60" s="100">
        <v>44978</v>
      </c>
      <c r="X60" s="100" t="s">
        <v>56</v>
      </c>
      <c r="Y60" s="90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3">
        <f t="shared" si="9"/>
        <v>43985</v>
      </c>
      <c r="B61" s="74">
        <f t="shared" ca="1" si="26"/>
        <v>1007.4208</v>
      </c>
      <c r="C61" s="13">
        <f t="shared" si="10"/>
        <v>1000</v>
      </c>
      <c r="D61" s="12">
        <f ca="1">IF(A61&lt;$B$1,VLOOKUP(A61,[1]DI!$A$4:$B$15000,2,FALSE),0)</f>
        <v>2.9000000000000005E-2</v>
      </c>
      <c r="E61" s="13">
        <f t="shared" ca="1" si="1"/>
        <v>1.00011345</v>
      </c>
      <c r="F61" s="13">
        <f ca="1">(TRUNC(PRODUCT($E$12:$E60),16))</f>
        <v>1.00415567704162</v>
      </c>
      <c r="G61" s="13">
        <f t="shared" si="11"/>
        <v>1</v>
      </c>
      <c r="H61" s="13">
        <f t="shared" ca="1" si="2"/>
        <v>1.00415568</v>
      </c>
      <c r="I61" s="12">
        <f t="shared" si="12"/>
        <v>2.5100000000000001E-2</v>
      </c>
      <c r="J61" s="34">
        <f t="shared" si="13"/>
        <v>43936</v>
      </c>
      <c r="K61" s="2">
        <f t="shared" si="14"/>
        <v>33</v>
      </c>
      <c r="L61" s="17">
        <f t="shared" si="15"/>
        <v>33</v>
      </c>
      <c r="M61" s="11">
        <f t="shared" si="3"/>
        <v>1.0032516069999999</v>
      </c>
      <c r="N61" s="11">
        <f t="shared" ca="1" si="4"/>
        <v>1.0074208</v>
      </c>
      <c r="O61" s="17">
        <f t="shared" si="16"/>
        <v>0</v>
      </c>
      <c r="P61" s="13">
        <f t="shared" ca="1" si="5"/>
        <v>7.4207999999999998</v>
      </c>
      <c r="Q61" s="20">
        <f t="shared" si="6"/>
        <v>0</v>
      </c>
      <c r="R61" s="13">
        <f t="shared" si="7"/>
        <v>0</v>
      </c>
      <c r="S61" s="4" t="str">
        <f t="shared" si="17"/>
        <v>J=</v>
      </c>
      <c r="T61" s="34">
        <f t="shared" si="18"/>
        <v>44119</v>
      </c>
      <c r="U61" s="3"/>
      <c r="V61" s="4"/>
      <c r="W61" s="100">
        <v>45023</v>
      </c>
      <c r="X61" s="100" t="s">
        <v>66</v>
      </c>
      <c r="Y61" s="90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3">
        <f t="shared" si="9"/>
        <v>43986</v>
      </c>
      <c r="B62" s="74">
        <f t="shared" ca="1" si="26"/>
        <v>1007.63420899</v>
      </c>
      <c r="C62" s="13">
        <f t="shared" si="10"/>
        <v>1000</v>
      </c>
      <c r="D62" s="12">
        <f ca="1">IF(A62&lt;$B$1,VLOOKUP(A62,[1]DI!$A$4:$B$15000,2,FALSE),0)</f>
        <v>2.9000000000000005E-2</v>
      </c>
      <c r="E62" s="13">
        <f t="shared" ca="1" si="1"/>
        <v>1.00011345</v>
      </c>
      <c r="F62" s="13">
        <f ca="1">(TRUNC(PRODUCT($E$12:$E61),16))</f>
        <v>1.00426959850318</v>
      </c>
      <c r="G62" s="13">
        <f t="shared" si="11"/>
        <v>1</v>
      </c>
      <c r="H62" s="13">
        <f t="shared" ca="1" si="2"/>
        <v>1.0042696</v>
      </c>
      <c r="I62" s="12">
        <f t="shared" si="12"/>
        <v>2.5100000000000001E-2</v>
      </c>
      <c r="J62" s="34">
        <f t="shared" si="13"/>
        <v>43936</v>
      </c>
      <c r="K62" s="2">
        <f t="shared" si="14"/>
        <v>34</v>
      </c>
      <c r="L62" s="17">
        <f t="shared" si="15"/>
        <v>34</v>
      </c>
      <c r="M62" s="11">
        <f t="shared" si="3"/>
        <v>1.0033503050000001</v>
      </c>
      <c r="N62" s="11">
        <f t="shared" ca="1" si="4"/>
        <v>1.0076342089999999</v>
      </c>
      <c r="O62" s="17">
        <f t="shared" si="16"/>
        <v>0</v>
      </c>
      <c r="P62" s="13">
        <f t="shared" ca="1" si="5"/>
        <v>7.6342089900000003</v>
      </c>
      <c r="Q62" s="20">
        <f t="shared" si="6"/>
        <v>0</v>
      </c>
      <c r="R62" s="13">
        <f t="shared" si="7"/>
        <v>0</v>
      </c>
      <c r="S62" s="4" t="str">
        <f t="shared" si="17"/>
        <v>J=</v>
      </c>
      <c r="T62" s="34">
        <f t="shared" si="18"/>
        <v>44119</v>
      </c>
      <c r="U62" s="3"/>
      <c r="V62" s="4"/>
      <c r="W62" s="100">
        <v>45037</v>
      </c>
      <c r="X62" s="100" t="s">
        <v>57</v>
      </c>
      <c r="Y62" s="90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3">
        <f t="shared" si="9"/>
        <v>43987</v>
      </c>
      <c r="B63" s="74">
        <f t="shared" ca="1" si="26"/>
        <v>1007.847662</v>
      </c>
      <c r="C63" s="13">
        <f t="shared" si="10"/>
        <v>1000</v>
      </c>
      <c r="D63" s="12">
        <f ca="1">IF(A63&lt;$B$1,VLOOKUP(A63,[1]DI!$A$4:$B$15000,2,FALSE),0)</f>
        <v>2.9000000000000005E-2</v>
      </c>
      <c r="E63" s="13">
        <f t="shared" ca="1" si="1"/>
        <v>1.00011345</v>
      </c>
      <c r="F63" s="13">
        <f ca="1">(TRUNC(PRODUCT($E$12:$E62),16))</f>
        <v>1.00438353288914</v>
      </c>
      <c r="G63" s="13">
        <f t="shared" si="11"/>
        <v>1</v>
      </c>
      <c r="H63" s="13">
        <f t="shared" ca="1" si="2"/>
        <v>1.0043835299999999</v>
      </c>
      <c r="I63" s="12">
        <f t="shared" si="12"/>
        <v>2.5100000000000001E-2</v>
      </c>
      <c r="J63" s="34">
        <f t="shared" si="13"/>
        <v>43936</v>
      </c>
      <c r="K63" s="2">
        <f t="shared" si="14"/>
        <v>35</v>
      </c>
      <c r="L63" s="17">
        <f t="shared" si="15"/>
        <v>35</v>
      </c>
      <c r="M63" s="11">
        <f t="shared" si="3"/>
        <v>1.003449013</v>
      </c>
      <c r="N63" s="11">
        <f t="shared" ca="1" si="4"/>
        <v>1.0078476620000001</v>
      </c>
      <c r="O63" s="17">
        <f t="shared" si="16"/>
        <v>0</v>
      </c>
      <c r="P63" s="13">
        <f t="shared" ca="1" si="5"/>
        <v>7.8476619999999997</v>
      </c>
      <c r="Q63" s="20">
        <f t="shared" si="6"/>
        <v>0</v>
      </c>
      <c r="R63" s="13">
        <f t="shared" si="7"/>
        <v>0</v>
      </c>
      <c r="S63" s="4" t="str">
        <f t="shared" si="17"/>
        <v>J=</v>
      </c>
      <c r="T63" s="34">
        <f t="shared" si="18"/>
        <v>44119</v>
      </c>
      <c r="U63" s="3"/>
      <c r="V63" s="4"/>
      <c r="W63" s="100">
        <v>45047</v>
      </c>
      <c r="X63" s="100" t="s">
        <v>68</v>
      </c>
      <c r="Y63" s="90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3">
        <f t="shared" si="9"/>
        <v>43988</v>
      </c>
      <c r="B64" s="74">
        <f t="shared" ca="1" si="26"/>
        <v>1008.0611669899999</v>
      </c>
      <c r="C64" s="13">
        <f t="shared" si="10"/>
        <v>1000</v>
      </c>
      <c r="D64" s="12">
        <f ca="1">IF(A64&lt;$B$1,VLOOKUP(A64,[1]DI!$A$4:$B$15000,2,FALSE),0)</f>
        <v>0</v>
      </c>
      <c r="E64" s="13">
        <f t="shared" ca="1" si="1"/>
        <v>1</v>
      </c>
      <c r="F64" s="13">
        <f ca="1">(TRUNC(PRODUCT($E$12:$E63),16))</f>
        <v>1.0044974802009401</v>
      </c>
      <c r="G64" s="13">
        <f t="shared" si="11"/>
        <v>1</v>
      </c>
      <c r="H64" s="13">
        <f t="shared" ca="1" si="2"/>
        <v>1.0044974799999999</v>
      </c>
      <c r="I64" s="12">
        <f t="shared" si="12"/>
        <v>2.5100000000000001E-2</v>
      </c>
      <c r="J64" s="34">
        <f t="shared" si="13"/>
        <v>43936</v>
      </c>
      <c r="K64" s="2">
        <f t="shared" si="14"/>
        <v>35</v>
      </c>
      <c r="L64" s="17">
        <f t="shared" si="15"/>
        <v>36</v>
      </c>
      <c r="M64" s="11">
        <f t="shared" si="3"/>
        <v>1.0035477310000001</v>
      </c>
      <c r="N64" s="11">
        <f t="shared" ca="1" si="4"/>
        <v>1.0080611669999999</v>
      </c>
      <c r="O64" s="17">
        <f t="shared" si="16"/>
        <v>0</v>
      </c>
      <c r="P64" s="13">
        <f t="shared" ca="1" si="5"/>
        <v>8.0611669900000003</v>
      </c>
      <c r="Q64" s="20">
        <f t="shared" si="6"/>
        <v>0</v>
      </c>
      <c r="R64" s="13">
        <f t="shared" si="7"/>
        <v>0</v>
      </c>
      <c r="S64" s="4" t="str">
        <f t="shared" si="17"/>
        <v>J=</v>
      </c>
      <c r="T64" s="34">
        <f t="shared" si="18"/>
        <v>44119</v>
      </c>
      <c r="U64" s="3"/>
      <c r="V64" s="4"/>
      <c r="W64" s="100">
        <v>45085</v>
      </c>
      <c r="X64" s="100" t="s">
        <v>67</v>
      </c>
      <c r="Y64" s="90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3">
        <f t="shared" si="9"/>
        <v>43989</v>
      </c>
      <c r="B65" s="74">
        <f t="shared" ca="1" si="26"/>
        <v>1008.0611669899999</v>
      </c>
      <c r="C65" s="13">
        <f t="shared" si="10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1.0044974802009401</v>
      </c>
      <c r="G65" s="13">
        <f t="shared" si="11"/>
        <v>1</v>
      </c>
      <c r="H65" s="13">
        <f t="shared" ca="1" si="2"/>
        <v>1.0044974799999999</v>
      </c>
      <c r="I65" s="12">
        <f t="shared" si="12"/>
        <v>2.5100000000000001E-2</v>
      </c>
      <c r="J65" s="34">
        <f t="shared" si="13"/>
        <v>43936</v>
      </c>
      <c r="K65" s="2">
        <f t="shared" si="14"/>
        <v>35</v>
      </c>
      <c r="L65" s="17">
        <f t="shared" si="15"/>
        <v>36</v>
      </c>
      <c r="M65" s="11">
        <f t="shared" si="3"/>
        <v>1.0035477310000001</v>
      </c>
      <c r="N65" s="11">
        <f t="shared" ca="1" si="4"/>
        <v>1.0080611669999999</v>
      </c>
      <c r="O65" s="17">
        <f t="shared" si="16"/>
        <v>0</v>
      </c>
      <c r="P65" s="13">
        <f t="shared" ca="1" si="5"/>
        <v>8.0611669900000003</v>
      </c>
      <c r="Q65" s="20">
        <f t="shared" si="6"/>
        <v>0</v>
      </c>
      <c r="R65" s="13">
        <f t="shared" si="7"/>
        <v>0</v>
      </c>
      <c r="S65" s="4" t="str">
        <f t="shared" si="17"/>
        <v>J=</v>
      </c>
      <c r="T65" s="34">
        <f t="shared" si="18"/>
        <v>44119</v>
      </c>
      <c r="U65" s="3"/>
      <c r="V65" s="4"/>
      <c r="W65" s="100">
        <v>45176</v>
      </c>
      <c r="X65" s="100" t="s">
        <v>69</v>
      </c>
      <c r="Y65" s="90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3">
        <f t="shared" si="9"/>
        <v>43990</v>
      </c>
      <c r="B66" s="74">
        <f t="shared" ca="1" si="26"/>
        <v>1008.0611669899999</v>
      </c>
      <c r="C66" s="13">
        <f t="shared" si="10"/>
        <v>1000</v>
      </c>
      <c r="D66" s="12">
        <f ca="1">IF(A66&lt;$B$1,VLOOKUP(A66,[1]DI!$A$4:$B$15000,2,FALSE),0)</f>
        <v>2.9000000000000005E-2</v>
      </c>
      <c r="E66" s="13">
        <f t="shared" ca="1" si="1"/>
        <v>1.00011345</v>
      </c>
      <c r="F66" s="13">
        <f ca="1">(TRUNC(PRODUCT($E$12:$E65),16))</f>
        <v>1.0044974802009401</v>
      </c>
      <c r="G66" s="13">
        <f t="shared" si="11"/>
        <v>1</v>
      </c>
      <c r="H66" s="13">
        <f t="shared" ca="1" si="2"/>
        <v>1.0044974799999999</v>
      </c>
      <c r="I66" s="12">
        <f t="shared" si="12"/>
        <v>2.5100000000000001E-2</v>
      </c>
      <c r="J66" s="34">
        <f t="shared" si="13"/>
        <v>43936</v>
      </c>
      <c r="K66" s="2">
        <f t="shared" si="14"/>
        <v>36</v>
      </c>
      <c r="L66" s="17">
        <f t="shared" si="15"/>
        <v>36</v>
      </c>
      <c r="M66" s="11">
        <f t="shared" si="3"/>
        <v>1.0035477310000001</v>
      </c>
      <c r="N66" s="11">
        <f t="shared" ca="1" si="4"/>
        <v>1.0080611669999999</v>
      </c>
      <c r="O66" s="17">
        <f t="shared" si="16"/>
        <v>0</v>
      </c>
      <c r="P66" s="13">
        <f t="shared" ca="1" si="5"/>
        <v>8.0611669900000003</v>
      </c>
      <c r="Q66" s="20">
        <f t="shared" si="6"/>
        <v>0</v>
      </c>
      <c r="R66" s="13">
        <f t="shared" si="7"/>
        <v>0</v>
      </c>
      <c r="S66" s="4" t="str">
        <f t="shared" si="17"/>
        <v>J=</v>
      </c>
      <c r="T66" s="34">
        <f t="shared" si="18"/>
        <v>44119</v>
      </c>
      <c r="U66" s="3"/>
      <c r="V66" s="4"/>
      <c r="W66" s="100">
        <v>45211</v>
      </c>
      <c r="X66" s="101" t="s">
        <v>58</v>
      </c>
      <c r="Y66" s="90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3">
        <f t="shared" si="9"/>
        <v>43991</v>
      </c>
      <c r="B67" s="74">
        <f t="shared" ca="1" si="26"/>
        <v>1008.27471399</v>
      </c>
      <c r="C67" s="13">
        <f t="shared" si="10"/>
        <v>1000</v>
      </c>
      <c r="D67" s="12">
        <f ca="1">IF(A67&lt;$B$1,VLOOKUP(A67,[1]DI!$A$4:$B$15000,2,FALSE),0)</f>
        <v>2.9000000000000005E-2</v>
      </c>
      <c r="E67" s="13">
        <f t="shared" ca="1" si="1"/>
        <v>1.00011345</v>
      </c>
      <c r="F67" s="13">
        <f ca="1">(TRUNC(PRODUCT($E$12:$E66),16))</f>
        <v>1.0046114404400699</v>
      </c>
      <c r="G67" s="13">
        <f t="shared" si="11"/>
        <v>1</v>
      </c>
      <c r="H67" s="13">
        <f t="shared" ca="1" si="2"/>
        <v>1.0046114399999999</v>
      </c>
      <c r="I67" s="12">
        <f t="shared" si="12"/>
        <v>2.5100000000000001E-2</v>
      </c>
      <c r="J67" s="34">
        <f t="shared" si="13"/>
        <v>43936</v>
      </c>
      <c r="K67" s="2">
        <f t="shared" si="14"/>
        <v>37</v>
      </c>
      <c r="L67" s="17">
        <f t="shared" si="15"/>
        <v>37</v>
      </c>
      <c r="M67" s="11">
        <f t="shared" si="3"/>
        <v>1.003646459</v>
      </c>
      <c r="N67" s="11">
        <f t="shared" ca="1" si="4"/>
        <v>1.0082747139999999</v>
      </c>
      <c r="O67" s="17">
        <f t="shared" si="16"/>
        <v>0</v>
      </c>
      <c r="P67" s="13">
        <f t="shared" ca="1" si="5"/>
        <v>8.2747139900000004</v>
      </c>
      <c r="Q67" s="20">
        <f t="shared" si="6"/>
        <v>0</v>
      </c>
      <c r="R67" s="13">
        <f t="shared" si="7"/>
        <v>0</v>
      </c>
      <c r="S67" s="4" t="str">
        <f t="shared" si="17"/>
        <v>J=</v>
      </c>
      <c r="T67" s="34">
        <f t="shared" si="18"/>
        <v>44119</v>
      </c>
      <c r="U67" s="3"/>
      <c r="V67" s="4"/>
      <c r="W67" s="100">
        <v>45232</v>
      </c>
      <c r="X67" s="100" t="s">
        <v>62</v>
      </c>
      <c r="Y67" s="90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3">
        <f t="shared" si="9"/>
        <v>43992</v>
      </c>
      <c r="B68" s="74">
        <f t="shared" ca="1" si="26"/>
        <v>1008.48830399</v>
      </c>
      <c r="C68" s="13">
        <f t="shared" si="10"/>
        <v>1000</v>
      </c>
      <c r="D68" s="12">
        <f ca="1">IF(A68&lt;$B$1,VLOOKUP(A68,[1]DI!$A$4:$B$15000,2,FALSE),0)</f>
        <v>2.9000000000000005E-2</v>
      </c>
      <c r="E68" s="13">
        <f t="shared" ca="1" si="1"/>
        <v>1.00011345</v>
      </c>
      <c r="F68" s="13">
        <f ca="1">(TRUNC(PRODUCT($E$12:$E67),16))</f>
        <v>1.0047254136079899</v>
      </c>
      <c r="G68" s="13">
        <f t="shared" si="11"/>
        <v>1</v>
      </c>
      <c r="H68" s="13">
        <f t="shared" ca="1" si="2"/>
        <v>1.00472541</v>
      </c>
      <c r="I68" s="12">
        <f t="shared" si="12"/>
        <v>2.5100000000000001E-2</v>
      </c>
      <c r="J68" s="34">
        <f t="shared" si="13"/>
        <v>43936</v>
      </c>
      <c r="K68" s="2">
        <f t="shared" si="14"/>
        <v>38</v>
      </c>
      <c r="L68" s="17">
        <f t="shared" si="15"/>
        <v>38</v>
      </c>
      <c r="M68" s="11">
        <f t="shared" si="3"/>
        <v>1.0037451959999999</v>
      </c>
      <c r="N68" s="11">
        <f t="shared" ca="1" si="4"/>
        <v>1.0084883039999999</v>
      </c>
      <c r="O68" s="17">
        <f t="shared" si="16"/>
        <v>0</v>
      </c>
      <c r="P68" s="13">
        <f t="shared" ca="1" si="5"/>
        <v>8.4883039900000004</v>
      </c>
      <c r="Q68" s="20">
        <f t="shared" si="6"/>
        <v>0</v>
      </c>
      <c r="R68" s="13">
        <f t="shared" si="7"/>
        <v>0</v>
      </c>
      <c r="S68" s="4" t="str">
        <f t="shared" si="17"/>
        <v>J=</v>
      </c>
      <c r="T68" s="34">
        <f t="shared" si="18"/>
        <v>44119</v>
      </c>
      <c r="U68" s="3"/>
      <c r="V68" s="4"/>
      <c r="W68" s="100">
        <v>45245</v>
      </c>
      <c r="X68" s="100" t="s">
        <v>70</v>
      </c>
      <c r="Y68" s="90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3">
        <f t="shared" si="9"/>
        <v>43993</v>
      </c>
      <c r="B69" s="74">
        <f t="shared" ca="1" si="26"/>
        <v>1008.701945</v>
      </c>
      <c r="C69" s="13">
        <f t="shared" si="10"/>
        <v>1000</v>
      </c>
      <c r="D69" s="12">
        <f ca="1">IF(A69&lt;$B$1,VLOOKUP(A69,[1]DI!$A$4:$B$15000,2,FALSE),0)</f>
        <v>0</v>
      </c>
      <c r="E69" s="13">
        <f t="shared" ca="1" si="1"/>
        <v>1</v>
      </c>
      <c r="F69" s="13">
        <f ca="1">(TRUNC(PRODUCT($E$12:$E68),16))</f>
        <v>1.00483939970616</v>
      </c>
      <c r="G69" s="13">
        <f t="shared" si="11"/>
        <v>1</v>
      </c>
      <c r="H69" s="13">
        <f t="shared" ca="1" si="2"/>
        <v>1.0048394</v>
      </c>
      <c r="I69" s="12">
        <f t="shared" si="12"/>
        <v>2.5100000000000001E-2</v>
      </c>
      <c r="J69" s="34">
        <f t="shared" si="13"/>
        <v>43936</v>
      </c>
      <c r="K69" s="2">
        <f t="shared" si="14"/>
        <v>38</v>
      </c>
      <c r="L69" s="17">
        <f t="shared" si="15"/>
        <v>39</v>
      </c>
      <c r="M69" s="11">
        <f t="shared" si="3"/>
        <v>1.0038439429999999</v>
      </c>
      <c r="N69" s="11">
        <f t="shared" ca="1" si="4"/>
        <v>1.0087019450000001</v>
      </c>
      <c r="O69" s="17">
        <f t="shared" si="16"/>
        <v>0</v>
      </c>
      <c r="P69" s="13">
        <f t="shared" ca="1" si="5"/>
        <v>8.7019450000000003</v>
      </c>
      <c r="Q69" s="20">
        <f t="shared" si="6"/>
        <v>0</v>
      </c>
      <c r="R69" s="13">
        <f t="shared" si="7"/>
        <v>0</v>
      </c>
      <c r="S69" s="4" t="str">
        <f t="shared" si="17"/>
        <v>J=</v>
      </c>
      <c r="T69" s="34">
        <f t="shared" si="18"/>
        <v>44119</v>
      </c>
      <c r="U69" s="3"/>
      <c r="V69" s="4"/>
      <c r="W69" s="100">
        <v>45285</v>
      </c>
      <c r="X69" s="100" t="s">
        <v>64</v>
      </c>
      <c r="Y69" s="90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3">
        <f t="shared" si="9"/>
        <v>43994</v>
      </c>
      <c r="B70" s="74">
        <f t="shared" ca="1" si="26"/>
        <v>1008.701945</v>
      </c>
      <c r="C70" s="13">
        <f t="shared" si="10"/>
        <v>1000</v>
      </c>
      <c r="D70" s="12">
        <f ca="1">IF(A70&lt;$B$1,VLOOKUP(A70,[1]DI!$A$4:$B$15000,2,FALSE),0)</f>
        <v>2.9000000000000005E-2</v>
      </c>
      <c r="E70" s="13">
        <f t="shared" ca="1" si="1"/>
        <v>1.00011345</v>
      </c>
      <c r="F70" s="13">
        <f ca="1">(TRUNC(PRODUCT($E$12:$E69),16))</f>
        <v>1.00483939970616</v>
      </c>
      <c r="G70" s="13">
        <f t="shared" si="11"/>
        <v>1</v>
      </c>
      <c r="H70" s="13">
        <f t="shared" ca="1" si="2"/>
        <v>1.0048394</v>
      </c>
      <c r="I70" s="12">
        <f t="shared" si="12"/>
        <v>2.5100000000000001E-2</v>
      </c>
      <c r="J70" s="34">
        <f t="shared" si="13"/>
        <v>43936</v>
      </c>
      <c r="K70" s="2">
        <f t="shared" si="14"/>
        <v>39</v>
      </c>
      <c r="L70" s="17">
        <f t="shared" si="15"/>
        <v>39</v>
      </c>
      <c r="M70" s="11">
        <f t="shared" si="3"/>
        <v>1.0038439429999999</v>
      </c>
      <c r="N70" s="11">
        <f t="shared" ca="1" si="4"/>
        <v>1.0087019450000001</v>
      </c>
      <c r="O70" s="17">
        <f t="shared" si="16"/>
        <v>0</v>
      </c>
      <c r="P70" s="13">
        <f t="shared" ca="1" si="5"/>
        <v>8.7019450000000003</v>
      </c>
      <c r="Q70" s="20">
        <f t="shared" si="6"/>
        <v>0</v>
      </c>
      <c r="R70" s="13">
        <f t="shared" si="7"/>
        <v>0</v>
      </c>
      <c r="S70" s="4" t="str">
        <f t="shared" si="17"/>
        <v>J=</v>
      </c>
      <c r="T70" s="34">
        <f t="shared" si="18"/>
        <v>44119</v>
      </c>
      <c r="U70" s="3"/>
      <c r="V70" s="4"/>
      <c r="W70" s="100">
        <v>45292</v>
      </c>
      <c r="X70" s="100" t="s">
        <v>65</v>
      </c>
      <c r="Y70" s="90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3">
        <f t="shared" si="9"/>
        <v>43995</v>
      </c>
      <c r="B71" s="74">
        <f t="shared" ca="1" si="26"/>
        <v>1008.91562999</v>
      </c>
      <c r="C71" s="13">
        <f t="shared" si="10"/>
        <v>1000</v>
      </c>
      <c r="D71" s="12">
        <f ca="1">IF(A71&lt;$B$1,VLOOKUP(A71,[1]DI!$A$4:$B$15000,2,FALSE),0)</f>
        <v>0</v>
      </c>
      <c r="E71" s="13">
        <f t="shared" ca="1" si="1"/>
        <v>1</v>
      </c>
      <c r="F71" s="13">
        <f ca="1">(TRUNC(PRODUCT($E$12:$E70),16))</f>
        <v>1.0049533987360599</v>
      </c>
      <c r="G71" s="13">
        <f t="shared" si="11"/>
        <v>1</v>
      </c>
      <c r="H71" s="13">
        <f t="shared" ca="1" si="2"/>
        <v>1.0049534</v>
      </c>
      <c r="I71" s="12">
        <f t="shared" si="12"/>
        <v>2.5100000000000001E-2</v>
      </c>
      <c r="J71" s="34">
        <f t="shared" si="13"/>
        <v>43936</v>
      </c>
      <c r="K71" s="2">
        <f t="shared" si="14"/>
        <v>39</v>
      </c>
      <c r="L71" s="17">
        <f t="shared" si="15"/>
        <v>40</v>
      </c>
      <c r="M71" s="11">
        <f t="shared" si="3"/>
        <v>1.0039427000000001</v>
      </c>
      <c r="N71" s="11">
        <f t="shared" ca="1" si="4"/>
        <v>1.00891563</v>
      </c>
      <c r="O71" s="17">
        <f t="shared" si="16"/>
        <v>0</v>
      </c>
      <c r="P71" s="13">
        <f t="shared" ca="1" si="5"/>
        <v>8.9156299899999993</v>
      </c>
      <c r="Q71" s="20">
        <f t="shared" si="6"/>
        <v>0</v>
      </c>
      <c r="R71" s="13">
        <f t="shared" si="7"/>
        <v>0</v>
      </c>
      <c r="S71" s="4" t="str">
        <f t="shared" si="17"/>
        <v>J=</v>
      </c>
      <c r="T71" s="34">
        <f t="shared" si="18"/>
        <v>44119</v>
      </c>
      <c r="U71" s="3"/>
      <c r="V71" s="4"/>
      <c r="W71" s="100">
        <v>45334</v>
      </c>
      <c r="X71" s="100" t="s">
        <v>56</v>
      </c>
      <c r="Y71" s="91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3">
        <f t="shared" si="9"/>
        <v>43996</v>
      </c>
      <c r="B72" s="74">
        <f t="shared" ca="1" si="26"/>
        <v>1008.91562999</v>
      </c>
      <c r="C72" s="13">
        <f t="shared" si="10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1.0049533987360599</v>
      </c>
      <c r="G72" s="13">
        <f t="shared" si="11"/>
        <v>1</v>
      </c>
      <c r="H72" s="13">
        <f t="shared" ca="1" si="2"/>
        <v>1.0049534</v>
      </c>
      <c r="I72" s="12">
        <f t="shared" si="12"/>
        <v>2.5100000000000001E-2</v>
      </c>
      <c r="J72" s="34">
        <f t="shared" si="13"/>
        <v>43936</v>
      </c>
      <c r="K72" s="2">
        <f t="shared" si="14"/>
        <v>39</v>
      </c>
      <c r="L72" s="17">
        <f t="shared" si="15"/>
        <v>40</v>
      </c>
      <c r="M72" s="11">
        <f t="shared" si="3"/>
        <v>1.0039427000000001</v>
      </c>
      <c r="N72" s="11">
        <f t="shared" ca="1" si="4"/>
        <v>1.00891563</v>
      </c>
      <c r="O72" s="17">
        <f t="shared" si="16"/>
        <v>0</v>
      </c>
      <c r="P72" s="13">
        <f t="shared" ca="1" si="5"/>
        <v>8.9156299899999993</v>
      </c>
      <c r="Q72" s="20">
        <f t="shared" si="6"/>
        <v>0</v>
      </c>
      <c r="R72" s="13">
        <f t="shared" si="7"/>
        <v>0</v>
      </c>
      <c r="S72" s="4" t="str">
        <f t="shared" si="17"/>
        <v>J=</v>
      </c>
      <c r="T72" s="34">
        <f t="shared" si="18"/>
        <v>44119</v>
      </c>
      <c r="U72" s="3"/>
      <c r="V72" s="4"/>
      <c r="W72" s="100">
        <v>45335</v>
      </c>
      <c r="X72" s="100" t="s">
        <v>56</v>
      </c>
      <c r="Y72" s="91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3">
        <f t="shared" si="9"/>
        <v>43997</v>
      </c>
      <c r="B73" s="74">
        <f t="shared" ca="1" si="26"/>
        <v>1008.91562999</v>
      </c>
      <c r="C73" s="13">
        <f t="shared" si="10"/>
        <v>1000</v>
      </c>
      <c r="D73" s="12">
        <f ca="1">IF(A73&lt;$B$1,VLOOKUP(A73,[1]DI!$A$4:$B$15000,2,FALSE),0)</f>
        <v>2.9000000000000005E-2</v>
      </c>
      <c r="E73" s="13">
        <f t="shared" ca="1" si="1"/>
        <v>1.00011345</v>
      </c>
      <c r="F73" s="13">
        <f ca="1">(TRUNC(PRODUCT($E$12:$E72),16))</f>
        <v>1.0049533987360599</v>
      </c>
      <c r="G73" s="13">
        <f t="shared" si="11"/>
        <v>1</v>
      </c>
      <c r="H73" s="13">
        <f t="shared" ca="1" si="2"/>
        <v>1.0049534</v>
      </c>
      <c r="I73" s="12">
        <f t="shared" si="12"/>
        <v>2.5100000000000001E-2</v>
      </c>
      <c r="J73" s="34">
        <f t="shared" si="13"/>
        <v>43936</v>
      </c>
      <c r="K73" s="2">
        <f t="shared" si="14"/>
        <v>40</v>
      </c>
      <c r="L73" s="17">
        <f t="shared" si="15"/>
        <v>40</v>
      </c>
      <c r="M73" s="11">
        <f t="shared" si="3"/>
        <v>1.0039427000000001</v>
      </c>
      <c r="N73" s="11">
        <f t="shared" ca="1" si="4"/>
        <v>1.00891563</v>
      </c>
      <c r="O73" s="17">
        <f t="shared" si="16"/>
        <v>0</v>
      </c>
      <c r="P73" s="13">
        <f t="shared" ca="1" si="5"/>
        <v>8.9156299899999993</v>
      </c>
      <c r="Q73" s="20">
        <f t="shared" si="6"/>
        <v>0</v>
      </c>
      <c r="R73" s="13">
        <f t="shared" si="7"/>
        <v>0</v>
      </c>
      <c r="S73" s="4" t="str">
        <f t="shared" si="17"/>
        <v>J=</v>
      </c>
      <c r="T73" s="34">
        <f t="shared" si="18"/>
        <v>44119</v>
      </c>
      <c r="U73" s="3"/>
      <c r="V73" s="4"/>
      <c r="W73" s="100">
        <v>45380</v>
      </c>
      <c r="X73" s="100" t="s">
        <v>66</v>
      </c>
      <c r="Y73" s="90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3">
        <f t="shared" si="9"/>
        <v>43998</v>
      </c>
      <c r="B74" s="74">
        <f t="shared" ca="1" si="26"/>
        <v>1009.129356</v>
      </c>
      <c r="C74" s="13">
        <f t="shared" si="10"/>
        <v>1000</v>
      </c>
      <c r="D74" s="12">
        <f ca="1">IF(A74&lt;$B$1,VLOOKUP(A74,[1]DI!$A$4:$B$15000,2,FALSE),0)</f>
        <v>2.9000000000000005E-2</v>
      </c>
      <c r="E74" s="13">
        <f t="shared" ca="1" si="1"/>
        <v>1.00011345</v>
      </c>
      <c r="F74" s="13">
        <f ca="1">(TRUNC(PRODUCT($E$12:$E73),16))</f>
        <v>1.00506741069914</v>
      </c>
      <c r="G74" s="13">
        <f t="shared" si="11"/>
        <v>1</v>
      </c>
      <c r="H74" s="13">
        <f t="shared" ca="1" si="2"/>
        <v>1.0050674100000001</v>
      </c>
      <c r="I74" s="12">
        <f t="shared" si="12"/>
        <v>2.5100000000000001E-2</v>
      </c>
      <c r="J74" s="34">
        <f t="shared" si="13"/>
        <v>43936</v>
      </c>
      <c r="K74" s="2">
        <f t="shared" si="14"/>
        <v>41</v>
      </c>
      <c r="L74" s="17">
        <f t="shared" si="15"/>
        <v>41</v>
      </c>
      <c r="M74" s="11">
        <f t="shared" si="3"/>
        <v>1.0040414660000001</v>
      </c>
      <c r="N74" s="11">
        <f t="shared" ca="1" si="4"/>
        <v>1.0091293560000001</v>
      </c>
      <c r="O74" s="17">
        <f t="shared" si="16"/>
        <v>0</v>
      </c>
      <c r="P74" s="13">
        <f t="shared" ca="1" si="5"/>
        <v>9.1293559999999996</v>
      </c>
      <c r="Q74" s="20">
        <f t="shared" si="6"/>
        <v>0</v>
      </c>
      <c r="R74" s="13">
        <f t="shared" si="7"/>
        <v>0</v>
      </c>
      <c r="S74" s="4" t="str">
        <f t="shared" si="17"/>
        <v>J=</v>
      </c>
      <c r="T74" s="34">
        <f t="shared" si="18"/>
        <v>44119</v>
      </c>
      <c r="U74" s="3"/>
      <c r="V74" s="4"/>
      <c r="W74" s="100">
        <v>45413</v>
      </c>
      <c r="X74" s="100" t="s">
        <v>68</v>
      </c>
      <c r="Y74" s="90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3">
        <f t="shared" si="9"/>
        <v>43999</v>
      </c>
      <c r="B75" s="74">
        <f t="shared" ca="1" si="26"/>
        <v>1009.343134</v>
      </c>
      <c r="C75" s="13">
        <f t="shared" si="10"/>
        <v>1000</v>
      </c>
      <c r="D75" s="12">
        <f ca="1">IF(A75&lt;$B$1,VLOOKUP(A75,[1]DI!$A$4:$B$15000,2,FALSE),0)</f>
        <v>2.9000000000000005E-2</v>
      </c>
      <c r="E75" s="13">
        <f t="shared" ca="1" si="1"/>
        <v>1.00011345</v>
      </c>
      <c r="F75" s="13">
        <f ca="1">(TRUNC(PRODUCT($E$12:$E74),16))</f>
        <v>1.00518143559689</v>
      </c>
      <c r="G75" s="13">
        <f t="shared" si="11"/>
        <v>1</v>
      </c>
      <c r="H75" s="13">
        <f t="shared" ca="1" si="2"/>
        <v>1.0051814400000001</v>
      </c>
      <c r="I75" s="12">
        <f t="shared" si="12"/>
        <v>2.5100000000000001E-2</v>
      </c>
      <c r="J75" s="34">
        <f t="shared" si="13"/>
        <v>43936</v>
      </c>
      <c r="K75" s="2">
        <f t="shared" si="14"/>
        <v>42</v>
      </c>
      <c r="L75" s="17">
        <f t="shared" si="15"/>
        <v>42</v>
      </c>
      <c r="M75" s="11">
        <f t="shared" si="3"/>
        <v>1.0041402420000001</v>
      </c>
      <c r="N75" s="11">
        <f t="shared" ca="1" si="4"/>
        <v>1.0093431340000001</v>
      </c>
      <c r="O75" s="17">
        <f t="shared" si="16"/>
        <v>0</v>
      </c>
      <c r="P75" s="13">
        <f t="shared" ca="1" si="5"/>
        <v>9.3431339999999992</v>
      </c>
      <c r="Q75" s="20">
        <f t="shared" si="6"/>
        <v>0</v>
      </c>
      <c r="R75" s="13">
        <f t="shared" si="7"/>
        <v>0</v>
      </c>
      <c r="S75" s="4" t="str">
        <f t="shared" si="17"/>
        <v>J=</v>
      </c>
      <c r="T75" s="34">
        <f t="shared" si="18"/>
        <v>44119</v>
      </c>
      <c r="U75" s="3"/>
      <c r="V75" s="4"/>
      <c r="W75" s="100">
        <v>45442</v>
      </c>
      <c r="X75" s="100" t="s">
        <v>67</v>
      </c>
      <c r="Y75" s="90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3">
        <f t="shared" si="9"/>
        <v>44000</v>
      </c>
      <c r="B76" s="74">
        <f t="shared" ca="1" si="26"/>
        <v>1009.556946</v>
      </c>
      <c r="C76" s="13">
        <f t="shared" si="10"/>
        <v>1000</v>
      </c>
      <c r="D76" s="12">
        <f ca="1">IF(A76&lt;$B$1,VLOOKUP(A76,[1]DI!$A$4:$B$15000,2,FALSE),0)</f>
        <v>2.1500000000000005E-2</v>
      </c>
      <c r="E76" s="13">
        <f t="shared" ref="E76:E139" ca="1" si="31">ROUND(((1+D76)^(1/252)),8)</f>
        <v>1.0000844200000001</v>
      </c>
      <c r="F76" s="13">
        <f ca="1">(TRUNC(PRODUCT($E$12:$E75),16))</f>
        <v>1.00529547343076</v>
      </c>
      <c r="G76" s="13">
        <f t="shared" si="11"/>
        <v>1</v>
      </c>
      <c r="H76" s="13">
        <f t="shared" ref="H76:H139" ca="1" si="32">ROUND(F76/G76,8)</f>
        <v>1.0052954700000001</v>
      </c>
      <c r="I76" s="12">
        <f t="shared" si="12"/>
        <v>2.5100000000000001E-2</v>
      </c>
      <c r="J76" s="34">
        <f t="shared" si="13"/>
        <v>43936</v>
      </c>
      <c r="K76" s="2">
        <f t="shared" si="14"/>
        <v>43</v>
      </c>
      <c r="L76" s="17">
        <f t="shared" si="15"/>
        <v>43</v>
      </c>
      <c r="M76" s="11">
        <f t="shared" ref="M76:M139" si="33">ROUND((I76+1)^(L76/252),9)</f>
        <v>1.004239028</v>
      </c>
      <c r="N76" s="11">
        <f t="shared" ref="N76:N139" ca="1" si="34">ROUND(H76*M76,9)</f>
        <v>1.009556946</v>
      </c>
      <c r="O76" s="17">
        <f t="shared" si="16"/>
        <v>0</v>
      </c>
      <c r="P76" s="13">
        <f t="shared" ref="P76:P139" ca="1" si="35">TRUNC(((N76-1)*C76),8)</f>
        <v>9.5569459999999999</v>
      </c>
      <c r="Q76" s="20">
        <f t="shared" ref="Q76:Q139" si="36">IF($O76&gt;0,VLOOKUP($O76,$W$12:$AC$19,7),0)</f>
        <v>0</v>
      </c>
      <c r="R76" s="13">
        <f t="shared" ref="R76:R139" si="37">IF(Q76&gt;0,TRUNC(Q76*C$12,8),0)</f>
        <v>0</v>
      </c>
      <c r="S76" s="4" t="str">
        <f t="shared" si="17"/>
        <v>J=</v>
      </c>
      <c r="T76" s="34">
        <f t="shared" si="18"/>
        <v>44119</v>
      </c>
      <c r="U76" s="3"/>
      <c r="V76" s="4"/>
      <c r="W76" s="100">
        <v>45611</v>
      </c>
      <c r="X76" s="100" t="s">
        <v>70</v>
      </c>
      <c r="Y76" s="90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3">
        <f t="shared" ref="A77:A140" si="38">(A76+1)</f>
        <v>44001</v>
      </c>
      <c r="B77" s="74">
        <f t="shared" ca="1" si="26"/>
        <v>1009.741502</v>
      </c>
      <c r="C77" s="13">
        <f t="shared" ref="C77:C140" si="39">(C76-R76)</f>
        <v>1000</v>
      </c>
      <c r="D77" s="12">
        <f ca="1">IF(A77&lt;$B$1,VLOOKUP(A77,[1]DI!$A$4:$B$15000,2,FALSE),0)</f>
        <v>2.1500000000000005E-2</v>
      </c>
      <c r="E77" s="13">
        <f t="shared" ca="1" si="31"/>
        <v>1.0000844200000001</v>
      </c>
      <c r="F77" s="13">
        <f ca="1">(TRUNC(PRODUCT($E$12:$E76),16))</f>
        <v>1.00538034047462</v>
      </c>
      <c r="G77" s="13">
        <f t="shared" ref="G77:G140" si="40">IF(O76&gt;0,F76,G76)</f>
        <v>1</v>
      </c>
      <c r="H77" s="13">
        <f t="shared" ca="1" si="32"/>
        <v>1.0053803400000001</v>
      </c>
      <c r="I77" s="12">
        <f t="shared" ref="I77:I140" si="41">I76</f>
        <v>2.5100000000000001E-2</v>
      </c>
      <c r="J77" s="34">
        <f t="shared" ref="J77:J140" si="42">IF(O76&gt;0,VLOOKUP(O76,W$12:AG$150,2),J76)</f>
        <v>43936</v>
      </c>
      <c r="K77" s="2">
        <f t="shared" ref="K77:K140" si="43">IF(A77&gt;J77,IF(NETWORKDAYS(J77,A77,$W$21:$W$544)-1=0,1,NETWORKDAYS(J77,A77,$W$21:$W$544)-1),0)</f>
        <v>44</v>
      </c>
      <c r="L77" s="17">
        <f t="shared" ref="L77:L140" si="44">IF(AND(K77=1,K76=1),1,IF(K77&gt;0,IF(K77=K76,K77+1,K77),0))</f>
        <v>44</v>
      </c>
      <c r="M77" s="11">
        <f t="shared" si="33"/>
        <v>1.004337823</v>
      </c>
      <c r="N77" s="11">
        <f t="shared" ca="1" si="34"/>
        <v>1.009741502</v>
      </c>
      <c r="O77" s="17">
        <f t="shared" ref="O77:O140" si="45">IF(VLOOKUP(A77,X$12:AE$150,8)=VLOOKUP(A76,X$12:AE$150,8),0,VLOOKUP(A77,X$12:AE$150,8))</f>
        <v>0</v>
      </c>
      <c r="P77" s="13">
        <f t="shared" ca="1" si="35"/>
        <v>9.7415020000000005</v>
      </c>
      <c r="Q77" s="20">
        <f t="shared" si="36"/>
        <v>0</v>
      </c>
      <c r="R77" s="13">
        <f t="shared" si="37"/>
        <v>0</v>
      </c>
      <c r="S77" s="4" t="str">
        <f t="shared" ref="S77:S140" si="46">IF(O76&gt;0,VLOOKUP(O76,W$12:AG$150,10),S76)</f>
        <v>J=</v>
      </c>
      <c r="T77" s="34">
        <f t="shared" ref="T77:T140" si="47">IF(O76&gt;0,VLOOKUP(O76,W$12:AG$150,11),T76)</f>
        <v>44119</v>
      </c>
      <c r="U77" s="3"/>
      <c r="V77" s="4"/>
      <c r="W77" s="100">
        <v>45651</v>
      </c>
      <c r="X77" s="100" t="s">
        <v>64</v>
      </c>
      <c r="Y77" s="90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3">
        <f t="shared" si="38"/>
        <v>44002</v>
      </c>
      <c r="B78" s="74">
        <f t="shared" ref="B78:B141" ca="1" si="48">IF(A78&lt;=TODAY(),C78+P78,IF(AND(A78&gt;TODAY(),A78&lt;=$B$1),IF(VLOOKUP(TODAY(),$A$10:$D$5000,4,FALSE)=0,"n.d",C78+P78),"n.d"))</f>
        <v>1009.92608599</v>
      </c>
      <c r="C78" s="13">
        <f t="shared" si="39"/>
        <v>1000</v>
      </c>
      <c r="D78" s="12">
        <f ca="1">IF(A78&lt;$B$1,VLOOKUP(A78,[1]DI!$A$4:$B$15000,2,FALSE),0)</f>
        <v>0</v>
      </c>
      <c r="E78" s="13">
        <f t="shared" ca="1" si="31"/>
        <v>1</v>
      </c>
      <c r="F78" s="13">
        <f ca="1">(TRUNC(PRODUCT($E$12:$E77),16))</f>
        <v>1.0054652146829699</v>
      </c>
      <c r="G78" s="13">
        <f t="shared" si="40"/>
        <v>1</v>
      </c>
      <c r="H78" s="13">
        <f t="shared" ca="1" si="32"/>
        <v>1.0054652100000001</v>
      </c>
      <c r="I78" s="12">
        <f t="shared" si="41"/>
        <v>2.5100000000000001E-2</v>
      </c>
      <c r="J78" s="34">
        <f t="shared" si="42"/>
        <v>43936</v>
      </c>
      <c r="K78" s="2">
        <f t="shared" si="43"/>
        <v>44</v>
      </c>
      <c r="L78" s="17">
        <f t="shared" si="44"/>
        <v>45</v>
      </c>
      <c r="M78" s="11">
        <f t="shared" si="33"/>
        <v>1.004436629</v>
      </c>
      <c r="N78" s="11">
        <f t="shared" ca="1" si="34"/>
        <v>1.0099260859999999</v>
      </c>
      <c r="O78" s="17">
        <f t="shared" si="45"/>
        <v>0</v>
      </c>
      <c r="P78" s="13">
        <f t="shared" ca="1" si="35"/>
        <v>9.9260859900000007</v>
      </c>
      <c r="Q78" s="20">
        <f t="shared" si="36"/>
        <v>0</v>
      </c>
      <c r="R78" s="13">
        <f t="shared" si="37"/>
        <v>0</v>
      </c>
      <c r="S78" s="4" t="str">
        <f t="shared" si="46"/>
        <v>J=</v>
      </c>
      <c r="T78" s="34">
        <f t="shared" si="47"/>
        <v>44119</v>
      </c>
      <c r="U78" s="3"/>
      <c r="V78" s="4"/>
      <c r="W78" s="100">
        <v>45658</v>
      </c>
      <c r="X78" s="100" t="s">
        <v>65</v>
      </c>
      <c r="Y78" s="90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3">
        <f t="shared" si="38"/>
        <v>44003</v>
      </c>
      <c r="B79" s="74">
        <f t="shared" ca="1" si="48"/>
        <v>1009.92608599</v>
      </c>
      <c r="C79" s="13">
        <f t="shared" si="39"/>
        <v>1000</v>
      </c>
      <c r="D79" s="12">
        <f ca="1">IF(A79&lt;$B$1,VLOOKUP(A79,[1]DI!$A$4:$B$15000,2,FALSE),0)</f>
        <v>0</v>
      </c>
      <c r="E79" s="13">
        <f t="shared" ca="1" si="31"/>
        <v>1</v>
      </c>
      <c r="F79" s="13">
        <f ca="1">(TRUNC(PRODUCT($E$12:$E78),16))</f>
        <v>1.0054652146829699</v>
      </c>
      <c r="G79" s="13">
        <f t="shared" si="40"/>
        <v>1</v>
      </c>
      <c r="H79" s="13">
        <f t="shared" ca="1" si="32"/>
        <v>1.0054652100000001</v>
      </c>
      <c r="I79" s="12">
        <f t="shared" si="41"/>
        <v>2.5100000000000001E-2</v>
      </c>
      <c r="J79" s="34">
        <f t="shared" si="42"/>
        <v>43936</v>
      </c>
      <c r="K79" s="2">
        <f t="shared" si="43"/>
        <v>44</v>
      </c>
      <c r="L79" s="17">
        <f t="shared" si="44"/>
        <v>45</v>
      </c>
      <c r="M79" s="11">
        <f t="shared" si="33"/>
        <v>1.004436629</v>
      </c>
      <c r="N79" s="11">
        <f t="shared" ca="1" si="34"/>
        <v>1.0099260859999999</v>
      </c>
      <c r="O79" s="17">
        <f t="shared" si="45"/>
        <v>0</v>
      </c>
      <c r="P79" s="13">
        <f t="shared" ca="1" si="35"/>
        <v>9.9260859900000007</v>
      </c>
      <c r="Q79" s="20">
        <f t="shared" si="36"/>
        <v>0</v>
      </c>
      <c r="R79" s="13">
        <f t="shared" si="37"/>
        <v>0</v>
      </c>
      <c r="S79" s="4" t="str">
        <f t="shared" si="46"/>
        <v>J=</v>
      </c>
      <c r="T79" s="34">
        <f t="shared" si="47"/>
        <v>44119</v>
      </c>
      <c r="U79" s="3"/>
      <c r="V79" s="4"/>
      <c r="W79" s="100">
        <v>45719</v>
      </c>
      <c r="X79" s="100" t="s">
        <v>56</v>
      </c>
      <c r="Y79" s="90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3">
        <f t="shared" si="38"/>
        <v>44004</v>
      </c>
      <c r="B80" s="74">
        <f t="shared" ca="1" si="48"/>
        <v>1009.92608599</v>
      </c>
      <c r="C80" s="13">
        <f t="shared" si="39"/>
        <v>1000</v>
      </c>
      <c r="D80" s="12">
        <f ca="1">IF(A80&lt;$B$1,VLOOKUP(A80,[1]DI!$A$4:$B$15000,2,FALSE),0)</f>
        <v>2.1500000000000005E-2</v>
      </c>
      <c r="E80" s="13">
        <f t="shared" ca="1" si="31"/>
        <v>1.0000844200000001</v>
      </c>
      <c r="F80" s="13">
        <f ca="1">(TRUNC(PRODUCT($E$12:$E79),16))</f>
        <v>1.0054652146829699</v>
      </c>
      <c r="G80" s="13">
        <f t="shared" si="40"/>
        <v>1</v>
      </c>
      <c r="H80" s="13">
        <f t="shared" ca="1" si="32"/>
        <v>1.0054652100000001</v>
      </c>
      <c r="I80" s="12">
        <f t="shared" si="41"/>
        <v>2.5100000000000001E-2</v>
      </c>
      <c r="J80" s="34">
        <f t="shared" si="42"/>
        <v>43936</v>
      </c>
      <c r="K80" s="2">
        <f t="shared" si="43"/>
        <v>45</v>
      </c>
      <c r="L80" s="17">
        <f t="shared" si="44"/>
        <v>45</v>
      </c>
      <c r="M80" s="11">
        <f t="shared" si="33"/>
        <v>1.004436629</v>
      </c>
      <c r="N80" s="11">
        <f t="shared" ca="1" si="34"/>
        <v>1.0099260859999999</v>
      </c>
      <c r="O80" s="17">
        <f t="shared" si="45"/>
        <v>0</v>
      </c>
      <c r="P80" s="13">
        <f t="shared" ca="1" si="35"/>
        <v>9.9260859900000007</v>
      </c>
      <c r="Q80" s="20">
        <f t="shared" si="36"/>
        <v>0</v>
      </c>
      <c r="R80" s="13">
        <f t="shared" si="37"/>
        <v>0</v>
      </c>
      <c r="S80" s="4" t="str">
        <f t="shared" si="46"/>
        <v>J=</v>
      </c>
      <c r="T80" s="34">
        <f t="shared" si="47"/>
        <v>44119</v>
      </c>
      <c r="U80" s="3"/>
      <c r="V80" s="4"/>
      <c r="W80" s="100">
        <v>45720</v>
      </c>
      <c r="X80" s="100" t="s">
        <v>56</v>
      </c>
      <c r="Y80" s="90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3">
        <f t="shared" si="38"/>
        <v>44005</v>
      </c>
      <c r="B81" s="74">
        <f t="shared" ca="1" si="48"/>
        <v>1010.110716</v>
      </c>
      <c r="C81" s="13">
        <f t="shared" si="39"/>
        <v>1000</v>
      </c>
      <c r="D81" s="12">
        <f ca="1">IF(A81&lt;$B$1,VLOOKUP(A81,[1]DI!$A$4:$B$15000,2,FALSE),0)</f>
        <v>2.1500000000000005E-2</v>
      </c>
      <c r="E81" s="13">
        <f t="shared" ca="1" si="31"/>
        <v>1.0000844200000001</v>
      </c>
      <c r="F81" s="13">
        <f ca="1">(TRUNC(PRODUCT($E$12:$E80),16))</f>
        <v>1.0055500960563899</v>
      </c>
      <c r="G81" s="13">
        <f t="shared" si="40"/>
        <v>1</v>
      </c>
      <c r="H81" s="13">
        <f t="shared" ca="1" si="32"/>
        <v>1.0055501</v>
      </c>
      <c r="I81" s="12">
        <f t="shared" si="41"/>
        <v>2.5100000000000001E-2</v>
      </c>
      <c r="J81" s="34">
        <f t="shared" si="42"/>
        <v>43936</v>
      </c>
      <c r="K81" s="2">
        <f t="shared" si="43"/>
        <v>46</v>
      </c>
      <c r="L81" s="17">
        <f t="shared" si="44"/>
        <v>46</v>
      </c>
      <c r="M81" s="11">
        <f t="shared" si="33"/>
        <v>1.0045354440000001</v>
      </c>
      <c r="N81" s="11">
        <f t="shared" ca="1" si="34"/>
        <v>1.010110716</v>
      </c>
      <c r="O81" s="17">
        <f t="shared" si="45"/>
        <v>0</v>
      </c>
      <c r="P81" s="13">
        <f t="shared" ca="1" si="35"/>
        <v>10.110716</v>
      </c>
      <c r="Q81" s="20">
        <f t="shared" si="36"/>
        <v>0</v>
      </c>
      <c r="R81" s="13">
        <f t="shared" si="37"/>
        <v>0</v>
      </c>
      <c r="S81" s="4" t="str">
        <f t="shared" si="46"/>
        <v>J=</v>
      </c>
      <c r="T81" s="34">
        <f t="shared" si="47"/>
        <v>44119</v>
      </c>
      <c r="U81" s="3"/>
      <c r="V81" s="4"/>
      <c r="W81" s="100">
        <v>45765</v>
      </c>
      <c r="X81" s="100" t="s">
        <v>66</v>
      </c>
      <c r="Y81" s="90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3">
        <f t="shared" si="38"/>
        <v>44006</v>
      </c>
      <c r="B82" s="74">
        <f t="shared" ca="1" si="48"/>
        <v>1010.2953619899999</v>
      </c>
      <c r="C82" s="13">
        <f t="shared" si="39"/>
        <v>1000</v>
      </c>
      <c r="D82" s="12">
        <f ca="1">IF(A82&lt;$B$1,VLOOKUP(A82,[1]DI!$A$4:$B$15000,2,FALSE),0)</f>
        <v>2.1500000000000005E-2</v>
      </c>
      <c r="E82" s="13">
        <f t="shared" ca="1" si="31"/>
        <v>1.0000844200000001</v>
      </c>
      <c r="F82" s="13">
        <f ca="1">(TRUNC(PRODUCT($E$12:$E81),16))</f>
        <v>1.0056349845954999</v>
      </c>
      <c r="G82" s="13">
        <f t="shared" si="40"/>
        <v>1</v>
      </c>
      <c r="H82" s="13">
        <f t="shared" ca="1" si="32"/>
        <v>1.00563498</v>
      </c>
      <c r="I82" s="12">
        <f t="shared" si="41"/>
        <v>2.5100000000000001E-2</v>
      </c>
      <c r="J82" s="34">
        <f t="shared" si="42"/>
        <v>43936</v>
      </c>
      <c r="K82" s="2">
        <f t="shared" si="43"/>
        <v>47</v>
      </c>
      <c r="L82" s="17">
        <f t="shared" si="44"/>
        <v>47</v>
      </c>
      <c r="M82" s="11">
        <f t="shared" si="33"/>
        <v>1.004634268</v>
      </c>
      <c r="N82" s="11">
        <f t="shared" ca="1" si="34"/>
        <v>1.0102953619999999</v>
      </c>
      <c r="O82" s="17">
        <f t="shared" si="45"/>
        <v>0</v>
      </c>
      <c r="P82" s="13">
        <f t="shared" ca="1" si="35"/>
        <v>10.29536199</v>
      </c>
      <c r="Q82" s="20">
        <f t="shared" si="36"/>
        <v>0</v>
      </c>
      <c r="R82" s="13">
        <f t="shared" si="37"/>
        <v>0</v>
      </c>
      <c r="S82" s="4" t="str">
        <f t="shared" si="46"/>
        <v>J=</v>
      </c>
      <c r="T82" s="34">
        <f t="shared" si="47"/>
        <v>44119</v>
      </c>
      <c r="U82" s="3"/>
      <c r="V82" s="4"/>
      <c r="W82" s="100">
        <v>45768</v>
      </c>
      <c r="X82" s="100" t="s">
        <v>57</v>
      </c>
      <c r="Y82" s="90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3">
        <f t="shared" si="38"/>
        <v>44007</v>
      </c>
      <c r="B83" s="74">
        <f t="shared" ca="1" si="48"/>
        <v>1010.480056</v>
      </c>
      <c r="C83" s="13">
        <f t="shared" si="39"/>
        <v>1000</v>
      </c>
      <c r="D83" s="12">
        <f ca="1">IF(A83&lt;$B$1,VLOOKUP(A83,[1]DI!$A$4:$B$15000,2,FALSE),0)</f>
        <v>2.1500000000000005E-2</v>
      </c>
      <c r="E83" s="13">
        <f t="shared" ca="1" si="31"/>
        <v>1.0000844200000001</v>
      </c>
      <c r="F83" s="13">
        <f ca="1">(TRUNC(PRODUCT($E$12:$E82),16))</f>
        <v>1.0057198803009</v>
      </c>
      <c r="G83" s="13">
        <f t="shared" si="40"/>
        <v>1</v>
      </c>
      <c r="H83" s="13">
        <f t="shared" ca="1" si="32"/>
        <v>1.00571988</v>
      </c>
      <c r="I83" s="12">
        <f t="shared" si="41"/>
        <v>2.5100000000000001E-2</v>
      </c>
      <c r="J83" s="34">
        <f t="shared" si="42"/>
        <v>43936</v>
      </c>
      <c r="K83" s="2">
        <f t="shared" si="43"/>
        <v>48</v>
      </c>
      <c r="L83" s="17">
        <f t="shared" si="44"/>
        <v>48</v>
      </c>
      <c r="M83" s="11">
        <f t="shared" si="33"/>
        <v>1.004733103</v>
      </c>
      <c r="N83" s="11">
        <f t="shared" ca="1" si="34"/>
        <v>1.010480056</v>
      </c>
      <c r="O83" s="17">
        <f t="shared" si="45"/>
        <v>0</v>
      </c>
      <c r="P83" s="13">
        <f t="shared" ca="1" si="35"/>
        <v>10.480055999999999</v>
      </c>
      <c r="Q83" s="20">
        <f t="shared" si="36"/>
        <v>0</v>
      </c>
      <c r="R83" s="13">
        <f t="shared" si="37"/>
        <v>0</v>
      </c>
      <c r="S83" s="4" t="str">
        <f t="shared" si="46"/>
        <v>J=</v>
      </c>
      <c r="T83" s="34">
        <f t="shared" si="47"/>
        <v>44119</v>
      </c>
      <c r="U83" s="3"/>
      <c r="V83" s="4"/>
      <c r="W83" s="100">
        <v>45778</v>
      </c>
      <c r="X83" s="100" t="s">
        <v>59</v>
      </c>
      <c r="Y83" s="90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3">
        <f t="shared" si="38"/>
        <v>44008</v>
      </c>
      <c r="B84" s="74">
        <f t="shared" ca="1" si="48"/>
        <v>1010.664775</v>
      </c>
      <c r="C84" s="13">
        <f t="shared" si="39"/>
        <v>1000</v>
      </c>
      <c r="D84" s="12">
        <f ca="1">IF(A84&lt;$B$1,VLOOKUP(A84,[1]DI!$A$4:$B$15000,2,FALSE),0)</f>
        <v>2.1500000000000005E-2</v>
      </c>
      <c r="E84" s="13">
        <f t="shared" ca="1" si="31"/>
        <v>1.0000844200000001</v>
      </c>
      <c r="F84" s="13">
        <f ca="1">(TRUNC(PRODUCT($E$12:$E83),16))</f>
        <v>1.00580478317319</v>
      </c>
      <c r="G84" s="13">
        <f t="shared" si="40"/>
        <v>1</v>
      </c>
      <c r="H84" s="13">
        <f t="shared" ca="1" si="32"/>
        <v>1.0058047800000001</v>
      </c>
      <c r="I84" s="12">
        <f t="shared" si="41"/>
        <v>2.5100000000000001E-2</v>
      </c>
      <c r="J84" s="34">
        <f t="shared" si="42"/>
        <v>43936</v>
      </c>
      <c r="K84" s="2">
        <f t="shared" si="43"/>
        <v>49</v>
      </c>
      <c r="L84" s="17">
        <f t="shared" si="44"/>
        <v>49</v>
      </c>
      <c r="M84" s="11">
        <f t="shared" si="33"/>
        <v>1.004831947</v>
      </c>
      <c r="N84" s="11">
        <f t="shared" ca="1" si="34"/>
        <v>1.010664775</v>
      </c>
      <c r="O84" s="17">
        <f t="shared" si="45"/>
        <v>0</v>
      </c>
      <c r="P84" s="13">
        <f t="shared" ca="1" si="35"/>
        <v>10.664775000000001</v>
      </c>
      <c r="Q84" s="20">
        <f t="shared" si="36"/>
        <v>0</v>
      </c>
      <c r="R84" s="13">
        <f t="shared" si="37"/>
        <v>0</v>
      </c>
      <c r="S84" s="4" t="str">
        <f t="shared" si="46"/>
        <v>J=</v>
      </c>
      <c r="T84" s="34">
        <f t="shared" si="47"/>
        <v>44119</v>
      </c>
      <c r="U84" s="3"/>
      <c r="V84" s="4"/>
      <c r="W84" s="100">
        <v>45827</v>
      </c>
      <c r="X84" s="100" t="s">
        <v>67</v>
      </c>
      <c r="Y84" s="90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3">
        <f t="shared" si="38"/>
        <v>44009</v>
      </c>
      <c r="B85" s="74">
        <f t="shared" ca="1" si="48"/>
        <v>1010.8495319899999</v>
      </c>
      <c r="C85" s="13">
        <f t="shared" si="39"/>
        <v>1000</v>
      </c>
      <c r="D85" s="12">
        <f ca="1">IF(A85&lt;$B$1,VLOOKUP(A85,[1]DI!$A$4:$B$15000,2,FALSE),0)</f>
        <v>0</v>
      </c>
      <c r="E85" s="13">
        <f t="shared" ca="1" si="31"/>
        <v>1</v>
      </c>
      <c r="F85" s="13">
        <f ca="1">(TRUNC(PRODUCT($E$12:$E84),16))</f>
        <v>1.0058896932129899</v>
      </c>
      <c r="G85" s="13">
        <f t="shared" si="40"/>
        <v>1</v>
      </c>
      <c r="H85" s="13">
        <f t="shared" ca="1" si="32"/>
        <v>1.0058896900000001</v>
      </c>
      <c r="I85" s="12">
        <f t="shared" si="41"/>
        <v>2.5100000000000001E-2</v>
      </c>
      <c r="J85" s="34">
        <f t="shared" si="42"/>
        <v>43936</v>
      </c>
      <c r="K85" s="2">
        <f t="shared" si="43"/>
        <v>49</v>
      </c>
      <c r="L85" s="17">
        <f t="shared" si="44"/>
        <v>50</v>
      </c>
      <c r="M85" s="11">
        <f t="shared" si="33"/>
        <v>1.004930801</v>
      </c>
      <c r="N85" s="11">
        <f t="shared" ca="1" si="34"/>
        <v>1.0108495319999999</v>
      </c>
      <c r="O85" s="17">
        <f t="shared" si="45"/>
        <v>0</v>
      </c>
      <c r="P85" s="13">
        <f t="shared" ca="1" si="35"/>
        <v>10.849531989999999</v>
      </c>
      <c r="Q85" s="20">
        <f t="shared" si="36"/>
        <v>0</v>
      </c>
      <c r="R85" s="13">
        <f t="shared" si="37"/>
        <v>0</v>
      </c>
      <c r="S85" s="4" t="str">
        <f t="shared" si="46"/>
        <v>J=</v>
      </c>
      <c r="T85" s="34">
        <f t="shared" si="47"/>
        <v>44119</v>
      </c>
      <c r="U85" s="3"/>
      <c r="V85" s="4"/>
      <c r="W85" s="100">
        <v>46016</v>
      </c>
      <c r="X85" s="100" t="s">
        <v>64</v>
      </c>
      <c r="Y85" s="90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3">
        <f t="shared" si="38"/>
        <v>44010</v>
      </c>
      <c r="B86" s="74">
        <f t="shared" ca="1" si="48"/>
        <v>1010.8495319899999</v>
      </c>
      <c r="C86" s="13">
        <f t="shared" si="39"/>
        <v>1000</v>
      </c>
      <c r="D86" s="12">
        <f ca="1">IF(A86&lt;$B$1,VLOOKUP(A86,[1]DI!$A$4:$B$15000,2,FALSE),0)</f>
        <v>0</v>
      </c>
      <c r="E86" s="13">
        <f t="shared" ca="1" si="31"/>
        <v>1</v>
      </c>
      <c r="F86" s="13">
        <f ca="1">(TRUNC(PRODUCT($E$12:$E85),16))</f>
        <v>1.0058896932129899</v>
      </c>
      <c r="G86" s="13">
        <f t="shared" si="40"/>
        <v>1</v>
      </c>
      <c r="H86" s="13">
        <f t="shared" ca="1" si="32"/>
        <v>1.0058896900000001</v>
      </c>
      <c r="I86" s="12">
        <f t="shared" si="41"/>
        <v>2.5100000000000001E-2</v>
      </c>
      <c r="J86" s="34">
        <f t="shared" si="42"/>
        <v>43936</v>
      </c>
      <c r="K86" s="2">
        <f t="shared" si="43"/>
        <v>49</v>
      </c>
      <c r="L86" s="17">
        <f t="shared" si="44"/>
        <v>50</v>
      </c>
      <c r="M86" s="11">
        <f t="shared" si="33"/>
        <v>1.004930801</v>
      </c>
      <c r="N86" s="11">
        <f t="shared" ca="1" si="34"/>
        <v>1.0108495319999999</v>
      </c>
      <c r="O86" s="17">
        <f t="shared" si="45"/>
        <v>0</v>
      </c>
      <c r="P86" s="13">
        <f t="shared" ca="1" si="35"/>
        <v>10.849531989999999</v>
      </c>
      <c r="Q86" s="20">
        <f t="shared" si="36"/>
        <v>0</v>
      </c>
      <c r="R86" s="13">
        <f t="shared" si="37"/>
        <v>0</v>
      </c>
      <c r="S86" s="4" t="str">
        <f t="shared" si="46"/>
        <v>J=</v>
      </c>
      <c r="T86" s="34">
        <f t="shared" si="47"/>
        <v>44119</v>
      </c>
      <c r="U86" s="3"/>
      <c r="V86" s="4"/>
      <c r="W86" s="100">
        <v>46023</v>
      </c>
      <c r="X86" s="100" t="s">
        <v>65</v>
      </c>
      <c r="Y86" s="90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3">
        <f t="shared" si="38"/>
        <v>44011</v>
      </c>
      <c r="B87" s="74">
        <f t="shared" ca="1" si="48"/>
        <v>1010.8495319899999</v>
      </c>
      <c r="C87" s="13">
        <f t="shared" si="39"/>
        <v>1000</v>
      </c>
      <c r="D87" s="12">
        <f ca="1">IF(A87&lt;$B$1,VLOOKUP(A87,[1]DI!$A$4:$B$15000,2,FALSE),0)</f>
        <v>2.1500000000000005E-2</v>
      </c>
      <c r="E87" s="13">
        <f t="shared" ca="1" si="31"/>
        <v>1.0000844200000001</v>
      </c>
      <c r="F87" s="13">
        <f ca="1">(TRUNC(PRODUCT($E$12:$E86),16))</f>
        <v>1.0058896932129899</v>
      </c>
      <c r="G87" s="13">
        <f t="shared" si="40"/>
        <v>1</v>
      </c>
      <c r="H87" s="13">
        <f t="shared" ca="1" si="32"/>
        <v>1.0058896900000001</v>
      </c>
      <c r="I87" s="12">
        <f t="shared" si="41"/>
        <v>2.5100000000000001E-2</v>
      </c>
      <c r="J87" s="34">
        <f t="shared" si="42"/>
        <v>43936</v>
      </c>
      <c r="K87" s="2">
        <f t="shared" si="43"/>
        <v>50</v>
      </c>
      <c r="L87" s="17">
        <f t="shared" si="44"/>
        <v>50</v>
      </c>
      <c r="M87" s="11">
        <f t="shared" si="33"/>
        <v>1.004930801</v>
      </c>
      <c r="N87" s="11">
        <f t="shared" ca="1" si="34"/>
        <v>1.0108495319999999</v>
      </c>
      <c r="O87" s="17">
        <f t="shared" si="45"/>
        <v>0</v>
      </c>
      <c r="P87" s="13">
        <f t="shared" ca="1" si="35"/>
        <v>10.849531989999999</v>
      </c>
      <c r="Q87" s="20">
        <f t="shared" si="36"/>
        <v>0</v>
      </c>
      <c r="R87" s="13">
        <f t="shared" si="37"/>
        <v>0</v>
      </c>
      <c r="S87" s="4" t="str">
        <f t="shared" si="46"/>
        <v>J=</v>
      </c>
      <c r="T87" s="34">
        <f t="shared" si="47"/>
        <v>44119</v>
      </c>
      <c r="U87" s="3"/>
      <c r="V87" s="4"/>
      <c r="W87" s="100">
        <v>46069</v>
      </c>
      <c r="X87" s="100" t="s">
        <v>56</v>
      </c>
      <c r="Y87" s="90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3">
        <f t="shared" si="38"/>
        <v>44012</v>
      </c>
      <c r="B88" s="74">
        <f t="shared" ca="1" si="48"/>
        <v>1011.03432399</v>
      </c>
      <c r="C88" s="13">
        <f t="shared" si="39"/>
        <v>1000</v>
      </c>
      <c r="D88" s="12">
        <f ca="1">IF(A88&lt;$B$1,VLOOKUP(A88,[1]DI!$A$4:$B$15000,2,FALSE),0)</f>
        <v>2.1500000000000005E-2</v>
      </c>
      <c r="E88" s="13">
        <f t="shared" ca="1" si="31"/>
        <v>1.0000844200000001</v>
      </c>
      <c r="F88" s="13">
        <f ca="1">(TRUNC(PRODUCT($E$12:$E87),16))</f>
        <v>1.00597461042089</v>
      </c>
      <c r="G88" s="13">
        <f t="shared" si="40"/>
        <v>1</v>
      </c>
      <c r="H88" s="13">
        <f t="shared" ca="1" si="32"/>
        <v>1.00597461</v>
      </c>
      <c r="I88" s="12">
        <f t="shared" si="41"/>
        <v>2.5100000000000001E-2</v>
      </c>
      <c r="J88" s="34">
        <f t="shared" si="42"/>
        <v>43936</v>
      </c>
      <c r="K88" s="2">
        <f t="shared" si="43"/>
        <v>51</v>
      </c>
      <c r="L88" s="17">
        <f t="shared" si="44"/>
        <v>51</v>
      </c>
      <c r="M88" s="11">
        <f t="shared" si="33"/>
        <v>1.005029664</v>
      </c>
      <c r="N88" s="11">
        <f t="shared" ca="1" si="34"/>
        <v>1.0110343239999999</v>
      </c>
      <c r="O88" s="17">
        <f t="shared" si="45"/>
        <v>0</v>
      </c>
      <c r="P88" s="13">
        <f t="shared" ca="1" si="35"/>
        <v>11.034323990000001</v>
      </c>
      <c r="Q88" s="20">
        <f t="shared" si="36"/>
        <v>0</v>
      </c>
      <c r="R88" s="13">
        <f t="shared" si="37"/>
        <v>0</v>
      </c>
      <c r="S88" s="4" t="str">
        <f t="shared" si="46"/>
        <v>J=</v>
      </c>
      <c r="T88" s="34">
        <f t="shared" si="47"/>
        <v>44119</v>
      </c>
      <c r="U88" s="3"/>
      <c r="V88" s="4"/>
      <c r="W88" s="100">
        <v>46070</v>
      </c>
      <c r="X88" s="100" t="s">
        <v>56</v>
      </c>
      <c r="Y88" s="90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3">
        <f t="shared" si="38"/>
        <v>44013</v>
      </c>
      <c r="B89" s="74">
        <f t="shared" ca="1" si="48"/>
        <v>1011.219145</v>
      </c>
      <c r="C89" s="13">
        <f t="shared" si="39"/>
        <v>1000</v>
      </c>
      <c r="D89" s="12">
        <f ca="1">IF(A89&lt;$B$1,VLOOKUP(A89,[1]DI!$A$4:$B$15000,2,FALSE),0)</f>
        <v>2.1500000000000005E-2</v>
      </c>
      <c r="E89" s="13">
        <f t="shared" ca="1" si="31"/>
        <v>1.0000844200000001</v>
      </c>
      <c r="F89" s="13">
        <f ca="1">(TRUNC(PRODUCT($E$12:$E88),16))</f>
        <v>1.0060595347975001</v>
      </c>
      <c r="G89" s="13">
        <f t="shared" si="40"/>
        <v>1</v>
      </c>
      <c r="H89" s="13">
        <f t="shared" ca="1" si="32"/>
        <v>1.0060595299999999</v>
      </c>
      <c r="I89" s="12">
        <f t="shared" si="41"/>
        <v>2.5100000000000001E-2</v>
      </c>
      <c r="J89" s="34">
        <f t="shared" si="42"/>
        <v>43936</v>
      </c>
      <c r="K89" s="2">
        <f t="shared" si="43"/>
        <v>52</v>
      </c>
      <c r="L89" s="17">
        <f t="shared" si="44"/>
        <v>52</v>
      </c>
      <c r="M89" s="11">
        <f t="shared" si="33"/>
        <v>1.0051285379999999</v>
      </c>
      <c r="N89" s="11">
        <f t="shared" ca="1" si="34"/>
        <v>1.0112191450000001</v>
      </c>
      <c r="O89" s="17">
        <f t="shared" si="45"/>
        <v>0</v>
      </c>
      <c r="P89" s="13">
        <f t="shared" ca="1" si="35"/>
        <v>11.219144999999999</v>
      </c>
      <c r="Q89" s="20">
        <f t="shared" si="36"/>
        <v>0</v>
      </c>
      <c r="R89" s="13">
        <f t="shared" si="37"/>
        <v>0</v>
      </c>
      <c r="S89" s="4" t="str">
        <f t="shared" si="46"/>
        <v>J=</v>
      </c>
      <c r="T89" s="34">
        <f t="shared" si="47"/>
        <v>44119</v>
      </c>
      <c r="U89" s="3"/>
      <c r="V89" s="4"/>
      <c r="W89" s="100">
        <v>46115</v>
      </c>
      <c r="X89" s="100" t="s">
        <v>66</v>
      </c>
      <c r="Y89" s="90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3">
        <f t="shared" si="38"/>
        <v>44014</v>
      </c>
      <c r="B90" s="74">
        <f t="shared" ca="1" si="48"/>
        <v>1011.404011</v>
      </c>
      <c r="C90" s="13">
        <f t="shared" si="39"/>
        <v>1000</v>
      </c>
      <c r="D90" s="12">
        <f ca="1">IF(A90&lt;$B$1,VLOOKUP(A90,[1]DI!$A$4:$B$15000,2,FALSE),0)</f>
        <v>2.1500000000000005E-2</v>
      </c>
      <c r="E90" s="13">
        <f t="shared" ca="1" si="31"/>
        <v>1.0000844200000001</v>
      </c>
      <c r="F90" s="13">
        <f ca="1">(TRUNC(PRODUCT($E$12:$E89),16))</f>
        <v>1.00614446634343</v>
      </c>
      <c r="G90" s="13">
        <f t="shared" si="40"/>
        <v>1</v>
      </c>
      <c r="H90" s="13">
        <f t="shared" ca="1" si="32"/>
        <v>1.00614447</v>
      </c>
      <c r="I90" s="12">
        <f t="shared" si="41"/>
        <v>2.5100000000000001E-2</v>
      </c>
      <c r="J90" s="34">
        <f t="shared" si="42"/>
        <v>43936</v>
      </c>
      <c r="K90" s="2">
        <f t="shared" si="43"/>
        <v>53</v>
      </c>
      <c r="L90" s="17">
        <f t="shared" si="44"/>
        <v>53</v>
      </c>
      <c r="M90" s="11">
        <f t="shared" si="33"/>
        <v>1.0052274210000001</v>
      </c>
      <c r="N90" s="11">
        <f t="shared" ca="1" si="34"/>
        <v>1.011404011</v>
      </c>
      <c r="O90" s="17">
        <f t="shared" si="45"/>
        <v>0</v>
      </c>
      <c r="P90" s="13">
        <f t="shared" ca="1" si="35"/>
        <v>11.404011000000001</v>
      </c>
      <c r="Q90" s="20">
        <f t="shared" si="36"/>
        <v>0</v>
      </c>
      <c r="R90" s="13">
        <f t="shared" si="37"/>
        <v>0</v>
      </c>
      <c r="S90" s="4" t="str">
        <f t="shared" si="46"/>
        <v>J=</v>
      </c>
      <c r="T90" s="34">
        <f t="shared" si="47"/>
        <v>44119</v>
      </c>
      <c r="U90" s="3"/>
      <c r="V90" s="4"/>
      <c r="W90" s="100">
        <v>46133</v>
      </c>
      <c r="X90" s="100" t="s">
        <v>57</v>
      </c>
      <c r="Y90" s="90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3">
        <f t="shared" si="38"/>
        <v>44015</v>
      </c>
      <c r="B91" s="74">
        <f t="shared" ca="1" si="48"/>
        <v>1011.5889039899999</v>
      </c>
      <c r="C91" s="13">
        <f t="shared" si="39"/>
        <v>1000</v>
      </c>
      <c r="D91" s="12">
        <f ca="1">IF(A91&lt;$B$1,VLOOKUP(A91,[1]DI!$A$4:$B$15000,2,FALSE),0)</f>
        <v>2.1500000000000005E-2</v>
      </c>
      <c r="E91" s="13">
        <f t="shared" ca="1" si="31"/>
        <v>1.0000844200000001</v>
      </c>
      <c r="F91" s="13">
        <f ca="1">(TRUNC(PRODUCT($E$12:$E90),16))</f>
        <v>1.0062294050592799</v>
      </c>
      <c r="G91" s="13">
        <f t="shared" si="40"/>
        <v>1</v>
      </c>
      <c r="H91" s="13">
        <f t="shared" ca="1" si="32"/>
        <v>1.00622941</v>
      </c>
      <c r="I91" s="12">
        <f t="shared" si="41"/>
        <v>2.5100000000000001E-2</v>
      </c>
      <c r="J91" s="34">
        <f t="shared" si="42"/>
        <v>43936</v>
      </c>
      <c r="K91" s="2">
        <f t="shared" si="43"/>
        <v>54</v>
      </c>
      <c r="L91" s="17">
        <f t="shared" si="44"/>
        <v>54</v>
      </c>
      <c r="M91" s="11">
        <f t="shared" si="33"/>
        <v>1.0053263139999999</v>
      </c>
      <c r="N91" s="11">
        <f t="shared" ca="1" si="34"/>
        <v>1.0115889039999999</v>
      </c>
      <c r="O91" s="17">
        <f t="shared" si="45"/>
        <v>0</v>
      </c>
      <c r="P91" s="13">
        <f t="shared" ca="1" si="35"/>
        <v>11.58890399</v>
      </c>
      <c r="Q91" s="20">
        <f t="shared" si="36"/>
        <v>0</v>
      </c>
      <c r="R91" s="13">
        <f t="shared" si="37"/>
        <v>0</v>
      </c>
      <c r="S91" s="4" t="str">
        <f t="shared" si="46"/>
        <v>J=</v>
      </c>
      <c r="T91" s="34">
        <f t="shared" si="47"/>
        <v>44119</v>
      </c>
      <c r="U91" s="3"/>
      <c r="V91" s="4"/>
      <c r="W91" s="100">
        <v>46143</v>
      </c>
      <c r="X91" s="100" t="s">
        <v>68</v>
      </c>
      <c r="Y91" s="90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3">
        <f t="shared" si="38"/>
        <v>44016</v>
      </c>
      <c r="B92" s="74">
        <f t="shared" ca="1" si="48"/>
        <v>1011.773823</v>
      </c>
      <c r="C92" s="13">
        <f t="shared" si="39"/>
        <v>1000</v>
      </c>
      <c r="D92" s="12">
        <f ca="1">IF(A92&lt;$B$1,VLOOKUP(A92,[1]DI!$A$4:$B$15000,2,FALSE),0)</f>
        <v>0</v>
      </c>
      <c r="E92" s="13">
        <f t="shared" ca="1" si="31"/>
        <v>1</v>
      </c>
      <c r="F92" s="13">
        <f ca="1">(TRUNC(PRODUCT($E$12:$E91),16))</f>
        <v>1.00631435094565</v>
      </c>
      <c r="G92" s="13">
        <f t="shared" si="40"/>
        <v>1</v>
      </c>
      <c r="H92" s="13">
        <f t="shared" ca="1" si="32"/>
        <v>1.00631435</v>
      </c>
      <c r="I92" s="12">
        <f t="shared" si="41"/>
        <v>2.5100000000000001E-2</v>
      </c>
      <c r="J92" s="34">
        <f t="shared" si="42"/>
        <v>43936</v>
      </c>
      <c r="K92" s="2">
        <f t="shared" si="43"/>
        <v>54</v>
      </c>
      <c r="L92" s="17">
        <f t="shared" si="44"/>
        <v>55</v>
      </c>
      <c r="M92" s="11">
        <f t="shared" si="33"/>
        <v>1.0054252159999999</v>
      </c>
      <c r="N92" s="11">
        <f t="shared" ca="1" si="34"/>
        <v>1.011773823</v>
      </c>
      <c r="O92" s="17">
        <f t="shared" si="45"/>
        <v>0</v>
      </c>
      <c r="P92" s="13">
        <f t="shared" ca="1" si="35"/>
        <v>11.773823</v>
      </c>
      <c r="Q92" s="20">
        <f t="shared" si="36"/>
        <v>0</v>
      </c>
      <c r="R92" s="13">
        <f t="shared" si="37"/>
        <v>0</v>
      </c>
      <c r="S92" s="4" t="str">
        <f t="shared" si="46"/>
        <v>J=</v>
      </c>
      <c r="T92" s="34">
        <f t="shared" si="47"/>
        <v>44119</v>
      </c>
      <c r="U92" s="3"/>
      <c r="V92" s="4"/>
      <c r="W92" s="100">
        <v>46177</v>
      </c>
      <c r="X92" s="100" t="s">
        <v>67</v>
      </c>
      <c r="Y92" s="90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3">
        <f t="shared" si="38"/>
        <v>44017</v>
      </c>
      <c r="B93" s="74">
        <f t="shared" ca="1" si="48"/>
        <v>1011.773823</v>
      </c>
      <c r="C93" s="13">
        <f t="shared" si="39"/>
        <v>1000</v>
      </c>
      <c r="D93" s="12">
        <f ca="1">IF(A93&lt;$B$1,VLOOKUP(A93,[1]DI!$A$4:$B$15000,2,FALSE),0)</f>
        <v>0</v>
      </c>
      <c r="E93" s="13">
        <f t="shared" ca="1" si="31"/>
        <v>1</v>
      </c>
      <c r="F93" s="13">
        <f ca="1">(TRUNC(PRODUCT($E$12:$E92),16))</f>
        <v>1.00631435094565</v>
      </c>
      <c r="G93" s="13">
        <f t="shared" si="40"/>
        <v>1</v>
      </c>
      <c r="H93" s="13">
        <f t="shared" ca="1" si="32"/>
        <v>1.00631435</v>
      </c>
      <c r="I93" s="12">
        <f t="shared" si="41"/>
        <v>2.5100000000000001E-2</v>
      </c>
      <c r="J93" s="34">
        <f t="shared" si="42"/>
        <v>43936</v>
      </c>
      <c r="K93" s="2">
        <f t="shared" si="43"/>
        <v>54</v>
      </c>
      <c r="L93" s="17">
        <f t="shared" si="44"/>
        <v>55</v>
      </c>
      <c r="M93" s="11">
        <f t="shared" si="33"/>
        <v>1.0054252159999999</v>
      </c>
      <c r="N93" s="11">
        <f t="shared" ca="1" si="34"/>
        <v>1.011773823</v>
      </c>
      <c r="O93" s="17">
        <f t="shared" si="45"/>
        <v>0</v>
      </c>
      <c r="P93" s="13">
        <f t="shared" ca="1" si="35"/>
        <v>11.773823</v>
      </c>
      <c r="Q93" s="20">
        <f t="shared" si="36"/>
        <v>0</v>
      </c>
      <c r="R93" s="13">
        <f t="shared" si="37"/>
        <v>0</v>
      </c>
      <c r="S93" s="4" t="str">
        <f t="shared" si="46"/>
        <v>J=</v>
      </c>
      <c r="T93" s="34">
        <f t="shared" si="47"/>
        <v>44119</v>
      </c>
      <c r="U93" s="3"/>
      <c r="V93" s="4"/>
      <c r="W93" s="100">
        <v>46272</v>
      </c>
      <c r="X93" s="100" t="s">
        <v>69</v>
      </c>
      <c r="Y93" s="90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3">
        <f t="shared" si="38"/>
        <v>44018</v>
      </c>
      <c r="B94" s="74">
        <f t="shared" ca="1" si="48"/>
        <v>1011.773823</v>
      </c>
      <c r="C94" s="13">
        <f t="shared" si="39"/>
        <v>1000</v>
      </c>
      <c r="D94" s="12">
        <f ca="1">IF(A94&lt;$B$1,VLOOKUP(A94,[1]DI!$A$4:$B$15000,2,FALSE),0)</f>
        <v>2.1500000000000005E-2</v>
      </c>
      <c r="E94" s="13">
        <f t="shared" ca="1" si="31"/>
        <v>1.0000844200000001</v>
      </c>
      <c r="F94" s="13">
        <f ca="1">(TRUNC(PRODUCT($E$12:$E93),16))</f>
        <v>1.00631435094565</v>
      </c>
      <c r="G94" s="13">
        <f t="shared" si="40"/>
        <v>1</v>
      </c>
      <c r="H94" s="13">
        <f t="shared" ca="1" si="32"/>
        <v>1.00631435</v>
      </c>
      <c r="I94" s="12">
        <f t="shared" si="41"/>
        <v>2.5100000000000001E-2</v>
      </c>
      <c r="J94" s="34">
        <f t="shared" si="42"/>
        <v>43936</v>
      </c>
      <c r="K94" s="2">
        <f t="shared" si="43"/>
        <v>55</v>
      </c>
      <c r="L94" s="17">
        <f t="shared" si="44"/>
        <v>55</v>
      </c>
      <c r="M94" s="11">
        <f t="shared" si="33"/>
        <v>1.0054252159999999</v>
      </c>
      <c r="N94" s="11">
        <f t="shared" ca="1" si="34"/>
        <v>1.011773823</v>
      </c>
      <c r="O94" s="17">
        <f t="shared" si="45"/>
        <v>0</v>
      </c>
      <c r="P94" s="13">
        <f t="shared" ca="1" si="35"/>
        <v>11.773823</v>
      </c>
      <c r="Q94" s="20">
        <f t="shared" si="36"/>
        <v>0</v>
      </c>
      <c r="R94" s="13">
        <f t="shared" si="37"/>
        <v>0</v>
      </c>
      <c r="S94" s="4" t="str">
        <f t="shared" si="46"/>
        <v>J=</v>
      </c>
      <c r="T94" s="34">
        <f t="shared" si="47"/>
        <v>44119</v>
      </c>
      <c r="U94" s="3"/>
      <c r="V94" s="4"/>
      <c r="W94" s="100">
        <v>46307</v>
      </c>
      <c r="X94" s="101" t="s">
        <v>58</v>
      </c>
      <c r="Y94" s="90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3">
        <f t="shared" si="38"/>
        <v>44019</v>
      </c>
      <c r="B95" s="74">
        <f t="shared" ca="1" si="48"/>
        <v>1011.958779</v>
      </c>
      <c r="C95" s="13">
        <f t="shared" si="39"/>
        <v>1000</v>
      </c>
      <c r="D95" s="12">
        <f ca="1">IF(A95&lt;$B$1,VLOOKUP(A95,[1]DI!$A$4:$B$15000,2,FALSE),0)</f>
        <v>2.1500000000000005E-2</v>
      </c>
      <c r="E95" s="13">
        <f t="shared" ca="1" si="31"/>
        <v>1.0000844200000001</v>
      </c>
      <c r="F95" s="13">
        <f ca="1">(TRUNC(PRODUCT($E$12:$E94),16))</f>
        <v>1.00639930400316</v>
      </c>
      <c r="G95" s="13">
        <f t="shared" si="40"/>
        <v>1</v>
      </c>
      <c r="H95" s="13">
        <f t="shared" ca="1" si="32"/>
        <v>1.0063993</v>
      </c>
      <c r="I95" s="12">
        <f t="shared" si="41"/>
        <v>2.5100000000000001E-2</v>
      </c>
      <c r="J95" s="34">
        <f t="shared" si="42"/>
        <v>43936</v>
      </c>
      <c r="K95" s="2">
        <f t="shared" si="43"/>
        <v>56</v>
      </c>
      <c r="L95" s="17">
        <f t="shared" si="44"/>
        <v>56</v>
      </c>
      <c r="M95" s="11">
        <f t="shared" si="33"/>
        <v>1.005524128</v>
      </c>
      <c r="N95" s="11">
        <f t="shared" ca="1" si="34"/>
        <v>1.011958779</v>
      </c>
      <c r="O95" s="17">
        <f t="shared" si="45"/>
        <v>0</v>
      </c>
      <c r="P95" s="13">
        <f t="shared" ca="1" si="35"/>
        <v>11.958779</v>
      </c>
      <c r="Q95" s="20">
        <f t="shared" si="36"/>
        <v>0</v>
      </c>
      <c r="R95" s="13">
        <f t="shared" si="37"/>
        <v>0</v>
      </c>
      <c r="S95" s="4" t="str">
        <f t="shared" si="46"/>
        <v>J=</v>
      </c>
      <c r="T95" s="34">
        <f t="shared" si="47"/>
        <v>44119</v>
      </c>
      <c r="U95" s="3"/>
      <c r="V95" s="4"/>
      <c r="W95" s="100">
        <v>46328</v>
      </c>
      <c r="X95" s="100" t="s">
        <v>62</v>
      </c>
      <c r="Y95" s="90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3">
        <f t="shared" si="38"/>
        <v>44020</v>
      </c>
      <c r="B96" s="74">
        <f t="shared" ca="1" si="48"/>
        <v>1012.143771</v>
      </c>
      <c r="C96" s="13">
        <f t="shared" si="39"/>
        <v>1000</v>
      </c>
      <c r="D96" s="12">
        <f ca="1">IF(A96&lt;$B$1,VLOOKUP(A96,[1]DI!$A$4:$B$15000,2,FALSE),0)</f>
        <v>2.1500000000000005E-2</v>
      </c>
      <c r="E96" s="13">
        <f t="shared" ca="1" si="31"/>
        <v>1.0000844200000001</v>
      </c>
      <c r="F96" s="13">
        <f ca="1">(TRUNC(PRODUCT($E$12:$E95),16))</f>
        <v>1.0064842642324101</v>
      </c>
      <c r="G96" s="13">
        <f t="shared" si="40"/>
        <v>1</v>
      </c>
      <c r="H96" s="13">
        <f t="shared" ca="1" si="32"/>
        <v>1.0064842599999999</v>
      </c>
      <c r="I96" s="12">
        <f t="shared" si="41"/>
        <v>2.5100000000000001E-2</v>
      </c>
      <c r="J96" s="34">
        <f t="shared" si="42"/>
        <v>43936</v>
      </c>
      <c r="K96" s="2">
        <f t="shared" si="43"/>
        <v>57</v>
      </c>
      <c r="L96" s="17">
        <f t="shared" si="44"/>
        <v>57</v>
      </c>
      <c r="M96" s="11">
        <f t="shared" si="33"/>
        <v>1.0056230500000001</v>
      </c>
      <c r="N96" s="11">
        <f t="shared" ca="1" si="34"/>
        <v>1.0121437710000001</v>
      </c>
      <c r="O96" s="17">
        <f t="shared" si="45"/>
        <v>0</v>
      </c>
      <c r="P96" s="13">
        <f t="shared" ca="1" si="35"/>
        <v>12.143770999999999</v>
      </c>
      <c r="Q96" s="20">
        <f t="shared" si="36"/>
        <v>0</v>
      </c>
      <c r="R96" s="13">
        <f t="shared" si="37"/>
        <v>0</v>
      </c>
      <c r="S96" s="4" t="str">
        <f t="shared" si="46"/>
        <v>J=</v>
      </c>
      <c r="T96" s="34">
        <f t="shared" si="47"/>
        <v>44119</v>
      </c>
      <c r="U96" s="3"/>
      <c r="V96" s="4"/>
      <c r="W96" s="100">
        <v>46381</v>
      </c>
      <c r="X96" s="100" t="s">
        <v>64</v>
      </c>
      <c r="Y96" s="90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3">
        <f t="shared" si="38"/>
        <v>44021</v>
      </c>
      <c r="B97" s="74">
        <f t="shared" ca="1" si="48"/>
        <v>1012.328801</v>
      </c>
      <c r="C97" s="13">
        <f t="shared" si="39"/>
        <v>1000</v>
      </c>
      <c r="D97" s="12">
        <f ca="1">IF(A97&lt;$B$1,VLOOKUP(A97,[1]DI!$A$4:$B$15000,2,FALSE),0)</f>
        <v>2.1500000000000005E-2</v>
      </c>
      <c r="E97" s="13">
        <f t="shared" ca="1" si="31"/>
        <v>1.0000844200000001</v>
      </c>
      <c r="F97" s="13">
        <f ca="1">(TRUNC(PRODUCT($E$12:$E96),16))</f>
        <v>1.00656923163399</v>
      </c>
      <c r="G97" s="13">
        <f t="shared" si="40"/>
        <v>1</v>
      </c>
      <c r="H97" s="13">
        <f t="shared" ca="1" si="32"/>
        <v>1.00656923</v>
      </c>
      <c r="I97" s="12">
        <f t="shared" si="41"/>
        <v>2.5100000000000001E-2</v>
      </c>
      <c r="J97" s="34">
        <f t="shared" si="42"/>
        <v>43936</v>
      </c>
      <c r="K97" s="2">
        <f t="shared" si="43"/>
        <v>58</v>
      </c>
      <c r="L97" s="17">
        <f t="shared" si="44"/>
        <v>58</v>
      </c>
      <c r="M97" s="11">
        <f t="shared" si="33"/>
        <v>1.0057219820000001</v>
      </c>
      <c r="N97" s="11">
        <f t="shared" ca="1" si="34"/>
        <v>1.012328801</v>
      </c>
      <c r="O97" s="17">
        <f t="shared" si="45"/>
        <v>0</v>
      </c>
      <c r="P97" s="13">
        <f t="shared" ca="1" si="35"/>
        <v>12.328801</v>
      </c>
      <c r="Q97" s="20">
        <f t="shared" si="36"/>
        <v>0</v>
      </c>
      <c r="R97" s="13">
        <f t="shared" si="37"/>
        <v>0</v>
      </c>
      <c r="S97" s="4" t="str">
        <f t="shared" si="46"/>
        <v>J=</v>
      </c>
      <c r="T97" s="34">
        <f t="shared" si="47"/>
        <v>44119</v>
      </c>
      <c r="U97" s="3"/>
      <c r="V97" s="4"/>
      <c r="W97" s="100">
        <v>46388</v>
      </c>
      <c r="X97" s="100" t="s">
        <v>65</v>
      </c>
      <c r="Y97" s="90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3">
        <f t="shared" si="38"/>
        <v>44022</v>
      </c>
      <c r="B98" s="74">
        <f t="shared" ca="1" si="48"/>
        <v>1012.513868</v>
      </c>
      <c r="C98" s="13">
        <f t="shared" si="39"/>
        <v>1000</v>
      </c>
      <c r="D98" s="12">
        <f ca="1">IF(A98&lt;$B$1,VLOOKUP(A98,[1]DI!$A$4:$B$15000,2,FALSE),0)</f>
        <v>2.1500000000000005E-2</v>
      </c>
      <c r="E98" s="13">
        <f t="shared" ca="1" si="31"/>
        <v>1.0000844200000001</v>
      </c>
      <c r="F98" s="13">
        <f ca="1">(TRUNC(PRODUCT($E$12:$E97),16))</f>
        <v>1.00665420620853</v>
      </c>
      <c r="G98" s="13">
        <f t="shared" si="40"/>
        <v>1</v>
      </c>
      <c r="H98" s="13">
        <f t="shared" ca="1" si="32"/>
        <v>1.00665421</v>
      </c>
      <c r="I98" s="12">
        <f t="shared" si="41"/>
        <v>2.5100000000000001E-2</v>
      </c>
      <c r="J98" s="34">
        <f t="shared" si="42"/>
        <v>43936</v>
      </c>
      <c r="K98" s="2">
        <f t="shared" si="43"/>
        <v>59</v>
      </c>
      <c r="L98" s="17">
        <f t="shared" si="44"/>
        <v>59</v>
      </c>
      <c r="M98" s="11">
        <f t="shared" si="33"/>
        <v>1.005820924</v>
      </c>
      <c r="N98" s="11">
        <f t="shared" ca="1" si="34"/>
        <v>1.0125138680000001</v>
      </c>
      <c r="O98" s="17">
        <f t="shared" si="45"/>
        <v>0</v>
      </c>
      <c r="P98" s="13">
        <f t="shared" ca="1" si="35"/>
        <v>12.513868</v>
      </c>
      <c r="Q98" s="20">
        <f t="shared" si="36"/>
        <v>0</v>
      </c>
      <c r="R98" s="13">
        <f t="shared" si="37"/>
        <v>0</v>
      </c>
      <c r="S98" s="4" t="str">
        <f t="shared" si="46"/>
        <v>J=</v>
      </c>
      <c r="T98" s="34">
        <f t="shared" si="47"/>
        <v>44119</v>
      </c>
      <c r="U98" s="3"/>
      <c r="V98" s="4"/>
      <c r="W98" s="100">
        <v>46426</v>
      </c>
      <c r="X98" s="100" t="s">
        <v>56</v>
      </c>
      <c r="Y98" s="90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3">
        <f t="shared" si="38"/>
        <v>44023</v>
      </c>
      <c r="B99" s="74">
        <f t="shared" ca="1" si="48"/>
        <v>1012.6989599999999</v>
      </c>
      <c r="C99" s="13">
        <f t="shared" si="39"/>
        <v>1000</v>
      </c>
      <c r="D99" s="12">
        <f ca="1">IF(A99&lt;$B$1,VLOOKUP(A99,[1]DI!$A$4:$B$15000,2,FALSE),0)</f>
        <v>0</v>
      </c>
      <c r="E99" s="13">
        <f t="shared" ca="1" si="31"/>
        <v>1</v>
      </c>
      <c r="F99" s="13">
        <f ca="1">(TRUNC(PRODUCT($E$12:$E98),16))</f>
        <v>1.0067391879566101</v>
      </c>
      <c r="G99" s="13">
        <f t="shared" si="40"/>
        <v>1</v>
      </c>
      <c r="H99" s="13">
        <f t="shared" ca="1" si="32"/>
        <v>1.00673919</v>
      </c>
      <c r="I99" s="12">
        <f t="shared" si="41"/>
        <v>2.5100000000000001E-2</v>
      </c>
      <c r="J99" s="34">
        <f t="shared" si="42"/>
        <v>43936</v>
      </c>
      <c r="K99" s="2">
        <f t="shared" si="43"/>
        <v>59</v>
      </c>
      <c r="L99" s="17">
        <f t="shared" si="44"/>
        <v>60</v>
      </c>
      <c r="M99" s="11">
        <f t="shared" si="33"/>
        <v>1.005919875</v>
      </c>
      <c r="N99" s="11">
        <f t="shared" ca="1" si="34"/>
        <v>1.01269896</v>
      </c>
      <c r="O99" s="17">
        <f t="shared" si="45"/>
        <v>0</v>
      </c>
      <c r="P99" s="13">
        <f t="shared" ca="1" si="35"/>
        <v>12.69896</v>
      </c>
      <c r="Q99" s="20">
        <f t="shared" si="36"/>
        <v>0</v>
      </c>
      <c r="R99" s="13">
        <f t="shared" si="37"/>
        <v>0</v>
      </c>
      <c r="S99" s="4" t="str">
        <f t="shared" si="46"/>
        <v>J=</v>
      </c>
      <c r="T99" s="34">
        <f t="shared" si="47"/>
        <v>44119</v>
      </c>
      <c r="U99" s="3"/>
      <c r="V99" s="4"/>
      <c r="W99" s="100">
        <v>46427</v>
      </c>
      <c r="X99" s="100" t="s">
        <v>56</v>
      </c>
      <c r="Y99" s="90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3">
        <f t="shared" si="38"/>
        <v>44024</v>
      </c>
      <c r="B100" s="74">
        <f t="shared" ca="1" si="48"/>
        <v>1012.6989599999999</v>
      </c>
      <c r="C100" s="13">
        <f t="shared" si="39"/>
        <v>1000</v>
      </c>
      <c r="D100" s="12">
        <f ca="1">IF(A100&lt;$B$1,VLOOKUP(A100,[1]DI!$A$4:$B$15000,2,FALSE),0)</f>
        <v>0</v>
      </c>
      <c r="E100" s="13">
        <f t="shared" ca="1" si="31"/>
        <v>1</v>
      </c>
      <c r="F100" s="13">
        <f ca="1">(TRUNC(PRODUCT($E$12:$E99),16))</f>
        <v>1.0067391879566101</v>
      </c>
      <c r="G100" s="13">
        <f t="shared" si="40"/>
        <v>1</v>
      </c>
      <c r="H100" s="13">
        <f t="shared" ca="1" si="32"/>
        <v>1.00673919</v>
      </c>
      <c r="I100" s="12">
        <f t="shared" si="41"/>
        <v>2.5100000000000001E-2</v>
      </c>
      <c r="J100" s="34">
        <f t="shared" si="42"/>
        <v>43936</v>
      </c>
      <c r="K100" s="2">
        <f t="shared" si="43"/>
        <v>59</v>
      </c>
      <c r="L100" s="17">
        <f t="shared" si="44"/>
        <v>60</v>
      </c>
      <c r="M100" s="11">
        <f t="shared" si="33"/>
        <v>1.005919875</v>
      </c>
      <c r="N100" s="11">
        <f t="shared" ca="1" si="34"/>
        <v>1.01269896</v>
      </c>
      <c r="O100" s="17">
        <f t="shared" si="45"/>
        <v>0</v>
      </c>
      <c r="P100" s="13">
        <f t="shared" ca="1" si="35"/>
        <v>12.69896</v>
      </c>
      <c r="Q100" s="20">
        <f t="shared" si="36"/>
        <v>0</v>
      </c>
      <c r="R100" s="13">
        <f t="shared" si="37"/>
        <v>0</v>
      </c>
      <c r="S100" s="4" t="str">
        <f t="shared" si="46"/>
        <v>J=</v>
      </c>
      <c r="T100" s="34">
        <f t="shared" si="47"/>
        <v>44119</v>
      </c>
      <c r="U100" s="3"/>
      <c r="V100" s="4"/>
      <c r="W100" s="100">
        <v>46472</v>
      </c>
      <c r="X100" s="100" t="s">
        <v>66</v>
      </c>
      <c r="Y100" s="90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3">
        <f t="shared" si="38"/>
        <v>44025</v>
      </c>
      <c r="B101" s="74">
        <f t="shared" ca="1" si="48"/>
        <v>1012.6989599999999</v>
      </c>
      <c r="C101" s="13">
        <f t="shared" si="39"/>
        <v>1000</v>
      </c>
      <c r="D101" s="12">
        <f ca="1">IF(A101&lt;$B$1,VLOOKUP(A101,[1]DI!$A$4:$B$15000,2,FALSE),0)</f>
        <v>2.1500000000000005E-2</v>
      </c>
      <c r="E101" s="13">
        <f t="shared" ca="1" si="31"/>
        <v>1.0000844200000001</v>
      </c>
      <c r="F101" s="13">
        <f ca="1">(TRUNC(PRODUCT($E$12:$E100),16))</f>
        <v>1.0067391879566101</v>
      </c>
      <c r="G101" s="13">
        <f t="shared" si="40"/>
        <v>1</v>
      </c>
      <c r="H101" s="13">
        <f t="shared" ca="1" si="32"/>
        <v>1.00673919</v>
      </c>
      <c r="I101" s="12">
        <f t="shared" si="41"/>
        <v>2.5100000000000001E-2</v>
      </c>
      <c r="J101" s="34">
        <f t="shared" si="42"/>
        <v>43936</v>
      </c>
      <c r="K101" s="2">
        <f t="shared" si="43"/>
        <v>60</v>
      </c>
      <c r="L101" s="17">
        <f t="shared" si="44"/>
        <v>60</v>
      </c>
      <c r="M101" s="11">
        <f t="shared" si="33"/>
        <v>1.005919875</v>
      </c>
      <c r="N101" s="11">
        <f t="shared" ca="1" si="34"/>
        <v>1.01269896</v>
      </c>
      <c r="O101" s="17">
        <f t="shared" si="45"/>
        <v>0</v>
      </c>
      <c r="P101" s="13">
        <f t="shared" ca="1" si="35"/>
        <v>12.69896</v>
      </c>
      <c r="Q101" s="20">
        <f t="shared" si="36"/>
        <v>0</v>
      </c>
      <c r="R101" s="13">
        <f t="shared" si="37"/>
        <v>0</v>
      </c>
      <c r="S101" s="4" t="str">
        <f t="shared" si="46"/>
        <v>J=</v>
      </c>
      <c r="T101" s="34">
        <f t="shared" si="47"/>
        <v>44119</v>
      </c>
      <c r="U101" s="3"/>
      <c r="V101" s="4"/>
      <c r="W101" s="100">
        <v>46498</v>
      </c>
      <c r="X101" s="100" t="s">
        <v>57</v>
      </c>
      <c r="Y101" s="90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3">
        <f t="shared" si="38"/>
        <v>44026</v>
      </c>
      <c r="B102" s="74">
        <f t="shared" ca="1" si="48"/>
        <v>1012.88409</v>
      </c>
      <c r="C102" s="13">
        <f t="shared" si="39"/>
        <v>1000</v>
      </c>
      <c r="D102" s="12">
        <f ca="1">IF(A102&lt;$B$1,VLOOKUP(A102,[1]DI!$A$4:$B$15000,2,FALSE),0)</f>
        <v>2.1500000000000005E-2</v>
      </c>
      <c r="E102" s="13">
        <f t="shared" ca="1" si="31"/>
        <v>1.0000844200000001</v>
      </c>
      <c r="F102" s="13">
        <f ca="1">(TRUNC(PRODUCT($E$12:$E101),16))</f>
        <v>1.0068241768788599</v>
      </c>
      <c r="G102" s="13">
        <f t="shared" si="40"/>
        <v>1</v>
      </c>
      <c r="H102" s="13">
        <f t="shared" ca="1" si="32"/>
        <v>1.00682418</v>
      </c>
      <c r="I102" s="12">
        <f t="shared" si="41"/>
        <v>2.5100000000000001E-2</v>
      </c>
      <c r="J102" s="34">
        <f t="shared" si="42"/>
        <v>43936</v>
      </c>
      <c r="K102" s="2">
        <f t="shared" si="43"/>
        <v>61</v>
      </c>
      <c r="L102" s="17">
        <f t="shared" si="44"/>
        <v>61</v>
      </c>
      <c r="M102" s="11">
        <f t="shared" si="33"/>
        <v>1.006018836</v>
      </c>
      <c r="N102" s="11">
        <f t="shared" ca="1" si="34"/>
        <v>1.01288409</v>
      </c>
      <c r="O102" s="17">
        <f t="shared" si="45"/>
        <v>0</v>
      </c>
      <c r="P102" s="13">
        <f t="shared" ca="1" si="35"/>
        <v>12.88409</v>
      </c>
      <c r="Q102" s="20">
        <f t="shared" si="36"/>
        <v>0</v>
      </c>
      <c r="R102" s="13">
        <f t="shared" si="37"/>
        <v>0</v>
      </c>
      <c r="S102" s="4" t="str">
        <f t="shared" si="46"/>
        <v>J=</v>
      </c>
      <c r="T102" s="34">
        <f t="shared" si="47"/>
        <v>44119</v>
      </c>
      <c r="U102" s="3"/>
      <c r="V102" s="4"/>
      <c r="W102" s="100">
        <v>46534</v>
      </c>
      <c r="X102" s="100" t="s">
        <v>67</v>
      </c>
      <c r="Y102" s="90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3">
        <f t="shared" si="38"/>
        <v>44027</v>
      </c>
      <c r="B103" s="74">
        <f t="shared" ca="1" si="48"/>
        <v>1013.069245</v>
      </c>
      <c r="C103" s="13">
        <f t="shared" si="39"/>
        <v>1000</v>
      </c>
      <c r="D103" s="12">
        <f ca="1">IF(A103&lt;$B$1,VLOOKUP(A103,[1]DI!$A$4:$B$15000,2,FALSE),0)</f>
        <v>2.1500000000000005E-2</v>
      </c>
      <c r="E103" s="13">
        <f t="shared" ca="1" si="31"/>
        <v>1.0000844200000001</v>
      </c>
      <c r="F103" s="13">
        <f ca="1">(TRUNC(PRODUCT($E$12:$E102),16))</f>
        <v>1.0069091729758699</v>
      </c>
      <c r="G103" s="13">
        <f t="shared" si="40"/>
        <v>1</v>
      </c>
      <c r="H103" s="13">
        <f t="shared" ca="1" si="32"/>
        <v>1.0069091699999999</v>
      </c>
      <c r="I103" s="12">
        <f t="shared" si="41"/>
        <v>2.5100000000000001E-2</v>
      </c>
      <c r="J103" s="34">
        <f t="shared" si="42"/>
        <v>43936</v>
      </c>
      <c r="K103" s="2">
        <f t="shared" si="43"/>
        <v>62</v>
      </c>
      <c r="L103" s="17">
        <f t="shared" si="44"/>
        <v>62</v>
      </c>
      <c r="M103" s="11">
        <f t="shared" si="33"/>
        <v>1.006117806</v>
      </c>
      <c r="N103" s="11">
        <f t="shared" ca="1" si="34"/>
        <v>1.0130692450000001</v>
      </c>
      <c r="O103" s="17">
        <f t="shared" si="45"/>
        <v>0</v>
      </c>
      <c r="P103" s="13">
        <f t="shared" ca="1" si="35"/>
        <v>13.069245</v>
      </c>
      <c r="Q103" s="20">
        <f t="shared" si="36"/>
        <v>0</v>
      </c>
      <c r="R103" s="13">
        <f t="shared" si="37"/>
        <v>0</v>
      </c>
      <c r="S103" s="4" t="str">
        <f t="shared" si="46"/>
        <v>J=</v>
      </c>
      <c r="T103" s="34">
        <f t="shared" si="47"/>
        <v>44119</v>
      </c>
      <c r="U103" s="3"/>
      <c r="V103" s="4"/>
      <c r="W103" s="100">
        <v>46637</v>
      </c>
      <c r="X103" s="100" t="s">
        <v>61</v>
      </c>
      <c r="Y103" s="90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3">
        <f t="shared" si="38"/>
        <v>44028</v>
      </c>
      <c r="B104" s="74">
        <f t="shared" ca="1" si="48"/>
        <v>1013.254448</v>
      </c>
      <c r="C104" s="13">
        <f t="shared" si="39"/>
        <v>1000</v>
      </c>
      <c r="D104" s="12">
        <f ca="1">IF(A104&lt;$B$1,VLOOKUP(A104,[1]DI!$A$4:$B$15000,2,FALSE),0)</f>
        <v>2.1500000000000005E-2</v>
      </c>
      <c r="E104" s="13">
        <f t="shared" ca="1" si="31"/>
        <v>1.0000844200000001</v>
      </c>
      <c r="F104" s="13">
        <f ca="1">(TRUNC(PRODUCT($E$12:$E103),16))</f>
        <v>1.0069941762482599</v>
      </c>
      <c r="G104" s="13">
        <f t="shared" si="40"/>
        <v>1</v>
      </c>
      <c r="H104" s="13">
        <f t="shared" ca="1" si="32"/>
        <v>1.00699418</v>
      </c>
      <c r="I104" s="12">
        <f t="shared" si="41"/>
        <v>2.5100000000000001E-2</v>
      </c>
      <c r="J104" s="34">
        <f t="shared" si="42"/>
        <v>43936</v>
      </c>
      <c r="K104" s="2">
        <f t="shared" si="43"/>
        <v>63</v>
      </c>
      <c r="L104" s="17">
        <f t="shared" si="44"/>
        <v>63</v>
      </c>
      <c r="M104" s="11">
        <f t="shared" si="33"/>
        <v>1.0062167870000001</v>
      </c>
      <c r="N104" s="11">
        <f t="shared" ca="1" si="34"/>
        <v>1.0132544480000001</v>
      </c>
      <c r="O104" s="17">
        <f t="shared" si="45"/>
        <v>0</v>
      </c>
      <c r="P104" s="13">
        <f t="shared" ca="1" si="35"/>
        <v>13.254448</v>
      </c>
      <c r="Q104" s="20">
        <f t="shared" si="36"/>
        <v>0</v>
      </c>
      <c r="R104" s="13">
        <f t="shared" si="37"/>
        <v>0</v>
      </c>
      <c r="S104" s="4" t="str">
        <f t="shared" si="46"/>
        <v>J=</v>
      </c>
      <c r="T104" s="34">
        <f t="shared" si="47"/>
        <v>44119</v>
      </c>
      <c r="U104" s="3"/>
      <c r="V104" s="10"/>
      <c r="W104" s="100">
        <v>46672</v>
      </c>
      <c r="X104" s="101" t="s">
        <v>58</v>
      </c>
      <c r="Y104" s="90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3">
        <f t="shared" si="38"/>
        <v>44029</v>
      </c>
      <c r="B105" s="74">
        <f t="shared" ca="1" si="48"/>
        <v>1013.43967799</v>
      </c>
      <c r="C105" s="13">
        <f t="shared" si="39"/>
        <v>1000</v>
      </c>
      <c r="D105" s="12">
        <f ca="1">IF(A105&lt;$B$1,VLOOKUP(A105,[1]DI!$A$4:$B$15000,2,FALSE),0)</f>
        <v>2.1500000000000005E-2</v>
      </c>
      <c r="E105" s="13">
        <f t="shared" ca="1" si="31"/>
        <v>1.0000844200000001</v>
      </c>
      <c r="F105" s="13">
        <f ca="1">(TRUNC(PRODUCT($E$12:$E104),16))</f>
        <v>1.00707918669662</v>
      </c>
      <c r="G105" s="13">
        <f t="shared" si="40"/>
        <v>1</v>
      </c>
      <c r="H105" s="13">
        <f t="shared" ca="1" si="32"/>
        <v>1.00707919</v>
      </c>
      <c r="I105" s="12">
        <f t="shared" si="41"/>
        <v>2.5100000000000001E-2</v>
      </c>
      <c r="J105" s="34">
        <f t="shared" si="42"/>
        <v>43936</v>
      </c>
      <c r="K105" s="2">
        <f t="shared" si="43"/>
        <v>64</v>
      </c>
      <c r="L105" s="17">
        <f t="shared" si="44"/>
        <v>64</v>
      </c>
      <c r="M105" s="11">
        <f t="shared" si="33"/>
        <v>1.006315777</v>
      </c>
      <c r="N105" s="11">
        <f t="shared" ca="1" si="34"/>
        <v>1.0134396779999999</v>
      </c>
      <c r="O105" s="17">
        <f t="shared" si="45"/>
        <v>0</v>
      </c>
      <c r="P105" s="13">
        <f t="shared" ca="1" si="35"/>
        <v>13.43967799</v>
      </c>
      <c r="Q105" s="20">
        <f t="shared" si="36"/>
        <v>0</v>
      </c>
      <c r="R105" s="13">
        <f t="shared" si="37"/>
        <v>0</v>
      </c>
      <c r="S105" s="4" t="str">
        <f t="shared" si="46"/>
        <v>J=</v>
      </c>
      <c r="T105" s="34">
        <f t="shared" si="47"/>
        <v>44119</v>
      </c>
      <c r="U105" s="3"/>
      <c r="V105" s="4"/>
      <c r="W105" s="100">
        <v>46693</v>
      </c>
      <c r="X105" s="100" t="s">
        <v>62</v>
      </c>
      <c r="Y105" s="90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3">
        <f t="shared" si="38"/>
        <v>44030</v>
      </c>
      <c r="B106" s="74">
        <f t="shared" ca="1" si="48"/>
        <v>1013.6249340000001</v>
      </c>
      <c r="C106" s="13">
        <f t="shared" si="39"/>
        <v>1000</v>
      </c>
      <c r="D106" s="12">
        <f ca="1">IF(A106&lt;$B$1,VLOOKUP(A106,[1]DI!$A$4:$B$15000,2,FALSE),0)</f>
        <v>0</v>
      </c>
      <c r="E106" s="13">
        <f t="shared" ca="1" si="31"/>
        <v>1</v>
      </c>
      <c r="F106" s="13">
        <f ca="1">(TRUNC(PRODUCT($E$12:$E105),16))</f>
        <v>1.0071642043215601</v>
      </c>
      <c r="G106" s="13">
        <f t="shared" si="40"/>
        <v>1</v>
      </c>
      <c r="H106" s="13">
        <f t="shared" ca="1" si="32"/>
        <v>1.0071642000000001</v>
      </c>
      <c r="I106" s="12">
        <f t="shared" si="41"/>
        <v>2.5100000000000001E-2</v>
      </c>
      <c r="J106" s="34">
        <f t="shared" si="42"/>
        <v>43936</v>
      </c>
      <c r="K106" s="2">
        <f t="shared" si="43"/>
        <v>64</v>
      </c>
      <c r="L106" s="17">
        <f t="shared" si="44"/>
        <v>65</v>
      </c>
      <c r="M106" s="11">
        <f t="shared" si="33"/>
        <v>1.006414777</v>
      </c>
      <c r="N106" s="11">
        <f t="shared" ca="1" si="34"/>
        <v>1.0136249340000001</v>
      </c>
      <c r="O106" s="17">
        <f t="shared" si="45"/>
        <v>0</v>
      </c>
      <c r="P106" s="13">
        <f t="shared" ca="1" si="35"/>
        <v>13.624934</v>
      </c>
      <c r="Q106" s="20">
        <f t="shared" si="36"/>
        <v>0</v>
      </c>
      <c r="R106" s="13">
        <f t="shared" si="37"/>
        <v>0</v>
      </c>
      <c r="S106" s="4" t="str">
        <f t="shared" si="46"/>
        <v>J=</v>
      </c>
      <c r="T106" s="34">
        <f t="shared" si="47"/>
        <v>44119</v>
      </c>
      <c r="U106" s="3"/>
      <c r="V106" s="4"/>
      <c r="W106" s="100">
        <v>46706</v>
      </c>
      <c r="X106" s="100" t="s">
        <v>70</v>
      </c>
      <c r="Y106" s="90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3">
        <f t="shared" si="38"/>
        <v>44031</v>
      </c>
      <c r="B107" s="74">
        <f t="shared" ca="1" si="48"/>
        <v>1013.6249340000001</v>
      </c>
      <c r="C107" s="13">
        <f t="shared" si="39"/>
        <v>1000</v>
      </c>
      <c r="D107" s="12">
        <f ca="1">IF(A107&lt;$B$1,VLOOKUP(A107,[1]DI!$A$4:$B$15000,2,FALSE),0)</f>
        <v>0</v>
      </c>
      <c r="E107" s="13">
        <f t="shared" ca="1" si="31"/>
        <v>1</v>
      </c>
      <c r="F107" s="13">
        <f ca="1">(TRUNC(PRODUCT($E$12:$E106),16))</f>
        <v>1.0071642043215601</v>
      </c>
      <c r="G107" s="13">
        <f t="shared" si="40"/>
        <v>1</v>
      </c>
      <c r="H107" s="13">
        <f t="shared" ca="1" si="32"/>
        <v>1.0071642000000001</v>
      </c>
      <c r="I107" s="12">
        <f t="shared" si="41"/>
        <v>2.5100000000000001E-2</v>
      </c>
      <c r="J107" s="34">
        <f t="shared" si="42"/>
        <v>43936</v>
      </c>
      <c r="K107" s="2">
        <f t="shared" si="43"/>
        <v>64</v>
      </c>
      <c r="L107" s="17">
        <f t="shared" si="44"/>
        <v>65</v>
      </c>
      <c r="M107" s="11">
        <f t="shared" si="33"/>
        <v>1.006414777</v>
      </c>
      <c r="N107" s="11">
        <f t="shared" ca="1" si="34"/>
        <v>1.0136249340000001</v>
      </c>
      <c r="O107" s="17">
        <f t="shared" si="45"/>
        <v>0</v>
      </c>
      <c r="P107" s="13">
        <f t="shared" ca="1" si="35"/>
        <v>13.624934</v>
      </c>
      <c r="Q107" s="20">
        <f t="shared" si="36"/>
        <v>0</v>
      </c>
      <c r="R107" s="13">
        <f t="shared" si="37"/>
        <v>0</v>
      </c>
      <c r="S107" s="4" t="str">
        <f t="shared" si="46"/>
        <v>J=</v>
      </c>
      <c r="T107" s="34">
        <f t="shared" si="47"/>
        <v>44119</v>
      </c>
      <c r="U107" s="3"/>
      <c r="V107" s="4"/>
      <c r="W107" s="100">
        <v>46811</v>
      </c>
      <c r="X107" s="100" t="s">
        <v>56</v>
      </c>
      <c r="Y107" s="90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3">
        <f t="shared" si="38"/>
        <v>44032</v>
      </c>
      <c r="B108" s="74">
        <f t="shared" ca="1" si="48"/>
        <v>1013.6249340000001</v>
      </c>
      <c r="C108" s="13">
        <f t="shared" si="39"/>
        <v>1000</v>
      </c>
      <c r="D108" s="12">
        <f ca="1">IF(A108&lt;$B$1,VLOOKUP(A108,[1]DI!$A$4:$B$15000,2,FALSE),0)</f>
        <v>2.1500000000000005E-2</v>
      </c>
      <c r="E108" s="13">
        <f t="shared" ca="1" si="31"/>
        <v>1.0000844200000001</v>
      </c>
      <c r="F108" s="13">
        <f ca="1">(TRUNC(PRODUCT($E$12:$E107),16))</f>
        <v>1.0071642043215601</v>
      </c>
      <c r="G108" s="13">
        <f t="shared" si="40"/>
        <v>1</v>
      </c>
      <c r="H108" s="13">
        <f t="shared" ca="1" si="32"/>
        <v>1.0071642000000001</v>
      </c>
      <c r="I108" s="12">
        <f t="shared" si="41"/>
        <v>2.5100000000000001E-2</v>
      </c>
      <c r="J108" s="34">
        <f t="shared" si="42"/>
        <v>43936</v>
      </c>
      <c r="K108" s="2">
        <f t="shared" si="43"/>
        <v>65</v>
      </c>
      <c r="L108" s="17">
        <f t="shared" si="44"/>
        <v>65</v>
      </c>
      <c r="M108" s="11">
        <f t="shared" si="33"/>
        <v>1.006414777</v>
      </c>
      <c r="N108" s="11">
        <f t="shared" ca="1" si="34"/>
        <v>1.0136249340000001</v>
      </c>
      <c r="O108" s="17">
        <f t="shared" si="45"/>
        <v>0</v>
      </c>
      <c r="P108" s="13">
        <f t="shared" ca="1" si="35"/>
        <v>13.624934</v>
      </c>
      <c r="Q108" s="20">
        <f t="shared" si="36"/>
        <v>0</v>
      </c>
      <c r="R108" s="13">
        <f t="shared" si="37"/>
        <v>0</v>
      </c>
      <c r="S108" s="4" t="str">
        <f t="shared" si="46"/>
        <v>J=</v>
      </c>
      <c r="T108" s="34">
        <f t="shared" si="47"/>
        <v>44119</v>
      </c>
      <c r="U108" s="3"/>
      <c r="V108" s="4"/>
      <c r="W108" s="100">
        <v>46812</v>
      </c>
      <c r="X108" s="100" t="s">
        <v>56</v>
      </c>
      <c r="Y108" s="90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3">
        <f t="shared" si="38"/>
        <v>44033</v>
      </c>
      <c r="B109" s="74">
        <f t="shared" ca="1" si="48"/>
        <v>1013.810236</v>
      </c>
      <c r="C109" s="13">
        <f t="shared" si="39"/>
        <v>1000</v>
      </c>
      <c r="D109" s="12">
        <f ca="1">IF(A109&lt;$B$1,VLOOKUP(A109,[1]DI!$A$4:$B$15000,2,FALSE),0)</f>
        <v>2.1500000000000005E-2</v>
      </c>
      <c r="E109" s="13">
        <f t="shared" ca="1" si="31"/>
        <v>1.0000844200000001</v>
      </c>
      <c r="F109" s="13">
        <f ca="1">(TRUNC(PRODUCT($E$12:$E108),16))</f>
        <v>1.0072492291236901</v>
      </c>
      <c r="G109" s="13">
        <f t="shared" si="40"/>
        <v>1</v>
      </c>
      <c r="H109" s="13">
        <f t="shared" ca="1" si="32"/>
        <v>1.00724923</v>
      </c>
      <c r="I109" s="12">
        <f t="shared" si="41"/>
        <v>2.5100000000000001E-2</v>
      </c>
      <c r="J109" s="34">
        <f t="shared" si="42"/>
        <v>43936</v>
      </c>
      <c r="K109" s="2">
        <f t="shared" si="43"/>
        <v>66</v>
      </c>
      <c r="L109" s="17">
        <f t="shared" si="44"/>
        <v>66</v>
      </c>
      <c r="M109" s="11">
        <f t="shared" si="33"/>
        <v>1.006513786</v>
      </c>
      <c r="N109" s="11">
        <f t="shared" ca="1" si="34"/>
        <v>1.0138102360000001</v>
      </c>
      <c r="O109" s="17">
        <f t="shared" si="45"/>
        <v>0</v>
      </c>
      <c r="P109" s="13">
        <f t="shared" ca="1" si="35"/>
        <v>13.810236</v>
      </c>
      <c r="Q109" s="20">
        <f t="shared" si="36"/>
        <v>0</v>
      </c>
      <c r="R109" s="13">
        <f t="shared" si="37"/>
        <v>0</v>
      </c>
      <c r="S109" s="4" t="str">
        <f t="shared" si="46"/>
        <v>J=</v>
      </c>
      <c r="T109" s="34">
        <f t="shared" si="47"/>
        <v>44119</v>
      </c>
      <c r="U109" s="3"/>
      <c r="V109" s="4"/>
      <c r="W109" s="100">
        <v>46857</v>
      </c>
      <c r="X109" s="100" t="s">
        <v>66</v>
      </c>
      <c r="Y109" s="90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3">
        <f t="shared" si="38"/>
        <v>44034</v>
      </c>
      <c r="B110" s="74">
        <f t="shared" ca="1" si="48"/>
        <v>1013.9955660000001</v>
      </c>
      <c r="C110" s="13">
        <f t="shared" si="39"/>
        <v>1000</v>
      </c>
      <c r="D110" s="12">
        <f ca="1">IF(A110&lt;$B$1,VLOOKUP(A110,[1]DI!$A$4:$B$15000,2,FALSE),0)</f>
        <v>2.1500000000000005E-2</v>
      </c>
      <c r="E110" s="13">
        <f t="shared" ca="1" si="31"/>
        <v>1.0000844200000001</v>
      </c>
      <c r="F110" s="13">
        <f ca="1">(TRUNC(PRODUCT($E$12:$E109),16))</f>
        <v>1.00733426110361</v>
      </c>
      <c r="G110" s="13">
        <f t="shared" si="40"/>
        <v>1</v>
      </c>
      <c r="H110" s="13">
        <f t="shared" ca="1" si="32"/>
        <v>1.0073342599999999</v>
      </c>
      <c r="I110" s="12">
        <f t="shared" si="41"/>
        <v>2.5100000000000001E-2</v>
      </c>
      <c r="J110" s="34">
        <f t="shared" si="42"/>
        <v>43936</v>
      </c>
      <c r="K110" s="2">
        <f t="shared" si="43"/>
        <v>67</v>
      </c>
      <c r="L110" s="17">
        <f t="shared" si="44"/>
        <v>67</v>
      </c>
      <c r="M110" s="11">
        <f t="shared" si="33"/>
        <v>1.0066128059999999</v>
      </c>
      <c r="N110" s="11">
        <f t="shared" ca="1" si="34"/>
        <v>1.013995566</v>
      </c>
      <c r="O110" s="17">
        <f t="shared" si="45"/>
        <v>0</v>
      </c>
      <c r="P110" s="13">
        <f t="shared" ca="1" si="35"/>
        <v>13.995566</v>
      </c>
      <c r="Q110" s="20">
        <f t="shared" si="36"/>
        <v>0</v>
      </c>
      <c r="R110" s="13">
        <f t="shared" si="37"/>
        <v>0</v>
      </c>
      <c r="S110" s="4" t="str">
        <f t="shared" si="46"/>
        <v>J=</v>
      </c>
      <c r="T110" s="34">
        <f t="shared" si="47"/>
        <v>44119</v>
      </c>
      <c r="U110" s="3"/>
      <c r="V110" s="4"/>
      <c r="W110" s="100">
        <v>46864</v>
      </c>
      <c r="X110" s="100" t="s">
        <v>57</v>
      </c>
      <c r="Y110" s="90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3">
        <f t="shared" si="38"/>
        <v>44035</v>
      </c>
      <c r="B111" s="74">
        <f t="shared" ca="1" si="48"/>
        <v>1014.18093199</v>
      </c>
      <c r="C111" s="13">
        <f t="shared" si="39"/>
        <v>1000</v>
      </c>
      <c r="D111" s="12">
        <f ca="1">IF(A111&lt;$B$1,VLOOKUP(A111,[1]DI!$A$4:$B$15000,2,FALSE),0)</f>
        <v>2.1500000000000005E-2</v>
      </c>
      <c r="E111" s="13">
        <f t="shared" ca="1" si="31"/>
        <v>1.0000844200000001</v>
      </c>
      <c r="F111" s="13">
        <f ca="1">(TRUNC(PRODUCT($E$12:$E110),16))</f>
        <v>1.0074193002619301</v>
      </c>
      <c r="G111" s="13">
        <f t="shared" si="40"/>
        <v>1</v>
      </c>
      <c r="H111" s="13">
        <f t="shared" ca="1" si="32"/>
        <v>1.0074193</v>
      </c>
      <c r="I111" s="12">
        <f t="shared" si="41"/>
        <v>2.5100000000000001E-2</v>
      </c>
      <c r="J111" s="34">
        <f t="shared" si="42"/>
        <v>43936</v>
      </c>
      <c r="K111" s="2">
        <f t="shared" si="43"/>
        <v>68</v>
      </c>
      <c r="L111" s="17">
        <f t="shared" si="44"/>
        <v>68</v>
      </c>
      <c r="M111" s="11">
        <f t="shared" si="33"/>
        <v>1.0067118349999999</v>
      </c>
      <c r="N111" s="11">
        <f t="shared" ca="1" si="34"/>
        <v>1.0141809319999999</v>
      </c>
      <c r="O111" s="17">
        <f t="shared" si="45"/>
        <v>0</v>
      </c>
      <c r="P111" s="13">
        <f t="shared" ca="1" si="35"/>
        <v>14.180931989999999</v>
      </c>
      <c r="Q111" s="20">
        <f t="shared" si="36"/>
        <v>0</v>
      </c>
      <c r="R111" s="13">
        <f t="shared" si="37"/>
        <v>0</v>
      </c>
      <c r="S111" s="4" t="str">
        <f t="shared" si="46"/>
        <v>J=</v>
      </c>
      <c r="T111" s="34">
        <f t="shared" si="47"/>
        <v>44119</v>
      </c>
      <c r="U111" s="3"/>
      <c r="V111" s="4"/>
      <c r="W111" s="100">
        <v>46874</v>
      </c>
      <c r="X111" s="100" t="s">
        <v>68</v>
      </c>
      <c r="Y111" s="90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3">
        <f t="shared" si="38"/>
        <v>44036</v>
      </c>
      <c r="B112" s="74">
        <f t="shared" ca="1" si="48"/>
        <v>1014.366335</v>
      </c>
      <c r="C112" s="13">
        <f t="shared" si="39"/>
        <v>1000</v>
      </c>
      <c r="D112" s="12">
        <f ca="1">IF(A112&lt;$B$1,VLOOKUP(A112,[1]DI!$A$4:$B$15000,2,FALSE),0)</f>
        <v>2.1500000000000005E-2</v>
      </c>
      <c r="E112" s="13">
        <f t="shared" ca="1" si="31"/>
        <v>1.0000844200000001</v>
      </c>
      <c r="F112" s="13">
        <f ca="1">(TRUNC(PRODUCT($E$12:$E111),16))</f>
        <v>1.0075043465992599</v>
      </c>
      <c r="G112" s="13">
        <f t="shared" si="40"/>
        <v>1</v>
      </c>
      <c r="H112" s="13">
        <f t="shared" ca="1" si="32"/>
        <v>1.00750435</v>
      </c>
      <c r="I112" s="12">
        <f t="shared" si="41"/>
        <v>2.5100000000000001E-2</v>
      </c>
      <c r="J112" s="34">
        <f t="shared" si="42"/>
        <v>43936</v>
      </c>
      <c r="K112" s="2">
        <f t="shared" si="43"/>
        <v>69</v>
      </c>
      <c r="L112" s="17">
        <f t="shared" si="44"/>
        <v>69</v>
      </c>
      <c r="M112" s="11">
        <f t="shared" si="33"/>
        <v>1.0068108739999999</v>
      </c>
      <c r="N112" s="11">
        <f t="shared" ca="1" si="34"/>
        <v>1.0143663350000001</v>
      </c>
      <c r="O112" s="17">
        <f t="shared" si="45"/>
        <v>0</v>
      </c>
      <c r="P112" s="13">
        <f t="shared" ca="1" si="35"/>
        <v>14.366334999999999</v>
      </c>
      <c r="Q112" s="20">
        <f t="shared" si="36"/>
        <v>0</v>
      </c>
      <c r="R112" s="13">
        <f t="shared" si="37"/>
        <v>0</v>
      </c>
      <c r="S112" s="4" t="str">
        <f t="shared" si="46"/>
        <v>J=</v>
      </c>
      <c r="T112" s="34">
        <f t="shared" si="47"/>
        <v>44119</v>
      </c>
      <c r="U112" s="3"/>
      <c r="V112" s="4"/>
      <c r="W112" s="100">
        <v>46919</v>
      </c>
      <c r="X112" s="100" t="s">
        <v>67</v>
      </c>
      <c r="Y112" s="90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3">
        <f t="shared" si="38"/>
        <v>44037</v>
      </c>
      <c r="B113" s="74">
        <f t="shared" ca="1" si="48"/>
        <v>1014.55176399</v>
      </c>
      <c r="C113" s="13">
        <f t="shared" si="39"/>
        <v>1000</v>
      </c>
      <c r="D113" s="12">
        <f ca="1">IF(A113&lt;$B$1,VLOOKUP(A113,[1]DI!$A$4:$B$15000,2,FALSE),0)</f>
        <v>0</v>
      </c>
      <c r="E113" s="13">
        <f t="shared" ca="1" si="31"/>
        <v>1</v>
      </c>
      <c r="F113" s="13">
        <f ca="1">(TRUNC(PRODUCT($E$12:$E112),16))</f>
        <v>1.0075894001162</v>
      </c>
      <c r="G113" s="13">
        <f t="shared" si="40"/>
        <v>1</v>
      </c>
      <c r="H113" s="13">
        <f t="shared" ca="1" si="32"/>
        <v>1.0075894000000001</v>
      </c>
      <c r="I113" s="12">
        <f t="shared" si="41"/>
        <v>2.5100000000000001E-2</v>
      </c>
      <c r="J113" s="34">
        <f t="shared" si="42"/>
        <v>43936</v>
      </c>
      <c r="K113" s="2">
        <f t="shared" si="43"/>
        <v>69</v>
      </c>
      <c r="L113" s="17">
        <f t="shared" si="44"/>
        <v>70</v>
      </c>
      <c r="M113" s="11">
        <f t="shared" si="33"/>
        <v>1.006909922</v>
      </c>
      <c r="N113" s="11">
        <f t="shared" ca="1" si="34"/>
        <v>1.0145517639999999</v>
      </c>
      <c r="O113" s="17">
        <f t="shared" si="45"/>
        <v>0</v>
      </c>
      <c r="P113" s="13">
        <f t="shared" ca="1" si="35"/>
        <v>14.55176399</v>
      </c>
      <c r="Q113" s="20">
        <f t="shared" si="36"/>
        <v>0</v>
      </c>
      <c r="R113" s="13">
        <f t="shared" si="37"/>
        <v>0</v>
      </c>
      <c r="S113" s="4" t="str">
        <f t="shared" si="46"/>
        <v>J=</v>
      </c>
      <c r="T113" s="34">
        <f t="shared" si="47"/>
        <v>44119</v>
      </c>
      <c r="U113" s="3"/>
      <c r="V113" s="4"/>
      <c r="W113" s="100">
        <v>47003</v>
      </c>
      <c r="X113" s="100" t="s">
        <v>69</v>
      </c>
      <c r="Y113" s="90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3">
        <f t="shared" si="38"/>
        <v>44038</v>
      </c>
      <c r="B114" s="74">
        <f t="shared" ca="1" si="48"/>
        <v>1014.55176399</v>
      </c>
      <c r="C114" s="13">
        <f t="shared" si="39"/>
        <v>1000</v>
      </c>
      <c r="D114" s="12">
        <f ca="1">IF(A114&lt;$B$1,VLOOKUP(A114,[1]DI!$A$4:$B$15000,2,FALSE),0)</f>
        <v>0</v>
      </c>
      <c r="E114" s="13">
        <f t="shared" ca="1" si="31"/>
        <v>1</v>
      </c>
      <c r="F114" s="13">
        <f ca="1">(TRUNC(PRODUCT($E$12:$E113),16))</f>
        <v>1.0075894001162</v>
      </c>
      <c r="G114" s="13">
        <f t="shared" si="40"/>
        <v>1</v>
      </c>
      <c r="H114" s="13">
        <f t="shared" ca="1" si="32"/>
        <v>1.0075894000000001</v>
      </c>
      <c r="I114" s="12">
        <f t="shared" si="41"/>
        <v>2.5100000000000001E-2</v>
      </c>
      <c r="J114" s="34">
        <f t="shared" si="42"/>
        <v>43936</v>
      </c>
      <c r="K114" s="2">
        <f t="shared" si="43"/>
        <v>69</v>
      </c>
      <c r="L114" s="17">
        <f t="shared" si="44"/>
        <v>70</v>
      </c>
      <c r="M114" s="11">
        <f t="shared" si="33"/>
        <v>1.006909922</v>
      </c>
      <c r="N114" s="11">
        <f t="shared" ca="1" si="34"/>
        <v>1.0145517639999999</v>
      </c>
      <c r="O114" s="17">
        <f t="shared" si="45"/>
        <v>0</v>
      </c>
      <c r="P114" s="13">
        <f t="shared" ca="1" si="35"/>
        <v>14.55176399</v>
      </c>
      <c r="Q114" s="20">
        <f t="shared" si="36"/>
        <v>0</v>
      </c>
      <c r="R114" s="13">
        <f t="shared" si="37"/>
        <v>0</v>
      </c>
      <c r="S114" s="4" t="str">
        <f t="shared" si="46"/>
        <v>J=</v>
      </c>
      <c r="T114" s="34">
        <f t="shared" si="47"/>
        <v>44119</v>
      </c>
      <c r="U114" s="3"/>
      <c r="V114" s="4"/>
      <c r="W114" s="100">
        <v>47038</v>
      </c>
      <c r="X114" s="101" t="s">
        <v>58</v>
      </c>
      <c r="Y114" s="90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3">
        <f t="shared" si="38"/>
        <v>44039</v>
      </c>
      <c r="B115" s="74">
        <f t="shared" ca="1" si="48"/>
        <v>1014.55176399</v>
      </c>
      <c r="C115" s="13">
        <f t="shared" si="39"/>
        <v>1000</v>
      </c>
      <c r="D115" s="12">
        <f ca="1">IF(A115&lt;$B$1,VLOOKUP(A115,[1]DI!$A$4:$B$15000,2,FALSE),0)</f>
        <v>2.1500000000000005E-2</v>
      </c>
      <c r="E115" s="13">
        <f t="shared" ca="1" si="31"/>
        <v>1.0000844200000001</v>
      </c>
      <c r="F115" s="13">
        <f ca="1">(TRUNC(PRODUCT($E$12:$E114),16))</f>
        <v>1.0075894001162</v>
      </c>
      <c r="G115" s="13">
        <f t="shared" si="40"/>
        <v>1</v>
      </c>
      <c r="H115" s="13">
        <f t="shared" ca="1" si="32"/>
        <v>1.0075894000000001</v>
      </c>
      <c r="I115" s="12">
        <f t="shared" si="41"/>
        <v>2.5100000000000001E-2</v>
      </c>
      <c r="J115" s="34">
        <f t="shared" si="42"/>
        <v>43936</v>
      </c>
      <c r="K115" s="2">
        <f t="shared" si="43"/>
        <v>70</v>
      </c>
      <c r="L115" s="17">
        <f t="shared" si="44"/>
        <v>70</v>
      </c>
      <c r="M115" s="11">
        <f t="shared" si="33"/>
        <v>1.006909922</v>
      </c>
      <c r="N115" s="11">
        <f t="shared" ca="1" si="34"/>
        <v>1.0145517639999999</v>
      </c>
      <c r="O115" s="17">
        <f t="shared" si="45"/>
        <v>0</v>
      </c>
      <c r="P115" s="13">
        <f t="shared" ca="1" si="35"/>
        <v>14.55176399</v>
      </c>
      <c r="Q115" s="20">
        <f t="shared" si="36"/>
        <v>0</v>
      </c>
      <c r="R115" s="13">
        <f t="shared" si="37"/>
        <v>0</v>
      </c>
      <c r="S115" s="4" t="str">
        <f t="shared" si="46"/>
        <v>J=</v>
      </c>
      <c r="T115" s="34">
        <f t="shared" si="47"/>
        <v>44119</v>
      </c>
      <c r="U115" s="3"/>
      <c r="V115" s="4"/>
      <c r="W115" s="100">
        <v>47059</v>
      </c>
      <c r="X115" s="100" t="s">
        <v>62</v>
      </c>
      <c r="Y115" s="90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3">
        <f t="shared" si="38"/>
        <v>44040</v>
      </c>
      <c r="B116" s="74">
        <f t="shared" ca="1" si="48"/>
        <v>1014.7372299899999</v>
      </c>
      <c r="C116" s="13">
        <f t="shared" si="39"/>
        <v>1000</v>
      </c>
      <c r="D116" s="12">
        <f ca="1">IF(A116&lt;$B$1,VLOOKUP(A116,[1]DI!$A$4:$B$15000,2,FALSE),0)</f>
        <v>2.1500000000000005E-2</v>
      </c>
      <c r="E116" s="13">
        <f t="shared" ca="1" si="31"/>
        <v>1.0000844200000001</v>
      </c>
      <c r="F116" s="13">
        <f ca="1">(TRUNC(PRODUCT($E$12:$E115),16))</f>
        <v>1.0076744608133601</v>
      </c>
      <c r="G116" s="13">
        <f t="shared" si="40"/>
        <v>1</v>
      </c>
      <c r="H116" s="13">
        <f t="shared" ca="1" si="32"/>
        <v>1.00767446</v>
      </c>
      <c r="I116" s="12">
        <f t="shared" si="41"/>
        <v>2.5100000000000001E-2</v>
      </c>
      <c r="J116" s="34">
        <f t="shared" si="42"/>
        <v>43936</v>
      </c>
      <c r="K116" s="2">
        <f t="shared" si="43"/>
        <v>71</v>
      </c>
      <c r="L116" s="17">
        <f t="shared" si="44"/>
        <v>71</v>
      </c>
      <c r="M116" s="11">
        <f t="shared" si="33"/>
        <v>1.0070089799999999</v>
      </c>
      <c r="N116" s="11">
        <f t="shared" ca="1" si="34"/>
        <v>1.0147372299999999</v>
      </c>
      <c r="O116" s="17">
        <f t="shared" si="45"/>
        <v>0</v>
      </c>
      <c r="P116" s="13">
        <f t="shared" ca="1" si="35"/>
        <v>14.737229989999999</v>
      </c>
      <c r="Q116" s="20">
        <f t="shared" si="36"/>
        <v>0</v>
      </c>
      <c r="R116" s="13">
        <f t="shared" si="37"/>
        <v>0</v>
      </c>
      <c r="S116" s="4" t="str">
        <f t="shared" si="46"/>
        <v>J=</v>
      </c>
      <c r="T116" s="34">
        <f t="shared" si="47"/>
        <v>44119</v>
      </c>
      <c r="U116" s="3"/>
      <c r="V116" s="4"/>
      <c r="W116" s="100">
        <v>47072</v>
      </c>
      <c r="X116" s="100" t="s">
        <v>70</v>
      </c>
      <c r="Y116" s="90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3">
        <f t="shared" si="38"/>
        <v>44041</v>
      </c>
      <c r="B117" s="74">
        <f t="shared" ca="1" si="48"/>
        <v>1014.92273299</v>
      </c>
      <c r="C117" s="13">
        <f t="shared" si="39"/>
        <v>1000</v>
      </c>
      <c r="D117" s="12">
        <f ca="1">IF(A117&lt;$B$1,VLOOKUP(A117,[1]DI!$A$4:$B$15000,2,FALSE),0)</f>
        <v>2.1500000000000005E-2</v>
      </c>
      <c r="E117" s="13">
        <f t="shared" ca="1" si="31"/>
        <v>1.0000844200000001</v>
      </c>
      <c r="F117" s="13">
        <f ca="1">(TRUNC(PRODUCT($E$12:$E116),16))</f>
        <v>1.0077595286913399</v>
      </c>
      <c r="G117" s="13">
        <f t="shared" si="40"/>
        <v>1</v>
      </c>
      <c r="H117" s="13">
        <f t="shared" ca="1" si="32"/>
        <v>1.00775953</v>
      </c>
      <c r="I117" s="12">
        <f t="shared" si="41"/>
        <v>2.5100000000000001E-2</v>
      </c>
      <c r="J117" s="34">
        <f t="shared" si="42"/>
        <v>43936</v>
      </c>
      <c r="K117" s="2">
        <f t="shared" si="43"/>
        <v>72</v>
      </c>
      <c r="L117" s="17">
        <f t="shared" si="44"/>
        <v>72</v>
      </c>
      <c r="M117" s="11">
        <f t="shared" si="33"/>
        <v>1.0071080480000001</v>
      </c>
      <c r="N117" s="11">
        <f t="shared" ca="1" si="34"/>
        <v>1.0149227329999999</v>
      </c>
      <c r="O117" s="17">
        <f t="shared" si="45"/>
        <v>0</v>
      </c>
      <c r="P117" s="13">
        <f t="shared" ca="1" si="35"/>
        <v>14.92273299</v>
      </c>
      <c r="Q117" s="20">
        <f t="shared" si="36"/>
        <v>0</v>
      </c>
      <c r="R117" s="13">
        <f t="shared" si="37"/>
        <v>0</v>
      </c>
      <c r="S117" s="4" t="str">
        <f t="shared" si="46"/>
        <v>J=</v>
      </c>
      <c r="T117" s="34">
        <f t="shared" si="47"/>
        <v>44119</v>
      </c>
      <c r="U117" s="3"/>
      <c r="V117" s="4"/>
      <c r="W117" s="100">
        <v>47112</v>
      </c>
      <c r="X117" s="100" t="s">
        <v>64</v>
      </c>
      <c r="Y117" s="90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3">
        <f t="shared" si="38"/>
        <v>44042</v>
      </c>
      <c r="B118" s="74">
        <f t="shared" ca="1" si="48"/>
        <v>1015.10826299</v>
      </c>
      <c r="C118" s="13">
        <f t="shared" si="39"/>
        <v>1000</v>
      </c>
      <c r="D118" s="12">
        <f ca="1">IF(A118&lt;$B$1,VLOOKUP(A118,[1]DI!$A$4:$B$15000,2,FALSE),0)</f>
        <v>2.1500000000000005E-2</v>
      </c>
      <c r="E118" s="13">
        <f t="shared" ca="1" si="31"/>
        <v>1.0000844200000001</v>
      </c>
      <c r="F118" s="13">
        <f ca="1">(TRUNC(PRODUCT($E$12:$E117),16))</f>
        <v>1.00784460375075</v>
      </c>
      <c r="G118" s="13">
        <f t="shared" si="40"/>
        <v>1</v>
      </c>
      <c r="H118" s="13">
        <f t="shared" ca="1" si="32"/>
        <v>1.0078446000000001</v>
      </c>
      <c r="I118" s="12">
        <f t="shared" si="41"/>
        <v>2.5100000000000001E-2</v>
      </c>
      <c r="J118" s="34">
        <f t="shared" si="42"/>
        <v>43936</v>
      </c>
      <c r="K118" s="2">
        <f t="shared" si="43"/>
        <v>73</v>
      </c>
      <c r="L118" s="17">
        <f t="shared" si="44"/>
        <v>73</v>
      </c>
      <c r="M118" s="11">
        <f t="shared" si="33"/>
        <v>1.007207126</v>
      </c>
      <c r="N118" s="11">
        <f t="shared" ca="1" si="34"/>
        <v>1.0151082629999999</v>
      </c>
      <c r="O118" s="17">
        <f t="shared" si="45"/>
        <v>0</v>
      </c>
      <c r="P118" s="13">
        <f t="shared" ca="1" si="35"/>
        <v>15.10826299</v>
      </c>
      <c r="Q118" s="20">
        <f t="shared" si="36"/>
        <v>0</v>
      </c>
      <c r="R118" s="13">
        <f t="shared" si="37"/>
        <v>0</v>
      </c>
      <c r="S118" s="4" t="str">
        <f t="shared" si="46"/>
        <v>J=</v>
      </c>
      <c r="T118" s="34">
        <f t="shared" si="47"/>
        <v>44119</v>
      </c>
      <c r="U118" s="3"/>
      <c r="V118" s="4"/>
      <c r="W118" s="100">
        <v>47119</v>
      </c>
      <c r="X118" s="100" t="s">
        <v>65</v>
      </c>
      <c r="Y118" s="90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3">
        <f t="shared" si="38"/>
        <v>44043</v>
      </c>
      <c r="B119" s="74">
        <f t="shared" ca="1" si="48"/>
        <v>1015.29384</v>
      </c>
      <c r="C119" s="13">
        <f t="shared" si="39"/>
        <v>1000</v>
      </c>
      <c r="D119" s="12">
        <f ca="1">IF(A119&lt;$B$1,VLOOKUP(A119,[1]DI!$A$4:$B$15000,2,FALSE),0)</f>
        <v>2.1500000000000005E-2</v>
      </c>
      <c r="E119" s="13">
        <f t="shared" ca="1" si="31"/>
        <v>1.0000844200000001</v>
      </c>
      <c r="F119" s="13">
        <f ca="1">(TRUNC(PRODUCT($E$12:$E118),16))</f>
        <v>1.0079296859922</v>
      </c>
      <c r="G119" s="13">
        <f t="shared" si="40"/>
        <v>1</v>
      </c>
      <c r="H119" s="13">
        <f t="shared" ca="1" si="32"/>
        <v>1.0079296900000001</v>
      </c>
      <c r="I119" s="12">
        <f t="shared" si="41"/>
        <v>2.5100000000000001E-2</v>
      </c>
      <c r="J119" s="34">
        <f t="shared" si="42"/>
        <v>43936</v>
      </c>
      <c r="K119" s="2">
        <f t="shared" si="43"/>
        <v>74</v>
      </c>
      <c r="L119" s="17">
        <f t="shared" si="44"/>
        <v>74</v>
      </c>
      <c r="M119" s="11">
        <f t="shared" si="33"/>
        <v>1.007306214</v>
      </c>
      <c r="N119" s="11">
        <f t="shared" ca="1" si="34"/>
        <v>1.01529384</v>
      </c>
      <c r="O119" s="17">
        <f t="shared" si="45"/>
        <v>0</v>
      </c>
      <c r="P119" s="13">
        <f t="shared" ca="1" si="35"/>
        <v>15.293839999999999</v>
      </c>
      <c r="Q119" s="20">
        <f t="shared" si="36"/>
        <v>0</v>
      </c>
      <c r="R119" s="13">
        <f t="shared" si="37"/>
        <v>0</v>
      </c>
      <c r="S119" s="4" t="str">
        <f t="shared" si="46"/>
        <v>J=</v>
      </c>
      <c r="T119" s="34">
        <f t="shared" si="47"/>
        <v>44119</v>
      </c>
      <c r="U119" s="3"/>
      <c r="V119" s="4"/>
      <c r="W119" s="100">
        <v>47161</v>
      </c>
      <c r="X119" s="100" t="s">
        <v>56</v>
      </c>
      <c r="Y119" s="90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3">
        <f t="shared" si="38"/>
        <v>44044</v>
      </c>
      <c r="B120" s="74">
        <f t="shared" ca="1" si="48"/>
        <v>1015.4794429999999</v>
      </c>
      <c r="C120" s="13">
        <f t="shared" si="39"/>
        <v>1000</v>
      </c>
      <c r="D120" s="12">
        <f ca="1">IF(A120&lt;$B$1,VLOOKUP(A120,[1]DI!$A$4:$B$15000,2,FALSE),0)</f>
        <v>0</v>
      </c>
      <c r="E120" s="13">
        <f t="shared" ca="1" si="31"/>
        <v>1</v>
      </c>
      <c r="F120" s="13">
        <f ca="1">(TRUNC(PRODUCT($E$12:$E119),16))</f>
        <v>1.00801477541629</v>
      </c>
      <c r="G120" s="13">
        <f t="shared" si="40"/>
        <v>1</v>
      </c>
      <c r="H120" s="13">
        <f t="shared" ca="1" si="32"/>
        <v>1.0080147800000001</v>
      </c>
      <c r="I120" s="12">
        <f t="shared" si="41"/>
        <v>2.5100000000000001E-2</v>
      </c>
      <c r="J120" s="34">
        <f t="shared" si="42"/>
        <v>43936</v>
      </c>
      <c r="K120" s="2">
        <f t="shared" si="43"/>
        <v>74</v>
      </c>
      <c r="L120" s="17">
        <f t="shared" si="44"/>
        <v>75</v>
      </c>
      <c r="M120" s="11">
        <f t="shared" si="33"/>
        <v>1.0074053110000001</v>
      </c>
      <c r="N120" s="11">
        <f t="shared" ca="1" si="34"/>
        <v>1.015479443</v>
      </c>
      <c r="O120" s="17">
        <f t="shared" si="45"/>
        <v>0</v>
      </c>
      <c r="P120" s="13">
        <f t="shared" ca="1" si="35"/>
        <v>15.479443</v>
      </c>
      <c r="Q120" s="20">
        <f t="shared" si="36"/>
        <v>0</v>
      </c>
      <c r="R120" s="13">
        <f t="shared" si="37"/>
        <v>0</v>
      </c>
      <c r="S120" s="4" t="str">
        <f t="shared" si="46"/>
        <v>J=</v>
      </c>
      <c r="T120" s="34">
        <f t="shared" si="47"/>
        <v>44119</v>
      </c>
      <c r="U120" s="3"/>
      <c r="V120" s="4"/>
      <c r="W120" s="100">
        <v>47162</v>
      </c>
      <c r="X120" s="100" t="s">
        <v>56</v>
      </c>
      <c r="Y120" s="90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3">
        <f t="shared" si="38"/>
        <v>44045</v>
      </c>
      <c r="B121" s="74">
        <f t="shared" ca="1" si="48"/>
        <v>1015.4794429999999</v>
      </c>
      <c r="C121" s="13">
        <f t="shared" si="39"/>
        <v>1000</v>
      </c>
      <c r="D121" s="12">
        <f ca="1">IF(A121&lt;$B$1,VLOOKUP(A121,[1]DI!$A$4:$B$15000,2,FALSE),0)</f>
        <v>0</v>
      </c>
      <c r="E121" s="13">
        <f t="shared" ca="1" si="31"/>
        <v>1</v>
      </c>
      <c r="F121" s="13">
        <f ca="1">(TRUNC(PRODUCT($E$12:$E120),16))</f>
        <v>1.00801477541629</v>
      </c>
      <c r="G121" s="13">
        <f t="shared" si="40"/>
        <v>1</v>
      </c>
      <c r="H121" s="13">
        <f t="shared" ca="1" si="32"/>
        <v>1.0080147800000001</v>
      </c>
      <c r="I121" s="12">
        <f t="shared" si="41"/>
        <v>2.5100000000000001E-2</v>
      </c>
      <c r="J121" s="34">
        <f t="shared" si="42"/>
        <v>43936</v>
      </c>
      <c r="K121" s="2">
        <f t="shared" si="43"/>
        <v>74</v>
      </c>
      <c r="L121" s="17">
        <f t="shared" si="44"/>
        <v>75</v>
      </c>
      <c r="M121" s="11">
        <f t="shared" si="33"/>
        <v>1.0074053110000001</v>
      </c>
      <c r="N121" s="11">
        <f t="shared" ca="1" si="34"/>
        <v>1.015479443</v>
      </c>
      <c r="O121" s="17">
        <f t="shared" si="45"/>
        <v>0</v>
      </c>
      <c r="P121" s="13">
        <f t="shared" ca="1" si="35"/>
        <v>15.479443</v>
      </c>
      <c r="Q121" s="20">
        <f t="shared" si="36"/>
        <v>0</v>
      </c>
      <c r="R121" s="13">
        <f t="shared" si="37"/>
        <v>0</v>
      </c>
      <c r="S121" s="4" t="str">
        <f t="shared" si="46"/>
        <v>J=</v>
      </c>
      <c r="T121" s="34">
        <f t="shared" si="47"/>
        <v>44119</v>
      </c>
      <c r="U121" s="3"/>
      <c r="V121" s="4"/>
      <c r="W121" s="100">
        <v>47207</v>
      </c>
      <c r="X121" s="100" t="s">
        <v>66</v>
      </c>
      <c r="Y121" s="90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3">
        <f t="shared" si="38"/>
        <v>44046</v>
      </c>
      <c r="B122" s="74">
        <f t="shared" ca="1" si="48"/>
        <v>1015.4794429999999</v>
      </c>
      <c r="C122" s="13">
        <f t="shared" si="39"/>
        <v>1000</v>
      </c>
      <c r="D122" s="12">
        <f ca="1">IF(A122&lt;$B$1,VLOOKUP(A122,[1]DI!$A$4:$B$15000,2,FALSE),0)</f>
        <v>2.1500000000000005E-2</v>
      </c>
      <c r="E122" s="13">
        <f t="shared" ca="1" si="31"/>
        <v>1.0000844200000001</v>
      </c>
      <c r="F122" s="13">
        <f ca="1">(TRUNC(PRODUCT($E$12:$E121),16))</f>
        <v>1.00801477541629</v>
      </c>
      <c r="G122" s="13">
        <f t="shared" si="40"/>
        <v>1</v>
      </c>
      <c r="H122" s="13">
        <f t="shared" ca="1" si="32"/>
        <v>1.0080147800000001</v>
      </c>
      <c r="I122" s="12">
        <f t="shared" si="41"/>
        <v>2.5100000000000001E-2</v>
      </c>
      <c r="J122" s="34">
        <f t="shared" si="42"/>
        <v>43936</v>
      </c>
      <c r="K122" s="2">
        <f t="shared" si="43"/>
        <v>75</v>
      </c>
      <c r="L122" s="17">
        <f t="shared" si="44"/>
        <v>75</v>
      </c>
      <c r="M122" s="11">
        <f t="shared" si="33"/>
        <v>1.0074053110000001</v>
      </c>
      <c r="N122" s="11">
        <f t="shared" ca="1" si="34"/>
        <v>1.015479443</v>
      </c>
      <c r="O122" s="17">
        <f t="shared" si="45"/>
        <v>0</v>
      </c>
      <c r="P122" s="13">
        <f t="shared" ca="1" si="35"/>
        <v>15.479443</v>
      </c>
      <c r="Q122" s="20">
        <f t="shared" si="36"/>
        <v>0</v>
      </c>
      <c r="R122" s="13">
        <f t="shared" si="37"/>
        <v>0</v>
      </c>
      <c r="S122" s="4" t="str">
        <f t="shared" si="46"/>
        <v>J=</v>
      </c>
      <c r="T122" s="34">
        <f t="shared" si="47"/>
        <v>44119</v>
      </c>
      <c r="U122" s="3"/>
      <c r="V122" s="4"/>
      <c r="W122" s="100">
        <v>47239</v>
      </c>
      <c r="X122" s="100" t="s">
        <v>68</v>
      </c>
      <c r="Y122" s="90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3">
        <f t="shared" si="38"/>
        <v>44047</v>
      </c>
      <c r="B123" s="74">
        <f t="shared" ca="1" si="48"/>
        <v>1015.665073</v>
      </c>
      <c r="C123" s="13">
        <f t="shared" si="39"/>
        <v>1000</v>
      </c>
      <c r="D123" s="12">
        <f ca="1">IF(A123&lt;$B$1,VLOOKUP(A123,[1]DI!$A$4:$B$15000,2,FALSE),0)</f>
        <v>2.1500000000000005E-2</v>
      </c>
      <c r="E123" s="13">
        <f t="shared" ca="1" si="31"/>
        <v>1.0000844200000001</v>
      </c>
      <c r="F123" s="13">
        <f ca="1">(TRUNC(PRODUCT($E$12:$E122),16))</f>
        <v>1.0080998720236301</v>
      </c>
      <c r="G123" s="13">
        <f t="shared" si="40"/>
        <v>1</v>
      </c>
      <c r="H123" s="13">
        <f t="shared" ca="1" si="32"/>
        <v>1.0080998699999999</v>
      </c>
      <c r="I123" s="12">
        <f t="shared" si="41"/>
        <v>2.5100000000000001E-2</v>
      </c>
      <c r="J123" s="34">
        <f t="shared" si="42"/>
        <v>43936</v>
      </c>
      <c r="K123" s="2">
        <f t="shared" si="43"/>
        <v>76</v>
      </c>
      <c r="L123" s="17">
        <f t="shared" si="44"/>
        <v>76</v>
      </c>
      <c r="M123" s="11">
        <f t="shared" si="33"/>
        <v>1.0075044179999999</v>
      </c>
      <c r="N123" s="11">
        <f t="shared" ca="1" si="34"/>
        <v>1.0156650730000001</v>
      </c>
      <c r="O123" s="17">
        <f t="shared" si="45"/>
        <v>0</v>
      </c>
      <c r="P123" s="13">
        <f t="shared" ca="1" si="35"/>
        <v>15.665073</v>
      </c>
      <c r="Q123" s="20">
        <f t="shared" si="36"/>
        <v>0</v>
      </c>
      <c r="R123" s="13">
        <f t="shared" si="37"/>
        <v>0</v>
      </c>
      <c r="S123" s="4" t="str">
        <f t="shared" si="46"/>
        <v>J=</v>
      </c>
      <c r="T123" s="34">
        <f t="shared" si="47"/>
        <v>44119</v>
      </c>
      <c r="U123" s="3"/>
      <c r="V123" s="4"/>
      <c r="W123" s="100">
        <v>47269</v>
      </c>
      <c r="X123" s="100" t="s">
        <v>67</v>
      </c>
      <c r="Y123" s="90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3">
        <f t="shared" si="38"/>
        <v>44048</v>
      </c>
      <c r="B124" s="74">
        <f t="shared" ca="1" si="48"/>
        <v>1015.8507499999999</v>
      </c>
      <c r="C124" s="13">
        <f t="shared" si="39"/>
        <v>1000</v>
      </c>
      <c r="D124" s="12">
        <f ca="1">IF(A124&lt;$B$1,VLOOKUP(A124,[1]DI!$A$4:$B$15000,2,FALSE),0)</f>
        <v>2.1500000000000005E-2</v>
      </c>
      <c r="E124" s="13">
        <f t="shared" ca="1" si="31"/>
        <v>1.0000844200000001</v>
      </c>
      <c r="F124" s="13">
        <f ca="1">(TRUNC(PRODUCT($E$12:$E123),16))</f>
        <v>1.00818497581483</v>
      </c>
      <c r="G124" s="13">
        <f t="shared" si="40"/>
        <v>1</v>
      </c>
      <c r="H124" s="13">
        <f t="shared" ca="1" si="32"/>
        <v>1.00818498</v>
      </c>
      <c r="I124" s="12">
        <f t="shared" si="41"/>
        <v>2.5100000000000001E-2</v>
      </c>
      <c r="J124" s="34">
        <f t="shared" si="42"/>
        <v>43936</v>
      </c>
      <c r="K124" s="2">
        <f t="shared" si="43"/>
        <v>77</v>
      </c>
      <c r="L124" s="17">
        <f t="shared" si="44"/>
        <v>77</v>
      </c>
      <c r="M124" s="11">
        <f t="shared" si="33"/>
        <v>1.0076035350000001</v>
      </c>
      <c r="N124" s="11">
        <f t="shared" ca="1" si="34"/>
        <v>1.01585075</v>
      </c>
      <c r="O124" s="17">
        <f t="shared" si="45"/>
        <v>0</v>
      </c>
      <c r="P124" s="13">
        <f t="shared" ca="1" si="35"/>
        <v>15.85075</v>
      </c>
      <c r="Q124" s="20">
        <f t="shared" si="36"/>
        <v>0</v>
      </c>
      <c r="R124" s="13">
        <f t="shared" si="37"/>
        <v>0</v>
      </c>
      <c r="S124" s="4" t="str">
        <f t="shared" si="46"/>
        <v>J=</v>
      </c>
      <c r="T124" s="34">
        <f t="shared" si="47"/>
        <v>44119</v>
      </c>
      <c r="U124" s="3"/>
      <c r="V124" s="4"/>
      <c r="W124" s="100">
        <v>47368</v>
      </c>
      <c r="X124" s="100" t="s">
        <v>69</v>
      </c>
      <c r="Y124" s="90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3">
        <f t="shared" si="38"/>
        <v>44049</v>
      </c>
      <c r="B125" s="74">
        <f t="shared" ca="1" si="48"/>
        <v>1016.036454</v>
      </c>
      <c r="C125" s="13">
        <f t="shared" si="39"/>
        <v>1000</v>
      </c>
      <c r="D125" s="12">
        <f ca="1">IF(A125&lt;$B$1,VLOOKUP(A125,[1]DI!$A$4:$B$15000,2,FALSE),0)</f>
        <v>1.9000000000000006E-2</v>
      </c>
      <c r="E125" s="13">
        <f t="shared" ca="1" si="31"/>
        <v>1.0000746899999999</v>
      </c>
      <c r="F125" s="13">
        <f ca="1">(TRUNC(PRODUCT($E$12:$E124),16))</f>
        <v>1.0082700867904899</v>
      </c>
      <c r="G125" s="13">
        <f t="shared" si="40"/>
        <v>1</v>
      </c>
      <c r="H125" s="13">
        <f t="shared" ca="1" si="32"/>
        <v>1.0082700899999999</v>
      </c>
      <c r="I125" s="12">
        <f t="shared" si="41"/>
        <v>2.5100000000000001E-2</v>
      </c>
      <c r="J125" s="34">
        <f t="shared" si="42"/>
        <v>43936</v>
      </c>
      <c r="K125" s="2">
        <f t="shared" si="43"/>
        <v>78</v>
      </c>
      <c r="L125" s="17">
        <f t="shared" si="44"/>
        <v>78</v>
      </c>
      <c r="M125" s="11">
        <f t="shared" si="33"/>
        <v>1.007702662</v>
      </c>
      <c r="N125" s="11">
        <f t="shared" ca="1" si="34"/>
        <v>1.016036454</v>
      </c>
      <c r="O125" s="17">
        <f t="shared" si="45"/>
        <v>0</v>
      </c>
      <c r="P125" s="13">
        <f t="shared" ca="1" si="35"/>
        <v>16.036453999999999</v>
      </c>
      <c r="Q125" s="20">
        <f t="shared" si="36"/>
        <v>0</v>
      </c>
      <c r="R125" s="13">
        <f t="shared" si="37"/>
        <v>0</v>
      </c>
      <c r="S125" s="4" t="str">
        <f t="shared" si="46"/>
        <v>J=</v>
      </c>
      <c r="T125" s="34">
        <f t="shared" si="47"/>
        <v>44119</v>
      </c>
      <c r="U125" s="3"/>
      <c r="V125" s="4"/>
      <c r="W125" s="100">
        <v>47403</v>
      </c>
      <c r="X125" s="101" t="s">
        <v>58</v>
      </c>
      <c r="Y125" s="90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3">
        <f t="shared" si="38"/>
        <v>44050</v>
      </c>
      <c r="B126" s="74">
        <f t="shared" ca="1" si="48"/>
        <v>1016.212297</v>
      </c>
      <c r="C126" s="13">
        <f t="shared" si="39"/>
        <v>1000</v>
      </c>
      <c r="D126" s="12">
        <f ca="1">IF(A126&lt;$B$1,VLOOKUP(A126,[1]DI!$A$4:$B$15000,2,FALSE),0)</f>
        <v>1.9000000000000006E-2</v>
      </c>
      <c r="E126" s="13">
        <f t="shared" ca="1" si="31"/>
        <v>1.0000746899999999</v>
      </c>
      <c r="F126" s="13">
        <f ca="1">(TRUNC(PRODUCT($E$12:$E125),16))</f>
        <v>1.0083453944832701</v>
      </c>
      <c r="G126" s="13">
        <f t="shared" si="40"/>
        <v>1</v>
      </c>
      <c r="H126" s="13">
        <f t="shared" ca="1" si="32"/>
        <v>1.0083453899999999</v>
      </c>
      <c r="I126" s="12">
        <f t="shared" si="41"/>
        <v>2.5100000000000001E-2</v>
      </c>
      <c r="J126" s="34">
        <f t="shared" si="42"/>
        <v>43936</v>
      </c>
      <c r="K126" s="2">
        <f t="shared" si="43"/>
        <v>79</v>
      </c>
      <c r="L126" s="17">
        <f t="shared" si="44"/>
        <v>79</v>
      </c>
      <c r="M126" s="11">
        <f t="shared" si="33"/>
        <v>1.007801798</v>
      </c>
      <c r="N126" s="11">
        <f t="shared" ca="1" si="34"/>
        <v>1.016212297</v>
      </c>
      <c r="O126" s="17">
        <f t="shared" si="45"/>
        <v>0</v>
      </c>
      <c r="P126" s="13">
        <f t="shared" ca="1" si="35"/>
        <v>16.212297</v>
      </c>
      <c r="Q126" s="20">
        <f t="shared" si="36"/>
        <v>0</v>
      </c>
      <c r="R126" s="13">
        <f t="shared" si="37"/>
        <v>0</v>
      </c>
      <c r="S126" s="4" t="str">
        <f t="shared" si="46"/>
        <v>J=</v>
      </c>
      <c r="T126" s="34">
        <f t="shared" si="47"/>
        <v>44119</v>
      </c>
      <c r="U126" s="3"/>
      <c r="V126" s="4"/>
      <c r="W126" s="100">
        <v>47424</v>
      </c>
      <c r="X126" s="100" t="s">
        <v>62</v>
      </c>
      <c r="Y126" s="90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3">
        <f t="shared" si="38"/>
        <v>44051</v>
      </c>
      <c r="B127" s="74">
        <f t="shared" ca="1" si="48"/>
        <v>1016.38818599</v>
      </c>
      <c r="C127" s="13">
        <f t="shared" si="39"/>
        <v>1000</v>
      </c>
      <c r="D127" s="12">
        <f ca="1">IF(A127&lt;$B$1,VLOOKUP(A127,[1]DI!$A$4:$B$15000,2,FALSE),0)</f>
        <v>0</v>
      </c>
      <c r="E127" s="13">
        <f t="shared" ca="1" si="31"/>
        <v>1</v>
      </c>
      <c r="F127" s="13">
        <f ca="1">(TRUNC(PRODUCT($E$12:$E126),16))</f>
        <v>1.0084207078007801</v>
      </c>
      <c r="G127" s="13">
        <f t="shared" si="40"/>
        <v>1</v>
      </c>
      <c r="H127" s="13">
        <f t="shared" ca="1" si="32"/>
        <v>1.00842071</v>
      </c>
      <c r="I127" s="12">
        <f t="shared" si="41"/>
        <v>2.5100000000000001E-2</v>
      </c>
      <c r="J127" s="34">
        <f t="shared" si="42"/>
        <v>43936</v>
      </c>
      <c r="K127" s="2">
        <f t="shared" si="43"/>
        <v>79</v>
      </c>
      <c r="L127" s="17">
        <f t="shared" si="44"/>
        <v>80</v>
      </c>
      <c r="M127" s="11">
        <f t="shared" si="33"/>
        <v>1.007900944</v>
      </c>
      <c r="N127" s="11">
        <f t="shared" ca="1" si="34"/>
        <v>1.0163881859999999</v>
      </c>
      <c r="O127" s="17">
        <f t="shared" si="45"/>
        <v>0</v>
      </c>
      <c r="P127" s="13">
        <f t="shared" ca="1" si="35"/>
        <v>16.38818599</v>
      </c>
      <c r="Q127" s="20">
        <f t="shared" si="36"/>
        <v>0</v>
      </c>
      <c r="R127" s="13">
        <f t="shared" si="37"/>
        <v>0</v>
      </c>
      <c r="S127" s="4" t="str">
        <f t="shared" si="46"/>
        <v>J=</v>
      </c>
      <c r="T127" s="34">
        <f t="shared" si="47"/>
        <v>44119</v>
      </c>
      <c r="U127" s="3"/>
      <c r="V127" s="4"/>
      <c r="W127" s="100">
        <v>47437</v>
      </c>
      <c r="X127" s="100" t="s">
        <v>63</v>
      </c>
      <c r="Y127" s="90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3">
        <f t="shared" si="38"/>
        <v>44052</v>
      </c>
      <c r="B128" s="74">
        <f t="shared" ca="1" si="48"/>
        <v>1016.38818599</v>
      </c>
      <c r="C128" s="13">
        <f t="shared" si="39"/>
        <v>1000</v>
      </c>
      <c r="D128" s="12">
        <f ca="1">IF(A128&lt;$B$1,VLOOKUP(A128,[1]DI!$A$4:$B$15000,2,FALSE),0)</f>
        <v>0</v>
      </c>
      <c r="E128" s="13">
        <f t="shared" ca="1" si="31"/>
        <v>1</v>
      </c>
      <c r="F128" s="13">
        <f ca="1">(TRUNC(PRODUCT($E$12:$E127),16))</f>
        <v>1.0084207078007801</v>
      </c>
      <c r="G128" s="13">
        <f t="shared" si="40"/>
        <v>1</v>
      </c>
      <c r="H128" s="13">
        <f t="shared" ca="1" si="32"/>
        <v>1.00842071</v>
      </c>
      <c r="I128" s="12">
        <f t="shared" si="41"/>
        <v>2.5100000000000001E-2</v>
      </c>
      <c r="J128" s="34">
        <f t="shared" si="42"/>
        <v>43936</v>
      </c>
      <c r="K128" s="2">
        <f t="shared" si="43"/>
        <v>79</v>
      </c>
      <c r="L128" s="17">
        <f t="shared" si="44"/>
        <v>80</v>
      </c>
      <c r="M128" s="11">
        <f t="shared" si="33"/>
        <v>1.007900944</v>
      </c>
      <c r="N128" s="11">
        <f t="shared" ca="1" si="34"/>
        <v>1.0163881859999999</v>
      </c>
      <c r="O128" s="17">
        <f t="shared" si="45"/>
        <v>0</v>
      </c>
      <c r="P128" s="13">
        <f t="shared" ca="1" si="35"/>
        <v>16.38818599</v>
      </c>
      <c r="Q128" s="20">
        <f t="shared" si="36"/>
        <v>0</v>
      </c>
      <c r="R128" s="13">
        <f t="shared" si="37"/>
        <v>0</v>
      </c>
      <c r="S128" s="4" t="str">
        <f t="shared" si="46"/>
        <v>J=</v>
      </c>
      <c r="T128" s="34">
        <f t="shared" si="47"/>
        <v>44119</v>
      </c>
      <c r="U128" s="3"/>
      <c r="V128" s="4"/>
      <c r="W128" s="100">
        <v>47477</v>
      </c>
      <c r="X128" s="100" t="s">
        <v>64</v>
      </c>
      <c r="Y128" s="90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3">
        <f t="shared" si="38"/>
        <v>44053</v>
      </c>
      <c r="B129" s="74">
        <f t="shared" ca="1" si="48"/>
        <v>1016.38818599</v>
      </c>
      <c r="C129" s="13">
        <f t="shared" si="39"/>
        <v>1000</v>
      </c>
      <c r="D129" s="12">
        <f ca="1">IF(A129&lt;$B$1,VLOOKUP(A129,[1]DI!$A$4:$B$15000,2,FALSE),0)</f>
        <v>1.9000000000000006E-2</v>
      </c>
      <c r="E129" s="13">
        <f t="shared" ca="1" si="31"/>
        <v>1.0000746899999999</v>
      </c>
      <c r="F129" s="13">
        <f ca="1">(TRUNC(PRODUCT($E$12:$E128),16))</f>
        <v>1.0084207078007801</v>
      </c>
      <c r="G129" s="13">
        <f t="shared" si="40"/>
        <v>1</v>
      </c>
      <c r="H129" s="13">
        <f t="shared" ca="1" si="32"/>
        <v>1.00842071</v>
      </c>
      <c r="I129" s="12">
        <f t="shared" si="41"/>
        <v>2.5100000000000001E-2</v>
      </c>
      <c r="J129" s="34">
        <f t="shared" si="42"/>
        <v>43936</v>
      </c>
      <c r="K129" s="2">
        <f t="shared" si="43"/>
        <v>80</v>
      </c>
      <c r="L129" s="17">
        <f t="shared" si="44"/>
        <v>80</v>
      </c>
      <c r="M129" s="11">
        <f t="shared" si="33"/>
        <v>1.007900944</v>
      </c>
      <c r="N129" s="11">
        <f t="shared" ca="1" si="34"/>
        <v>1.0163881859999999</v>
      </c>
      <c r="O129" s="17">
        <f t="shared" si="45"/>
        <v>0</v>
      </c>
      <c r="P129" s="13">
        <f t="shared" ca="1" si="35"/>
        <v>16.38818599</v>
      </c>
      <c r="Q129" s="20">
        <f t="shared" si="36"/>
        <v>0</v>
      </c>
      <c r="R129" s="13">
        <f t="shared" si="37"/>
        <v>0</v>
      </c>
      <c r="S129" s="4" t="str">
        <f t="shared" si="46"/>
        <v>J=</v>
      </c>
      <c r="T129" s="34">
        <f t="shared" si="47"/>
        <v>44119</v>
      </c>
      <c r="U129" s="3"/>
      <c r="V129" s="4"/>
      <c r="W129" s="100">
        <v>47484</v>
      </c>
      <c r="X129" s="100" t="s">
        <v>65</v>
      </c>
      <c r="Y129" s="90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3">
        <f t="shared" si="38"/>
        <v>44054</v>
      </c>
      <c r="B130" s="74">
        <f t="shared" ca="1" si="48"/>
        <v>1016.5640989999999</v>
      </c>
      <c r="C130" s="13">
        <f t="shared" si="39"/>
        <v>1000</v>
      </c>
      <c r="D130" s="12">
        <f ca="1">IF(A130&lt;$B$1,VLOOKUP(A130,[1]DI!$A$4:$B$15000,2,FALSE),0)</f>
        <v>1.9000000000000006E-2</v>
      </c>
      <c r="E130" s="13">
        <f t="shared" ca="1" si="31"/>
        <v>1.0000746899999999</v>
      </c>
      <c r="F130" s="13">
        <f ca="1">(TRUNC(PRODUCT($E$12:$E129),16))</f>
        <v>1.00849602674345</v>
      </c>
      <c r="G130" s="13">
        <f t="shared" si="40"/>
        <v>1</v>
      </c>
      <c r="H130" s="13">
        <f t="shared" ca="1" si="32"/>
        <v>1.0084960300000001</v>
      </c>
      <c r="I130" s="12">
        <f t="shared" si="41"/>
        <v>2.5100000000000001E-2</v>
      </c>
      <c r="J130" s="34">
        <f t="shared" si="42"/>
        <v>43936</v>
      </c>
      <c r="K130" s="2">
        <f t="shared" si="43"/>
        <v>81</v>
      </c>
      <c r="L130" s="17">
        <f t="shared" si="44"/>
        <v>81</v>
      </c>
      <c r="M130" s="11">
        <f t="shared" si="33"/>
        <v>1.0080001000000001</v>
      </c>
      <c r="N130" s="11">
        <f t="shared" ca="1" si="34"/>
        <v>1.016564099</v>
      </c>
      <c r="O130" s="17">
        <f t="shared" si="45"/>
        <v>0</v>
      </c>
      <c r="P130" s="13">
        <f t="shared" ca="1" si="35"/>
        <v>16.564098999999999</v>
      </c>
      <c r="Q130" s="20">
        <f t="shared" si="36"/>
        <v>0</v>
      </c>
      <c r="R130" s="13">
        <f t="shared" si="37"/>
        <v>0</v>
      </c>
      <c r="S130" s="4" t="str">
        <f t="shared" si="46"/>
        <v>J=</v>
      </c>
      <c r="T130" s="34">
        <f t="shared" si="47"/>
        <v>44119</v>
      </c>
      <c r="U130" s="3"/>
      <c r="V130" s="4"/>
      <c r="W130" s="100">
        <v>47546</v>
      </c>
      <c r="X130" s="100" t="s">
        <v>56</v>
      </c>
      <c r="Y130" s="90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3">
        <f t="shared" si="38"/>
        <v>44055</v>
      </c>
      <c r="B131" s="74">
        <f t="shared" ca="1" si="48"/>
        <v>1016.74003699</v>
      </c>
      <c r="C131" s="13">
        <f t="shared" si="39"/>
        <v>1000</v>
      </c>
      <c r="D131" s="12">
        <f ca="1">IF(A131&lt;$B$1,VLOOKUP(A131,[1]DI!$A$4:$B$15000,2,FALSE),0)</f>
        <v>1.9000000000000006E-2</v>
      </c>
      <c r="E131" s="13">
        <f t="shared" ca="1" si="31"/>
        <v>1.0000746899999999</v>
      </c>
      <c r="F131" s="13">
        <f ca="1">(TRUNC(PRODUCT($E$12:$E130),16))</f>
        <v>1.0085713513116901</v>
      </c>
      <c r="G131" s="13">
        <f t="shared" si="40"/>
        <v>1</v>
      </c>
      <c r="H131" s="13">
        <f t="shared" ca="1" si="32"/>
        <v>1.00857135</v>
      </c>
      <c r="I131" s="12">
        <f t="shared" si="41"/>
        <v>2.5100000000000001E-2</v>
      </c>
      <c r="J131" s="34">
        <f t="shared" si="42"/>
        <v>43936</v>
      </c>
      <c r="K131" s="2">
        <f t="shared" si="43"/>
        <v>82</v>
      </c>
      <c r="L131" s="17">
        <f t="shared" si="44"/>
        <v>82</v>
      </c>
      <c r="M131" s="11">
        <f t="shared" si="33"/>
        <v>1.008099265</v>
      </c>
      <c r="N131" s="11">
        <f t="shared" ca="1" si="34"/>
        <v>1.0167400369999999</v>
      </c>
      <c r="O131" s="17">
        <f t="shared" si="45"/>
        <v>0</v>
      </c>
      <c r="P131" s="13">
        <f t="shared" ca="1" si="35"/>
        <v>16.74003699</v>
      </c>
      <c r="Q131" s="20">
        <f t="shared" si="36"/>
        <v>0</v>
      </c>
      <c r="R131" s="13">
        <f t="shared" si="37"/>
        <v>0</v>
      </c>
      <c r="S131" s="4" t="str">
        <f t="shared" si="46"/>
        <v>J=</v>
      </c>
      <c r="T131" s="34">
        <f t="shared" si="47"/>
        <v>44119</v>
      </c>
      <c r="U131" s="3"/>
      <c r="V131" s="4"/>
      <c r="W131" s="100">
        <v>47547</v>
      </c>
      <c r="X131" s="100" t="s">
        <v>56</v>
      </c>
      <c r="Y131" s="90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3">
        <f t="shared" si="38"/>
        <v>44056</v>
      </c>
      <c r="B132" s="74">
        <f t="shared" ca="1" si="48"/>
        <v>1016.91601</v>
      </c>
      <c r="C132" s="13">
        <f t="shared" si="39"/>
        <v>1000</v>
      </c>
      <c r="D132" s="12">
        <f ca="1">IF(A132&lt;$B$1,VLOOKUP(A132,[1]DI!$A$4:$B$15000,2,FALSE),0)</f>
        <v>1.9000000000000006E-2</v>
      </c>
      <c r="E132" s="13">
        <f t="shared" ca="1" si="31"/>
        <v>1.0000746899999999</v>
      </c>
      <c r="F132" s="13">
        <f ca="1">(TRUNC(PRODUCT($E$12:$E131),16))</f>
        <v>1.0086466815059201</v>
      </c>
      <c r="G132" s="13">
        <f t="shared" si="40"/>
        <v>1</v>
      </c>
      <c r="H132" s="13">
        <f t="shared" ca="1" si="32"/>
        <v>1.00864668</v>
      </c>
      <c r="I132" s="12">
        <f t="shared" si="41"/>
        <v>2.5100000000000001E-2</v>
      </c>
      <c r="J132" s="34">
        <f t="shared" si="42"/>
        <v>43936</v>
      </c>
      <c r="K132" s="2">
        <f t="shared" si="43"/>
        <v>83</v>
      </c>
      <c r="L132" s="17">
        <f t="shared" si="44"/>
        <v>83</v>
      </c>
      <c r="M132" s="11">
        <f t="shared" si="33"/>
        <v>1.008198441</v>
      </c>
      <c r="N132" s="11">
        <f t="shared" ca="1" si="34"/>
        <v>1.0169160100000001</v>
      </c>
      <c r="O132" s="17">
        <f t="shared" si="45"/>
        <v>0</v>
      </c>
      <c r="P132" s="13">
        <f t="shared" ca="1" si="35"/>
        <v>16.91601</v>
      </c>
      <c r="Q132" s="20">
        <f t="shared" si="36"/>
        <v>0</v>
      </c>
      <c r="R132" s="13">
        <f t="shared" si="37"/>
        <v>0</v>
      </c>
      <c r="S132" s="4" t="str">
        <f t="shared" si="46"/>
        <v>J=</v>
      </c>
      <c r="T132" s="34">
        <f t="shared" si="47"/>
        <v>44119</v>
      </c>
      <c r="U132" s="3"/>
      <c r="V132" s="4"/>
      <c r="W132" s="100">
        <v>47592</v>
      </c>
      <c r="X132" s="100" t="s">
        <v>66</v>
      </c>
      <c r="Y132" s="90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3">
        <f t="shared" si="38"/>
        <v>44057</v>
      </c>
      <c r="B133" s="74">
        <f t="shared" ca="1" si="48"/>
        <v>1017.0920180000001</v>
      </c>
      <c r="C133" s="13">
        <f t="shared" si="39"/>
        <v>1000</v>
      </c>
      <c r="D133" s="12">
        <f ca="1">IF(A133&lt;$B$1,VLOOKUP(A133,[1]DI!$A$4:$B$15000,2,FALSE),0)</f>
        <v>1.9000000000000006E-2</v>
      </c>
      <c r="E133" s="13">
        <f t="shared" ca="1" si="31"/>
        <v>1.0000746899999999</v>
      </c>
      <c r="F133" s="13">
        <f ca="1">(TRUNC(PRODUCT($E$12:$E132),16))</f>
        <v>1.0087220173265601</v>
      </c>
      <c r="G133" s="13">
        <f t="shared" si="40"/>
        <v>1</v>
      </c>
      <c r="H133" s="13">
        <f t="shared" ca="1" si="32"/>
        <v>1.00872202</v>
      </c>
      <c r="I133" s="12">
        <f t="shared" si="41"/>
        <v>2.5100000000000001E-2</v>
      </c>
      <c r="J133" s="34">
        <f t="shared" si="42"/>
        <v>43936</v>
      </c>
      <c r="K133" s="2">
        <f t="shared" si="43"/>
        <v>84</v>
      </c>
      <c r="L133" s="17">
        <f t="shared" si="44"/>
        <v>84</v>
      </c>
      <c r="M133" s="11">
        <f t="shared" si="33"/>
        <v>1.0082976260000001</v>
      </c>
      <c r="N133" s="11">
        <f t="shared" ca="1" si="34"/>
        <v>1.017092018</v>
      </c>
      <c r="O133" s="17">
        <f t="shared" si="45"/>
        <v>0</v>
      </c>
      <c r="P133" s="13">
        <f t="shared" ca="1" si="35"/>
        <v>17.092017999999999</v>
      </c>
      <c r="Q133" s="20">
        <f t="shared" si="36"/>
        <v>0</v>
      </c>
      <c r="R133" s="13">
        <f t="shared" si="37"/>
        <v>0</v>
      </c>
      <c r="S133" s="4" t="str">
        <f t="shared" si="46"/>
        <v>J=</v>
      </c>
      <c r="T133" s="34">
        <f t="shared" si="47"/>
        <v>44119</v>
      </c>
      <c r="U133" s="3"/>
      <c r="V133" s="4"/>
      <c r="W133" s="100">
        <v>47604</v>
      </c>
      <c r="X133" s="100" t="s">
        <v>68</v>
      </c>
      <c r="Y133" s="90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3">
        <f t="shared" si="38"/>
        <v>44058</v>
      </c>
      <c r="B134" s="74">
        <f t="shared" ca="1" si="48"/>
        <v>1017.26805</v>
      </c>
      <c r="C134" s="13">
        <f t="shared" si="39"/>
        <v>1000</v>
      </c>
      <c r="D134" s="12">
        <f ca="1">IF(A134&lt;$B$1,VLOOKUP(A134,[1]DI!$A$4:$B$15000,2,FALSE),0)</f>
        <v>0</v>
      </c>
      <c r="E134" s="13">
        <f t="shared" ca="1" si="31"/>
        <v>1</v>
      </c>
      <c r="F134" s="13">
        <f ca="1">(TRUNC(PRODUCT($E$12:$E133),16))</f>
        <v>1.00879735877403</v>
      </c>
      <c r="G134" s="13">
        <f t="shared" si="40"/>
        <v>1</v>
      </c>
      <c r="H134" s="13">
        <f t="shared" ca="1" si="32"/>
        <v>1.00879736</v>
      </c>
      <c r="I134" s="12">
        <f t="shared" si="41"/>
        <v>2.5100000000000001E-2</v>
      </c>
      <c r="J134" s="34">
        <f t="shared" si="42"/>
        <v>43936</v>
      </c>
      <c r="K134" s="2">
        <f t="shared" si="43"/>
        <v>84</v>
      </c>
      <c r="L134" s="17">
        <f t="shared" si="44"/>
        <v>85</v>
      </c>
      <c r="M134" s="11">
        <f t="shared" si="33"/>
        <v>1.00839682</v>
      </c>
      <c r="N134" s="11">
        <f t="shared" ca="1" si="34"/>
        <v>1.01726805</v>
      </c>
      <c r="O134" s="17">
        <f t="shared" si="45"/>
        <v>0</v>
      </c>
      <c r="P134" s="13">
        <f t="shared" ca="1" si="35"/>
        <v>17.268049999999999</v>
      </c>
      <c r="Q134" s="20">
        <f t="shared" si="36"/>
        <v>0</v>
      </c>
      <c r="R134" s="13">
        <f t="shared" si="37"/>
        <v>0</v>
      </c>
      <c r="S134" s="4" t="str">
        <f t="shared" si="46"/>
        <v>J=</v>
      </c>
      <c r="T134" s="34">
        <f t="shared" si="47"/>
        <v>44119</v>
      </c>
      <c r="U134" s="3"/>
      <c r="V134" s="4"/>
      <c r="W134" s="100">
        <v>47654</v>
      </c>
      <c r="X134" s="100" t="s">
        <v>67</v>
      </c>
      <c r="Y134" s="90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3">
        <f t="shared" si="38"/>
        <v>44059</v>
      </c>
      <c r="B135" s="74">
        <f t="shared" ca="1" si="48"/>
        <v>1017.26805</v>
      </c>
      <c r="C135" s="13">
        <f t="shared" si="39"/>
        <v>1000</v>
      </c>
      <c r="D135" s="12">
        <f ca="1">IF(A135&lt;$B$1,VLOOKUP(A135,[1]DI!$A$4:$B$15000,2,FALSE),0)</f>
        <v>0</v>
      </c>
      <c r="E135" s="13">
        <f t="shared" ca="1" si="31"/>
        <v>1</v>
      </c>
      <c r="F135" s="13">
        <f ca="1">(TRUNC(PRODUCT($E$12:$E134),16))</f>
        <v>1.00879735877403</v>
      </c>
      <c r="G135" s="13">
        <f t="shared" si="40"/>
        <v>1</v>
      </c>
      <c r="H135" s="13">
        <f t="shared" ca="1" si="32"/>
        <v>1.00879736</v>
      </c>
      <c r="I135" s="12">
        <f t="shared" si="41"/>
        <v>2.5100000000000001E-2</v>
      </c>
      <c r="J135" s="34">
        <f t="shared" si="42"/>
        <v>43936</v>
      </c>
      <c r="K135" s="2">
        <f t="shared" si="43"/>
        <v>84</v>
      </c>
      <c r="L135" s="17">
        <f t="shared" si="44"/>
        <v>85</v>
      </c>
      <c r="M135" s="11">
        <f t="shared" si="33"/>
        <v>1.00839682</v>
      </c>
      <c r="N135" s="11">
        <f t="shared" ca="1" si="34"/>
        <v>1.01726805</v>
      </c>
      <c r="O135" s="17">
        <f t="shared" si="45"/>
        <v>0</v>
      </c>
      <c r="P135" s="13">
        <f t="shared" ca="1" si="35"/>
        <v>17.268049999999999</v>
      </c>
      <c r="Q135" s="20">
        <f t="shared" si="36"/>
        <v>0</v>
      </c>
      <c r="R135" s="13">
        <f t="shared" si="37"/>
        <v>0</v>
      </c>
      <c r="S135" s="4" t="str">
        <f t="shared" si="46"/>
        <v>J=</v>
      </c>
      <c r="T135" s="34">
        <f t="shared" si="47"/>
        <v>44119</v>
      </c>
      <c r="U135" s="3"/>
      <c r="V135" s="4"/>
      <c r="W135" s="100">
        <v>47802</v>
      </c>
      <c r="X135" s="100" t="s">
        <v>70</v>
      </c>
      <c r="Y135" s="90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3">
        <f t="shared" si="38"/>
        <v>44060</v>
      </c>
      <c r="B136" s="74">
        <f t="shared" ca="1" si="48"/>
        <v>1017.26805</v>
      </c>
      <c r="C136" s="13">
        <f t="shared" si="39"/>
        <v>1000</v>
      </c>
      <c r="D136" s="12">
        <f ca="1">IF(A136&lt;$B$1,VLOOKUP(A136,[1]DI!$A$4:$B$15000,2,FALSE),0)</f>
        <v>1.9000000000000006E-2</v>
      </c>
      <c r="E136" s="13">
        <f t="shared" ca="1" si="31"/>
        <v>1.0000746899999999</v>
      </c>
      <c r="F136" s="13">
        <f ca="1">(TRUNC(PRODUCT($E$12:$E135),16))</f>
        <v>1.00879735877403</v>
      </c>
      <c r="G136" s="13">
        <f t="shared" si="40"/>
        <v>1</v>
      </c>
      <c r="H136" s="13">
        <f t="shared" ca="1" si="32"/>
        <v>1.00879736</v>
      </c>
      <c r="I136" s="12">
        <f t="shared" si="41"/>
        <v>2.5100000000000001E-2</v>
      </c>
      <c r="J136" s="34">
        <f t="shared" si="42"/>
        <v>43936</v>
      </c>
      <c r="K136" s="2">
        <f t="shared" si="43"/>
        <v>85</v>
      </c>
      <c r="L136" s="17">
        <f t="shared" si="44"/>
        <v>85</v>
      </c>
      <c r="M136" s="11">
        <f t="shared" si="33"/>
        <v>1.00839682</v>
      </c>
      <c r="N136" s="11">
        <f t="shared" ca="1" si="34"/>
        <v>1.01726805</v>
      </c>
      <c r="O136" s="17">
        <f t="shared" si="45"/>
        <v>0</v>
      </c>
      <c r="P136" s="13">
        <f t="shared" ca="1" si="35"/>
        <v>17.268049999999999</v>
      </c>
      <c r="Q136" s="20">
        <f t="shared" si="36"/>
        <v>0</v>
      </c>
      <c r="R136" s="13">
        <f t="shared" si="37"/>
        <v>0</v>
      </c>
      <c r="S136" s="4" t="str">
        <f t="shared" si="46"/>
        <v>J=</v>
      </c>
      <c r="T136" s="34">
        <f t="shared" si="47"/>
        <v>44119</v>
      </c>
      <c r="U136" s="3"/>
      <c r="V136" s="4"/>
      <c r="W136" s="100">
        <v>47842</v>
      </c>
      <c r="X136" s="100" t="s">
        <v>64</v>
      </c>
      <c r="Y136" s="90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3">
        <f t="shared" si="38"/>
        <v>44061</v>
      </c>
      <c r="B137" s="74">
        <f t="shared" ca="1" si="48"/>
        <v>1017.444118</v>
      </c>
      <c r="C137" s="13">
        <f t="shared" si="39"/>
        <v>1000</v>
      </c>
      <c r="D137" s="12">
        <f ca="1">IF(A137&lt;$B$1,VLOOKUP(A137,[1]DI!$A$4:$B$15000,2,FALSE),0)</f>
        <v>1.9000000000000006E-2</v>
      </c>
      <c r="E137" s="13">
        <f t="shared" ca="1" si="31"/>
        <v>1.0000746899999999</v>
      </c>
      <c r="F137" s="13">
        <f ca="1">(TRUNC(PRODUCT($E$12:$E136),16))</f>
        <v>1.0088727058487601</v>
      </c>
      <c r="G137" s="13">
        <f t="shared" si="40"/>
        <v>1</v>
      </c>
      <c r="H137" s="13">
        <f t="shared" ca="1" si="32"/>
        <v>1.0088727099999999</v>
      </c>
      <c r="I137" s="12">
        <f t="shared" si="41"/>
        <v>2.5100000000000001E-2</v>
      </c>
      <c r="J137" s="34">
        <f t="shared" si="42"/>
        <v>43936</v>
      </c>
      <c r="K137" s="2">
        <f t="shared" si="43"/>
        <v>86</v>
      </c>
      <c r="L137" s="17">
        <f t="shared" si="44"/>
        <v>86</v>
      </c>
      <c r="M137" s="11">
        <f t="shared" si="33"/>
        <v>1.0084960249999999</v>
      </c>
      <c r="N137" s="11">
        <f t="shared" ca="1" si="34"/>
        <v>1.017444118</v>
      </c>
      <c r="O137" s="17">
        <f t="shared" si="45"/>
        <v>0</v>
      </c>
      <c r="P137" s="13">
        <f t="shared" ca="1" si="35"/>
        <v>17.444118</v>
      </c>
      <c r="Q137" s="20">
        <f t="shared" si="36"/>
        <v>0</v>
      </c>
      <c r="R137" s="13">
        <f t="shared" si="37"/>
        <v>0</v>
      </c>
      <c r="S137" s="4" t="str">
        <f t="shared" si="46"/>
        <v>J=</v>
      </c>
      <c r="T137" s="34">
        <f t="shared" si="47"/>
        <v>44119</v>
      </c>
      <c r="U137" s="3"/>
      <c r="V137" s="4"/>
      <c r="W137" s="100">
        <v>47849</v>
      </c>
      <c r="X137" s="100" t="s">
        <v>65</v>
      </c>
      <c r="Y137" s="90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3">
        <f t="shared" si="38"/>
        <v>44062</v>
      </c>
      <c r="B138" s="74">
        <f t="shared" ca="1" si="48"/>
        <v>1017.62021</v>
      </c>
      <c r="C138" s="13">
        <f t="shared" si="39"/>
        <v>1000</v>
      </c>
      <c r="D138" s="12">
        <f ca="1">IF(A138&lt;$B$1,VLOOKUP(A138,[1]DI!$A$4:$B$15000,2,FALSE),0)</f>
        <v>1.9000000000000006E-2</v>
      </c>
      <c r="E138" s="13">
        <f t="shared" ca="1" si="31"/>
        <v>1.0000746899999999</v>
      </c>
      <c r="F138" s="13">
        <f ca="1">(TRUNC(PRODUCT($E$12:$E137),16))</f>
        <v>1.0089480585511601</v>
      </c>
      <c r="G138" s="13">
        <f t="shared" si="40"/>
        <v>1</v>
      </c>
      <c r="H138" s="13">
        <f t="shared" ca="1" si="32"/>
        <v>1.00894806</v>
      </c>
      <c r="I138" s="12">
        <f t="shared" si="41"/>
        <v>2.5100000000000001E-2</v>
      </c>
      <c r="J138" s="34">
        <f t="shared" si="42"/>
        <v>43936</v>
      </c>
      <c r="K138" s="2">
        <f t="shared" si="43"/>
        <v>87</v>
      </c>
      <c r="L138" s="17">
        <f t="shared" si="44"/>
        <v>87</v>
      </c>
      <c r="M138" s="11">
        <f t="shared" si="33"/>
        <v>1.0085952389999999</v>
      </c>
      <c r="N138" s="11">
        <f t="shared" ca="1" si="34"/>
        <v>1.01762021</v>
      </c>
      <c r="O138" s="17">
        <f t="shared" si="45"/>
        <v>0</v>
      </c>
      <c r="P138" s="13">
        <f t="shared" ca="1" si="35"/>
        <v>17.62021</v>
      </c>
      <c r="Q138" s="20">
        <f t="shared" si="36"/>
        <v>0</v>
      </c>
      <c r="R138" s="13">
        <f t="shared" si="37"/>
        <v>0</v>
      </c>
      <c r="S138" s="4" t="str">
        <f t="shared" si="46"/>
        <v>J=</v>
      </c>
      <c r="T138" s="34">
        <f t="shared" si="47"/>
        <v>44119</v>
      </c>
      <c r="U138" s="3"/>
      <c r="V138" s="4"/>
      <c r="W138" s="100">
        <v>47903</v>
      </c>
      <c r="X138" s="100" t="s">
        <v>56</v>
      </c>
      <c r="Y138" s="90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3">
        <f t="shared" si="38"/>
        <v>44063</v>
      </c>
      <c r="B139" s="74">
        <f t="shared" ca="1" si="48"/>
        <v>1017.79633799</v>
      </c>
      <c r="C139" s="13">
        <f t="shared" si="39"/>
        <v>1000</v>
      </c>
      <c r="D139" s="12">
        <f ca="1">IF(A139&lt;$B$1,VLOOKUP(A139,[1]DI!$A$4:$B$15000,2,FALSE),0)</f>
        <v>1.9000000000000006E-2</v>
      </c>
      <c r="E139" s="13">
        <f t="shared" ca="1" si="31"/>
        <v>1.0000746899999999</v>
      </c>
      <c r="F139" s="13">
        <f ca="1">(TRUNC(PRODUCT($E$12:$E138),16))</f>
        <v>1.0090234168816501</v>
      </c>
      <c r="G139" s="13">
        <f t="shared" si="40"/>
        <v>1</v>
      </c>
      <c r="H139" s="13">
        <f t="shared" ca="1" si="32"/>
        <v>1.0090234199999999</v>
      </c>
      <c r="I139" s="12">
        <f t="shared" si="41"/>
        <v>2.5100000000000001E-2</v>
      </c>
      <c r="J139" s="34">
        <f t="shared" si="42"/>
        <v>43936</v>
      </c>
      <c r="K139" s="2">
        <f t="shared" si="43"/>
        <v>88</v>
      </c>
      <c r="L139" s="17">
        <f t="shared" si="44"/>
        <v>88</v>
      </c>
      <c r="M139" s="11">
        <f t="shared" si="33"/>
        <v>1.008694464</v>
      </c>
      <c r="N139" s="11">
        <f t="shared" ca="1" si="34"/>
        <v>1.0177963379999999</v>
      </c>
      <c r="O139" s="17">
        <f t="shared" si="45"/>
        <v>0</v>
      </c>
      <c r="P139" s="13">
        <f t="shared" ca="1" si="35"/>
        <v>17.796337990000001</v>
      </c>
      <c r="Q139" s="20">
        <f t="shared" si="36"/>
        <v>0</v>
      </c>
      <c r="R139" s="13">
        <f t="shared" si="37"/>
        <v>0</v>
      </c>
      <c r="S139" s="4" t="str">
        <f t="shared" si="46"/>
        <v>J=</v>
      </c>
      <c r="T139" s="34">
        <f t="shared" si="47"/>
        <v>44119</v>
      </c>
      <c r="U139" s="3"/>
      <c r="V139" s="4"/>
      <c r="W139" s="100">
        <v>47904</v>
      </c>
      <c r="X139" s="100" t="s">
        <v>56</v>
      </c>
      <c r="Y139" s="90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3">
        <f t="shared" si="38"/>
        <v>44064</v>
      </c>
      <c r="B140" s="74">
        <f t="shared" ca="1" si="48"/>
        <v>1017.97248899</v>
      </c>
      <c r="C140" s="13">
        <f t="shared" si="39"/>
        <v>1000</v>
      </c>
      <c r="D140" s="12">
        <f ca="1">IF(A140&lt;$B$1,VLOOKUP(A140,[1]DI!$A$4:$B$15000,2,FALSE),0)</f>
        <v>1.9000000000000006E-2</v>
      </c>
      <c r="E140" s="13">
        <f t="shared" ref="E140:E203" ca="1" si="49">ROUND(((1+D140)^(1/252)),8)</f>
        <v>1.0000746899999999</v>
      </c>
      <c r="F140" s="13">
        <f ca="1">(TRUNC(PRODUCT($E$12:$E139),16))</f>
        <v>1.00909878084066</v>
      </c>
      <c r="G140" s="13">
        <f t="shared" si="40"/>
        <v>1</v>
      </c>
      <c r="H140" s="13">
        <f t="shared" ref="H140:H203" ca="1" si="50">ROUND(F140/G140,8)</f>
        <v>1.00909878</v>
      </c>
      <c r="I140" s="12">
        <f t="shared" si="41"/>
        <v>2.5100000000000001E-2</v>
      </c>
      <c r="J140" s="34">
        <f t="shared" si="42"/>
        <v>43936</v>
      </c>
      <c r="K140" s="2">
        <f t="shared" si="43"/>
        <v>89</v>
      </c>
      <c r="L140" s="17">
        <f t="shared" si="44"/>
        <v>89</v>
      </c>
      <c r="M140" s="11">
        <f t="shared" ref="M140:M203" si="51">ROUND((I140+1)^(L140/252),9)</f>
        <v>1.008793697</v>
      </c>
      <c r="N140" s="11">
        <f t="shared" ref="N140:N203" ca="1" si="52">ROUND(H140*M140,9)</f>
        <v>1.0179724889999999</v>
      </c>
      <c r="O140" s="17">
        <f t="shared" si="45"/>
        <v>0</v>
      </c>
      <c r="P140" s="13">
        <f t="shared" ref="P140:P203" ca="1" si="53">TRUNC(((N140-1)*C140),8)</f>
        <v>17.972488989999999</v>
      </c>
      <c r="Q140" s="20">
        <f t="shared" ref="Q140:Q203" si="54">IF($O140&gt;0,VLOOKUP($O140,$W$12:$AC$19,7),0)</f>
        <v>0</v>
      </c>
      <c r="R140" s="13">
        <f t="shared" ref="R140:R203" si="55">IF(Q140&gt;0,TRUNC(Q140*C$12,8),0)</f>
        <v>0</v>
      </c>
      <c r="S140" s="4" t="str">
        <f t="shared" si="46"/>
        <v>J=</v>
      </c>
      <c r="T140" s="34">
        <f t="shared" si="47"/>
        <v>44119</v>
      </c>
      <c r="U140" s="3"/>
      <c r="V140" s="4"/>
      <c r="W140" s="100">
        <v>47949</v>
      </c>
      <c r="X140" s="100" t="s">
        <v>66</v>
      </c>
      <c r="Y140" s="90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3">
        <f t="shared" ref="A141:A204" si="56">(A140+1)</f>
        <v>44065</v>
      </c>
      <c r="B141" s="74">
        <f t="shared" ca="1" si="48"/>
        <v>1018.148676</v>
      </c>
      <c r="C141" s="13">
        <f t="shared" ref="C141:C204" si="57">(C140-R140)</f>
        <v>1000</v>
      </c>
      <c r="D141" s="12">
        <f ca="1">IF(A141&lt;$B$1,VLOOKUP(A141,[1]DI!$A$4:$B$15000,2,FALSE),0)</f>
        <v>0</v>
      </c>
      <c r="E141" s="13">
        <f t="shared" ca="1" si="49"/>
        <v>1</v>
      </c>
      <c r="F141" s="13">
        <f ca="1">(TRUNC(PRODUCT($E$12:$E140),16))</f>
        <v>1.0091741504286</v>
      </c>
      <c r="G141" s="13">
        <f t="shared" ref="G141:G204" si="58">IF(O140&gt;0,F140,G140)</f>
        <v>1</v>
      </c>
      <c r="H141" s="13">
        <f t="shared" ca="1" si="50"/>
        <v>1.00917415</v>
      </c>
      <c r="I141" s="12">
        <f t="shared" ref="I141:I204" si="59">I140</f>
        <v>2.5100000000000001E-2</v>
      </c>
      <c r="J141" s="34">
        <f t="shared" ref="J141:J204" si="60">IF(O140&gt;0,VLOOKUP(O140,W$12:AG$150,2),J140)</f>
        <v>43936</v>
      </c>
      <c r="K141" s="2">
        <f t="shared" ref="K141:K204" si="61">IF(A141&gt;J141,IF(NETWORKDAYS(J141,A141,$W$21:$W$544)-1=0,1,NETWORKDAYS(J141,A141,$W$21:$W$544)-1),0)</f>
        <v>89</v>
      </c>
      <c r="L141" s="17">
        <f t="shared" ref="L141:L204" si="62">IF(AND(K141=1,K140=1),1,IF(K141&gt;0,IF(K141=K140,K141+1,K141),0))</f>
        <v>90</v>
      </c>
      <c r="M141" s="11">
        <f t="shared" si="51"/>
        <v>1.008892941</v>
      </c>
      <c r="N141" s="11">
        <f t="shared" ca="1" si="52"/>
        <v>1.018148676</v>
      </c>
      <c r="O141" s="17">
        <f t="shared" ref="O141:O204" si="63">IF(VLOOKUP(A141,X$12:AE$150,8)=VLOOKUP(A140,X$12:AE$150,8),0,VLOOKUP(A141,X$12:AE$150,8))</f>
        <v>0</v>
      </c>
      <c r="P141" s="13">
        <f t="shared" ca="1" si="53"/>
        <v>18.148675999999998</v>
      </c>
      <c r="Q141" s="20">
        <f t="shared" si="54"/>
        <v>0</v>
      </c>
      <c r="R141" s="13">
        <f t="shared" si="55"/>
        <v>0</v>
      </c>
      <c r="S141" s="4" t="str">
        <f t="shared" ref="S141:S204" si="64">IF(O140&gt;0,VLOOKUP(O140,W$12:AG$150,10),S140)</f>
        <v>J=</v>
      </c>
      <c r="T141" s="34">
        <f t="shared" ref="T141:T204" si="65">IF(O140&gt;0,VLOOKUP(O140,W$12:AG$150,11),T140)</f>
        <v>44119</v>
      </c>
      <c r="U141" s="3"/>
      <c r="V141" s="4"/>
      <c r="W141" s="100">
        <v>47959</v>
      </c>
      <c r="X141" s="100" t="s">
        <v>57</v>
      </c>
      <c r="Y141" s="90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3">
        <f t="shared" si="56"/>
        <v>44066</v>
      </c>
      <c r="B142" s="74">
        <f t="shared" ref="B142:B205" ca="1" si="66">IF(A142&lt;=TODAY(),C142+P142,IF(AND(A142&gt;TODAY(),A142&lt;=$B$1),IF(VLOOKUP(TODAY(),$A$10:$D$5000,4,FALSE)=0,"n.d",C142+P142),"n.d"))</f>
        <v>1018.148676</v>
      </c>
      <c r="C142" s="13">
        <f t="shared" si="57"/>
        <v>1000</v>
      </c>
      <c r="D142" s="12">
        <f ca="1">IF(A142&lt;$B$1,VLOOKUP(A142,[1]DI!$A$4:$B$15000,2,FALSE),0)</f>
        <v>0</v>
      </c>
      <c r="E142" s="13">
        <f t="shared" ca="1" si="49"/>
        <v>1</v>
      </c>
      <c r="F142" s="13">
        <f ca="1">(TRUNC(PRODUCT($E$12:$E141),16))</f>
        <v>1.0091741504286</v>
      </c>
      <c r="G142" s="13">
        <f t="shared" si="58"/>
        <v>1</v>
      </c>
      <c r="H142" s="13">
        <f t="shared" ca="1" si="50"/>
        <v>1.00917415</v>
      </c>
      <c r="I142" s="12">
        <f t="shared" si="59"/>
        <v>2.5100000000000001E-2</v>
      </c>
      <c r="J142" s="34">
        <f t="shared" si="60"/>
        <v>43936</v>
      </c>
      <c r="K142" s="2">
        <f t="shared" si="61"/>
        <v>89</v>
      </c>
      <c r="L142" s="17">
        <f t="shared" si="62"/>
        <v>90</v>
      </c>
      <c r="M142" s="11">
        <f t="shared" si="51"/>
        <v>1.008892941</v>
      </c>
      <c r="N142" s="11">
        <f t="shared" ca="1" si="52"/>
        <v>1.018148676</v>
      </c>
      <c r="O142" s="17">
        <f t="shared" si="63"/>
        <v>0</v>
      </c>
      <c r="P142" s="13">
        <f t="shared" ca="1" si="53"/>
        <v>18.148675999999998</v>
      </c>
      <c r="Q142" s="20">
        <f t="shared" si="54"/>
        <v>0</v>
      </c>
      <c r="R142" s="13">
        <f t="shared" si="55"/>
        <v>0</v>
      </c>
      <c r="S142" s="4" t="str">
        <f t="shared" si="64"/>
        <v>J=</v>
      </c>
      <c r="T142" s="34">
        <f t="shared" si="65"/>
        <v>44119</v>
      </c>
      <c r="U142" s="3"/>
      <c r="V142" s="3"/>
      <c r="W142" s="100">
        <v>47969</v>
      </c>
      <c r="X142" s="100" t="s">
        <v>68</v>
      </c>
      <c r="Y142" s="90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3">
        <f t="shared" si="56"/>
        <v>44067</v>
      </c>
      <c r="B143" s="74">
        <f t="shared" ca="1" si="66"/>
        <v>1018.148676</v>
      </c>
      <c r="C143" s="13">
        <f t="shared" si="57"/>
        <v>1000</v>
      </c>
      <c r="D143" s="12">
        <f ca="1">IF(A143&lt;$B$1,VLOOKUP(A143,[1]DI!$A$4:$B$15000,2,FALSE),0)</f>
        <v>1.9000000000000006E-2</v>
      </c>
      <c r="E143" s="13">
        <f t="shared" ca="1" si="49"/>
        <v>1.0000746899999999</v>
      </c>
      <c r="F143" s="13">
        <f ca="1">(TRUNC(PRODUCT($E$12:$E142),16))</f>
        <v>1.0091741504286</v>
      </c>
      <c r="G143" s="13">
        <f t="shared" si="58"/>
        <v>1</v>
      </c>
      <c r="H143" s="13">
        <f t="shared" ca="1" si="50"/>
        <v>1.00917415</v>
      </c>
      <c r="I143" s="12">
        <f t="shared" si="59"/>
        <v>2.5100000000000001E-2</v>
      </c>
      <c r="J143" s="34">
        <f t="shared" si="60"/>
        <v>43936</v>
      </c>
      <c r="K143" s="2">
        <f t="shared" si="61"/>
        <v>90</v>
      </c>
      <c r="L143" s="17">
        <f t="shared" si="62"/>
        <v>90</v>
      </c>
      <c r="M143" s="11">
        <f t="shared" si="51"/>
        <v>1.008892941</v>
      </c>
      <c r="N143" s="11">
        <f t="shared" ca="1" si="52"/>
        <v>1.018148676</v>
      </c>
      <c r="O143" s="17">
        <f t="shared" si="63"/>
        <v>0</v>
      </c>
      <c r="P143" s="13">
        <f t="shared" ca="1" si="53"/>
        <v>18.148675999999998</v>
      </c>
      <c r="Q143" s="20">
        <f t="shared" si="54"/>
        <v>0</v>
      </c>
      <c r="R143" s="13">
        <f t="shared" si="55"/>
        <v>0</v>
      </c>
      <c r="S143" s="4" t="str">
        <f t="shared" si="64"/>
        <v>J=</v>
      </c>
      <c r="T143" s="34">
        <f t="shared" si="65"/>
        <v>44119</v>
      </c>
      <c r="U143" s="3"/>
      <c r="V143" s="3"/>
      <c r="W143" s="100">
        <v>48011</v>
      </c>
      <c r="X143" s="100" t="s">
        <v>67</v>
      </c>
      <c r="Y143" s="90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3">
        <f t="shared" si="56"/>
        <v>44068</v>
      </c>
      <c r="B144" s="74">
        <f t="shared" ca="1" si="66"/>
        <v>1018.32489799</v>
      </c>
      <c r="C144" s="13">
        <f t="shared" si="57"/>
        <v>1000</v>
      </c>
      <c r="D144" s="12">
        <f ca="1">IF(A144&lt;$B$1,VLOOKUP(A144,[1]DI!$A$4:$B$15000,2,FALSE),0)</f>
        <v>1.9000000000000006E-2</v>
      </c>
      <c r="E144" s="13">
        <f t="shared" ca="1" si="49"/>
        <v>1.0000746899999999</v>
      </c>
      <c r="F144" s="13">
        <f ca="1">(TRUNC(PRODUCT($E$12:$E143),16))</f>
        <v>1.00924952564589</v>
      </c>
      <c r="G144" s="13">
        <f t="shared" si="58"/>
        <v>1</v>
      </c>
      <c r="H144" s="13">
        <f t="shared" ca="1" si="50"/>
        <v>1.00924953</v>
      </c>
      <c r="I144" s="12">
        <f t="shared" si="59"/>
        <v>2.5100000000000001E-2</v>
      </c>
      <c r="J144" s="34">
        <f t="shared" si="60"/>
        <v>43936</v>
      </c>
      <c r="K144" s="2">
        <f t="shared" si="61"/>
        <v>91</v>
      </c>
      <c r="L144" s="17">
        <f t="shared" si="62"/>
        <v>91</v>
      </c>
      <c r="M144" s="11">
        <f t="shared" si="51"/>
        <v>1.008992194</v>
      </c>
      <c r="N144" s="11">
        <f t="shared" ca="1" si="52"/>
        <v>1.0183248979999999</v>
      </c>
      <c r="O144" s="17">
        <f t="shared" si="63"/>
        <v>0</v>
      </c>
      <c r="P144" s="13">
        <f t="shared" ca="1" si="53"/>
        <v>18.32489799</v>
      </c>
      <c r="Q144" s="20">
        <f t="shared" si="54"/>
        <v>0</v>
      </c>
      <c r="R144" s="13">
        <f t="shared" si="55"/>
        <v>0</v>
      </c>
      <c r="S144" s="4" t="str">
        <f t="shared" si="64"/>
        <v>J=</v>
      </c>
      <c r="T144" s="34">
        <f t="shared" si="65"/>
        <v>44119</v>
      </c>
      <c r="U144" s="3"/>
      <c r="V144" s="3"/>
      <c r="W144" s="100">
        <v>48207</v>
      </c>
      <c r="X144" s="100" t="s">
        <v>64</v>
      </c>
      <c r="Y144" s="90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3">
        <f t="shared" si="56"/>
        <v>44069</v>
      </c>
      <c r="B145" s="74">
        <f t="shared" ca="1" si="66"/>
        <v>1018.501145</v>
      </c>
      <c r="C145" s="13">
        <f t="shared" si="57"/>
        <v>1000</v>
      </c>
      <c r="D145" s="12">
        <f ca="1">IF(A145&lt;$B$1,VLOOKUP(A145,[1]DI!$A$4:$B$15000,2,FALSE),0)</f>
        <v>1.9000000000000006E-2</v>
      </c>
      <c r="E145" s="13">
        <f t="shared" ca="1" si="49"/>
        <v>1.0000746899999999</v>
      </c>
      <c r="F145" s="13">
        <f ca="1">(TRUNC(PRODUCT($E$12:$E144),16))</f>
        <v>1.0093249064929599</v>
      </c>
      <c r="G145" s="13">
        <f t="shared" si="58"/>
        <v>1</v>
      </c>
      <c r="H145" s="13">
        <f t="shared" ca="1" si="50"/>
        <v>1.0093249099999999</v>
      </c>
      <c r="I145" s="12">
        <f t="shared" si="59"/>
        <v>2.5100000000000001E-2</v>
      </c>
      <c r="J145" s="34">
        <f t="shared" si="60"/>
        <v>43936</v>
      </c>
      <c r="K145" s="2">
        <f t="shared" si="61"/>
        <v>92</v>
      </c>
      <c r="L145" s="17">
        <f t="shared" si="62"/>
        <v>92</v>
      </c>
      <c r="M145" s="11">
        <f t="shared" si="51"/>
        <v>1.0090914580000001</v>
      </c>
      <c r="N145" s="11">
        <f t="shared" ca="1" si="52"/>
        <v>1.0185011450000001</v>
      </c>
      <c r="O145" s="17">
        <f t="shared" si="63"/>
        <v>0</v>
      </c>
      <c r="P145" s="13">
        <f t="shared" ca="1" si="53"/>
        <v>18.501145000000001</v>
      </c>
      <c r="Q145" s="20">
        <f t="shared" si="54"/>
        <v>0</v>
      </c>
      <c r="R145" s="13">
        <f t="shared" si="55"/>
        <v>0</v>
      </c>
      <c r="S145" s="4" t="str">
        <f t="shared" si="64"/>
        <v>J=</v>
      </c>
      <c r="T145" s="34">
        <f t="shared" si="65"/>
        <v>44119</v>
      </c>
      <c r="U145" s="3"/>
      <c r="V145" s="3"/>
      <c r="W145" s="100">
        <v>48214</v>
      </c>
      <c r="X145" s="100" t="s">
        <v>65</v>
      </c>
      <c r="Y145" s="90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3">
        <f t="shared" si="56"/>
        <v>44070</v>
      </c>
      <c r="B146" s="74">
        <f t="shared" ca="1" si="66"/>
        <v>1018.67741699</v>
      </c>
      <c r="C146" s="13">
        <f t="shared" si="57"/>
        <v>1000</v>
      </c>
      <c r="D146" s="12">
        <f ca="1">IF(A146&lt;$B$1,VLOOKUP(A146,[1]DI!$A$4:$B$15000,2,FALSE),0)</f>
        <v>1.9000000000000006E-2</v>
      </c>
      <c r="E146" s="13">
        <f t="shared" ca="1" si="49"/>
        <v>1.0000746899999999</v>
      </c>
      <c r="F146" s="13">
        <f ca="1">(TRUNC(PRODUCT($E$12:$E145),16))</f>
        <v>1.0094002929702299</v>
      </c>
      <c r="G146" s="13">
        <f t="shared" si="58"/>
        <v>1</v>
      </c>
      <c r="H146" s="13">
        <f t="shared" ca="1" si="50"/>
        <v>1.0094002900000001</v>
      </c>
      <c r="I146" s="12">
        <f t="shared" si="59"/>
        <v>2.5100000000000001E-2</v>
      </c>
      <c r="J146" s="34">
        <f t="shared" si="60"/>
        <v>43936</v>
      </c>
      <c r="K146" s="2">
        <f t="shared" si="61"/>
        <v>93</v>
      </c>
      <c r="L146" s="17">
        <f t="shared" si="62"/>
        <v>93</v>
      </c>
      <c r="M146" s="11">
        <f t="shared" si="51"/>
        <v>1.0091907309999999</v>
      </c>
      <c r="N146" s="11">
        <f t="shared" ca="1" si="52"/>
        <v>1.0186774169999999</v>
      </c>
      <c r="O146" s="17">
        <f t="shared" si="63"/>
        <v>0</v>
      </c>
      <c r="P146" s="13">
        <f t="shared" ca="1" si="53"/>
        <v>18.677416990000001</v>
      </c>
      <c r="Q146" s="20">
        <f t="shared" si="54"/>
        <v>0</v>
      </c>
      <c r="R146" s="13">
        <f t="shared" si="55"/>
        <v>0</v>
      </c>
      <c r="S146" s="4" t="str">
        <f t="shared" si="64"/>
        <v>J=</v>
      </c>
      <c r="T146" s="34">
        <f t="shared" si="65"/>
        <v>44119</v>
      </c>
      <c r="U146" s="3"/>
      <c r="V146" s="3"/>
      <c r="W146" s="100">
        <v>48253</v>
      </c>
      <c r="X146" s="100" t="s">
        <v>56</v>
      </c>
      <c r="Y146" s="90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3">
        <f t="shared" si="56"/>
        <v>44071</v>
      </c>
      <c r="B147" s="74">
        <f t="shared" ca="1" si="66"/>
        <v>1018.853732</v>
      </c>
      <c r="C147" s="13">
        <f t="shared" si="57"/>
        <v>1000</v>
      </c>
      <c r="D147" s="12">
        <f ca="1">IF(A147&lt;$B$1,VLOOKUP(A147,[1]DI!$A$4:$B$15000,2,FALSE),0)</f>
        <v>1.9000000000000006E-2</v>
      </c>
      <c r="E147" s="13">
        <f t="shared" ca="1" si="49"/>
        <v>1.0000746899999999</v>
      </c>
      <c r="F147" s="13">
        <f ca="1">(TRUNC(PRODUCT($E$12:$E146),16))</f>
        <v>1.0094756850781099</v>
      </c>
      <c r="G147" s="13">
        <f t="shared" si="58"/>
        <v>1</v>
      </c>
      <c r="H147" s="13">
        <f t="shared" ca="1" si="50"/>
        <v>1.0094756899999999</v>
      </c>
      <c r="I147" s="12">
        <f t="shared" si="59"/>
        <v>2.5100000000000001E-2</v>
      </c>
      <c r="J147" s="34">
        <f t="shared" si="60"/>
        <v>43936</v>
      </c>
      <c r="K147" s="2">
        <f t="shared" si="61"/>
        <v>94</v>
      </c>
      <c r="L147" s="17">
        <f t="shared" si="62"/>
        <v>94</v>
      </c>
      <c r="M147" s="11">
        <f t="shared" si="51"/>
        <v>1.009290013</v>
      </c>
      <c r="N147" s="11">
        <f t="shared" ca="1" si="52"/>
        <v>1.018853732</v>
      </c>
      <c r="O147" s="17">
        <f t="shared" si="63"/>
        <v>0</v>
      </c>
      <c r="P147" s="13">
        <f t="shared" ca="1" si="53"/>
        <v>18.853732000000001</v>
      </c>
      <c r="Q147" s="20">
        <f t="shared" si="54"/>
        <v>0</v>
      </c>
      <c r="R147" s="13">
        <f t="shared" si="55"/>
        <v>0</v>
      </c>
      <c r="S147" s="4" t="str">
        <f t="shared" si="64"/>
        <v>J=</v>
      </c>
      <c r="T147" s="34">
        <f t="shared" si="65"/>
        <v>44119</v>
      </c>
      <c r="U147" s="3"/>
      <c r="V147" s="3"/>
      <c r="W147" s="100">
        <v>48254</v>
      </c>
      <c r="X147" s="100" t="s">
        <v>56</v>
      </c>
      <c r="Y147" s="90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3">
        <f t="shared" si="56"/>
        <v>44072</v>
      </c>
      <c r="B148" s="74">
        <f t="shared" ca="1" si="66"/>
        <v>1019.030064</v>
      </c>
      <c r="C148" s="13">
        <f t="shared" si="57"/>
        <v>1000</v>
      </c>
      <c r="D148" s="12">
        <f ca="1">IF(A148&lt;$B$1,VLOOKUP(A148,[1]DI!$A$4:$B$15000,2,FALSE),0)</f>
        <v>0</v>
      </c>
      <c r="E148" s="13">
        <f t="shared" ca="1" si="49"/>
        <v>1</v>
      </c>
      <c r="F148" s="13">
        <f ca="1">(TRUNC(PRODUCT($E$12:$E147),16))</f>
        <v>1.00955108281703</v>
      </c>
      <c r="G148" s="13">
        <f t="shared" si="58"/>
        <v>1</v>
      </c>
      <c r="H148" s="13">
        <f t="shared" ca="1" si="50"/>
        <v>1.00955108</v>
      </c>
      <c r="I148" s="12">
        <f t="shared" si="59"/>
        <v>2.5100000000000001E-2</v>
      </c>
      <c r="J148" s="34">
        <f t="shared" si="60"/>
        <v>43936</v>
      </c>
      <c r="K148" s="2">
        <f t="shared" si="61"/>
        <v>94</v>
      </c>
      <c r="L148" s="17">
        <f t="shared" si="62"/>
        <v>95</v>
      </c>
      <c r="M148" s="11">
        <f t="shared" si="51"/>
        <v>1.0093893060000001</v>
      </c>
      <c r="N148" s="11">
        <f t="shared" ca="1" si="52"/>
        <v>1.0190300640000001</v>
      </c>
      <c r="O148" s="17">
        <f t="shared" si="63"/>
        <v>0</v>
      </c>
      <c r="P148" s="13">
        <f t="shared" ca="1" si="53"/>
        <v>19.030063999999999</v>
      </c>
      <c r="Q148" s="20">
        <f t="shared" si="54"/>
        <v>0</v>
      </c>
      <c r="R148" s="13">
        <f t="shared" si="55"/>
        <v>0</v>
      </c>
      <c r="S148" s="4" t="str">
        <f t="shared" si="64"/>
        <v>J=</v>
      </c>
      <c r="T148" s="34">
        <f t="shared" si="65"/>
        <v>44119</v>
      </c>
      <c r="U148" s="3"/>
      <c r="V148" s="3"/>
      <c r="W148" s="100">
        <v>48299</v>
      </c>
      <c r="X148" s="100" t="s">
        <v>66</v>
      </c>
      <c r="Y148" s="90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3">
        <f t="shared" si="56"/>
        <v>44073</v>
      </c>
      <c r="B149" s="74">
        <f t="shared" ca="1" si="66"/>
        <v>1019.030064</v>
      </c>
      <c r="C149" s="13">
        <f t="shared" si="57"/>
        <v>1000</v>
      </c>
      <c r="D149" s="12">
        <f ca="1">IF(A149&lt;$B$1,VLOOKUP(A149,[1]DI!$A$4:$B$15000,2,FALSE),0)</f>
        <v>0</v>
      </c>
      <c r="E149" s="13">
        <f t="shared" ca="1" si="49"/>
        <v>1</v>
      </c>
      <c r="F149" s="13">
        <f ca="1">(TRUNC(PRODUCT($E$12:$E148),16))</f>
        <v>1.00955108281703</v>
      </c>
      <c r="G149" s="13">
        <f t="shared" si="58"/>
        <v>1</v>
      </c>
      <c r="H149" s="13">
        <f t="shared" ca="1" si="50"/>
        <v>1.00955108</v>
      </c>
      <c r="I149" s="12">
        <f t="shared" si="59"/>
        <v>2.5100000000000001E-2</v>
      </c>
      <c r="J149" s="34">
        <f t="shared" si="60"/>
        <v>43936</v>
      </c>
      <c r="K149" s="2">
        <f t="shared" si="61"/>
        <v>94</v>
      </c>
      <c r="L149" s="17">
        <f t="shared" si="62"/>
        <v>95</v>
      </c>
      <c r="M149" s="11">
        <f t="shared" si="51"/>
        <v>1.0093893060000001</v>
      </c>
      <c r="N149" s="11">
        <f t="shared" ca="1" si="52"/>
        <v>1.0190300640000001</v>
      </c>
      <c r="O149" s="17">
        <f t="shared" si="63"/>
        <v>0</v>
      </c>
      <c r="P149" s="13">
        <f t="shared" ca="1" si="53"/>
        <v>19.030063999999999</v>
      </c>
      <c r="Q149" s="20">
        <f t="shared" si="54"/>
        <v>0</v>
      </c>
      <c r="R149" s="13">
        <f t="shared" si="55"/>
        <v>0</v>
      </c>
      <c r="S149" s="4" t="str">
        <f t="shared" si="64"/>
        <v>J=</v>
      </c>
      <c r="T149" s="34">
        <f t="shared" si="65"/>
        <v>44119</v>
      </c>
      <c r="U149" s="3"/>
      <c r="V149" s="3"/>
      <c r="W149" s="100">
        <v>48325</v>
      </c>
      <c r="X149" s="100" t="s">
        <v>57</v>
      </c>
      <c r="Y149" s="90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3">
        <f t="shared" si="56"/>
        <v>44074</v>
      </c>
      <c r="B150" s="74">
        <f t="shared" ca="1" si="66"/>
        <v>1019.030064</v>
      </c>
      <c r="C150" s="13">
        <f t="shared" si="57"/>
        <v>1000</v>
      </c>
      <c r="D150" s="12">
        <f ca="1">IF(A150&lt;$B$1,VLOOKUP(A150,[1]DI!$A$4:$B$15000,2,FALSE),0)</f>
        <v>1.9000000000000006E-2</v>
      </c>
      <c r="E150" s="13">
        <f t="shared" ca="1" si="49"/>
        <v>1.0000746899999999</v>
      </c>
      <c r="F150" s="13">
        <f ca="1">(TRUNC(PRODUCT($E$12:$E149),16))</f>
        <v>1.00955108281703</v>
      </c>
      <c r="G150" s="13">
        <f t="shared" si="58"/>
        <v>1</v>
      </c>
      <c r="H150" s="13">
        <f t="shared" ca="1" si="50"/>
        <v>1.00955108</v>
      </c>
      <c r="I150" s="12">
        <f t="shared" si="59"/>
        <v>2.5100000000000001E-2</v>
      </c>
      <c r="J150" s="34">
        <f t="shared" si="60"/>
        <v>43936</v>
      </c>
      <c r="K150" s="2">
        <f t="shared" si="61"/>
        <v>95</v>
      </c>
      <c r="L150" s="17">
        <f t="shared" si="62"/>
        <v>95</v>
      </c>
      <c r="M150" s="11">
        <f t="shared" si="51"/>
        <v>1.0093893060000001</v>
      </c>
      <c r="N150" s="11">
        <f t="shared" ca="1" si="52"/>
        <v>1.0190300640000001</v>
      </c>
      <c r="O150" s="17">
        <f t="shared" si="63"/>
        <v>0</v>
      </c>
      <c r="P150" s="13">
        <f t="shared" ca="1" si="53"/>
        <v>19.030063999999999</v>
      </c>
      <c r="Q150" s="20">
        <f t="shared" si="54"/>
        <v>0</v>
      </c>
      <c r="R150" s="13">
        <f t="shared" si="55"/>
        <v>0</v>
      </c>
      <c r="S150" s="4" t="str">
        <f t="shared" si="64"/>
        <v>J=</v>
      </c>
      <c r="T150" s="34">
        <f t="shared" si="65"/>
        <v>44119</v>
      </c>
      <c r="U150" s="3"/>
      <c r="V150" s="3"/>
      <c r="W150" s="100">
        <v>48361</v>
      </c>
      <c r="X150" s="100" t="s">
        <v>67</v>
      </c>
      <c r="Y150" s="90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3">
        <f t="shared" si="56"/>
        <v>44075</v>
      </c>
      <c r="B151" s="74">
        <f t="shared" ca="1" si="66"/>
        <v>1019.20644</v>
      </c>
      <c r="C151" s="13">
        <f t="shared" si="57"/>
        <v>1000</v>
      </c>
      <c r="D151" s="12">
        <f ca="1">IF(A151&lt;$B$1,VLOOKUP(A151,[1]DI!$A$4:$B$15000,2,FALSE),0)</f>
        <v>1.9000000000000006E-2</v>
      </c>
      <c r="E151" s="13">
        <f t="shared" ca="1" si="49"/>
        <v>1.0000746899999999</v>
      </c>
      <c r="F151" s="13">
        <f ca="1">(TRUNC(PRODUCT($E$12:$E150),16))</f>
        <v>1.00962648618741</v>
      </c>
      <c r="G151" s="13">
        <f t="shared" si="58"/>
        <v>1</v>
      </c>
      <c r="H151" s="13">
        <f t="shared" ca="1" si="50"/>
        <v>1.00962649</v>
      </c>
      <c r="I151" s="12">
        <f t="shared" si="59"/>
        <v>2.5100000000000001E-2</v>
      </c>
      <c r="J151" s="34">
        <f t="shared" si="60"/>
        <v>43936</v>
      </c>
      <c r="K151" s="2">
        <f t="shared" si="61"/>
        <v>96</v>
      </c>
      <c r="L151" s="17">
        <f t="shared" si="62"/>
        <v>96</v>
      </c>
      <c r="M151" s="11">
        <f t="shared" si="51"/>
        <v>1.0094886080000001</v>
      </c>
      <c r="N151" s="11">
        <f t="shared" ca="1" si="52"/>
        <v>1.01920644</v>
      </c>
      <c r="O151" s="17">
        <f t="shared" si="63"/>
        <v>0</v>
      </c>
      <c r="P151" s="13">
        <f t="shared" ca="1" si="53"/>
        <v>19.206440000000001</v>
      </c>
      <c r="Q151" s="20">
        <f t="shared" si="54"/>
        <v>0</v>
      </c>
      <c r="R151" s="13">
        <f t="shared" si="55"/>
        <v>0</v>
      </c>
      <c r="S151" s="4" t="str">
        <f t="shared" si="64"/>
        <v>J=</v>
      </c>
      <c r="T151" s="34">
        <f t="shared" si="65"/>
        <v>44119</v>
      </c>
      <c r="U151" s="3"/>
      <c r="V151" s="3"/>
      <c r="W151" s="100">
        <v>48464</v>
      </c>
      <c r="X151" s="100" t="s">
        <v>61</v>
      </c>
      <c r="Y151" s="90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3">
        <f t="shared" si="56"/>
        <v>44076</v>
      </c>
      <c r="B152" s="74">
        <f t="shared" ca="1" si="66"/>
        <v>1019.382841</v>
      </c>
      <c r="C152" s="13">
        <f t="shared" si="57"/>
        <v>1000</v>
      </c>
      <c r="D152" s="12">
        <f ca="1">IF(A152&lt;$B$1,VLOOKUP(A152,[1]DI!$A$4:$B$15000,2,FALSE),0)</f>
        <v>1.9000000000000006E-2</v>
      </c>
      <c r="E152" s="13">
        <f t="shared" ca="1" si="49"/>
        <v>1.0000746899999999</v>
      </c>
      <c r="F152" s="13">
        <f ca="1">(TRUNC(PRODUCT($E$12:$E151),16))</f>
        <v>1.0097018951896599</v>
      </c>
      <c r="G152" s="13">
        <f t="shared" si="58"/>
        <v>1</v>
      </c>
      <c r="H152" s="13">
        <f t="shared" ca="1" si="50"/>
        <v>1.0097019</v>
      </c>
      <c r="I152" s="12">
        <f t="shared" si="59"/>
        <v>2.5100000000000001E-2</v>
      </c>
      <c r="J152" s="34">
        <f t="shared" si="60"/>
        <v>43936</v>
      </c>
      <c r="K152" s="2">
        <f t="shared" si="61"/>
        <v>97</v>
      </c>
      <c r="L152" s="17">
        <f t="shared" si="62"/>
        <v>97</v>
      </c>
      <c r="M152" s="11">
        <f t="shared" si="51"/>
        <v>1.00958792</v>
      </c>
      <c r="N152" s="11">
        <f t="shared" ca="1" si="52"/>
        <v>1.0193828410000001</v>
      </c>
      <c r="O152" s="17">
        <f t="shared" si="63"/>
        <v>0</v>
      </c>
      <c r="P152" s="13">
        <f t="shared" ca="1" si="53"/>
        <v>19.382840999999999</v>
      </c>
      <c r="Q152" s="20">
        <f t="shared" si="54"/>
        <v>0</v>
      </c>
      <c r="R152" s="13">
        <f t="shared" si="55"/>
        <v>0</v>
      </c>
      <c r="S152" s="4" t="str">
        <f t="shared" si="64"/>
        <v>J=</v>
      </c>
      <c r="T152" s="34">
        <f t="shared" si="65"/>
        <v>44119</v>
      </c>
      <c r="U152" s="3"/>
      <c r="V152" s="3"/>
      <c r="W152" s="100">
        <v>48499</v>
      </c>
      <c r="X152" s="101" t="s">
        <v>58</v>
      </c>
      <c r="Y152" s="90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3">
        <f t="shared" si="56"/>
        <v>44077</v>
      </c>
      <c r="B153" s="74">
        <f t="shared" ca="1" si="66"/>
        <v>1019.559267</v>
      </c>
      <c r="C153" s="13">
        <f t="shared" si="57"/>
        <v>1000</v>
      </c>
      <c r="D153" s="12">
        <f ca="1">IF(A153&lt;$B$1,VLOOKUP(A153,[1]DI!$A$4:$B$15000,2,FALSE),0)</f>
        <v>1.9000000000000006E-2</v>
      </c>
      <c r="E153" s="13">
        <f t="shared" ca="1" si="49"/>
        <v>1.0000746899999999</v>
      </c>
      <c r="F153" s="13">
        <f ca="1">(TRUNC(PRODUCT($E$12:$E152),16))</f>
        <v>1.00977730982421</v>
      </c>
      <c r="G153" s="13">
        <f t="shared" si="58"/>
        <v>1</v>
      </c>
      <c r="H153" s="13">
        <f t="shared" ca="1" si="50"/>
        <v>1.00977731</v>
      </c>
      <c r="I153" s="12">
        <f t="shared" si="59"/>
        <v>2.5100000000000001E-2</v>
      </c>
      <c r="J153" s="34">
        <f t="shared" si="60"/>
        <v>43936</v>
      </c>
      <c r="K153" s="2">
        <f t="shared" si="61"/>
        <v>98</v>
      </c>
      <c r="L153" s="17">
        <f t="shared" si="62"/>
        <v>98</v>
      </c>
      <c r="M153" s="11">
        <f t="shared" si="51"/>
        <v>1.009687242</v>
      </c>
      <c r="N153" s="11">
        <f t="shared" ca="1" si="52"/>
        <v>1.019559267</v>
      </c>
      <c r="O153" s="17">
        <f t="shared" si="63"/>
        <v>0</v>
      </c>
      <c r="P153" s="13">
        <f t="shared" ca="1" si="53"/>
        <v>19.559266999999998</v>
      </c>
      <c r="Q153" s="20">
        <f t="shared" si="54"/>
        <v>0</v>
      </c>
      <c r="R153" s="13">
        <f t="shared" si="55"/>
        <v>0</v>
      </c>
      <c r="S153" s="4" t="str">
        <f t="shared" si="64"/>
        <v>J=</v>
      </c>
      <c r="T153" s="34">
        <f t="shared" si="65"/>
        <v>44119</v>
      </c>
      <c r="U153" s="3"/>
      <c r="V153" s="3"/>
      <c r="W153" s="100">
        <v>48520</v>
      </c>
      <c r="X153" s="100" t="s">
        <v>62</v>
      </c>
      <c r="Y153" s="90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3">
        <f t="shared" si="56"/>
        <v>44078</v>
      </c>
      <c r="B154" s="74">
        <f t="shared" ca="1" si="66"/>
        <v>1019.735727</v>
      </c>
      <c r="C154" s="13">
        <f t="shared" si="57"/>
        <v>1000</v>
      </c>
      <c r="D154" s="12">
        <f ca="1">IF(A154&lt;$B$1,VLOOKUP(A154,[1]DI!$A$4:$B$15000,2,FALSE),0)</f>
        <v>1.9000000000000006E-2</v>
      </c>
      <c r="E154" s="13">
        <f t="shared" ca="1" si="49"/>
        <v>1.0000746899999999</v>
      </c>
      <c r="F154" s="13">
        <f ca="1">(TRUNC(PRODUCT($E$12:$E153),16))</f>
        <v>1.0098527300914799</v>
      </c>
      <c r="G154" s="13">
        <f t="shared" si="58"/>
        <v>1</v>
      </c>
      <c r="H154" s="13">
        <f t="shared" ca="1" si="50"/>
        <v>1.00985273</v>
      </c>
      <c r="I154" s="12">
        <f t="shared" si="59"/>
        <v>2.5100000000000001E-2</v>
      </c>
      <c r="J154" s="34">
        <f t="shared" si="60"/>
        <v>43936</v>
      </c>
      <c r="K154" s="2">
        <f t="shared" si="61"/>
        <v>99</v>
      </c>
      <c r="L154" s="17">
        <f t="shared" si="62"/>
        <v>99</v>
      </c>
      <c r="M154" s="11">
        <f t="shared" si="51"/>
        <v>1.009786573</v>
      </c>
      <c r="N154" s="11">
        <f t="shared" ca="1" si="52"/>
        <v>1.019735727</v>
      </c>
      <c r="O154" s="17">
        <f t="shared" si="63"/>
        <v>0</v>
      </c>
      <c r="P154" s="13">
        <f t="shared" ca="1" si="53"/>
        <v>19.735727000000001</v>
      </c>
      <c r="Q154" s="20">
        <f t="shared" si="54"/>
        <v>0</v>
      </c>
      <c r="R154" s="13">
        <f t="shared" si="55"/>
        <v>0</v>
      </c>
      <c r="S154" s="4" t="str">
        <f t="shared" si="64"/>
        <v>J=</v>
      </c>
      <c r="T154" s="34">
        <f t="shared" si="65"/>
        <v>44119</v>
      </c>
      <c r="U154" s="3"/>
      <c r="V154" s="3"/>
      <c r="W154" s="100">
        <v>48533</v>
      </c>
      <c r="X154" s="100" t="s">
        <v>70</v>
      </c>
      <c r="Y154" s="90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3">
        <f t="shared" si="56"/>
        <v>44079</v>
      </c>
      <c r="B155" s="74">
        <f t="shared" ca="1" si="66"/>
        <v>1019.912224</v>
      </c>
      <c r="C155" s="13">
        <f t="shared" si="57"/>
        <v>1000</v>
      </c>
      <c r="D155" s="12">
        <f ca="1">IF(A155&lt;$B$1,VLOOKUP(A155,[1]DI!$A$4:$B$15000,2,FALSE),0)</f>
        <v>0</v>
      </c>
      <c r="E155" s="13">
        <f t="shared" ca="1" si="49"/>
        <v>1</v>
      </c>
      <c r="F155" s="13">
        <f ca="1">(TRUNC(PRODUCT($E$12:$E154),16))</f>
        <v>1.00992815599189</v>
      </c>
      <c r="G155" s="13">
        <f t="shared" si="58"/>
        <v>1</v>
      </c>
      <c r="H155" s="13">
        <f t="shared" ca="1" si="50"/>
        <v>1.0099281600000001</v>
      </c>
      <c r="I155" s="12">
        <f t="shared" si="59"/>
        <v>2.5100000000000001E-2</v>
      </c>
      <c r="J155" s="34">
        <f t="shared" si="60"/>
        <v>43936</v>
      </c>
      <c r="K155" s="2">
        <f t="shared" si="61"/>
        <v>99</v>
      </c>
      <c r="L155" s="17">
        <f t="shared" si="62"/>
        <v>100</v>
      </c>
      <c r="M155" s="11">
        <f t="shared" si="51"/>
        <v>1.0098859149999999</v>
      </c>
      <c r="N155" s="11">
        <f t="shared" ca="1" si="52"/>
        <v>1.019912224</v>
      </c>
      <c r="O155" s="17">
        <f t="shared" si="63"/>
        <v>0</v>
      </c>
      <c r="P155" s="13">
        <f t="shared" ca="1" si="53"/>
        <v>19.912223999999998</v>
      </c>
      <c r="Q155" s="20">
        <f t="shared" si="54"/>
        <v>0</v>
      </c>
      <c r="R155" s="13">
        <f t="shared" si="55"/>
        <v>0</v>
      </c>
      <c r="S155" s="4" t="str">
        <f t="shared" si="64"/>
        <v>J=</v>
      </c>
      <c r="T155" s="34">
        <f t="shared" si="65"/>
        <v>44119</v>
      </c>
      <c r="U155" s="3"/>
      <c r="V155" s="3"/>
      <c r="W155" s="100">
        <v>48638</v>
      </c>
      <c r="X155" s="100" t="s">
        <v>56</v>
      </c>
      <c r="Y155" s="90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3">
        <f t="shared" si="56"/>
        <v>44080</v>
      </c>
      <c r="B156" s="74">
        <f t="shared" ca="1" si="66"/>
        <v>1019.912224</v>
      </c>
      <c r="C156" s="13">
        <f t="shared" si="57"/>
        <v>1000</v>
      </c>
      <c r="D156" s="12">
        <f ca="1">IF(A156&lt;$B$1,VLOOKUP(A156,[1]DI!$A$4:$B$15000,2,FALSE),0)</f>
        <v>0</v>
      </c>
      <c r="E156" s="13">
        <f t="shared" ca="1" si="49"/>
        <v>1</v>
      </c>
      <c r="F156" s="13">
        <f ca="1">(TRUNC(PRODUCT($E$12:$E155),16))</f>
        <v>1.00992815599189</v>
      </c>
      <c r="G156" s="13">
        <f t="shared" si="58"/>
        <v>1</v>
      </c>
      <c r="H156" s="13">
        <f t="shared" ca="1" si="50"/>
        <v>1.0099281600000001</v>
      </c>
      <c r="I156" s="12">
        <f t="shared" si="59"/>
        <v>2.5100000000000001E-2</v>
      </c>
      <c r="J156" s="34">
        <f t="shared" si="60"/>
        <v>43936</v>
      </c>
      <c r="K156" s="2">
        <f t="shared" si="61"/>
        <v>99</v>
      </c>
      <c r="L156" s="17">
        <f t="shared" si="62"/>
        <v>100</v>
      </c>
      <c r="M156" s="11">
        <f t="shared" si="51"/>
        <v>1.0098859149999999</v>
      </c>
      <c r="N156" s="11">
        <f t="shared" ca="1" si="52"/>
        <v>1.019912224</v>
      </c>
      <c r="O156" s="17">
        <f t="shared" si="63"/>
        <v>0</v>
      </c>
      <c r="P156" s="13">
        <f t="shared" ca="1" si="53"/>
        <v>19.912223999999998</v>
      </c>
      <c r="Q156" s="20">
        <f t="shared" si="54"/>
        <v>0</v>
      </c>
      <c r="R156" s="13">
        <f t="shared" si="55"/>
        <v>0</v>
      </c>
      <c r="S156" s="4" t="str">
        <f t="shared" si="64"/>
        <v>J=</v>
      </c>
      <c r="T156" s="34">
        <f t="shared" si="65"/>
        <v>44119</v>
      </c>
      <c r="U156" s="3"/>
      <c r="V156" s="3"/>
      <c r="W156" s="100">
        <v>48639</v>
      </c>
      <c r="X156" s="100" t="s">
        <v>56</v>
      </c>
      <c r="Y156" s="90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3">
        <f t="shared" si="56"/>
        <v>44081</v>
      </c>
      <c r="B157" s="74">
        <f t="shared" ca="1" si="66"/>
        <v>1019.912224</v>
      </c>
      <c r="C157" s="13">
        <f t="shared" si="57"/>
        <v>1000</v>
      </c>
      <c r="D157" s="12">
        <f ca="1">IF(A157&lt;$B$1,VLOOKUP(A157,[1]DI!$A$4:$B$15000,2,FALSE),0)</f>
        <v>0</v>
      </c>
      <c r="E157" s="13">
        <f t="shared" ca="1" si="49"/>
        <v>1</v>
      </c>
      <c r="F157" s="13">
        <f ca="1">(TRUNC(PRODUCT($E$12:$E156),16))</f>
        <v>1.00992815599189</v>
      </c>
      <c r="G157" s="13">
        <f t="shared" si="58"/>
        <v>1</v>
      </c>
      <c r="H157" s="13">
        <f t="shared" ca="1" si="50"/>
        <v>1.0099281600000001</v>
      </c>
      <c r="I157" s="12">
        <f t="shared" si="59"/>
        <v>2.5100000000000001E-2</v>
      </c>
      <c r="J157" s="34">
        <f t="shared" si="60"/>
        <v>43936</v>
      </c>
      <c r="K157" s="2">
        <f t="shared" si="61"/>
        <v>99</v>
      </c>
      <c r="L157" s="17">
        <f t="shared" si="62"/>
        <v>100</v>
      </c>
      <c r="M157" s="11">
        <f t="shared" si="51"/>
        <v>1.0098859149999999</v>
      </c>
      <c r="N157" s="11">
        <f t="shared" ca="1" si="52"/>
        <v>1.019912224</v>
      </c>
      <c r="O157" s="17">
        <f t="shared" si="63"/>
        <v>0</v>
      </c>
      <c r="P157" s="13">
        <f t="shared" ca="1" si="53"/>
        <v>19.912223999999998</v>
      </c>
      <c r="Q157" s="20">
        <f t="shared" si="54"/>
        <v>0</v>
      </c>
      <c r="R157" s="13">
        <f t="shared" si="55"/>
        <v>0</v>
      </c>
      <c r="S157" s="4" t="str">
        <f t="shared" si="64"/>
        <v>J=</v>
      </c>
      <c r="T157" s="34">
        <f t="shared" si="65"/>
        <v>44119</v>
      </c>
      <c r="U157" s="3"/>
      <c r="V157" s="3"/>
      <c r="W157" s="100">
        <v>48684</v>
      </c>
      <c r="X157" s="100" t="s">
        <v>66</v>
      </c>
      <c r="Y157" s="90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3">
        <f t="shared" si="56"/>
        <v>44082</v>
      </c>
      <c r="B158" s="74">
        <f t="shared" ca="1" si="66"/>
        <v>1019.912224</v>
      </c>
      <c r="C158" s="13">
        <f t="shared" si="57"/>
        <v>1000</v>
      </c>
      <c r="D158" s="12">
        <f ca="1">IF(A158&lt;$B$1,VLOOKUP(A158,[1]DI!$A$4:$B$15000,2,FALSE),0)</f>
        <v>1.9000000000000006E-2</v>
      </c>
      <c r="E158" s="13">
        <f t="shared" ca="1" si="49"/>
        <v>1.0000746899999999</v>
      </c>
      <c r="F158" s="13">
        <f ca="1">(TRUNC(PRODUCT($E$12:$E157),16))</f>
        <v>1.00992815599189</v>
      </c>
      <c r="G158" s="13">
        <f t="shared" si="58"/>
        <v>1</v>
      </c>
      <c r="H158" s="13">
        <f t="shared" ca="1" si="50"/>
        <v>1.0099281600000001</v>
      </c>
      <c r="I158" s="12">
        <f t="shared" si="59"/>
        <v>2.5100000000000001E-2</v>
      </c>
      <c r="J158" s="34">
        <f t="shared" si="60"/>
        <v>43936</v>
      </c>
      <c r="K158" s="2">
        <f t="shared" si="61"/>
        <v>100</v>
      </c>
      <c r="L158" s="17">
        <f t="shared" si="62"/>
        <v>100</v>
      </c>
      <c r="M158" s="11">
        <f t="shared" si="51"/>
        <v>1.0098859149999999</v>
      </c>
      <c r="N158" s="11">
        <f t="shared" ca="1" si="52"/>
        <v>1.019912224</v>
      </c>
      <c r="O158" s="17">
        <f t="shared" si="63"/>
        <v>0</v>
      </c>
      <c r="P158" s="13">
        <f t="shared" ca="1" si="53"/>
        <v>19.912223999999998</v>
      </c>
      <c r="Q158" s="20">
        <f t="shared" si="54"/>
        <v>0</v>
      </c>
      <c r="R158" s="13">
        <f t="shared" si="55"/>
        <v>0</v>
      </c>
      <c r="S158" s="4" t="str">
        <f t="shared" si="64"/>
        <v>J=</v>
      </c>
      <c r="T158" s="34">
        <f t="shared" si="65"/>
        <v>44119</v>
      </c>
      <c r="U158" s="3"/>
      <c r="V158" s="3"/>
      <c r="W158" s="100">
        <v>48690</v>
      </c>
      <c r="X158" s="100" t="s">
        <v>57</v>
      </c>
      <c r="Y158" s="90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3">
        <f t="shared" si="56"/>
        <v>44083</v>
      </c>
      <c r="B159" s="74">
        <f t="shared" ca="1" si="66"/>
        <v>1020.088745</v>
      </c>
      <c r="C159" s="13">
        <f t="shared" si="57"/>
        <v>1000</v>
      </c>
      <c r="D159" s="12">
        <f ca="1">IF(A159&lt;$B$1,VLOOKUP(A159,[1]DI!$A$4:$B$15000,2,FALSE),0)</f>
        <v>1.9000000000000006E-2</v>
      </c>
      <c r="E159" s="13">
        <f t="shared" ca="1" si="49"/>
        <v>1.0000746899999999</v>
      </c>
      <c r="F159" s="13">
        <f ca="1">(TRUNC(PRODUCT($E$12:$E158),16))</f>
        <v>1.0100035875258599</v>
      </c>
      <c r="G159" s="13">
        <f t="shared" si="58"/>
        <v>1</v>
      </c>
      <c r="H159" s="13">
        <f t="shared" ca="1" si="50"/>
        <v>1.01000359</v>
      </c>
      <c r="I159" s="12">
        <f t="shared" si="59"/>
        <v>2.5100000000000001E-2</v>
      </c>
      <c r="J159" s="34">
        <f t="shared" si="60"/>
        <v>43936</v>
      </c>
      <c r="K159" s="2">
        <f t="shared" si="61"/>
        <v>101</v>
      </c>
      <c r="L159" s="17">
        <f t="shared" si="62"/>
        <v>101</v>
      </c>
      <c r="M159" s="11">
        <f t="shared" si="51"/>
        <v>1.0099852659999999</v>
      </c>
      <c r="N159" s="11">
        <f t="shared" ca="1" si="52"/>
        <v>1.020088745</v>
      </c>
      <c r="O159" s="17">
        <f t="shared" si="63"/>
        <v>0</v>
      </c>
      <c r="P159" s="13">
        <f t="shared" ca="1" si="53"/>
        <v>20.088744999999999</v>
      </c>
      <c r="Q159" s="20">
        <f t="shared" si="54"/>
        <v>0</v>
      </c>
      <c r="R159" s="13">
        <f t="shared" si="55"/>
        <v>0</v>
      </c>
      <c r="S159" s="4" t="str">
        <f t="shared" si="64"/>
        <v>J=</v>
      </c>
      <c r="T159" s="34">
        <f t="shared" si="65"/>
        <v>44119</v>
      </c>
      <c r="U159" s="3"/>
      <c r="V159" s="3"/>
      <c r="W159" s="100">
        <v>48746</v>
      </c>
      <c r="X159" s="100" t="s">
        <v>67</v>
      </c>
      <c r="Y159" s="90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3">
        <f t="shared" si="56"/>
        <v>44084</v>
      </c>
      <c r="B160" s="74">
        <f t="shared" ca="1" si="66"/>
        <v>1020.26528899</v>
      </c>
      <c r="C160" s="13">
        <f t="shared" si="57"/>
        <v>1000</v>
      </c>
      <c r="D160" s="12">
        <f ca="1">IF(A160&lt;$B$1,VLOOKUP(A160,[1]DI!$A$4:$B$15000,2,FALSE),0)</f>
        <v>1.9000000000000006E-2</v>
      </c>
      <c r="E160" s="13">
        <f t="shared" ca="1" si="49"/>
        <v>1.0000746899999999</v>
      </c>
      <c r="F160" s="13">
        <f ca="1">(TRUNC(PRODUCT($E$12:$E159),16))</f>
        <v>1.01007902469382</v>
      </c>
      <c r="G160" s="13">
        <f t="shared" si="58"/>
        <v>1</v>
      </c>
      <c r="H160" s="13">
        <f t="shared" ca="1" si="50"/>
        <v>1.01007902</v>
      </c>
      <c r="I160" s="12">
        <f t="shared" si="59"/>
        <v>2.5100000000000001E-2</v>
      </c>
      <c r="J160" s="34">
        <f t="shared" si="60"/>
        <v>43936</v>
      </c>
      <c r="K160" s="2">
        <f t="shared" si="61"/>
        <v>102</v>
      </c>
      <c r="L160" s="17">
        <f t="shared" si="62"/>
        <v>102</v>
      </c>
      <c r="M160" s="11">
        <f t="shared" si="51"/>
        <v>1.010084626</v>
      </c>
      <c r="N160" s="11">
        <f t="shared" ca="1" si="52"/>
        <v>1.0202652889999999</v>
      </c>
      <c r="O160" s="17">
        <f t="shared" si="63"/>
        <v>0</v>
      </c>
      <c r="P160" s="13">
        <f t="shared" ca="1" si="53"/>
        <v>20.265288989999998</v>
      </c>
      <c r="Q160" s="20">
        <f t="shared" si="54"/>
        <v>0</v>
      </c>
      <c r="R160" s="13">
        <f t="shared" si="55"/>
        <v>0</v>
      </c>
      <c r="S160" s="4" t="str">
        <f t="shared" si="64"/>
        <v>J=</v>
      </c>
      <c r="T160" s="34">
        <f t="shared" si="65"/>
        <v>44119</v>
      </c>
      <c r="U160" s="3"/>
      <c r="V160" s="3"/>
      <c r="W160" s="100">
        <v>48829</v>
      </c>
      <c r="X160" s="100" t="s">
        <v>69</v>
      </c>
      <c r="Y160" s="90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3">
        <f t="shared" si="56"/>
        <v>44085</v>
      </c>
      <c r="B161" s="74">
        <f t="shared" ca="1" si="66"/>
        <v>1020.44187999</v>
      </c>
      <c r="C161" s="13">
        <f t="shared" si="57"/>
        <v>1000</v>
      </c>
      <c r="D161" s="12">
        <f ca="1">IF(A161&lt;$B$1,VLOOKUP(A161,[1]DI!$A$4:$B$15000,2,FALSE),0)</f>
        <v>1.9000000000000006E-2</v>
      </c>
      <c r="E161" s="13">
        <f t="shared" ca="1" si="49"/>
        <v>1.0000746899999999</v>
      </c>
      <c r="F161" s="13">
        <f ca="1">(TRUNC(PRODUCT($E$12:$E160),16))</f>
        <v>1.01015446749617</v>
      </c>
      <c r="G161" s="13">
        <f t="shared" si="58"/>
        <v>1</v>
      </c>
      <c r="H161" s="13">
        <f t="shared" ca="1" si="50"/>
        <v>1.01015447</v>
      </c>
      <c r="I161" s="12">
        <f t="shared" si="59"/>
        <v>2.5100000000000001E-2</v>
      </c>
      <c r="J161" s="34">
        <f t="shared" si="60"/>
        <v>43936</v>
      </c>
      <c r="K161" s="2">
        <f t="shared" si="61"/>
        <v>103</v>
      </c>
      <c r="L161" s="17">
        <f t="shared" si="62"/>
        <v>103</v>
      </c>
      <c r="M161" s="11">
        <f t="shared" si="51"/>
        <v>1.0101839969999999</v>
      </c>
      <c r="N161" s="11">
        <f t="shared" ca="1" si="52"/>
        <v>1.0204418799999999</v>
      </c>
      <c r="O161" s="17">
        <f t="shared" si="63"/>
        <v>0</v>
      </c>
      <c r="P161" s="13">
        <f t="shared" ca="1" si="53"/>
        <v>20.44187999</v>
      </c>
      <c r="Q161" s="20">
        <f t="shared" si="54"/>
        <v>0</v>
      </c>
      <c r="R161" s="13">
        <f t="shared" si="55"/>
        <v>0</v>
      </c>
      <c r="S161" s="4" t="str">
        <f t="shared" si="64"/>
        <v>J=</v>
      </c>
      <c r="T161" s="34">
        <f t="shared" si="65"/>
        <v>44119</v>
      </c>
      <c r="U161" s="3"/>
      <c r="V161" s="3"/>
      <c r="W161" s="100">
        <v>48864</v>
      </c>
      <c r="X161" s="101" t="s">
        <v>58</v>
      </c>
      <c r="Y161" s="90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3">
        <f t="shared" si="56"/>
        <v>44086</v>
      </c>
      <c r="B162" s="74">
        <f t="shared" ca="1" si="66"/>
        <v>1020.6184960000001</v>
      </c>
      <c r="C162" s="13">
        <f t="shared" si="57"/>
        <v>1000</v>
      </c>
      <c r="D162" s="12">
        <f ca="1">IF(A162&lt;$B$1,VLOOKUP(A162,[1]DI!$A$4:$B$15000,2,FALSE),0)</f>
        <v>0</v>
      </c>
      <c r="E162" s="13">
        <f t="shared" ca="1" si="49"/>
        <v>1</v>
      </c>
      <c r="F162" s="13">
        <f ca="1">(TRUNC(PRODUCT($E$12:$E161),16))</f>
        <v>1.0102299159333501</v>
      </c>
      <c r="G162" s="13">
        <f t="shared" si="58"/>
        <v>1</v>
      </c>
      <c r="H162" s="13">
        <f t="shared" ca="1" si="50"/>
        <v>1.01022992</v>
      </c>
      <c r="I162" s="12">
        <f t="shared" si="59"/>
        <v>2.5100000000000001E-2</v>
      </c>
      <c r="J162" s="34">
        <f t="shared" si="60"/>
        <v>43936</v>
      </c>
      <c r="K162" s="2">
        <f t="shared" si="61"/>
        <v>103</v>
      </c>
      <c r="L162" s="17">
        <f t="shared" si="62"/>
        <v>104</v>
      </c>
      <c r="M162" s="11">
        <f t="shared" si="51"/>
        <v>1.010283378</v>
      </c>
      <c r="N162" s="11">
        <f t="shared" ca="1" si="52"/>
        <v>1.020618496</v>
      </c>
      <c r="O162" s="17">
        <f t="shared" si="63"/>
        <v>0</v>
      </c>
      <c r="P162" s="13">
        <f t="shared" ca="1" si="53"/>
        <v>20.618496</v>
      </c>
      <c r="Q162" s="20">
        <f t="shared" si="54"/>
        <v>0</v>
      </c>
      <c r="R162" s="13">
        <f t="shared" si="55"/>
        <v>0</v>
      </c>
      <c r="S162" s="4" t="str">
        <f t="shared" si="64"/>
        <v>J=</v>
      </c>
      <c r="T162" s="34">
        <f t="shared" si="65"/>
        <v>44119</v>
      </c>
      <c r="U162" s="3"/>
      <c r="V162" s="3"/>
      <c r="W162" s="100">
        <v>48885</v>
      </c>
      <c r="X162" s="100" t="s">
        <v>62</v>
      </c>
      <c r="Y162" s="90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3">
        <f t="shared" si="56"/>
        <v>44087</v>
      </c>
      <c r="B163" s="74">
        <f t="shared" ca="1" si="66"/>
        <v>1020.6184960000001</v>
      </c>
      <c r="C163" s="13">
        <f t="shared" si="57"/>
        <v>1000</v>
      </c>
      <c r="D163" s="12">
        <f ca="1">IF(A163&lt;$B$1,VLOOKUP(A163,[1]DI!$A$4:$B$15000,2,FALSE),0)</f>
        <v>0</v>
      </c>
      <c r="E163" s="13">
        <f t="shared" ca="1" si="49"/>
        <v>1</v>
      </c>
      <c r="F163" s="13">
        <f ca="1">(TRUNC(PRODUCT($E$12:$E162),16))</f>
        <v>1.0102299159333501</v>
      </c>
      <c r="G163" s="13">
        <f t="shared" si="58"/>
        <v>1</v>
      </c>
      <c r="H163" s="13">
        <f t="shared" ca="1" si="50"/>
        <v>1.01022992</v>
      </c>
      <c r="I163" s="12">
        <f t="shared" si="59"/>
        <v>2.5100000000000001E-2</v>
      </c>
      <c r="J163" s="34">
        <f t="shared" si="60"/>
        <v>43936</v>
      </c>
      <c r="K163" s="2">
        <f t="shared" si="61"/>
        <v>103</v>
      </c>
      <c r="L163" s="17">
        <f t="shared" si="62"/>
        <v>104</v>
      </c>
      <c r="M163" s="11">
        <f t="shared" si="51"/>
        <v>1.010283378</v>
      </c>
      <c r="N163" s="11">
        <f t="shared" ca="1" si="52"/>
        <v>1.020618496</v>
      </c>
      <c r="O163" s="17">
        <f t="shared" si="63"/>
        <v>0</v>
      </c>
      <c r="P163" s="13">
        <f t="shared" ca="1" si="53"/>
        <v>20.618496</v>
      </c>
      <c r="Q163" s="20">
        <f t="shared" si="54"/>
        <v>0</v>
      </c>
      <c r="R163" s="13">
        <f t="shared" si="55"/>
        <v>0</v>
      </c>
      <c r="S163" s="4" t="str">
        <f t="shared" si="64"/>
        <v>J=</v>
      </c>
      <c r="T163" s="34">
        <f t="shared" si="65"/>
        <v>44119</v>
      </c>
      <c r="U163" s="3"/>
      <c r="V163" s="3"/>
      <c r="W163" s="100">
        <v>48898</v>
      </c>
      <c r="X163" s="100" t="s">
        <v>63</v>
      </c>
      <c r="Y163" s="102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3">
        <f t="shared" si="56"/>
        <v>44088</v>
      </c>
      <c r="B164" s="74">
        <f t="shared" ca="1" si="66"/>
        <v>1020.6184960000001</v>
      </c>
      <c r="C164" s="13">
        <f t="shared" si="57"/>
        <v>1000</v>
      </c>
      <c r="D164" s="12">
        <f ca="1">IF(A164&lt;$B$1,VLOOKUP(A164,[1]DI!$A$4:$B$15000,2,FALSE),0)</f>
        <v>1.9000000000000006E-2</v>
      </c>
      <c r="E164" s="13">
        <f t="shared" ca="1" si="49"/>
        <v>1.0000746899999999</v>
      </c>
      <c r="F164" s="13">
        <f ca="1">(TRUNC(PRODUCT($E$12:$E163),16))</f>
        <v>1.0102299159333501</v>
      </c>
      <c r="G164" s="13">
        <f t="shared" si="58"/>
        <v>1</v>
      </c>
      <c r="H164" s="13">
        <f t="shared" ca="1" si="50"/>
        <v>1.01022992</v>
      </c>
      <c r="I164" s="12">
        <f t="shared" si="59"/>
        <v>2.5100000000000001E-2</v>
      </c>
      <c r="J164" s="34">
        <f t="shared" si="60"/>
        <v>43936</v>
      </c>
      <c r="K164" s="2">
        <f t="shared" si="61"/>
        <v>104</v>
      </c>
      <c r="L164" s="17">
        <f t="shared" si="62"/>
        <v>104</v>
      </c>
      <c r="M164" s="11">
        <f t="shared" si="51"/>
        <v>1.010283378</v>
      </c>
      <c r="N164" s="11">
        <f t="shared" ca="1" si="52"/>
        <v>1.020618496</v>
      </c>
      <c r="O164" s="17">
        <f t="shared" si="63"/>
        <v>0</v>
      </c>
      <c r="P164" s="13">
        <f t="shared" ca="1" si="53"/>
        <v>20.618496</v>
      </c>
      <c r="Q164" s="20">
        <f t="shared" si="54"/>
        <v>0</v>
      </c>
      <c r="R164" s="13">
        <f t="shared" si="55"/>
        <v>0</v>
      </c>
      <c r="S164" s="4" t="str">
        <f t="shared" si="64"/>
        <v>J=</v>
      </c>
      <c r="T164" s="34">
        <f t="shared" si="65"/>
        <v>44119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3">
        <f t="shared" si="56"/>
        <v>44089</v>
      </c>
      <c r="B165" s="74">
        <f t="shared" ca="1" si="66"/>
        <v>1020.795136</v>
      </c>
      <c r="C165" s="13">
        <f t="shared" si="57"/>
        <v>1000</v>
      </c>
      <c r="D165" s="12">
        <f ca="1">IF(A165&lt;$B$1,VLOOKUP(A165,[1]DI!$A$4:$B$15000,2,FALSE),0)</f>
        <v>1.9000000000000006E-2</v>
      </c>
      <c r="E165" s="13">
        <f t="shared" ca="1" si="49"/>
        <v>1.0000746899999999</v>
      </c>
      <c r="F165" s="13">
        <f ca="1">(TRUNC(PRODUCT($E$12:$E164),16))</f>
        <v>1.01030537000577</v>
      </c>
      <c r="G165" s="13">
        <f t="shared" si="58"/>
        <v>1</v>
      </c>
      <c r="H165" s="13">
        <f t="shared" ca="1" si="50"/>
        <v>1.01030537</v>
      </c>
      <c r="I165" s="12">
        <f t="shared" si="59"/>
        <v>2.5100000000000001E-2</v>
      </c>
      <c r="J165" s="34">
        <f t="shared" si="60"/>
        <v>43936</v>
      </c>
      <c r="K165" s="2">
        <f t="shared" si="61"/>
        <v>105</v>
      </c>
      <c r="L165" s="17">
        <f t="shared" si="62"/>
        <v>105</v>
      </c>
      <c r="M165" s="11">
        <f t="shared" si="51"/>
        <v>1.0103827679999999</v>
      </c>
      <c r="N165" s="11">
        <f t="shared" ca="1" si="52"/>
        <v>1.020795136</v>
      </c>
      <c r="O165" s="17">
        <f t="shared" si="63"/>
        <v>0</v>
      </c>
      <c r="P165" s="13">
        <f t="shared" ca="1" si="53"/>
        <v>20.795135999999999</v>
      </c>
      <c r="Q165" s="20">
        <f t="shared" si="54"/>
        <v>0</v>
      </c>
      <c r="R165" s="13">
        <f t="shared" si="55"/>
        <v>0</v>
      </c>
      <c r="S165" s="4" t="str">
        <f t="shared" si="64"/>
        <v>J=</v>
      </c>
      <c r="T165" s="34">
        <f t="shared" si="65"/>
        <v>44119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3">
        <f t="shared" si="56"/>
        <v>44090</v>
      </c>
      <c r="B166" s="74">
        <f t="shared" ca="1" si="66"/>
        <v>1020.971812</v>
      </c>
      <c r="C166" s="13">
        <f t="shared" si="57"/>
        <v>1000</v>
      </c>
      <c r="D166" s="12">
        <f ca="1">IF(A166&lt;$B$1,VLOOKUP(A166,[1]DI!$A$4:$B$15000,2,FALSE),0)</f>
        <v>1.9000000000000006E-2</v>
      </c>
      <c r="E166" s="13">
        <f t="shared" ca="1" si="49"/>
        <v>1.0000746899999999</v>
      </c>
      <c r="F166" s="13">
        <f ca="1">(TRUNC(PRODUCT($E$12:$E165),16))</f>
        <v>1.0103808297138499</v>
      </c>
      <c r="G166" s="13">
        <f t="shared" si="58"/>
        <v>1</v>
      </c>
      <c r="H166" s="13">
        <f t="shared" ca="1" si="50"/>
        <v>1.0103808299999999</v>
      </c>
      <c r="I166" s="12">
        <f t="shared" si="59"/>
        <v>2.5100000000000001E-2</v>
      </c>
      <c r="J166" s="34">
        <f t="shared" si="60"/>
        <v>43936</v>
      </c>
      <c r="K166" s="2">
        <f t="shared" si="61"/>
        <v>106</v>
      </c>
      <c r="L166" s="17">
        <f t="shared" si="62"/>
        <v>106</v>
      </c>
      <c r="M166" s="11">
        <f t="shared" si="51"/>
        <v>1.010482168</v>
      </c>
      <c r="N166" s="11">
        <f t="shared" ca="1" si="52"/>
        <v>1.020971812</v>
      </c>
      <c r="O166" s="17">
        <f t="shared" si="63"/>
        <v>0</v>
      </c>
      <c r="P166" s="13">
        <f t="shared" ca="1" si="53"/>
        <v>20.971812</v>
      </c>
      <c r="Q166" s="20">
        <f t="shared" si="54"/>
        <v>0</v>
      </c>
      <c r="R166" s="13">
        <f t="shared" si="55"/>
        <v>0</v>
      </c>
      <c r="S166" s="4" t="str">
        <f t="shared" si="64"/>
        <v>J=</v>
      </c>
      <c r="T166" s="34">
        <f t="shared" si="65"/>
        <v>44119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3">
        <f t="shared" si="56"/>
        <v>44091</v>
      </c>
      <c r="B167" s="74">
        <f t="shared" ca="1" si="66"/>
        <v>1021.148521</v>
      </c>
      <c r="C167" s="13">
        <f t="shared" si="57"/>
        <v>1000</v>
      </c>
      <c r="D167" s="12">
        <f ca="1">IF(A167&lt;$B$1,VLOOKUP(A167,[1]DI!$A$4:$B$15000,2,FALSE),0)</f>
        <v>1.9000000000000006E-2</v>
      </c>
      <c r="E167" s="13">
        <f t="shared" ca="1" si="49"/>
        <v>1.0000746899999999</v>
      </c>
      <c r="F167" s="13">
        <f ca="1">(TRUNC(PRODUCT($E$12:$E166),16))</f>
        <v>1.01045629505803</v>
      </c>
      <c r="G167" s="13">
        <f t="shared" si="58"/>
        <v>1</v>
      </c>
      <c r="H167" s="13">
        <f t="shared" ca="1" si="50"/>
        <v>1.0104563</v>
      </c>
      <c r="I167" s="12">
        <f t="shared" si="59"/>
        <v>2.5100000000000001E-2</v>
      </c>
      <c r="J167" s="34">
        <f t="shared" si="60"/>
        <v>43936</v>
      </c>
      <c r="K167" s="2">
        <f t="shared" si="61"/>
        <v>107</v>
      </c>
      <c r="L167" s="17">
        <f t="shared" si="62"/>
        <v>107</v>
      </c>
      <c r="M167" s="11">
        <f t="shared" si="51"/>
        <v>1.010581577</v>
      </c>
      <c r="N167" s="11">
        <f t="shared" ca="1" si="52"/>
        <v>1.021148521</v>
      </c>
      <c r="O167" s="17">
        <f t="shared" si="63"/>
        <v>0</v>
      </c>
      <c r="P167" s="13">
        <f t="shared" ca="1" si="53"/>
        <v>21.148520999999999</v>
      </c>
      <c r="Q167" s="20">
        <f t="shared" si="54"/>
        <v>0</v>
      </c>
      <c r="R167" s="13">
        <f t="shared" si="55"/>
        <v>0</v>
      </c>
      <c r="S167" s="4" t="str">
        <f t="shared" si="64"/>
        <v>J=</v>
      </c>
      <c r="T167" s="34">
        <f t="shared" si="65"/>
        <v>44119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3">
        <f t="shared" si="56"/>
        <v>44092</v>
      </c>
      <c r="B168" s="74">
        <f t="shared" ca="1" si="66"/>
        <v>1021.325257</v>
      </c>
      <c r="C168" s="13">
        <f t="shared" si="57"/>
        <v>1000</v>
      </c>
      <c r="D168" s="12">
        <f ca="1">IF(A168&lt;$B$1,VLOOKUP(A168,[1]DI!$A$4:$B$15000,2,FALSE),0)</f>
        <v>1.9000000000000006E-2</v>
      </c>
      <c r="E168" s="13">
        <f t="shared" ca="1" si="49"/>
        <v>1.0000746899999999</v>
      </c>
      <c r="F168" s="13">
        <f ca="1">(TRUNC(PRODUCT($E$12:$E167),16))</f>
        <v>1.0105317660387001</v>
      </c>
      <c r="G168" s="13">
        <f t="shared" si="58"/>
        <v>1</v>
      </c>
      <c r="H168" s="13">
        <f t="shared" ca="1" si="50"/>
        <v>1.0105317700000001</v>
      </c>
      <c r="I168" s="12">
        <f t="shared" si="59"/>
        <v>2.5100000000000001E-2</v>
      </c>
      <c r="J168" s="34">
        <f t="shared" si="60"/>
        <v>43936</v>
      </c>
      <c r="K168" s="2">
        <f t="shared" si="61"/>
        <v>108</v>
      </c>
      <c r="L168" s="17">
        <f t="shared" si="62"/>
        <v>108</v>
      </c>
      <c r="M168" s="11">
        <f t="shared" si="51"/>
        <v>1.0106809969999999</v>
      </c>
      <c r="N168" s="11">
        <f t="shared" ca="1" si="52"/>
        <v>1.021325257</v>
      </c>
      <c r="O168" s="17">
        <f t="shared" si="63"/>
        <v>0</v>
      </c>
      <c r="P168" s="13">
        <f t="shared" ca="1" si="53"/>
        <v>21.325257000000001</v>
      </c>
      <c r="Q168" s="20">
        <f t="shared" si="54"/>
        <v>0</v>
      </c>
      <c r="R168" s="13">
        <f t="shared" si="55"/>
        <v>0</v>
      </c>
      <c r="S168" s="4" t="str">
        <f t="shared" si="64"/>
        <v>J=</v>
      </c>
      <c r="T168" s="34">
        <f t="shared" si="65"/>
        <v>44119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3">
        <f t="shared" si="56"/>
        <v>44093</v>
      </c>
      <c r="B169" s="74">
        <f t="shared" ca="1" si="66"/>
        <v>1021.502017</v>
      </c>
      <c r="C169" s="13">
        <f t="shared" si="57"/>
        <v>1000</v>
      </c>
      <c r="D169" s="12">
        <f ca="1">IF(A169&lt;$B$1,VLOOKUP(A169,[1]DI!$A$4:$B$15000,2,FALSE),0)</f>
        <v>0</v>
      </c>
      <c r="E169" s="13">
        <f t="shared" ca="1" si="49"/>
        <v>1</v>
      </c>
      <c r="F169" s="13">
        <f ca="1">(TRUNC(PRODUCT($E$12:$E168),16))</f>
        <v>1.01060724265631</v>
      </c>
      <c r="G169" s="13">
        <f t="shared" si="58"/>
        <v>1</v>
      </c>
      <c r="H169" s="13">
        <f t="shared" ca="1" si="50"/>
        <v>1.0106072399999999</v>
      </c>
      <c r="I169" s="12">
        <f t="shared" si="59"/>
        <v>2.5100000000000001E-2</v>
      </c>
      <c r="J169" s="34">
        <f t="shared" si="60"/>
        <v>43936</v>
      </c>
      <c r="K169" s="2">
        <f t="shared" si="61"/>
        <v>108</v>
      </c>
      <c r="L169" s="17">
        <f t="shared" si="62"/>
        <v>109</v>
      </c>
      <c r="M169" s="11">
        <f t="shared" si="51"/>
        <v>1.010780426</v>
      </c>
      <c r="N169" s="11">
        <f t="shared" ca="1" si="52"/>
        <v>1.021502017</v>
      </c>
      <c r="O169" s="17">
        <f t="shared" si="63"/>
        <v>0</v>
      </c>
      <c r="P169" s="13">
        <f t="shared" ca="1" si="53"/>
        <v>21.502016999999999</v>
      </c>
      <c r="Q169" s="20">
        <f t="shared" si="54"/>
        <v>0</v>
      </c>
      <c r="R169" s="13">
        <f t="shared" si="55"/>
        <v>0</v>
      </c>
      <c r="S169" s="4" t="str">
        <f t="shared" si="64"/>
        <v>J=</v>
      </c>
      <c r="T169" s="34">
        <f t="shared" si="65"/>
        <v>44119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3">
        <f t="shared" si="56"/>
        <v>44094</v>
      </c>
      <c r="B170" s="74">
        <f t="shared" ca="1" si="66"/>
        <v>1021.502017</v>
      </c>
      <c r="C170" s="13">
        <f t="shared" si="57"/>
        <v>1000</v>
      </c>
      <c r="D170" s="12">
        <f ca="1">IF(A170&lt;$B$1,VLOOKUP(A170,[1]DI!$A$4:$B$15000,2,FALSE),0)</f>
        <v>0</v>
      </c>
      <c r="E170" s="13">
        <f t="shared" ca="1" si="49"/>
        <v>1</v>
      </c>
      <c r="F170" s="13">
        <f ca="1">(TRUNC(PRODUCT($E$12:$E169),16))</f>
        <v>1.01060724265631</v>
      </c>
      <c r="G170" s="13">
        <f t="shared" si="58"/>
        <v>1</v>
      </c>
      <c r="H170" s="13">
        <f t="shared" ca="1" si="50"/>
        <v>1.0106072399999999</v>
      </c>
      <c r="I170" s="12">
        <f t="shared" si="59"/>
        <v>2.5100000000000001E-2</v>
      </c>
      <c r="J170" s="34">
        <f t="shared" si="60"/>
        <v>43936</v>
      </c>
      <c r="K170" s="2">
        <f t="shared" si="61"/>
        <v>108</v>
      </c>
      <c r="L170" s="17">
        <f t="shared" si="62"/>
        <v>109</v>
      </c>
      <c r="M170" s="11">
        <f t="shared" si="51"/>
        <v>1.010780426</v>
      </c>
      <c r="N170" s="11">
        <f t="shared" ca="1" si="52"/>
        <v>1.021502017</v>
      </c>
      <c r="O170" s="17">
        <f t="shared" si="63"/>
        <v>0</v>
      </c>
      <c r="P170" s="13">
        <f t="shared" ca="1" si="53"/>
        <v>21.502016999999999</v>
      </c>
      <c r="Q170" s="20">
        <f t="shared" si="54"/>
        <v>0</v>
      </c>
      <c r="R170" s="13">
        <f t="shared" si="55"/>
        <v>0</v>
      </c>
      <c r="S170" s="4" t="str">
        <f t="shared" si="64"/>
        <v>J=</v>
      </c>
      <c r="T170" s="34">
        <f t="shared" si="65"/>
        <v>44119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3">
        <f t="shared" si="56"/>
        <v>44095</v>
      </c>
      <c r="B171" s="74">
        <f t="shared" ca="1" si="66"/>
        <v>1021.502017</v>
      </c>
      <c r="C171" s="13">
        <f t="shared" si="57"/>
        <v>1000</v>
      </c>
      <c r="D171" s="12">
        <f ca="1">IF(A171&lt;$B$1,VLOOKUP(A171,[1]DI!$A$4:$B$15000,2,FALSE),0)</f>
        <v>1.9000000000000006E-2</v>
      </c>
      <c r="E171" s="13">
        <f t="shared" ca="1" si="49"/>
        <v>1.0000746899999999</v>
      </c>
      <c r="F171" s="13">
        <f ca="1">(TRUNC(PRODUCT($E$12:$E170),16))</f>
        <v>1.01060724265631</v>
      </c>
      <c r="G171" s="13">
        <f t="shared" si="58"/>
        <v>1</v>
      </c>
      <c r="H171" s="13">
        <f t="shared" ca="1" si="50"/>
        <v>1.0106072399999999</v>
      </c>
      <c r="I171" s="12">
        <f t="shared" si="59"/>
        <v>2.5100000000000001E-2</v>
      </c>
      <c r="J171" s="34">
        <f t="shared" si="60"/>
        <v>43936</v>
      </c>
      <c r="K171" s="2">
        <f t="shared" si="61"/>
        <v>109</v>
      </c>
      <c r="L171" s="17">
        <f t="shared" si="62"/>
        <v>109</v>
      </c>
      <c r="M171" s="11">
        <f t="shared" si="51"/>
        <v>1.010780426</v>
      </c>
      <c r="N171" s="11">
        <f t="shared" ca="1" si="52"/>
        <v>1.021502017</v>
      </c>
      <c r="O171" s="17">
        <f t="shared" si="63"/>
        <v>0</v>
      </c>
      <c r="P171" s="13">
        <f t="shared" ca="1" si="53"/>
        <v>21.502016999999999</v>
      </c>
      <c r="Q171" s="20">
        <f t="shared" si="54"/>
        <v>0</v>
      </c>
      <c r="R171" s="13">
        <f t="shared" si="55"/>
        <v>0</v>
      </c>
      <c r="S171" s="4" t="str">
        <f t="shared" si="64"/>
        <v>J=</v>
      </c>
      <c r="T171" s="34">
        <f t="shared" si="65"/>
        <v>44119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3">
        <f t="shared" si="56"/>
        <v>44096</v>
      </c>
      <c r="B172" s="74">
        <f t="shared" ca="1" si="66"/>
        <v>1021.678812</v>
      </c>
      <c r="C172" s="13">
        <f t="shared" si="57"/>
        <v>1000</v>
      </c>
      <c r="D172" s="12">
        <f ca="1">IF(A172&lt;$B$1,VLOOKUP(A172,[1]DI!$A$4:$B$15000,2,FALSE),0)</f>
        <v>1.9000000000000006E-2</v>
      </c>
      <c r="E172" s="13">
        <f t="shared" ca="1" si="49"/>
        <v>1.0000746899999999</v>
      </c>
      <c r="F172" s="13">
        <f ca="1">(TRUNC(PRODUCT($E$12:$E171),16))</f>
        <v>1.01068272491126</v>
      </c>
      <c r="G172" s="13">
        <f t="shared" si="58"/>
        <v>1</v>
      </c>
      <c r="H172" s="13">
        <f t="shared" ca="1" si="50"/>
        <v>1.0106827199999999</v>
      </c>
      <c r="I172" s="12">
        <f t="shared" si="59"/>
        <v>2.5100000000000001E-2</v>
      </c>
      <c r="J172" s="34">
        <f t="shared" si="60"/>
        <v>43936</v>
      </c>
      <c r="K172" s="2">
        <f t="shared" si="61"/>
        <v>110</v>
      </c>
      <c r="L172" s="17">
        <f t="shared" si="62"/>
        <v>110</v>
      </c>
      <c r="M172" s="11">
        <f t="shared" si="51"/>
        <v>1.0108798649999999</v>
      </c>
      <c r="N172" s="11">
        <f t="shared" ca="1" si="52"/>
        <v>1.021678812</v>
      </c>
      <c r="O172" s="17">
        <f t="shared" si="63"/>
        <v>0</v>
      </c>
      <c r="P172" s="13">
        <f t="shared" ca="1" si="53"/>
        <v>21.678812000000001</v>
      </c>
      <c r="Q172" s="20">
        <f t="shared" si="54"/>
        <v>0</v>
      </c>
      <c r="R172" s="13">
        <f t="shared" si="55"/>
        <v>0</v>
      </c>
      <c r="S172" s="4" t="str">
        <f t="shared" si="64"/>
        <v>J=</v>
      </c>
      <c r="T172" s="34">
        <f t="shared" si="65"/>
        <v>44119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3">
        <f t="shared" si="56"/>
        <v>44097</v>
      </c>
      <c r="B173" s="74">
        <f t="shared" ca="1" si="66"/>
        <v>1021.855642</v>
      </c>
      <c r="C173" s="13">
        <f t="shared" si="57"/>
        <v>1000</v>
      </c>
      <c r="D173" s="12">
        <f ca="1">IF(A173&lt;$B$1,VLOOKUP(A173,[1]DI!$A$4:$B$15000,2,FALSE),0)</f>
        <v>1.9000000000000006E-2</v>
      </c>
      <c r="E173" s="13">
        <f t="shared" ca="1" si="49"/>
        <v>1.0000746899999999</v>
      </c>
      <c r="F173" s="13">
        <f ca="1">(TRUNC(PRODUCT($E$12:$E172),16))</f>
        <v>1.01075821280399</v>
      </c>
      <c r="G173" s="13">
        <f t="shared" si="58"/>
        <v>1</v>
      </c>
      <c r="H173" s="13">
        <f t="shared" ca="1" si="50"/>
        <v>1.0107582100000001</v>
      </c>
      <c r="I173" s="12">
        <f t="shared" si="59"/>
        <v>2.5100000000000001E-2</v>
      </c>
      <c r="J173" s="34">
        <f t="shared" si="60"/>
        <v>43936</v>
      </c>
      <c r="K173" s="2">
        <f t="shared" si="61"/>
        <v>111</v>
      </c>
      <c r="L173" s="17">
        <f t="shared" si="62"/>
        <v>111</v>
      </c>
      <c r="M173" s="11">
        <f t="shared" si="51"/>
        <v>1.0109793140000001</v>
      </c>
      <c r="N173" s="11">
        <f t="shared" ca="1" si="52"/>
        <v>1.021855642</v>
      </c>
      <c r="O173" s="17">
        <f t="shared" si="63"/>
        <v>0</v>
      </c>
      <c r="P173" s="13">
        <f t="shared" ca="1" si="53"/>
        <v>21.855642</v>
      </c>
      <c r="Q173" s="20">
        <f t="shared" si="54"/>
        <v>0</v>
      </c>
      <c r="R173" s="13">
        <f t="shared" si="55"/>
        <v>0</v>
      </c>
      <c r="S173" s="4" t="str">
        <f t="shared" si="64"/>
        <v>J=</v>
      </c>
      <c r="T173" s="34">
        <f t="shared" si="65"/>
        <v>44119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3">
        <f t="shared" si="56"/>
        <v>44098</v>
      </c>
      <c r="B174" s="74">
        <f t="shared" ca="1" si="66"/>
        <v>1022.032507</v>
      </c>
      <c r="C174" s="13">
        <f t="shared" si="57"/>
        <v>1000</v>
      </c>
      <c r="D174" s="12">
        <f ca="1">IF(A174&lt;$B$1,VLOOKUP(A174,[1]DI!$A$4:$B$15000,2,FALSE),0)</f>
        <v>1.9000000000000006E-2</v>
      </c>
      <c r="E174" s="13">
        <f t="shared" ca="1" si="49"/>
        <v>1.0000746899999999</v>
      </c>
      <c r="F174" s="13">
        <f ca="1">(TRUNC(PRODUCT($E$12:$E173),16))</f>
        <v>1.0108337063349</v>
      </c>
      <c r="G174" s="13">
        <f t="shared" si="58"/>
        <v>1</v>
      </c>
      <c r="H174" s="13">
        <f t="shared" ca="1" si="50"/>
        <v>1.01083371</v>
      </c>
      <c r="I174" s="12">
        <f t="shared" si="59"/>
        <v>2.5100000000000001E-2</v>
      </c>
      <c r="J174" s="34">
        <f t="shared" si="60"/>
        <v>43936</v>
      </c>
      <c r="K174" s="2">
        <f t="shared" si="61"/>
        <v>112</v>
      </c>
      <c r="L174" s="17">
        <f t="shared" si="62"/>
        <v>112</v>
      </c>
      <c r="M174" s="11">
        <f t="shared" si="51"/>
        <v>1.0110787729999999</v>
      </c>
      <c r="N174" s="11">
        <f t="shared" ca="1" si="52"/>
        <v>1.022032507</v>
      </c>
      <c r="O174" s="17">
        <f t="shared" si="63"/>
        <v>0</v>
      </c>
      <c r="P174" s="13">
        <f t="shared" ca="1" si="53"/>
        <v>22.032506999999999</v>
      </c>
      <c r="Q174" s="20">
        <f t="shared" si="54"/>
        <v>0</v>
      </c>
      <c r="R174" s="13">
        <f t="shared" si="55"/>
        <v>0</v>
      </c>
      <c r="S174" s="4" t="str">
        <f t="shared" si="64"/>
        <v>J=</v>
      </c>
      <c r="T174" s="34">
        <f t="shared" si="65"/>
        <v>44119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3">
        <f t="shared" si="56"/>
        <v>44099</v>
      </c>
      <c r="B175" s="74">
        <f t="shared" ca="1" si="66"/>
        <v>1022.20939699</v>
      </c>
      <c r="C175" s="13">
        <f t="shared" si="57"/>
        <v>1000</v>
      </c>
      <c r="D175" s="12">
        <f ca="1">IF(A175&lt;$B$1,VLOOKUP(A175,[1]DI!$A$4:$B$15000,2,FALSE),0)</f>
        <v>1.9000000000000006E-2</v>
      </c>
      <c r="E175" s="13">
        <f t="shared" ca="1" si="49"/>
        <v>1.0000746899999999</v>
      </c>
      <c r="F175" s="13">
        <f ca="1">(TRUNC(PRODUCT($E$12:$E174),16))</f>
        <v>1.01090920550443</v>
      </c>
      <c r="G175" s="13">
        <f t="shared" si="58"/>
        <v>1</v>
      </c>
      <c r="H175" s="13">
        <f t="shared" ca="1" si="50"/>
        <v>1.0109092099999999</v>
      </c>
      <c r="I175" s="12">
        <f t="shared" si="59"/>
        <v>2.5100000000000001E-2</v>
      </c>
      <c r="J175" s="34">
        <f t="shared" si="60"/>
        <v>43936</v>
      </c>
      <c r="K175" s="2">
        <f t="shared" si="61"/>
        <v>113</v>
      </c>
      <c r="L175" s="17">
        <f t="shared" si="62"/>
        <v>113</v>
      </c>
      <c r="M175" s="11">
        <f t="shared" si="51"/>
        <v>1.0111782410000001</v>
      </c>
      <c r="N175" s="11">
        <f t="shared" ca="1" si="52"/>
        <v>1.0222093969999999</v>
      </c>
      <c r="O175" s="17">
        <f t="shared" si="63"/>
        <v>0</v>
      </c>
      <c r="P175" s="13">
        <f t="shared" ca="1" si="53"/>
        <v>22.209396989999998</v>
      </c>
      <c r="Q175" s="20">
        <f t="shared" si="54"/>
        <v>0</v>
      </c>
      <c r="R175" s="13">
        <f t="shared" si="55"/>
        <v>0</v>
      </c>
      <c r="S175" s="4" t="str">
        <f t="shared" si="64"/>
        <v>J=</v>
      </c>
      <c r="T175" s="34">
        <f t="shared" si="65"/>
        <v>44119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3">
        <f t="shared" si="56"/>
        <v>44100</v>
      </c>
      <c r="B176" s="74">
        <f t="shared" ca="1" si="66"/>
        <v>1022.386312</v>
      </c>
      <c r="C176" s="13">
        <f t="shared" si="57"/>
        <v>1000</v>
      </c>
      <c r="D176" s="12">
        <f ca="1">IF(A176&lt;$B$1,VLOOKUP(A176,[1]DI!$A$4:$B$15000,2,FALSE),0)</f>
        <v>0</v>
      </c>
      <c r="E176" s="13">
        <f t="shared" ca="1" si="49"/>
        <v>1</v>
      </c>
      <c r="F176" s="13">
        <f ca="1">(TRUNC(PRODUCT($E$12:$E175),16))</f>
        <v>1.0109847103129901</v>
      </c>
      <c r="G176" s="13">
        <f t="shared" si="58"/>
        <v>1</v>
      </c>
      <c r="H176" s="13">
        <f t="shared" ca="1" si="50"/>
        <v>1.01098471</v>
      </c>
      <c r="I176" s="12">
        <f t="shared" si="59"/>
        <v>2.5100000000000001E-2</v>
      </c>
      <c r="J176" s="34">
        <f t="shared" si="60"/>
        <v>43936</v>
      </c>
      <c r="K176" s="2">
        <f t="shared" si="61"/>
        <v>113</v>
      </c>
      <c r="L176" s="17">
        <f t="shared" si="62"/>
        <v>114</v>
      </c>
      <c r="M176" s="11">
        <f t="shared" si="51"/>
        <v>1.01127772</v>
      </c>
      <c r="N176" s="11">
        <f t="shared" ca="1" si="52"/>
        <v>1.0223863120000001</v>
      </c>
      <c r="O176" s="17">
        <f t="shared" si="63"/>
        <v>0</v>
      </c>
      <c r="P176" s="13">
        <f t="shared" ca="1" si="53"/>
        <v>22.386312</v>
      </c>
      <c r="Q176" s="20">
        <f t="shared" si="54"/>
        <v>0</v>
      </c>
      <c r="R176" s="13">
        <f t="shared" si="55"/>
        <v>0</v>
      </c>
      <c r="S176" s="4" t="str">
        <f t="shared" si="64"/>
        <v>J=</v>
      </c>
      <c r="T176" s="34">
        <f t="shared" si="65"/>
        <v>44119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3">
        <f t="shared" si="56"/>
        <v>44101</v>
      </c>
      <c r="B177" s="74">
        <f t="shared" ca="1" si="66"/>
        <v>1022.386312</v>
      </c>
      <c r="C177" s="13">
        <f t="shared" si="57"/>
        <v>1000</v>
      </c>
      <c r="D177" s="12">
        <f ca="1">IF(A177&lt;$B$1,VLOOKUP(A177,[1]DI!$A$4:$B$15000,2,FALSE),0)</f>
        <v>0</v>
      </c>
      <c r="E177" s="13">
        <f t="shared" ca="1" si="49"/>
        <v>1</v>
      </c>
      <c r="F177" s="13">
        <f ca="1">(TRUNC(PRODUCT($E$12:$E176),16))</f>
        <v>1.0109847103129901</v>
      </c>
      <c r="G177" s="13">
        <f t="shared" si="58"/>
        <v>1</v>
      </c>
      <c r="H177" s="13">
        <f t="shared" ca="1" si="50"/>
        <v>1.01098471</v>
      </c>
      <c r="I177" s="12">
        <f t="shared" si="59"/>
        <v>2.5100000000000001E-2</v>
      </c>
      <c r="J177" s="34">
        <f t="shared" si="60"/>
        <v>43936</v>
      </c>
      <c r="K177" s="2">
        <f t="shared" si="61"/>
        <v>113</v>
      </c>
      <c r="L177" s="17">
        <f t="shared" si="62"/>
        <v>114</v>
      </c>
      <c r="M177" s="11">
        <f t="shared" si="51"/>
        <v>1.01127772</v>
      </c>
      <c r="N177" s="11">
        <f t="shared" ca="1" si="52"/>
        <v>1.0223863120000001</v>
      </c>
      <c r="O177" s="17">
        <f t="shared" si="63"/>
        <v>0</v>
      </c>
      <c r="P177" s="13">
        <f t="shared" ca="1" si="53"/>
        <v>22.386312</v>
      </c>
      <c r="Q177" s="20">
        <f t="shared" si="54"/>
        <v>0</v>
      </c>
      <c r="R177" s="13">
        <f t="shared" si="55"/>
        <v>0</v>
      </c>
      <c r="S177" s="4" t="str">
        <f t="shared" si="64"/>
        <v>J=</v>
      </c>
      <c r="T177" s="34">
        <f t="shared" si="65"/>
        <v>44119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3">
        <f t="shared" si="56"/>
        <v>44102</v>
      </c>
      <c r="B178" s="74">
        <f t="shared" ca="1" si="66"/>
        <v>1022.386312</v>
      </c>
      <c r="C178" s="13">
        <f t="shared" si="57"/>
        <v>1000</v>
      </c>
      <c r="D178" s="12">
        <f ca="1">IF(A178&lt;$B$1,VLOOKUP(A178,[1]DI!$A$4:$B$15000,2,FALSE),0)</f>
        <v>1.9000000000000006E-2</v>
      </c>
      <c r="E178" s="13">
        <f t="shared" ca="1" si="49"/>
        <v>1.0000746899999999</v>
      </c>
      <c r="F178" s="13">
        <f ca="1">(TRUNC(PRODUCT($E$12:$E177),16))</f>
        <v>1.0109847103129901</v>
      </c>
      <c r="G178" s="13">
        <f t="shared" si="58"/>
        <v>1</v>
      </c>
      <c r="H178" s="13">
        <f t="shared" ca="1" si="50"/>
        <v>1.01098471</v>
      </c>
      <c r="I178" s="12">
        <f t="shared" si="59"/>
        <v>2.5100000000000001E-2</v>
      </c>
      <c r="J178" s="34">
        <f t="shared" si="60"/>
        <v>43936</v>
      </c>
      <c r="K178" s="2">
        <f t="shared" si="61"/>
        <v>114</v>
      </c>
      <c r="L178" s="17">
        <f t="shared" si="62"/>
        <v>114</v>
      </c>
      <c r="M178" s="11">
        <f t="shared" si="51"/>
        <v>1.01127772</v>
      </c>
      <c r="N178" s="11">
        <f t="shared" ca="1" si="52"/>
        <v>1.0223863120000001</v>
      </c>
      <c r="O178" s="17">
        <f t="shared" si="63"/>
        <v>0</v>
      </c>
      <c r="P178" s="13">
        <f t="shared" ca="1" si="53"/>
        <v>22.386312</v>
      </c>
      <c r="Q178" s="20">
        <f t="shared" si="54"/>
        <v>0</v>
      </c>
      <c r="R178" s="13">
        <f t="shared" si="55"/>
        <v>0</v>
      </c>
      <c r="S178" s="4" t="str">
        <f t="shared" si="64"/>
        <v>J=</v>
      </c>
      <c r="T178" s="34">
        <f t="shared" si="65"/>
        <v>44119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3">
        <f t="shared" si="56"/>
        <v>44103</v>
      </c>
      <c r="B179" s="74">
        <f t="shared" ca="1" si="66"/>
        <v>1022.563262</v>
      </c>
      <c r="C179" s="13">
        <f t="shared" si="57"/>
        <v>1000</v>
      </c>
      <c r="D179" s="12">
        <f ca="1">IF(A179&lt;$B$1,VLOOKUP(A179,[1]DI!$A$4:$B$15000,2,FALSE),0)</f>
        <v>1.9000000000000006E-2</v>
      </c>
      <c r="E179" s="13">
        <f t="shared" ca="1" si="49"/>
        <v>1.0000746899999999</v>
      </c>
      <c r="F179" s="13">
        <f ca="1">(TRUNC(PRODUCT($E$12:$E178),16))</f>
        <v>1.011060220761</v>
      </c>
      <c r="G179" s="13">
        <f t="shared" si="58"/>
        <v>1</v>
      </c>
      <c r="H179" s="13">
        <f t="shared" ca="1" si="50"/>
        <v>1.0110602200000001</v>
      </c>
      <c r="I179" s="12">
        <f t="shared" si="59"/>
        <v>2.5100000000000001E-2</v>
      </c>
      <c r="J179" s="34">
        <f t="shared" si="60"/>
        <v>43936</v>
      </c>
      <c r="K179" s="2">
        <f t="shared" si="61"/>
        <v>115</v>
      </c>
      <c r="L179" s="17">
        <f t="shared" si="62"/>
        <v>115</v>
      </c>
      <c r="M179" s="11">
        <f t="shared" si="51"/>
        <v>1.0113772080000001</v>
      </c>
      <c r="N179" s="11">
        <f t="shared" ca="1" si="52"/>
        <v>1.022563262</v>
      </c>
      <c r="O179" s="17">
        <f t="shared" si="63"/>
        <v>0</v>
      </c>
      <c r="P179" s="13">
        <f t="shared" ca="1" si="53"/>
        <v>22.563262000000002</v>
      </c>
      <c r="Q179" s="20">
        <f t="shared" si="54"/>
        <v>0</v>
      </c>
      <c r="R179" s="13">
        <f t="shared" si="55"/>
        <v>0</v>
      </c>
      <c r="S179" s="4" t="str">
        <f t="shared" si="64"/>
        <v>J=</v>
      </c>
      <c r="T179" s="34">
        <f t="shared" si="65"/>
        <v>44119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3">
        <f t="shared" si="56"/>
        <v>44104</v>
      </c>
      <c r="B180" s="74">
        <f t="shared" ca="1" si="66"/>
        <v>1022.740247</v>
      </c>
      <c r="C180" s="13">
        <f t="shared" si="57"/>
        <v>1000</v>
      </c>
      <c r="D180" s="12">
        <f ca="1">IF(A180&lt;$B$1,VLOOKUP(A180,[1]DI!$A$4:$B$15000,2,FALSE),0)</f>
        <v>1.9000000000000006E-2</v>
      </c>
      <c r="E180" s="13">
        <f t="shared" ca="1" si="49"/>
        <v>1.0000746899999999</v>
      </c>
      <c r="F180" s="13">
        <f ca="1">(TRUNC(PRODUCT($E$12:$E179),16))</f>
        <v>1.01113573684889</v>
      </c>
      <c r="G180" s="13">
        <f t="shared" si="58"/>
        <v>1</v>
      </c>
      <c r="H180" s="13">
        <f t="shared" ca="1" si="50"/>
        <v>1.0111357400000001</v>
      </c>
      <c r="I180" s="12">
        <f t="shared" si="59"/>
        <v>2.5100000000000001E-2</v>
      </c>
      <c r="J180" s="34">
        <f t="shared" si="60"/>
        <v>43936</v>
      </c>
      <c r="K180" s="2">
        <f t="shared" si="61"/>
        <v>116</v>
      </c>
      <c r="L180" s="17">
        <f t="shared" si="62"/>
        <v>116</v>
      </c>
      <c r="M180" s="11">
        <f t="shared" si="51"/>
        <v>1.011476705</v>
      </c>
      <c r="N180" s="11">
        <f t="shared" ca="1" si="52"/>
        <v>1.022740247</v>
      </c>
      <c r="O180" s="17">
        <f t="shared" si="63"/>
        <v>0</v>
      </c>
      <c r="P180" s="13">
        <f t="shared" ca="1" si="53"/>
        <v>22.740247</v>
      </c>
      <c r="Q180" s="20">
        <f t="shared" si="54"/>
        <v>0</v>
      </c>
      <c r="R180" s="13">
        <f t="shared" si="55"/>
        <v>0</v>
      </c>
      <c r="S180" s="4" t="str">
        <f t="shared" si="64"/>
        <v>J=</v>
      </c>
      <c r="T180" s="34">
        <f t="shared" si="65"/>
        <v>44119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3">
        <f t="shared" si="56"/>
        <v>44105</v>
      </c>
      <c r="B181" s="74">
        <f t="shared" ca="1" si="66"/>
        <v>1022.9172569999999</v>
      </c>
      <c r="C181" s="13">
        <f t="shared" si="57"/>
        <v>1000</v>
      </c>
      <c r="D181" s="12">
        <f ca="1">IF(A181&lt;$B$1,VLOOKUP(A181,[1]DI!$A$4:$B$15000,2,FALSE),0)</f>
        <v>1.9000000000000006E-2</v>
      </c>
      <c r="E181" s="13">
        <f t="shared" ca="1" si="49"/>
        <v>1.0000746899999999</v>
      </c>
      <c r="F181" s="13">
        <f ca="1">(TRUNC(PRODUCT($E$12:$E180),16))</f>
        <v>1.0112112585770701</v>
      </c>
      <c r="G181" s="13">
        <f t="shared" si="58"/>
        <v>1</v>
      </c>
      <c r="H181" s="13">
        <f t="shared" ca="1" si="50"/>
        <v>1.0112112600000001</v>
      </c>
      <c r="I181" s="12">
        <f t="shared" si="59"/>
        <v>2.5100000000000001E-2</v>
      </c>
      <c r="J181" s="34">
        <f t="shared" si="60"/>
        <v>43936</v>
      </c>
      <c r="K181" s="2">
        <f t="shared" si="61"/>
        <v>117</v>
      </c>
      <c r="L181" s="17">
        <f t="shared" si="62"/>
        <v>117</v>
      </c>
      <c r="M181" s="11">
        <f t="shared" si="51"/>
        <v>1.0115762129999999</v>
      </c>
      <c r="N181" s="11">
        <f t="shared" ca="1" si="52"/>
        <v>1.022917257</v>
      </c>
      <c r="O181" s="17">
        <f t="shared" si="63"/>
        <v>0</v>
      </c>
      <c r="P181" s="13">
        <f t="shared" ca="1" si="53"/>
        <v>22.917256999999999</v>
      </c>
      <c r="Q181" s="20">
        <f t="shared" si="54"/>
        <v>0</v>
      </c>
      <c r="R181" s="13">
        <f t="shared" si="55"/>
        <v>0</v>
      </c>
      <c r="S181" s="4" t="str">
        <f t="shared" si="64"/>
        <v>J=</v>
      </c>
      <c r="T181" s="34">
        <f t="shared" si="65"/>
        <v>44119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3">
        <f t="shared" si="56"/>
        <v>44106</v>
      </c>
      <c r="B182" s="74">
        <f t="shared" ca="1" si="66"/>
        <v>1023.094302</v>
      </c>
      <c r="C182" s="13">
        <f t="shared" si="57"/>
        <v>1000</v>
      </c>
      <c r="D182" s="12">
        <f ca="1">IF(A182&lt;$B$1,VLOOKUP(A182,[1]DI!$A$4:$B$15000,2,FALSE),0)</f>
        <v>1.9000000000000006E-2</v>
      </c>
      <c r="E182" s="13">
        <f t="shared" ca="1" si="49"/>
        <v>1.0000746899999999</v>
      </c>
      <c r="F182" s="13">
        <f ca="1">(TRUNC(PRODUCT($E$12:$E181),16))</f>
        <v>1.01128678594598</v>
      </c>
      <c r="G182" s="13">
        <f t="shared" si="58"/>
        <v>1</v>
      </c>
      <c r="H182" s="13">
        <f t="shared" ca="1" si="50"/>
        <v>1.01128679</v>
      </c>
      <c r="I182" s="12">
        <f t="shared" si="59"/>
        <v>2.5100000000000001E-2</v>
      </c>
      <c r="J182" s="34">
        <f t="shared" si="60"/>
        <v>43936</v>
      </c>
      <c r="K182" s="2">
        <f t="shared" si="61"/>
        <v>118</v>
      </c>
      <c r="L182" s="17">
        <f t="shared" si="62"/>
        <v>118</v>
      </c>
      <c r="M182" s="11">
        <f t="shared" si="51"/>
        <v>1.0116757300000001</v>
      </c>
      <c r="N182" s="11">
        <f t="shared" ca="1" si="52"/>
        <v>1.0230943020000001</v>
      </c>
      <c r="O182" s="17">
        <f t="shared" si="63"/>
        <v>0</v>
      </c>
      <c r="P182" s="13">
        <f t="shared" ca="1" si="53"/>
        <v>23.094301999999999</v>
      </c>
      <c r="Q182" s="20">
        <f t="shared" si="54"/>
        <v>0</v>
      </c>
      <c r="R182" s="13">
        <f t="shared" si="55"/>
        <v>0</v>
      </c>
      <c r="S182" s="4" t="str">
        <f t="shared" si="64"/>
        <v>J=</v>
      </c>
      <c r="T182" s="34">
        <f t="shared" si="65"/>
        <v>44119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3">
        <f t="shared" si="56"/>
        <v>44107</v>
      </c>
      <c r="B183" s="74">
        <f t="shared" ca="1" si="66"/>
        <v>1023.271371</v>
      </c>
      <c r="C183" s="13">
        <f t="shared" si="57"/>
        <v>1000</v>
      </c>
      <c r="D183" s="12">
        <f ca="1">IF(A183&lt;$B$1,VLOOKUP(A183,[1]DI!$A$4:$B$15000,2,FALSE),0)</f>
        <v>0</v>
      </c>
      <c r="E183" s="13">
        <f t="shared" ca="1" si="49"/>
        <v>1</v>
      </c>
      <c r="F183" s="13">
        <f ca="1">(TRUNC(PRODUCT($E$12:$E182),16))</f>
        <v>1.0113623189560199</v>
      </c>
      <c r="G183" s="13">
        <f t="shared" si="58"/>
        <v>1</v>
      </c>
      <c r="H183" s="13">
        <f t="shared" ca="1" si="50"/>
        <v>1.0113623199999999</v>
      </c>
      <c r="I183" s="12">
        <f t="shared" si="59"/>
        <v>2.5100000000000001E-2</v>
      </c>
      <c r="J183" s="34">
        <f t="shared" si="60"/>
        <v>43936</v>
      </c>
      <c r="K183" s="2">
        <f t="shared" si="61"/>
        <v>118</v>
      </c>
      <c r="L183" s="17">
        <f t="shared" si="62"/>
        <v>119</v>
      </c>
      <c r="M183" s="11">
        <f t="shared" si="51"/>
        <v>1.011775257</v>
      </c>
      <c r="N183" s="11">
        <f t="shared" ca="1" si="52"/>
        <v>1.0232713710000001</v>
      </c>
      <c r="O183" s="17">
        <f t="shared" si="63"/>
        <v>0</v>
      </c>
      <c r="P183" s="13">
        <f t="shared" ca="1" si="53"/>
        <v>23.271370999999998</v>
      </c>
      <c r="Q183" s="20">
        <f t="shared" si="54"/>
        <v>0</v>
      </c>
      <c r="R183" s="13">
        <f t="shared" si="55"/>
        <v>0</v>
      </c>
      <c r="S183" s="4" t="str">
        <f t="shared" si="64"/>
        <v>J=</v>
      </c>
      <c r="T183" s="34">
        <f t="shared" si="65"/>
        <v>44119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3">
        <f t="shared" si="56"/>
        <v>44108</v>
      </c>
      <c r="B184" s="74">
        <f t="shared" ca="1" si="66"/>
        <v>1023.271371</v>
      </c>
      <c r="C184" s="13">
        <f t="shared" si="57"/>
        <v>1000</v>
      </c>
      <c r="D184" s="12">
        <f ca="1">IF(A184&lt;$B$1,VLOOKUP(A184,[1]DI!$A$4:$B$15000,2,FALSE),0)</f>
        <v>0</v>
      </c>
      <c r="E184" s="13">
        <f t="shared" ca="1" si="49"/>
        <v>1</v>
      </c>
      <c r="F184" s="13">
        <f ca="1">(TRUNC(PRODUCT($E$12:$E183),16))</f>
        <v>1.0113623189560199</v>
      </c>
      <c r="G184" s="13">
        <f t="shared" si="58"/>
        <v>1</v>
      </c>
      <c r="H184" s="13">
        <f t="shared" ca="1" si="50"/>
        <v>1.0113623199999999</v>
      </c>
      <c r="I184" s="12">
        <f t="shared" si="59"/>
        <v>2.5100000000000001E-2</v>
      </c>
      <c r="J184" s="34">
        <f t="shared" si="60"/>
        <v>43936</v>
      </c>
      <c r="K184" s="2">
        <f t="shared" si="61"/>
        <v>118</v>
      </c>
      <c r="L184" s="17">
        <f t="shared" si="62"/>
        <v>119</v>
      </c>
      <c r="M184" s="11">
        <f t="shared" si="51"/>
        <v>1.011775257</v>
      </c>
      <c r="N184" s="11">
        <f t="shared" ca="1" si="52"/>
        <v>1.0232713710000001</v>
      </c>
      <c r="O184" s="17">
        <f t="shared" si="63"/>
        <v>0</v>
      </c>
      <c r="P184" s="13">
        <f t="shared" ca="1" si="53"/>
        <v>23.271370999999998</v>
      </c>
      <c r="Q184" s="20">
        <f t="shared" si="54"/>
        <v>0</v>
      </c>
      <c r="R184" s="13">
        <f t="shared" si="55"/>
        <v>0</v>
      </c>
      <c r="S184" s="4" t="str">
        <f t="shared" si="64"/>
        <v>J=</v>
      </c>
      <c r="T184" s="34">
        <f t="shared" si="65"/>
        <v>44119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3">
        <f t="shared" si="56"/>
        <v>44109</v>
      </c>
      <c r="B185" s="74">
        <f t="shared" ca="1" si="66"/>
        <v>1023.271371</v>
      </c>
      <c r="C185" s="13">
        <f t="shared" si="57"/>
        <v>1000</v>
      </c>
      <c r="D185" s="12">
        <f ca="1">IF(A185&lt;$B$1,VLOOKUP(A185,[1]DI!$A$4:$B$15000,2,FALSE),0)</f>
        <v>1.9000000000000006E-2</v>
      </c>
      <c r="E185" s="13">
        <f t="shared" ca="1" si="49"/>
        <v>1.0000746899999999</v>
      </c>
      <c r="F185" s="13">
        <f ca="1">(TRUNC(PRODUCT($E$12:$E184),16))</f>
        <v>1.0113623189560199</v>
      </c>
      <c r="G185" s="13">
        <f t="shared" si="58"/>
        <v>1</v>
      </c>
      <c r="H185" s="13">
        <f t="shared" ca="1" si="50"/>
        <v>1.0113623199999999</v>
      </c>
      <c r="I185" s="12">
        <f t="shared" si="59"/>
        <v>2.5100000000000001E-2</v>
      </c>
      <c r="J185" s="34">
        <f t="shared" si="60"/>
        <v>43936</v>
      </c>
      <c r="K185" s="2">
        <f t="shared" si="61"/>
        <v>119</v>
      </c>
      <c r="L185" s="17">
        <f t="shared" si="62"/>
        <v>119</v>
      </c>
      <c r="M185" s="11">
        <f t="shared" si="51"/>
        <v>1.011775257</v>
      </c>
      <c r="N185" s="11">
        <f t="shared" ca="1" si="52"/>
        <v>1.0232713710000001</v>
      </c>
      <c r="O185" s="17">
        <f t="shared" si="63"/>
        <v>0</v>
      </c>
      <c r="P185" s="13">
        <f t="shared" ca="1" si="53"/>
        <v>23.271370999999998</v>
      </c>
      <c r="Q185" s="20">
        <f t="shared" si="54"/>
        <v>0</v>
      </c>
      <c r="R185" s="13">
        <f t="shared" si="55"/>
        <v>0</v>
      </c>
      <c r="S185" s="4" t="str">
        <f t="shared" si="64"/>
        <v>J=</v>
      </c>
      <c r="T185" s="34">
        <f t="shared" si="65"/>
        <v>44119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3">
        <f t="shared" si="56"/>
        <v>44110</v>
      </c>
      <c r="B186" s="74">
        <f t="shared" ca="1" si="66"/>
        <v>1023.448476</v>
      </c>
      <c r="C186" s="13">
        <f t="shared" si="57"/>
        <v>1000</v>
      </c>
      <c r="D186" s="12">
        <f ca="1">IF(A186&lt;$B$1,VLOOKUP(A186,[1]DI!$A$4:$B$15000,2,FALSE),0)</f>
        <v>1.9000000000000006E-2</v>
      </c>
      <c r="E186" s="13">
        <f t="shared" ca="1" si="49"/>
        <v>1.0000746899999999</v>
      </c>
      <c r="F186" s="13">
        <f ca="1">(TRUNC(PRODUCT($E$12:$E185),16))</f>
        <v>1.01143785760762</v>
      </c>
      <c r="G186" s="13">
        <f t="shared" si="58"/>
        <v>1</v>
      </c>
      <c r="H186" s="13">
        <f t="shared" ca="1" si="50"/>
        <v>1.01143786</v>
      </c>
      <c r="I186" s="12">
        <f t="shared" si="59"/>
        <v>2.5100000000000001E-2</v>
      </c>
      <c r="J186" s="34">
        <f t="shared" si="60"/>
        <v>43936</v>
      </c>
      <c r="K186" s="2">
        <f t="shared" si="61"/>
        <v>120</v>
      </c>
      <c r="L186" s="17">
        <f t="shared" si="62"/>
        <v>120</v>
      </c>
      <c r="M186" s="11">
        <f t="shared" si="51"/>
        <v>1.0118747939999999</v>
      </c>
      <c r="N186" s="11">
        <f t="shared" ca="1" si="52"/>
        <v>1.023448476</v>
      </c>
      <c r="O186" s="17">
        <f t="shared" si="63"/>
        <v>0</v>
      </c>
      <c r="P186" s="13">
        <f t="shared" ca="1" si="53"/>
        <v>23.448475999999999</v>
      </c>
      <c r="Q186" s="20">
        <f t="shared" si="54"/>
        <v>0</v>
      </c>
      <c r="R186" s="13">
        <f t="shared" si="55"/>
        <v>0</v>
      </c>
      <c r="S186" s="4" t="str">
        <f t="shared" si="64"/>
        <v>J=</v>
      </c>
      <c r="T186" s="34">
        <f t="shared" si="65"/>
        <v>44119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3">
        <f t="shared" si="56"/>
        <v>44111</v>
      </c>
      <c r="B187" s="74">
        <f t="shared" ca="1" si="66"/>
        <v>1023.6256059999999</v>
      </c>
      <c r="C187" s="13">
        <f t="shared" si="57"/>
        <v>1000</v>
      </c>
      <c r="D187" s="12">
        <f ca="1">IF(A187&lt;$B$1,VLOOKUP(A187,[1]DI!$A$4:$B$15000,2,FALSE),0)</f>
        <v>1.9000000000000006E-2</v>
      </c>
      <c r="E187" s="13">
        <f t="shared" ca="1" si="49"/>
        <v>1.0000746899999999</v>
      </c>
      <c r="F187" s="13">
        <f ca="1">(TRUNC(PRODUCT($E$12:$E186),16))</f>
        <v>1.01151340190121</v>
      </c>
      <c r="G187" s="13">
        <f t="shared" si="58"/>
        <v>1</v>
      </c>
      <c r="H187" s="13">
        <f t="shared" ca="1" si="50"/>
        <v>1.0115133999999999</v>
      </c>
      <c r="I187" s="12">
        <f t="shared" si="59"/>
        <v>2.5100000000000001E-2</v>
      </c>
      <c r="J187" s="34">
        <f t="shared" si="60"/>
        <v>43936</v>
      </c>
      <c r="K187" s="2">
        <f t="shared" si="61"/>
        <v>121</v>
      </c>
      <c r="L187" s="17">
        <f t="shared" si="62"/>
        <v>121</v>
      </c>
      <c r="M187" s="11">
        <f t="shared" si="51"/>
        <v>1.0119743409999999</v>
      </c>
      <c r="N187" s="11">
        <f t="shared" ca="1" si="52"/>
        <v>1.023625606</v>
      </c>
      <c r="O187" s="17">
        <f t="shared" si="63"/>
        <v>0</v>
      </c>
      <c r="P187" s="13">
        <f t="shared" ca="1" si="53"/>
        <v>23.625606000000001</v>
      </c>
      <c r="Q187" s="20">
        <f t="shared" si="54"/>
        <v>0</v>
      </c>
      <c r="R187" s="13">
        <f t="shared" si="55"/>
        <v>0</v>
      </c>
      <c r="S187" s="4" t="str">
        <f t="shared" si="64"/>
        <v>J=</v>
      </c>
      <c r="T187" s="34">
        <f t="shared" si="65"/>
        <v>44119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3">
        <f t="shared" si="56"/>
        <v>44112</v>
      </c>
      <c r="B188" s="74">
        <f t="shared" ca="1" si="66"/>
        <v>1023.802772</v>
      </c>
      <c r="C188" s="13">
        <f t="shared" si="57"/>
        <v>1000</v>
      </c>
      <c r="D188" s="12">
        <f ca="1">IF(A188&lt;$B$1,VLOOKUP(A188,[1]DI!$A$4:$B$15000,2,FALSE),0)</f>
        <v>1.9000000000000006E-2</v>
      </c>
      <c r="E188" s="13">
        <f t="shared" ca="1" si="49"/>
        <v>1.0000746899999999</v>
      </c>
      <c r="F188" s="13">
        <f ca="1">(TRUNC(PRODUCT($E$12:$E187),16))</f>
        <v>1.0115889518371901</v>
      </c>
      <c r="G188" s="13">
        <f t="shared" si="58"/>
        <v>1</v>
      </c>
      <c r="H188" s="13">
        <f t="shared" ca="1" si="50"/>
        <v>1.0115889499999999</v>
      </c>
      <c r="I188" s="12">
        <f t="shared" si="59"/>
        <v>2.5100000000000001E-2</v>
      </c>
      <c r="J188" s="34">
        <f t="shared" si="60"/>
        <v>43936</v>
      </c>
      <c r="K188" s="2">
        <f t="shared" si="61"/>
        <v>122</v>
      </c>
      <c r="L188" s="17">
        <f t="shared" si="62"/>
        <v>122</v>
      </c>
      <c r="M188" s="11">
        <f t="shared" si="51"/>
        <v>1.0120738979999999</v>
      </c>
      <c r="N188" s="11">
        <f t="shared" ca="1" si="52"/>
        <v>1.023802772</v>
      </c>
      <c r="O188" s="17">
        <f t="shared" si="63"/>
        <v>0</v>
      </c>
      <c r="P188" s="13">
        <f t="shared" ca="1" si="53"/>
        <v>23.802772000000001</v>
      </c>
      <c r="Q188" s="20">
        <f t="shared" si="54"/>
        <v>0</v>
      </c>
      <c r="R188" s="13">
        <f t="shared" si="55"/>
        <v>0</v>
      </c>
      <c r="S188" s="4" t="str">
        <f t="shared" si="64"/>
        <v>J=</v>
      </c>
      <c r="T188" s="34">
        <f t="shared" si="65"/>
        <v>44119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3">
        <f t="shared" si="56"/>
        <v>44113</v>
      </c>
      <c r="B189" s="74">
        <f t="shared" ca="1" si="66"/>
        <v>1023.97997099</v>
      </c>
      <c r="C189" s="13">
        <f t="shared" si="57"/>
        <v>1000</v>
      </c>
      <c r="D189" s="12">
        <f ca="1">IF(A189&lt;$B$1,VLOOKUP(A189,[1]DI!$A$4:$B$15000,2,FALSE),0)</f>
        <v>1.9000000000000006E-2</v>
      </c>
      <c r="E189" s="13">
        <f t="shared" ca="1" si="49"/>
        <v>1.0000746899999999</v>
      </c>
      <c r="F189" s="13">
        <f ca="1">(TRUNC(PRODUCT($E$12:$E188),16))</f>
        <v>1.01166450741601</v>
      </c>
      <c r="G189" s="13">
        <f t="shared" si="58"/>
        <v>1</v>
      </c>
      <c r="H189" s="13">
        <f t="shared" ca="1" si="50"/>
        <v>1.0116645099999999</v>
      </c>
      <c r="I189" s="12">
        <f t="shared" si="59"/>
        <v>2.5100000000000001E-2</v>
      </c>
      <c r="J189" s="34">
        <f t="shared" si="60"/>
        <v>43936</v>
      </c>
      <c r="K189" s="2">
        <f t="shared" si="61"/>
        <v>123</v>
      </c>
      <c r="L189" s="17">
        <f t="shared" si="62"/>
        <v>123</v>
      </c>
      <c r="M189" s="11">
        <f t="shared" si="51"/>
        <v>1.012173464</v>
      </c>
      <c r="N189" s="11">
        <f t="shared" ca="1" si="52"/>
        <v>1.0239799709999999</v>
      </c>
      <c r="O189" s="17">
        <f t="shared" si="63"/>
        <v>0</v>
      </c>
      <c r="P189" s="13">
        <f t="shared" ca="1" si="53"/>
        <v>23.979970990000002</v>
      </c>
      <c r="Q189" s="20">
        <f t="shared" si="54"/>
        <v>0</v>
      </c>
      <c r="R189" s="13">
        <f t="shared" si="55"/>
        <v>0</v>
      </c>
      <c r="S189" s="4" t="str">
        <f t="shared" si="64"/>
        <v>J=</v>
      </c>
      <c r="T189" s="34">
        <f t="shared" si="65"/>
        <v>44119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3">
        <f t="shared" si="56"/>
        <v>44114</v>
      </c>
      <c r="B190" s="74">
        <f t="shared" ca="1" si="66"/>
        <v>1024.1571960000001</v>
      </c>
      <c r="C190" s="13">
        <f t="shared" si="57"/>
        <v>1000</v>
      </c>
      <c r="D190" s="12">
        <f ca="1">IF(A190&lt;$B$1,VLOOKUP(A190,[1]DI!$A$4:$B$15000,2,FALSE),0)</f>
        <v>0</v>
      </c>
      <c r="E190" s="13">
        <f t="shared" ca="1" si="49"/>
        <v>1</v>
      </c>
      <c r="F190" s="13">
        <f ca="1">(TRUNC(PRODUCT($E$12:$E189),16))</f>
        <v>1.01174006863806</v>
      </c>
      <c r="G190" s="13">
        <f t="shared" si="58"/>
        <v>1</v>
      </c>
      <c r="H190" s="13">
        <f t="shared" ca="1" si="50"/>
        <v>1.0117400700000001</v>
      </c>
      <c r="I190" s="12">
        <f t="shared" si="59"/>
        <v>2.5100000000000001E-2</v>
      </c>
      <c r="J190" s="34">
        <f t="shared" si="60"/>
        <v>43936</v>
      </c>
      <c r="K190" s="2">
        <f t="shared" si="61"/>
        <v>123</v>
      </c>
      <c r="L190" s="17">
        <f t="shared" si="62"/>
        <v>124</v>
      </c>
      <c r="M190" s="11">
        <f t="shared" si="51"/>
        <v>1.01227304</v>
      </c>
      <c r="N190" s="11">
        <f t="shared" ca="1" si="52"/>
        <v>1.024157196</v>
      </c>
      <c r="O190" s="17">
        <f t="shared" si="63"/>
        <v>0</v>
      </c>
      <c r="P190" s="13">
        <f t="shared" ca="1" si="53"/>
        <v>24.157195999999999</v>
      </c>
      <c r="Q190" s="20">
        <f t="shared" si="54"/>
        <v>0</v>
      </c>
      <c r="R190" s="13">
        <f t="shared" si="55"/>
        <v>0</v>
      </c>
      <c r="S190" s="4" t="str">
        <f t="shared" si="64"/>
        <v>J=</v>
      </c>
      <c r="T190" s="34">
        <f t="shared" si="65"/>
        <v>44119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3">
        <f t="shared" si="56"/>
        <v>44115</v>
      </c>
      <c r="B191" s="74">
        <f t="shared" ca="1" si="66"/>
        <v>1024.1571960000001</v>
      </c>
      <c r="C191" s="13">
        <f t="shared" si="57"/>
        <v>1000</v>
      </c>
      <c r="D191" s="12">
        <f ca="1">IF(A191&lt;$B$1,VLOOKUP(A191,[1]DI!$A$4:$B$15000,2,FALSE),0)</f>
        <v>0</v>
      </c>
      <c r="E191" s="13">
        <f t="shared" ca="1" si="49"/>
        <v>1</v>
      </c>
      <c r="F191" s="13">
        <f ca="1">(TRUNC(PRODUCT($E$12:$E190),16))</f>
        <v>1.01174006863806</v>
      </c>
      <c r="G191" s="13">
        <f t="shared" si="58"/>
        <v>1</v>
      </c>
      <c r="H191" s="13">
        <f t="shared" ca="1" si="50"/>
        <v>1.0117400700000001</v>
      </c>
      <c r="I191" s="12">
        <f t="shared" si="59"/>
        <v>2.5100000000000001E-2</v>
      </c>
      <c r="J191" s="34">
        <f t="shared" si="60"/>
        <v>43936</v>
      </c>
      <c r="K191" s="2">
        <f t="shared" si="61"/>
        <v>123</v>
      </c>
      <c r="L191" s="17">
        <f t="shared" si="62"/>
        <v>124</v>
      </c>
      <c r="M191" s="11">
        <f t="shared" si="51"/>
        <v>1.01227304</v>
      </c>
      <c r="N191" s="11">
        <f t="shared" ca="1" si="52"/>
        <v>1.024157196</v>
      </c>
      <c r="O191" s="17">
        <f t="shared" si="63"/>
        <v>0</v>
      </c>
      <c r="P191" s="13">
        <f t="shared" ca="1" si="53"/>
        <v>24.157195999999999</v>
      </c>
      <c r="Q191" s="20">
        <f t="shared" si="54"/>
        <v>0</v>
      </c>
      <c r="R191" s="13">
        <f t="shared" si="55"/>
        <v>0</v>
      </c>
      <c r="S191" s="4" t="str">
        <f t="shared" si="64"/>
        <v>J=</v>
      </c>
      <c r="T191" s="34">
        <f t="shared" si="65"/>
        <v>44119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3">
        <f t="shared" si="56"/>
        <v>44116</v>
      </c>
      <c r="B192" s="74">
        <f t="shared" ca="1" si="66"/>
        <v>1024.1571960000001</v>
      </c>
      <c r="C192" s="13">
        <f t="shared" si="57"/>
        <v>1000</v>
      </c>
      <c r="D192" s="12">
        <f ca="1">IF(A192&lt;$B$1,VLOOKUP(A192,[1]DI!$A$4:$B$15000,2,FALSE),0)</f>
        <v>0</v>
      </c>
      <c r="E192" s="13">
        <f t="shared" ca="1" si="49"/>
        <v>1</v>
      </c>
      <c r="F192" s="13">
        <f ca="1">(TRUNC(PRODUCT($E$12:$E191),16))</f>
        <v>1.01174006863806</v>
      </c>
      <c r="G192" s="13">
        <f t="shared" si="58"/>
        <v>1</v>
      </c>
      <c r="H192" s="13">
        <f t="shared" ca="1" si="50"/>
        <v>1.0117400700000001</v>
      </c>
      <c r="I192" s="12">
        <f t="shared" si="59"/>
        <v>2.5100000000000001E-2</v>
      </c>
      <c r="J192" s="34">
        <f t="shared" si="60"/>
        <v>43936</v>
      </c>
      <c r="K192" s="2">
        <f t="shared" si="61"/>
        <v>123</v>
      </c>
      <c r="L192" s="17">
        <f t="shared" si="62"/>
        <v>124</v>
      </c>
      <c r="M192" s="11">
        <f t="shared" si="51"/>
        <v>1.01227304</v>
      </c>
      <c r="N192" s="11">
        <f t="shared" ca="1" si="52"/>
        <v>1.024157196</v>
      </c>
      <c r="O192" s="17">
        <f t="shared" si="63"/>
        <v>0</v>
      </c>
      <c r="P192" s="13">
        <f t="shared" ca="1" si="53"/>
        <v>24.157195999999999</v>
      </c>
      <c r="Q192" s="20">
        <f t="shared" si="54"/>
        <v>0</v>
      </c>
      <c r="R192" s="13">
        <f t="shared" si="55"/>
        <v>0</v>
      </c>
      <c r="S192" s="4" t="str">
        <f t="shared" si="64"/>
        <v>J=</v>
      </c>
      <c r="T192" s="34">
        <f t="shared" si="65"/>
        <v>44119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3">
        <f t="shared" si="56"/>
        <v>44117</v>
      </c>
      <c r="B193" s="74">
        <f t="shared" ca="1" si="66"/>
        <v>1024.1571960000001</v>
      </c>
      <c r="C193" s="13">
        <f t="shared" si="57"/>
        <v>1000</v>
      </c>
      <c r="D193" s="12">
        <f ca="1">IF(A193&lt;$B$1,VLOOKUP(A193,[1]DI!$A$4:$B$15000,2,FALSE),0)</f>
        <v>1.9000000000000006E-2</v>
      </c>
      <c r="E193" s="13">
        <f t="shared" ca="1" si="49"/>
        <v>1.0000746899999999</v>
      </c>
      <c r="F193" s="13">
        <f ca="1">(TRUNC(PRODUCT($E$12:$E192),16))</f>
        <v>1.01174006863806</v>
      </c>
      <c r="G193" s="13">
        <f t="shared" si="58"/>
        <v>1</v>
      </c>
      <c r="H193" s="13">
        <f t="shared" ca="1" si="50"/>
        <v>1.0117400700000001</v>
      </c>
      <c r="I193" s="12">
        <f t="shared" si="59"/>
        <v>2.5100000000000001E-2</v>
      </c>
      <c r="J193" s="34">
        <f t="shared" si="60"/>
        <v>43936</v>
      </c>
      <c r="K193" s="2">
        <f t="shared" si="61"/>
        <v>124</v>
      </c>
      <c r="L193" s="17">
        <f t="shared" si="62"/>
        <v>124</v>
      </c>
      <c r="M193" s="11">
        <f t="shared" si="51"/>
        <v>1.01227304</v>
      </c>
      <c r="N193" s="11">
        <f t="shared" ca="1" si="52"/>
        <v>1.024157196</v>
      </c>
      <c r="O193" s="17">
        <f t="shared" si="63"/>
        <v>0</v>
      </c>
      <c r="P193" s="13">
        <f t="shared" ca="1" si="53"/>
        <v>24.157195999999999</v>
      </c>
      <c r="Q193" s="20">
        <f t="shared" si="54"/>
        <v>0</v>
      </c>
      <c r="R193" s="13">
        <f t="shared" si="55"/>
        <v>0</v>
      </c>
      <c r="S193" s="4" t="str">
        <f t="shared" si="64"/>
        <v>J=</v>
      </c>
      <c r="T193" s="34">
        <f t="shared" si="65"/>
        <v>44119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3">
        <f t="shared" si="56"/>
        <v>44118</v>
      </c>
      <c r="B194" s="74">
        <f t="shared" ca="1" si="66"/>
        <v>1024.334456</v>
      </c>
      <c r="C194" s="13">
        <f t="shared" si="57"/>
        <v>1000</v>
      </c>
      <c r="D194" s="12">
        <f ca="1">IF(A194&lt;$B$1,VLOOKUP(A194,[1]DI!$A$4:$B$15000,2,FALSE),0)</f>
        <v>1.9000000000000006E-2</v>
      </c>
      <c r="E194" s="13">
        <f t="shared" ca="1" si="49"/>
        <v>1.0000746899999999</v>
      </c>
      <c r="F194" s="13">
        <f ca="1">(TRUNC(PRODUCT($E$12:$E193),16))</f>
        <v>1.0118156355037899</v>
      </c>
      <c r="G194" s="13">
        <f t="shared" si="58"/>
        <v>1</v>
      </c>
      <c r="H194" s="13">
        <f t="shared" ca="1" si="50"/>
        <v>1.01181564</v>
      </c>
      <c r="I194" s="12">
        <f t="shared" si="59"/>
        <v>2.5100000000000001E-2</v>
      </c>
      <c r="J194" s="34">
        <f t="shared" si="60"/>
        <v>43936</v>
      </c>
      <c r="K194" s="2">
        <f t="shared" si="61"/>
        <v>125</v>
      </c>
      <c r="L194" s="17">
        <f t="shared" si="62"/>
        <v>125</v>
      </c>
      <c r="M194" s="11">
        <f t="shared" si="51"/>
        <v>1.0123726260000001</v>
      </c>
      <c r="N194" s="11">
        <f t="shared" ca="1" si="52"/>
        <v>1.0243344560000001</v>
      </c>
      <c r="O194" s="17">
        <f t="shared" si="63"/>
        <v>0</v>
      </c>
      <c r="P194" s="13">
        <f t="shared" ca="1" si="53"/>
        <v>24.334455999999999</v>
      </c>
      <c r="Q194" s="20">
        <f t="shared" si="54"/>
        <v>0</v>
      </c>
      <c r="R194" s="13">
        <f t="shared" si="55"/>
        <v>0</v>
      </c>
      <c r="S194" s="4" t="str">
        <f t="shared" si="64"/>
        <v>J=</v>
      </c>
      <c r="T194" s="34">
        <f t="shared" si="65"/>
        <v>44119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3">
        <f t="shared" si="56"/>
        <v>44119</v>
      </c>
      <c r="B195" s="74">
        <f t="shared" ca="1" si="66"/>
        <v>1024.5117419999999</v>
      </c>
      <c r="C195" s="13">
        <f t="shared" si="57"/>
        <v>1000</v>
      </c>
      <c r="D195" s="12">
        <f ca="1">IF(A195&lt;$B$1,VLOOKUP(A195,[1]DI!$A$4:$B$15000,2,FALSE),0)</f>
        <v>1.9000000000000006E-2</v>
      </c>
      <c r="E195" s="13">
        <f t="shared" ca="1" si="49"/>
        <v>1.0000746899999999</v>
      </c>
      <c r="F195" s="13">
        <f ca="1">(TRUNC(PRODUCT($E$12:$E194),16))</f>
        <v>1.01189120801361</v>
      </c>
      <c r="G195" s="13">
        <f t="shared" si="58"/>
        <v>1</v>
      </c>
      <c r="H195" s="13">
        <f t="shared" ca="1" si="50"/>
        <v>1.0118912099999999</v>
      </c>
      <c r="I195" s="12">
        <f t="shared" si="59"/>
        <v>2.5100000000000001E-2</v>
      </c>
      <c r="J195" s="34">
        <f t="shared" si="60"/>
        <v>43936</v>
      </c>
      <c r="K195" s="2">
        <f t="shared" si="61"/>
        <v>126</v>
      </c>
      <c r="L195" s="17">
        <f t="shared" si="62"/>
        <v>126</v>
      </c>
      <c r="M195" s="11">
        <f t="shared" si="51"/>
        <v>1.012472222</v>
      </c>
      <c r="N195" s="11">
        <f t="shared" ca="1" si="52"/>
        <v>1.0245117420000001</v>
      </c>
      <c r="O195" s="17">
        <f t="shared" si="63"/>
        <v>1</v>
      </c>
      <c r="P195" s="13">
        <f t="shared" ca="1" si="53"/>
        <v>24.511742000000002</v>
      </c>
      <c r="Q195" s="20">
        <f t="shared" si="54"/>
        <v>0</v>
      </c>
      <c r="R195" s="13">
        <f t="shared" si="55"/>
        <v>0</v>
      </c>
      <c r="S195" s="4" t="str">
        <f t="shared" si="64"/>
        <v>J=</v>
      </c>
      <c r="T195" s="34">
        <f t="shared" si="65"/>
        <v>44119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3">
        <f t="shared" si="56"/>
        <v>44120</v>
      </c>
      <c r="B196" s="74">
        <f t="shared" ca="1" si="66"/>
        <v>1000.173076</v>
      </c>
      <c r="C196" s="13">
        <f t="shared" si="57"/>
        <v>1000</v>
      </c>
      <c r="D196" s="12">
        <f ca="1">IF(A196&lt;$B$1,VLOOKUP(A196,[1]DI!$A$4:$B$15000,2,FALSE),0)</f>
        <v>1.9000000000000006E-2</v>
      </c>
      <c r="E196" s="13">
        <f t="shared" ca="1" si="49"/>
        <v>1.0000746899999999</v>
      </c>
      <c r="F196" s="13">
        <f ca="1">(TRUNC(PRODUCT($E$12:$E195),16))</f>
        <v>1.01196678616793</v>
      </c>
      <c r="G196" s="13">
        <f t="shared" ca="1" si="58"/>
        <v>1.01189120801361</v>
      </c>
      <c r="H196" s="13">
        <f t="shared" ca="1" si="50"/>
        <v>1.0000746899999999</v>
      </c>
      <c r="I196" s="12">
        <f t="shared" si="59"/>
        <v>2.5100000000000001E-2</v>
      </c>
      <c r="J196" s="34">
        <f t="shared" si="60"/>
        <v>44119</v>
      </c>
      <c r="K196" s="2">
        <f t="shared" si="61"/>
        <v>1</v>
      </c>
      <c r="L196" s="17">
        <f t="shared" si="62"/>
        <v>1</v>
      </c>
      <c r="M196" s="11">
        <f t="shared" si="51"/>
        <v>1.000098379</v>
      </c>
      <c r="N196" s="11">
        <f t="shared" ca="1" si="52"/>
        <v>1.000173076</v>
      </c>
      <c r="O196" s="17">
        <f t="shared" si="63"/>
        <v>0</v>
      </c>
      <c r="P196" s="13">
        <f t="shared" ca="1" si="53"/>
        <v>0.17307600000000001</v>
      </c>
      <c r="Q196" s="20">
        <f t="shared" si="54"/>
        <v>0</v>
      </c>
      <c r="R196" s="13">
        <f t="shared" si="55"/>
        <v>0</v>
      </c>
      <c r="S196" s="4" t="str">
        <f t="shared" si="64"/>
        <v>A+J=</v>
      </c>
      <c r="T196" s="34">
        <f t="shared" si="65"/>
        <v>44301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3">
        <f t="shared" si="56"/>
        <v>44121</v>
      </c>
      <c r="B197" s="74">
        <f t="shared" ca="1" si="66"/>
        <v>1000.24778399</v>
      </c>
      <c r="C197" s="13">
        <f t="shared" si="57"/>
        <v>1000</v>
      </c>
      <c r="D197" s="12">
        <f ca="1">IF(A197&lt;$B$1,VLOOKUP(A197,[1]DI!$A$4:$B$15000,2,FALSE),0)</f>
        <v>0</v>
      </c>
      <c r="E197" s="13">
        <f t="shared" ca="1" si="49"/>
        <v>1</v>
      </c>
      <c r="F197" s="13">
        <f ca="1">(TRUNC(PRODUCT($E$12:$E196),16))</f>
        <v>1.0120423699671901</v>
      </c>
      <c r="G197" s="13">
        <f t="shared" ca="1" si="58"/>
        <v>1.01189120801361</v>
      </c>
      <c r="H197" s="13">
        <f t="shared" ca="1" si="50"/>
        <v>1.00014939</v>
      </c>
      <c r="I197" s="12">
        <f t="shared" si="59"/>
        <v>2.5100000000000001E-2</v>
      </c>
      <c r="J197" s="34">
        <f t="shared" si="60"/>
        <v>44119</v>
      </c>
      <c r="K197" s="2">
        <f t="shared" si="61"/>
        <v>1</v>
      </c>
      <c r="L197" s="17">
        <f t="shared" si="62"/>
        <v>1</v>
      </c>
      <c r="M197" s="11">
        <f t="shared" si="51"/>
        <v>1.000098379</v>
      </c>
      <c r="N197" s="11">
        <f t="shared" ca="1" si="52"/>
        <v>1.0002477839999999</v>
      </c>
      <c r="O197" s="17">
        <f t="shared" si="63"/>
        <v>0</v>
      </c>
      <c r="P197" s="13">
        <f t="shared" ca="1" si="53"/>
        <v>0.24778399000000001</v>
      </c>
      <c r="Q197" s="20">
        <f t="shared" si="54"/>
        <v>0</v>
      </c>
      <c r="R197" s="13">
        <f t="shared" si="55"/>
        <v>0</v>
      </c>
      <c r="S197" s="4" t="str">
        <f t="shared" si="64"/>
        <v>A+J=</v>
      </c>
      <c r="T197" s="34">
        <f t="shared" si="65"/>
        <v>44301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3">
        <f t="shared" si="56"/>
        <v>44122</v>
      </c>
      <c r="B198" s="74">
        <f t="shared" ca="1" si="66"/>
        <v>1000.24778399</v>
      </c>
      <c r="C198" s="13">
        <f t="shared" si="57"/>
        <v>1000</v>
      </c>
      <c r="D198" s="12">
        <f ca="1">IF(A198&lt;$B$1,VLOOKUP(A198,[1]DI!$A$4:$B$15000,2,FALSE),0)</f>
        <v>0</v>
      </c>
      <c r="E198" s="13">
        <f t="shared" ca="1" si="49"/>
        <v>1</v>
      </c>
      <c r="F198" s="13">
        <f ca="1">(TRUNC(PRODUCT($E$12:$E197),16))</f>
        <v>1.0120423699671901</v>
      </c>
      <c r="G198" s="13">
        <f t="shared" ca="1" si="58"/>
        <v>1.01189120801361</v>
      </c>
      <c r="H198" s="13">
        <f t="shared" ca="1" si="50"/>
        <v>1.00014939</v>
      </c>
      <c r="I198" s="12">
        <f t="shared" si="59"/>
        <v>2.5100000000000001E-2</v>
      </c>
      <c r="J198" s="34">
        <f t="shared" si="60"/>
        <v>44119</v>
      </c>
      <c r="K198" s="2">
        <f t="shared" si="61"/>
        <v>1</v>
      </c>
      <c r="L198" s="17">
        <f t="shared" si="62"/>
        <v>1</v>
      </c>
      <c r="M198" s="11">
        <f t="shared" si="51"/>
        <v>1.000098379</v>
      </c>
      <c r="N198" s="11">
        <f t="shared" ca="1" si="52"/>
        <v>1.0002477839999999</v>
      </c>
      <c r="O198" s="17">
        <f t="shared" si="63"/>
        <v>0</v>
      </c>
      <c r="P198" s="13">
        <f t="shared" ca="1" si="53"/>
        <v>0.24778399000000001</v>
      </c>
      <c r="Q198" s="20">
        <f t="shared" si="54"/>
        <v>0</v>
      </c>
      <c r="R198" s="13">
        <f t="shared" si="55"/>
        <v>0</v>
      </c>
      <c r="S198" s="4" t="str">
        <f t="shared" si="64"/>
        <v>A+J=</v>
      </c>
      <c r="T198" s="34">
        <f t="shared" si="65"/>
        <v>44301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3">
        <f t="shared" si="56"/>
        <v>44123</v>
      </c>
      <c r="B199" s="74">
        <f t="shared" ca="1" si="66"/>
        <v>1000.346186</v>
      </c>
      <c r="C199" s="13">
        <f t="shared" si="57"/>
        <v>1000</v>
      </c>
      <c r="D199" s="12">
        <f ca="1">IF(A199&lt;$B$1,VLOOKUP(A199,[1]DI!$A$4:$B$15000,2,FALSE),0)</f>
        <v>1.9000000000000006E-2</v>
      </c>
      <c r="E199" s="13">
        <f t="shared" ca="1" si="49"/>
        <v>1.0000746899999999</v>
      </c>
      <c r="F199" s="13">
        <f ca="1">(TRUNC(PRODUCT($E$12:$E198),16))</f>
        <v>1.0120423699671901</v>
      </c>
      <c r="G199" s="13">
        <f t="shared" ca="1" si="58"/>
        <v>1.01189120801361</v>
      </c>
      <c r="H199" s="13">
        <f t="shared" ca="1" si="50"/>
        <v>1.00014939</v>
      </c>
      <c r="I199" s="12">
        <f t="shared" si="59"/>
        <v>2.5100000000000001E-2</v>
      </c>
      <c r="J199" s="34">
        <f t="shared" si="60"/>
        <v>44119</v>
      </c>
      <c r="K199" s="2">
        <f t="shared" si="61"/>
        <v>2</v>
      </c>
      <c r="L199" s="17">
        <f t="shared" si="62"/>
        <v>2</v>
      </c>
      <c r="M199" s="11">
        <f t="shared" si="51"/>
        <v>1.000196767</v>
      </c>
      <c r="N199" s="11">
        <f t="shared" ca="1" si="52"/>
        <v>1.000346186</v>
      </c>
      <c r="O199" s="17">
        <f t="shared" si="63"/>
        <v>0</v>
      </c>
      <c r="P199" s="13">
        <f t="shared" ca="1" si="53"/>
        <v>0.34618599999999999</v>
      </c>
      <c r="Q199" s="20">
        <f t="shared" si="54"/>
        <v>0</v>
      </c>
      <c r="R199" s="13">
        <f t="shared" si="55"/>
        <v>0</v>
      </c>
      <c r="S199" s="4" t="str">
        <f t="shared" si="64"/>
        <v>A+J=</v>
      </c>
      <c r="T199" s="34">
        <f t="shared" si="65"/>
        <v>44301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3">
        <f t="shared" si="56"/>
        <v>44124</v>
      </c>
      <c r="B200" s="74">
        <f t="shared" ca="1" si="66"/>
        <v>1000.519321</v>
      </c>
      <c r="C200" s="13">
        <f t="shared" si="57"/>
        <v>1000</v>
      </c>
      <c r="D200" s="12">
        <f ca="1">IF(A200&lt;$B$1,VLOOKUP(A200,[1]DI!$A$4:$B$15000,2,FALSE),0)</f>
        <v>1.9000000000000006E-2</v>
      </c>
      <c r="E200" s="13">
        <f t="shared" ca="1" si="49"/>
        <v>1.0000746899999999</v>
      </c>
      <c r="F200" s="13">
        <f ca="1">(TRUNC(PRODUCT($E$12:$E199),16))</f>
        <v>1.0121179594117999</v>
      </c>
      <c r="G200" s="13">
        <f t="shared" ca="1" si="58"/>
        <v>1.01189120801361</v>
      </c>
      <c r="H200" s="13">
        <f t="shared" ca="1" si="50"/>
        <v>1.0002240899999999</v>
      </c>
      <c r="I200" s="12">
        <f t="shared" si="59"/>
        <v>2.5100000000000001E-2</v>
      </c>
      <c r="J200" s="34">
        <f t="shared" si="60"/>
        <v>44119</v>
      </c>
      <c r="K200" s="2">
        <f t="shared" si="61"/>
        <v>3</v>
      </c>
      <c r="L200" s="17">
        <f t="shared" si="62"/>
        <v>3</v>
      </c>
      <c r="M200" s="11">
        <f t="shared" si="51"/>
        <v>1.000295165</v>
      </c>
      <c r="N200" s="11">
        <f t="shared" ca="1" si="52"/>
        <v>1.0005193210000001</v>
      </c>
      <c r="O200" s="17">
        <f t="shared" si="63"/>
        <v>0</v>
      </c>
      <c r="P200" s="13">
        <f t="shared" ca="1" si="53"/>
        <v>0.51932100000000003</v>
      </c>
      <c r="Q200" s="20">
        <f t="shared" si="54"/>
        <v>0</v>
      </c>
      <c r="R200" s="13">
        <f t="shared" si="55"/>
        <v>0</v>
      </c>
      <c r="S200" s="4" t="str">
        <f t="shared" si="64"/>
        <v>A+J=</v>
      </c>
      <c r="T200" s="34">
        <f t="shared" si="65"/>
        <v>44301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3">
        <f t="shared" si="56"/>
        <v>44125</v>
      </c>
      <c r="B201" s="74">
        <f t="shared" ca="1" si="66"/>
        <v>1000.69248</v>
      </c>
      <c r="C201" s="13">
        <f t="shared" si="57"/>
        <v>1000</v>
      </c>
      <c r="D201" s="12">
        <f ca="1">IF(A201&lt;$B$1,VLOOKUP(A201,[1]DI!$A$4:$B$15000,2,FALSE),0)</f>
        <v>1.9000000000000006E-2</v>
      </c>
      <c r="E201" s="13">
        <f t="shared" ca="1" si="49"/>
        <v>1.0000746899999999</v>
      </c>
      <c r="F201" s="13">
        <f ca="1">(TRUNC(PRODUCT($E$12:$E200),16))</f>
        <v>1.0121935545021901</v>
      </c>
      <c r="G201" s="13">
        <f t="shared" ca="1" si="58"/>
        <v>1.01189120801361</v>
      </c>
      <c r="H201" s="13">
        <f t="shared" ca="1" si="50"/>
        <v>1.00029879</v>
      </c>
      <c r="I201" s="12">
        <f t="shared" si="59"/>
        <v>2.5100000000000001E-2</v>
      </c>
      <c r="J201" s="34">
        <f t="shared" si="60"/>
        <v>44119</v>
      </c>
      <c r="K201" s="2">
        <f t="shared" si="61"/>
        <v>4</v>
      </c>
      <c r="L201" s="17">
        <f t="shared" si="62"/>
        <v>4</v>
      </c>
      <c r="M201" s="11">
        <f t="shared" si="51"/>
        <v>1.0003935719999999</v>
      </c>
      <c r="N201" s="11">
        <f t="shared" ca="1" si="52"/>
        <v>1.0006924800000001</v>
      </c>
      <c r="O201" s="17">
        <f t="shared" si="63"/>
        <v>0</v>
      </c>
      <c r="P201" s="13">
        <f t="shared" ca="1" si="53"/>
        <v>0.69247999999999998</v>
      </c>
      <c r="Q201" s="20">
        <f t="shared" si="54"/>
        <v>0</v>
      </c>
      <c r="R201" s="13">
        <f t="shared" si="55"/>
        <v>0</v>
      </c>
      <c r="S201" s="4" t="str">
        <f t="shared" si="64"/>
        <v>A+J=</v>
      </c>
      <c r="T201" s="34">
        <f t="shared" si="65"/>
        <v>44301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3">
        <f t="shared" si="56"/>
        <v>44126</v>
      </c>
      <c r="B202" s="74">
        <f t="shared" ca="1" si="66"/>
        <v>1000.865683</v>
      </c>
      <c r="C202" s="13">
        <f t="shared" si="57"/>
        <v>1000</v>
      </c>
      <c r="D202" s="12">
        <f ca="1">IF(A202&lt;$B$1,VLOOKUP(A202,[1]DI!$A$4:$B$15000,2,FALSE),0)</f>
        <v>1.9000000000000006E-2</v>
      </c>
      <c r="E202" s="13">
        <f t="shared" ca="1" si="49"/>
        <v>1.0000746899999999</v>
      </c>
      <c r="F202" s="13">
        <f ca="1">(TRUNC(PRODUCT($E$12:$E201),16))</f>
        <v>1.0122691552387799</v>
      </c>
      <c r="G202" s="13">
        <f t="shared" ca="1" si="58"/>
        <v>1.01189120801361</v>
      </c>
      <c r="H202" s="13">
        <f t="shared" ca="1" si="50"/>
        <v>1.00037351</v>
      </c>
      <c r="I202" s="12">
        <f t="shared" si="59"/>
        <v>2.5100000000000001E-2</v>
      </c>
      <c r="J202" s="34">
        <f t="shared" si="60"/>
        <v>44119</v>
      </c>
      <c r="K202" s="2">
        <f t="shared" si="61"/>
        <v>5</v>
      </c>
      <c r="L202" s="17">
        <f t="shared" si="62"/>
        <v>5</v>
      </c>
      <c r="M202" s="11">
        <f t="shared" si="51"/>
        <v>1.0004919889999999</v>
      </c>
      <c r="N202" s="11">
        <f t="shared" ca="1" si="52"/>
        <v>1.000865683</v>
      </c>
      <c r="O202" s="17">
        <f t="shared" si="63"/>
        <v>0</v>
      </c>
      <c r="P202" s="13">
        <f t="shared" ca="1" si="53"/>
        <v>0.86568299999999998</v>
      </c>
      <c r="Q202" s="20">
        <f t="shared" si="54"/>
        <v>0</v>
      </c>
      <c r="R202" s="13">
        <f t="shared" si="55"/>
        <v>0</v>
      </c>
      <c r="S202" s="4" t="str">
        <f t="shared" si="64"/>
        <v>A+J=</v>
      </c>
      <c r="T202" s="34">
        <f t="shared" si="65"/>
        <v>44301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3">
        <f t="shared" si="56"/>
        <v>44127</v>
      </c>
      <c r="B203" s="74">
        <f t="shared" ca="1" si="66"/>
        <v>1001.038901</v>
      </c>
      <c r="C203" s="13">
        <f t="shared" si="57"/>
        <v>1000</v>
      </c>
      <c r="D203" s="12">
        <f ca="1">IF(A203&lt;$B$1,VLOOKUP(A203,[1]DI!$A$4:$B$15000,2,FALSE),0)</f>
        <v>1.9000000000000006E-2</v>
      </c>
      <c r="E203" s="13">
        <f t="shared" ca="1" si="49"/>
        <v>1.0000746899999999</v>
      </c>
      <c r="F203" s="13">
        <f ca="1">(TRUNC(PRODUCT($E$12:$E202),16))</f>
        <v>1.0123447616219801</v>
      </c>
      <c r="G203" s="13">
        <f t="shared" ca="1" si="58"/>
        <v>1.01189120801361</v>
      </c>
      <c r="H203" s="13">
        <f t="shared" ca="1" si="50"/>
        <v>1.00044822</v>
      </c>
      <c r="I203" s="12">
        <f t="shared" si="59"/>
        <v>2.5100000000000001E-2</v>
      </c>
      <c r="J203" s="34">
        <f t="shared" si="60"/>
        <v>44119</v>
      </c>
      <c r="K203" s="2">
        <f t="shared" si="61"/>
        <v>6</v>
      </c>
      <c r="L203" s="17">
        <f t="shared" si="62"/>
        <v>6</v>
      </c>
      <c r="M203" s="11">
        <f t="shared" si="51"/>
        <v>1.0005904160000001</v>
      </c>
      <c r="N203" s="11">
        <f t="shared" ca="1" si="52"/>
        <v>1.001038901</v>
      </c>
      <c r="O203" s="17">
        <f t="shared" si="63"/>
        <v>0</v>
      </c>
      <c r="P203" s="13">
        <f t="shared" ca="1" si="53"/>
        <v>1.0389010000000001</v>
      </c>
      <c r="Q203" s="20">
        <f t="shared" si="54"/>
        <v>0</v>
      </c>
      <c r="R203" s="13">
        <f t="shared" si="55"/>
        <v>0</v>
      </c>
      <c r="S203" s="4" t="str">
        <f t="shared" si="64"/>
        <v>A+J=</v>
      </c>
      <c r="T203" s="34">
        <f t="shared" si="65"/>
        <v>44301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3">
        <f t="shared" si="56"/>
        <v>44128</v>
      </c>
      <c r="B204" s="74">
        <f t="shared" ca="1" si="66"/>
        <v>1001.21216299</v>
      </c>
      <c r="C204" s="13">
        <f t="shared" si="57"/>
        <v>1000</v>
      </c>
      <c r="D204" s="12">
        <f ca="1">IF(A204&lt;$B$1,VLOOKUP(A204,[1]DI!$A$4:$B$15000,2,FALSE),0)</f>
        <v>0</v>
      </c>
      <c r="E204" s="13">
        <f t="shared" ref="E204:E267" ca="1" si="67">ROUND(((1+D204)^(1/252)),8)</f>
        <v>1</v>
      </c>
      <c r="F204" s="13">
        <f ca="1">(TRUNC(PRODUCT($E$12:$E203),16))</f>
        <v>1.0124203736522299</v>
      </c>
      <c r="G204" s="13">
        <f t="shared" ca="1" si="58"/>
        <v>1.01189120801361</v>
      </c>
      <c r="H204" s="13">
        <f t="shared" ref="H204:H267" ca="1" si="68">ROUND(F204/G204,8)</f>
        <v>1.0005229499999999</v>
      </c>
      <c r="I204" s="12">
        <f t="shared" si="59"/>
        <v>2.5100000000000001E-2</v>
      </c>
      <c r="J204" s="34">
        <f t="shared" si="60"/>
        <v>44119</v>
      </c>
      <c r="K204" s="2">
        <f t="shared" si="61"/>
        <v>6</v>
      </c>
      <c r="L204" s="17">
        <f t="shared" si="62"/>
        <v>7</v>
      </c>
      <c r="M204" s="11">
        <f t="shared" ref="M204:M267" si="69">ROUND((I204+1)^(L204/252),9)</f>
        <v>1.000688853</v>
      </c>
      <c r="N204" s="11">
        <f t="shared" ref="N204:N267" ca="1" si="70">ROUND(H204*M204,9)</f>
        <v>1.0012121629999999</v>
      </c>
      <c r="O204" s="17">
        <f t="shared" si="63"/>
        <v>0</v>
      </c>
      <c r="P204" s="13">
        <f t="shared" ref="P204:P267" ca="1" si="71">TRUNC(((N204-1)*C204),8)</f>
        <v>1.2121629899999999</v>
      </c>
      <c r="Q204" s="20">
        <f t="shared" ref="Q204:Q267" si="72">IF($O204&gt;0,VLOOKUP($O204,$W$12:$AC$19,7),0)</f>
        <v>0</v>
      </c>
      <c r="R204" s="13">
        <f t="shared" ref="R204:R267" si="73">IF(Q204&gt;0,TRUNC(Q204*C$12,8),0)</f>
        <v>0</v>
      </c>
      <c r="S204" s="4" t="str">
        <f t="shared" si="64"/>
        <v>A+J=</v>
      </c>
      <c r="T204" s="34">
        <f t="shared" si="65"/>
        <v>44301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3">
        <f t="shared" ref="A205:A268" si="74">(A204+1)</f>
        <v>44129</v>
      </c>
      <c r="B205" s="74">
        <f t="shared" ca="1" si="66"/>
        <v>1001.21216299</v>
      </c>
      <c r="C205" s="13">
        <f t="shared" ref="C205:C268" si="75">(C204-R204)</f>
        <v>1000</v>
      </c>
      <c r="D205" s="12">
        <f ca="1">IF(A205&lt;$B$1,VLOOKUP(A205,[1]DI!$A$4:$B$15000,2,FALSE),0)</f>
        <v>0</v>
      </c>
      <c r="E205" s="13">
        <f t="shared" ca="1" si="67"/>
        <v>1</v>
      </c>
      <c r="F205" s="13">
        <f ca="1">(TRUNC(PRODUCT($E$12:$E204),16))</f>
        <v>1.0124203736522299</v>
      </c>
      <c r="G205" s="13">
        <f t="shared" ref="G205:G268" ca="1" si="76">IF(O204&gt;0,F204,G204)</f>
        <v>1.01189120801361</v>
      </c>
      <c r="H205" s="13">
        <f t="shared" ca="1" si="68"/>
        <v>1.0005229499999999</v>
      </c>
      <c r="I205" s="12">
        <f t="shared" ref="I205:I268" si="77">I204</f>
        <v>2.5100000000000001E-2</v>
      </c>
      <c r="J205" s="34">
        <f t="shared" ref="J205:J268" si="78">IF(O204&gt;0,VLOOKUP(O204,W$12:AG$150,2),J204)</f>
        <v>44119</v>
      </c>
      <c r="K205" s="2">
        <f t="shared" ref="K205:K268" si="79">IF(A205&gt;J205,IF(NETWORKDAYS(J205,A205,$W$21:$W$544)-1=0,1,NETWORKDAYS(J205,A205,$W$21:$W$544)-1),0)</f>
        <v>6</v>
      </c>
      <c r="L205" s="17">
        <f t="shared" ref="L205:L268" si="80">IF(AND(K205=1,K204=1),1,IF(K205&gt;0,IF(K205=K204,K205+1,K205),0))</f>
        <v>7</v>
      </c>
      <c r="M205" s="11">
        <f t="shared" si="69"/>
        <v>1.000688853</v>
      </c>
      <c r="N205" s="11">
        <f t="shared" ca="1" si="70"/>
        <v>1.0012121629999999</v>
      </c>
      <c r="O205" s="17">
        <f t="shared" ref="O205:O268" si="81">IF(VLOOKUP(A205,X$12:AE$150,8)=VLOOKUP(A204,X$12:AE$150,8),0,VLOOKUP(A205,X$12:AE$150,8))</f>
        <v>0</v>
      </c>
      <c r="P205" s="13">
        <f t="shared" ca="1" si="71"/>
        <v>1.2121629899999999</v>
      </c>
      <c r="Q205" s="20">
        <f t="shared" si="72"/>
        <v>0</v>
      </c>
      <c r="R205" s="13">
        <f t="shared" si="73"/>
        <v>0</v>
      </c>
      <c r="S205" s="4" t="str">
        <f t="shared" ref="S205:S268" si="82">IF(O204&gt;0,VLOOKUP(O204,W$12:AG$150,10),S204)</f>
        <v>A+J=</v>
      </c>
      <c r="T205" s="34">
        <f t="shared" ref="T205:T268" si="83">IF(O204&gt;0,VLOOKUP(O204,W$12:AG$150,11),T204)</f>
        <v>44301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3">
        <f t="shared" si="74"/>
        <v>44130</v>
      </c>
      <c r="B206" s="74">
        <f t="shared" ref="B206:B269" ca="1" si="84">IF(A206&lt;=TODAY(),C206+P206,IF(AND(A206&gt;TODAY(),A206&lt;=$B$1),IF(VLOOKUP(TODAY(),$A$10:$D$5000,4,FALSE)=0,"n.d",C206+P206),"n.d"))</f>
        <v>1001.21216299</v>
      </c>
      <c r="C206" s="13">
        <f t="shared" si="75"/>
        <v>1000</v>
      </c>
      <c r="D206" s="12">
        <f ca="1">IF(A206&lt;$B$1,VLOOKUP(A206,[1]DI!$A$4:$B$15000,2,FALSE),0)</f>
        <v>1.9000000000000006E-2</v>
      </c>
      <c r="E206" s="13">
        <f t="shared" ca="1" si="67"/>
        <v>1.0000746899999999</v>
      </c>
      <c r="F206" s="13">
        <f ca="1">(TRUNC(PRODUCT($E$12:$E205),16))</f>
        <v>1.0124203736522299</v>
      </c>
      <c r="G206" s="13">
        <f t="shared" ca="1" si="76"/>
        <v>1.01189120801361</v>
      </c>
      <c r="H206" s="13">
        <f t="shared" ca="1" si="68"/>
        <v>1.0005229499999999</v>
      </c>
      <c r="I206" s="12">
        <f t="shared" si="77"/>
        <v>2.5100000000000001E-2</v>
      </c>
      <c r="J206" s="34">
        <f t="shared" si="78"/>
        <v>44119</v>
      </c>
      <c r="K206" s="2">
        <f t="shared" si="79"/>
        <v>7</v>
      </c>
      <c r="L206" s="17">
        <f t="shared" si="80"/>
        <v>7</v>
      </c>
      <c r="M206" s="11">
        <f t="shared" si="69"/>
        <v>1.000688853</v>
      </c>
      <c r="N206" s="11">
        <f t="shared" ca="1" si="70"/>
        <v>1.0012121629999999</v>
      </c>
      <c r="O206" s="17">
        <f t="shared" si="81"/>
        <v>0</v>
      </c>
      <c r="P206" s="13">
        <f t="shared" ca="1" si="71"/>
        <v>1.2121629899999999</v>
      </c>
      <c r="Q206" s="20">
        <f t="shared" si="72"/>
        <v>0</v>
      </c>
      <c r="R206" s="13">
        <f t="shared" si="73"/>
        <v>0</v>
      </c>
      <c r="S206" s="4" t="str">
        <f t="shared" si="82"/>
        <v>A+J=</v>
      </c>
      <c r="T206" s="34">
        <f t="shared" si="83"/>
        <v>44301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3">
        <f t="shared" si="74"/>
        <v>44131</v>
      </c>
      <c r="B207" s="74">
        <f t="shared" ca="1" si="84"/>
        <v>1001.38544999</v>
      </c>
      <c r="C207" s="13">
        <f t="shared" si="75"/>
        <v>1000</v>
      </c>
      <c r="D207" s="12">
        <f ca="1">IF(A207&lt;$B$1,VLOOKUP(A207,[1]DI!$A$4:$B$15000,2,FALSE),0)</f>
        <v>1.9000000000000006E-2</v>
      </c>
      <c r="E207" s="13">
        <f t="shared" ca="1" si="67"/>
        <v>1.0000746899999999</v>
      </c>
      <c r="F207" s="13">
        <f ca="1">(TRUNC(PRODUCT($E$12:$E206),16))</f>
        <v>1.0124959913299401</v>
      </c>
      <c r="G207" s="13">
        <f t="shared" ca="1" si="76"/>
        <v>1.01189120801361</v>
      </c>
      <c r="H207" s="13">
        <f t="shared" ca="1" si="68"/>
        <v>1.00059768</v>
      </c>
      <c r="I207" s="12">
        <f t="shared" si="77"/>
        <v>2.5100000000000001E-2</v>
      </c>
      <c r="J207" s="34">
        <f t="shared" si="78"/>
        <v>44119</v>
      </c>
      <c r="K207" s="2">
        <f t="shared" si="79"/>
        <v>8</v>
      </c>
      <c r="L207" s="17">
        <f t="shared" si="80"/>
        <v>8</v>
      </c>
      <c r="M207" s="11">
        <f t="shared" si="69"/>
        <v>1.000787299</v>
      </c>
      <c r="N207" s="11">
        <f t="shared" ca="1" si="70"/>
        <v>1.0013854499999999</v>
      </c>
      <c r="O207" s="17">
        <f t="shared" si="81"/>
        <v>0</v>
      </c>
      <c r="P207" s="13">
        <f t="shared" ca="1" si="71"/>
        <v>1.3854499899999999</v>
      </c>
      <c r="Q207" s="20">
        <f t="shared" si="72"/>
        <v>0</v>
      </c>
      <c r="R207" s="13">
        <f t="shared" si="73"/>
        <v>0</v>
      </c>
      <c r="S207" s="4" t="str">
        <f t="shared" si="82"/>
        <v>A+J=</v>
      </c>
      <c r="T207" s="34">
        <f t="shared" si="83"/>
        <v>44301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3">
        <f t="shared" si="74"/>
        <v>44132</v>
      </c>
      <c r="B208" s="74">
        <f t="shared" ca="1" si="84"/>
        <v>1001.558761</v>
      </c>
      <c r="C208" s="13">
        <f t="shared" si="75"/>
        <v>1000</v>
      </c>
      <c r="D208" s="12">
        <f ca="1">IF(A208&lt;$B$1,VLOOKUP(A208,[1]DI!$A$4:$B$15000,2,FALSE),0)</f>
        <v>1.9000000000000006E-2</v>
      </c>
      <c r="E208" s="13">
        <f t="shared" ca="1" si="67"/>
        <v>1.0000746899999999</v>
      </c>
      <c r="F208" s="13">
        <f ca="1">(TRUNC(PRODUCT($E$12:$E207),16))</f>
        <v>1.0125716146555299</v>
      </c>
      <c r="G208" s="13">
        <f t="shared" ca="1" si="76"/>
        <v>1.01189120801361</v>
      </c>
      <c r="H208" s="13">
        <f t="shared" ca="1" si="68"/>
        <v>1.00067241</v>
      </c>
      <c r="I208" s="12">
        <f t="shared" si="77"/>
        <v>2.5100000000000001E-2</v>
      </c>
      <c r="J208" s="34">
        <f t="shared" si="78"/>
        <v>44119</v>
      </c>
      <c r="K208" s="2">
        <f t="shared" si="79"/>
        <v>9</v>
      </c>
      <c r="L208" s="17">
        <f t="shared" si="80"/>
        <v>9</v>
      </c>
      <c r="M208" s="11">
        <f t="shared" si="69"/>
        <v>1.0008857550000001</v>
      </c>
      <c r="N208" s="11">
        <f t="shared" ca="1" si="70"/>
        <v>1.0015587610000001</v>
      </c>
      <c r="O208" s="17">
        <f t="shared" si="81"/>
        <v>0</v>
      </c>
      <c r="P208" s="13">
        <f t="shared" ca="1" si="71"/>
        <v>1.5587610000000001</v>
      </c>
      <c r="Q208" s="20">
        <f t="shared" si="72"/>
        <v>0</v>
      </c>
      <c r="R208" s="13">
        <f t="shared" si="73"/>
        <v>0</v>
      </c>
      <c r="S208" s="4" t="str">
        <f t="shared" si="82"/>
        <v>A+J=</v>
      </c>
      <c r="T208" s="34">
        <f t="shared" si="83"/>
        <v>44301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3">
        <f t="shared" si="74"/>
        <v>44133</v>
      </c>
      <c r="B209" s="74">
        <f t="shared" ca="1" si="84"/>
        <v>1001.73210599</v>
      </c>
      <c r="C209" s="13">
        <f t="shared" si="75"/>
        <v>1000</v>
      </c>
      <c r="D209" s="12">
        <f ca="1">IF(A209&lt;$B$1,VLOOKUP(A209,[1]DI!$A$4:$B$15000,2,FALSE),0)</f>
        <v>1.9000000000000006E-2</v>
      </c>
      <c r="E209" s="13">
        <f t="shared" ca="1" si="67"/>
        <v>1.0000746899999999</v>
      </c>
      <c r="F209" s="13">
        <f ca="1">(TRUNC(PRODUCT($E$12:$E208),16))</f>
        <v>1.01264724362943</v>
      </c>
      <c r="G209" s="13">
        <f t="shared" ca="1" si="76"/>
        <v>1.01189120801361</v>
      </c>
      <c r="H209" s="13">
        <f t="shared" ca="1" si="68"/>
        <v>1.00074715</v>
      </c>
      <c r="I209" s="12">
        <f t="shared" si="77"/>
        <v>2.5100000000000001E-2</v>
      </c>
      <c r="J209" s="34">
        <f t="shared" si="78"/>
        <v>44119</v>
      </c>
      <c r="K209" s="2">
        <f t="shared" si="79"/>
        <v>10</v>
      </c>
      <c r="L209" s="17">
        <f t="shared" si="80"/>
        <v>10</v>
      </c>
      <c r="M209" s="11">
        <f t="shared" si="69"/>
        <v>1.000984221</v>
      </c>
      <c r="N209" s="11">
        <f t="shared" ca="1" si="70"/>
        <v>1.001732106</v>
      </c>
      <c r="O209" s="17">
        <f t="shared" si="81"/>
        <v>0</v>
      </c>
      <c r="P209" s="13">
        <f t="shared" ca="1" si="71"/>
        <v>1.73210599</v>
      </c>
      <c r="Q209" s="20">
        <f t="shared" si="72"/>
        <v>0</v>
      </c>
      <c r="R209" s="13">
        <f t="shared" si="73"/>
        <v>0</v>
      </c>
      <c r="S209" s="4" t="str">
        <f t="shared" si="82"/>
        <v>A+J=</v>
      </c>
      <c r="T209" s="34">
        <f t="shared" si="83"/>
        <v>44301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3">
        <f t="shared" si="74"/>
        <v>44134</v>
      </c>
      <c r="B210" s="74">
        <f t="shared" ca="1" si="84"/>
        <v>1001.905486</v>
      </c>
      <c r="C210" s="13">
        <f t="shared" si="75"/>
        <v>1000</v>
      </c>
      <c r="D210" s="12">
        <f ca="1">IF(A210&lt;$B$1,VLOOKUP(A210,[1]DI!$A$4:$B$15000,2,FALSE),0)</f>
        <v>1.9000000000000006E-2</v>
      </c>
      <c r="E210" s="13">
        <f t="shared" ca="1" si="67"/>
        <v>1.0000746899999999</v>
      </c>
      <c r="F210" s="13">
        <f ca="1">(TRUNC(PRODUCT($E$12:$E209),16))</f>
        <v>1.0127228782520501</v>
      </c>
      <c r="G210" s="13">
        <f t="shared" ca="1" si="76"/>
        <v>1.01189120801361</v>
      </c>
      <c r="H210" s="13">
        <f t="shared" ca="1" si="68"/>
        <v>1.0008219</v>
      </c>
      <c r="I210" s="12">
        <f t="shared" si="77"/>
        <v>2.5100000000000001E-2</v>
      </c>
      <c r="J210" s="34">
        <f t="shared" si="78"/>
        <v>44119</v>
      </c>
      <c r="K210" s="2">
        <f t="shared" si="79"/>
        <v>11</v>
      </c>
      <c r="L210" s="17">
        <f t="shared" si="80"/>
        <v>11</v>
      </c>
      <c r="M210" s="11">
        <f t="shared" si="69"/>
        <v>1.0010826960000001</v>
      </c>
      <c r="N210" s="11">
        <f t="shared" ca="1" si="70"/>
        <v>1.0019054860000001</v>
      </c>
      <c r="O210" s="17">
        <f t="shared" si="81"/>
        <v>0</v>
      </c>
      <c r="P210" s="13">
        <f t="shared" ca="1" si="71"/>
        <v>1.905486</v>
      </c>
      <c r="Q210" s="20">
        <f t="shared" si="72"/>
        <v>0</v>
      </c>
      <c r="R210" s="13">
        <f t="shared" si="73"/>
        <v>0</v>
      </c>
      <c r="S210" s="4" t="str">
        <f t="shared" si="82"/>
        <v>A+J=</v>
      </c>
      <c r="T210" s="34">
        <f t="shared" si="83"/>
        <v>44301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3">
        <f t="shared" si="74"/>
        <v>44135</v>
      </c>
      <c r="B211" s="74">
        <f t="shared" ca="1" si="84"/>
        <v>1002.07888999</v>
      </c>
      <c r="C211" s="13">
        <f t="shared" si="75"/>
        <v>1000</v>
      </c>
      <c r="D211" s="12">
        <f ca="1">IF(A211&lt;$B$1,VLOOKUP(A211,[1]DI!$A$4:$B$15000,2,FALSE),0)</f>
        <v>0</v>
      </c>
      <c r="E211" s="13">
        <f t="shared" ca="1" si="67"/>
        <v>1</v>
      </c>
      <c r="F211" s="13">
        <f ca="1">(TRUNC(PRODUCT($E$12:$E210),16))</f>
        <v>1.01279851852383</v>
      </c>
      <c r="G211" s="13">
        <f t="shared" ca="1" si="76"/>
        <v>1.01189120801361</v>
      </c>
      <c r="H211" s="13">
        <f t="shared" ca="1" si="68"/>
        <v>1.0008966500000001</v>
      </c>
      <c r="I211" s="12">
        <f t="shared" si="77"/>
        <v>2.5100000000000001E-2</v>
      </c>
      <c r="J211" s="34">
        <f t="shared" si="78"/>
        <v>44119</v>
      </c>
      <c r="K211" s="2">
        <f t="shared" si="79"/>
        <v>11</v>
      </c>
      <c r="L211" s="17">
        <f t="shared" si="80"/>
        <v>12</v>
      </c>
      <c r="M211" s="11">
        <f t="shared" si="69"/>
        <v>1.001181181</v>
      </c>
      <c r="N211" s="11">
        <f t="shared" ca="1" si="70"/>
        <v>1.0020788899999999</v>
      </c>
      <c r="O211" s="17">
        <f t="shared" si="81"/>
        <v>0</v>
      </c>
      <c r="P211" s="13">
        <f t="shared" ca="1" si="71"/>
        <v>2.07888999</v>
      </c>
      <c r="Q211" s="20">
        <f t="shared" si="72"/>
        <v>0</v>
      </c>
      <c r="R211" s="13">
        <f t="shared" si="73"/>
        <v>0</v>
      </c>
      <c r="S211" s="4" t="str">
        <f t="shared" si="82"/>
        <v>A+J=</v>
      </c>
      <c r="T211" s="34">
        <f t="shared" si="83"/>
        <v>44301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3">
        <f t="shared" si="74"/>
        <v>44136</v>
      </c>
      <c r="B212" s="74">
        <f t="shared" ca="1" si="84"/>
        <v>1002.07888999</v>
      </c>
      <c r="C212" s="13">
        <f t="shared" si="75"/>
        <v>1000</v>
      </c>
      <c r="D212" s="12">
        <f ca="1">IF(A212&lt;$B$1,VLOOKUP(A212,[1]DI!$A$4:$B$15000,2,FALSE),0)</f>
        <v>0</v>
      </c>
      <c r="E212" s="13">
        <f t="shared" ca="1" si="67"/>
        <v>1</v>
      </c>
      <c r="F212" s="13">
        <f ca="1">(TRUNC(PRODUCT($E$12:$E211),16))</f>
        <v>1.01279851852383</v>
      </c>
      <c r="G212" s="13">
        <f t="shared" ca="1" si="76"/>
        <v>1.01189120801361</v>
      </c>
      <c r="H212" s="13">
        <f t="shared" ca="1" si="68"/>
        <v>1.0008966500000001</v>
      </c>
      <c r="I212" s="12">
        <f t="shared" si="77"/>
        <v>2.5100000000000001E-2</v>
      </c>
      <c r="J212" s="34">
        <f t="shared" si="78"/>
        <v>44119</v>
      </c>
      <c r="K212" s="2">
        <f t="shared" si="79"/>
        <v>11</v>
      </c>
      <c r="L212" s="17">
        <f t="shared" si="80"/>
        <v>12</v>
      </c>
      <c r="M212" s="11">
        <f t="shared" si="69"/>
        <v>1.001181181</v>
      </c>
      <c r="N212" s="11">
        <f t="shared" ca="1" si="70"/>
        <v>1.0020788899999999</v>
      </c>
      <c r="O212" s="17">
        <f t="shared" si="81"/>
        <v>0</v>
      </c>
      <c r="P212" s="13">
        <f t="shared" ca="1" si="71"/>
        <v>2.07888999</v>
      </c>
      <c r="Q212" s="20">
        <f t="shared" si="72"/>
        <v>0</v>
      </c>
      <c r="R212" s="13">
        <f t="shared" si="73"/>
        <v>0</v>
      </c>
      <c r="S212" s="4" t="str">
        <f t="shared" si="82"/>
        <v>A+J=</v>
      </c>
      <c r="T212" s="34">
        <f t="shared" si="83"/>
        <v>44301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3">
        <f t="shared" si="74"/>
        <v>44137</v>
      </c>
      <c r="B213" s="74">
        <f t="shared" ca="1" si="84"/>
        <v>1002.07888999</v>
      </c>
      <c r="C213" s="13">
        <f t="shared" si="75"/>
        <v>1000</v>
      </c>
      <c r="D213" s="12">
        <f ca="1">IF(A213&lt;$B$1,VLOOKUP(A213,[1]DI!$A$4:$B$15000,2,FALSE),0)</f>
        <v>0</v>
      </c>
      <c r="E213" s="13">
        <f t="shared" ca="1" si="67"/>
        <v>1</v>
      </c>
      <c r="F213" s="13">
        <f ca="1">(TRUNC(PRODUCT($E$12:$E212),16))</f>
        <v>1.01279851852383</v>
      </c>
      <c r="G213" s="13">
        <f t="shared" ca="1" si="76"/>
        <v>1.01189120801361</v>
      </c>
      <c r="H213" s="13">
        <f t="shared" ca="1" si="68"/>
        <v>1.0008966500000001</v>
      </c>
      <c r="I213" s="12">
        <f t="shared" si="77"/>
        <v>2.5100000000000001E-2</v>
      </c>
      <c r="J213" s="34">
        <f t="shared" si="78"/>
        <v>44119</v>
      </c>
      <c r="K213" s="2">
        <f t="shared" si="79"/>
        <v>11</v>
      </c>
      <c r="L213" s="17">
        <f t="shared" si="80"/>
        <v>12</v>
      </c>
      <c r="M213" s="11">
        <f t="shared" si="69"/>
        <v>1.001181181</v>
      </c>
      <c r="N213" s="11">
        <f t="shared" ca="1" si="70"/>
        <v>1.0020788899999999</v>
      </c>
      <c r="O213" s="17">
        <f t="shared" si="81"/>
        <v>0</v>
      </c>
      <c r="P213" s="13">
        <f t="shared" ca="1" si="71"/>
        <v>2.07888999</v>
      </c>
      <c r="Q213" s="20">
        <f t="shared" si="72"/>
        <v>0</v>
      </c>
      <c r="R213" s="13">
        <f t="shared" si="73"/>
        <v>0</v>
      </c>
      <c r="S213" s="4" t="str">
        <f t="shared" si="82"/>
        <v>A+J=</v>
      </c>
      <c r="T213" s="34">
        <f t="shared" si="83"/>
        <v>44301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3">
        <f t="shared" si="74"/>
        <v>44138</v>
      </c>
      <c r="B214" s="74">
        <f t="shared" ca="1" si="84"/>
        <v>1002.07888999</v>
      </c>
      <c r="C214" s="13">
        <f t="shared" si="75"/>
        <v>1000</v>
      </c>
      <c r="D214" s="12">
        <f ca="1">IF(A214&lt;$B$1,VLOOKUP(A214,[1]DI!$A$4:$B$15000,2,FALSE),0)</f>
        <v>1.9000000000000006E-2</v>
      </c>
      <c r="E214" s="13">
        <f t="shared" ca="1" si="67"/>
        <v>1.0000746899999999</v>
      </c>
      <c r="F214" s="13">
        <f ca="1">(TRUNC(PRODUCT($E$12:$E213),16))</f>
        <v>1.01279851852383</v>
      </c>
      <c r="G214" s="13">
        <f t="shared" ca="1" si="76"/>
        <v>1.01189120801361</v>
      </c>
      <c r="H214" s="13">
        <f t="shared" ca="1" si="68"/>
        <v>1.0008966500000001</v>
      </c>
      <c r="I214" s="12">
        <f t="shared" si="77"/>
        <v>2.5100000000000001E-2</v>
      </c>
      <c r="J214" s="34">
        <f t="shared" si="78"/>
        <v>44119</v>
      </c>
      <c r="K214" s="2">
        <f t="shared" si="79"/>
        <v>12</v>
      </c>
      <c r="L214" s="17">
        <f t="shared" si="80"/>
        <v>12</v>
      </c>
      <c r="M214" s="11">
        <f t="shared" si="69"/>
        <v>1.001181181</v>
      </c>
      <c r="N214" s="11">
        <f t="shared" ca="1" si="70"/>
        <v>1.0020788899999999</v>
      </c>
      <c r="O214" s="17">
        <f t="shared" si="81"/>
        <v>0</v>
      </c>
      <c r="P214" s="13">
        <f t="shared" ca="1" si="71"/>
        <v>2.07888999</v>
      </c>
      <c r="Q214" s="20">
        <f t="shared" si="72"/>
        <v>0</v>
      </c>
      <c r="R214" s="13">
        <f t="shared" si="73"/>
        <v>0</v>
      </c>
      <c r="S214" s="4" t="str">
        <f t="shared" si="82"/>
        <v>A+J=</v>
      </c>
      <c r="T214" s="34">
        <f t="shared" si="83"/>
        <v>44301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3">
        <f t="shared" si="74"/>
        <v>44139</v>
      </c>
      <c r="B215" s="74">
        <f t="shared" ca="1" si="84"/>
        <v>1002.252329</v>
      </c>
      <c r="C215" s="13">
        <f t="shared" si="75"/>
        <v>1000</v>
      </c>
      <c r="D215" s="12">
        <f ca="1">IF(A215&lt;$B$1,VLOOKUP(A215,[1]DI!$A$4:$B$15000,2,FALSE),0)</f>
        <v>1.9000000000000006E-2</v>
      </c>
      <c r="E215" s="13">
        <f t="shared" ca="1" si="67"/>
        <v>1.0000746899999999</v>
      </c>
      <c r="F215" s="13">
        <f ca="1">(TRUNC(PRODUCT($E$12:$E214),16))</f>
        <v>1.01287416444518</v>
      </c>
      <c r="G215" s="13">
        <f t="shared" ca="1" si="76"/>
        <v>1.01189120801361</v>
      </c>
      <c r="H215" s="13">
        <f t="shared" ca="1" si="68"/>
        <v>1.00097141</v>
      </c>
      <c r="I215" s="12">
        <f t="shared" si="77"/>
        <v>2.5100000000000001E-2</v>
      </c>
      <c r="J215" s="34">
        <f t="shared" si="78"/>
        <v>44119</v>
      </c>
      <c r="K215" s="2">
        <f t="shared" si="79"/>
        <v>13</v>
      </c>
      <c r="L215" s="17">
        <f t="shared" si="80"/>
        <v>13</v>
      </c>
      <c r="M215" s="11">
        <f t="shared" si="69"/>
        <v>1.001279676</v>
      </c>
      <c r="N215" s="11">
        <f t="shared" ca="1" si="70"/>
        <v>1.0022523290000001</v>
      </c>
      <c r="O215" s="17">
        <f t="shared" si="81"/>
        <v>0</v>
      </c>
      <c r="P215" s="13">
        <f t="shared" ca="1" si="71"/>
        <v>2.252329</v>
      </c>
      <c r="Q215" s="20">
        <f t="shared" si="72"/>
        <v>0</v>
      </c>
      <c r="R215" s="13">
        <f t="shared" si="73"/>
        <v>0</v>
      </c>
      <c r="S215" s="4" t="str">
        <f t="shared" si="82"/>
        <v>A+J=</v>
      </c>
      <c r="T215" s="34">
        <f t="shared" si="83"/>
        <v>44301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3">
        <f t="shared" si="74"/>
        <v>44140</v>
      </c>
      <c r="B216" s="74">
        <f t="shared" ca="1" si="84"/>
        <v>1002.42579199</v>
      </c>
      <c r="C216" s="13">
        <f t="shared" si="75"/>
        <v>1000</v>
      </c>
      <c r="D216" s="12">
        <f ca="1">IF(A216&lt;$B$1,VLOOKUP(A216,[1]DI!$A$4:$B$15000,2,FALSE),0)</f>
        <v>1.9000000000000006E-2</v>
      </c>
      <c r="E216" s="13">
        <f t="shared" ca="1" si="67"/>
        <v>1.0000746899999999</v>
      </c>
      <c r="F216" s="13">
        <f ca="1">(TRUNC(PRODUCT($E$12:$E215),16))</f>
        <v>1.01294981601652</v>
      </c>
      <c r="G216" s="13">
        <f t="shared" ca="1" si="76"/>
        <v>1.01189120801361</v>
      </c>
      <c r="H216" s="13">
        <f t="shared" ca="1" si="68"/>
        <v>1.00104617</v>
      </c>
      <c r="I216" s="12">
        <f t="shared" si="77"/>
        <v>2.5100000000000001E-2</v>
      </c>
      <c r="J216" s="34">
        <f t="shared" si="78"/>
        <v>44119</v>
      </c>
      <c r="K216" s="2">
        <f t="shared" si="79"/>
        <v>14</v>
      </c>
      <c r="L216" s="17">
        <f t="shared" si="80"/>
        <v>14</v>
      </c>
      <c r="M216" s="11">
        <f t="shared" si="69"/>
        <v>1.0013781799999999</v>
      </c>
      <c r="N216" s="11">
        <f t="shared" ca="1" si="70"/>
        <v>1.0024257919999999</v>
      </c>
      <c r="O216" s="17">
        <f t="shared" si="81"/>
        <v>0</v>
      </c>
      <c r="P216" s="13">
        <f t="shared" ca="1" si="71"/>
        <v>2.42579199</v>
      </c>
      <c r="Q216" s="20">
        <f t="shared" si="72"/>
        <v>0</v>
      </c>
      <c r="R216" s="13">
        <f t="shared" si="73"/>
        <v>0</v>
      </c>
      <c r="S216" s="4" t="str">
        <f t="shared" si="82"/>
        <v>A+J=</v>
      </c>
      <c r="T216" s="34">
        <f t="shared" si="83"/>
        <v>44301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3">
        <f t="shared" si="74"/>
        <v>44141</v>
      </c>
      <c r="B217" s="74">
        <f t="shared" ca="1" si="84"/>
        <v>1002.59929</v>
      </c>
      <c r="C217" s="13">
        <f t="shared" si="75"/>
        <v>1000</v>
      </c>
      <c r="D217" s="12">
        <f ca="1">IF(A217&lt;$B$1,VLOOKUP(A217,[1]DI!$A$4:$B$15000,2,FALSE),0)</f>
        <v>1.9000000000000006E-2</v>
      </c>
      <c r="E217" s="13">
        <f t="shared" ca="1" si="67"/>
        <v>1.0000746899999999</v>
      </c>
      <c r="F217" s="13">
        <f ca="1">(TRUNC(PRODUCT($E$12:$E216),16))</f>
        <v>1.01302547323828</v>
      </c>
      <c r="G217" s="13">
        <f t="shared" ca="1" si="76"/>
        <v>1.01189120801361</v>
      </c>
      <c r="H217" s="13">
        <f t="shared" ca="1" si="68"/>
        <v>1.0011209400000001</v>
      </c>
      <c r="I217" s="12">
        <f t="shared" si="77"/>
        <v>2.5100000000000001E-2</v>
      </c>
      <c r="J217" s="34">
        <f t="shared" si="78"/>
        <v>44119</v>
      </c>
      <c r="K217" s="2">
        <f t="shared" si="79"/>
        <v>15</v>
      </c>
      <c r="L217" s="17">
        <f t="shared" si="80"/>
        <v>15</v>
      </c>
      <c r="M217" s="11">
        <f t="shared" si="69"/>
        <v>1.001476695</v>
      </c>
      <c r="N217" s="11">
        <f t="shared" ca="1" si="70"/>
        <v>1.00259929</v>
      </c>
      <c r="O217" s="17">
        <f t="shared" si="81"/>
        <v>0</v>
      </c>
      <c r="P217" s="13">
        <f t="shared" ca="1" si="71"/>
        <v>2.5992899999999999</v>
      </c>
      <c r="Q217" s="20">
        <f t="shared" si="72"/>
        <v>0</v>
      </c>
      <c r="R217" s="13">
        <f t="shared" si="73"/>
        <v>0</v>
      </c>
      <c r="S217" s="4" t="str">
        <f t="shared" si="82"/>
        <v>A+J=</v>
      </c>
      <c r="T217" s="34">
        <f t="shared" si="83"/>
        <v>44301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3">
        <f t="shared" si="74"/>
        <v>44142</v>
      </c>
      <c r="B218" s="74">
        <f t="shared" ca="1" si="84"/>
        <v>1002.77281199</v>
      </c>
      <c r="C218" s="13">
        <f t="shared" si="75"/>
        <v>1000</v>
      </c>
      <c r="D218" s="12">
        <f ca="1">IF(A218&lt;$B$1,VLOOKUP(A218,[1]DI!$A$4:$B$15000,2,FALSE),0)</f>
        <v>0</v>
      </c>
      <c r="E218" s="13">
        <f t="shared" ca="1" si="67"/>
        <v>1</v>
      </c>
      <c r="F218" s="13">
        <f ca="1">(TRUNC(PRODUCT($E$12:$E217),16))</f>
        <v>1.0131011361108799</v>
      </c>
      <c r="G218" s="13">
        <f t="shared" ca="1" si="76"/>
        <v>1.01189120801361</v>
      </c>
      <c r="H218" s="13">
        <f t="shared" ca="1" si="68"/>
        <v>1.00119571</v>
      </c>
      <c r="I218" s="12">
        <f t="shared" si="77"/>
        <v>2.5100000000000001E-2</v>
      </c>
      <c r="J218" s="34">
        <f t="shared" si="78"/>
        <v>44119</v>
      </c>
      <c r="K218" s="2">
        <f t="shared" si="79"/>
        <v>15</v>
      </c>
      <c r="L218" s="17">
        <f t="shared" si="80"/>
        <v>16</v>
      </c>
      <c r="M218" s="11">
        <f t="shared" si="69"/>
        <v>1.0015752179999999</v>
      </c>
      <c r="N218" s="11">
        <f t="shared" ca="1" si="70"/>
        <v>1.0027728119999999</v>
      </c>
      <c r="O218" s="17">
        <f t="shared" si="81"/>
        <v>0</v>
      </c>
      <c r="P218" s="13">
        <f t="shared" ca="1" si="71"/>
        <v>2.7728119900000001</v>
      </c>
      <c r="Q218" s="20">
        <f t="shared" si="72"/>
        <v>0</v>
      </c>
      <c r="R218" s="13">
        <f t="shared" si="73"/>
        <v>0</v>
      </c>
      <c r="S218" s="4" t="str">
        <f t="shared" si="82"/>
        <v>A+J=</v>
      </c>
      <c r="T218" s="34">
        <f t="shared" si="83"/>
        <v>44301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3">
        <f t="shared" si="74"/>
        <v>44143</v>
      </c>
      <c r="B219" s="74">
        <f t="shared" ca="1" si="84"/>
        <v>1002.77281199</v>
      </c>
      <c r="C219" s="13">
        <f t="shared" si="75"/>
        <v>1000</v>
      </c>
      <c r="D219" s="12">
        <f ca="1">IF(A219&lt;$B$1,VLOOKUP(A219,[1]DI!$A$4:$B$15000,2,FALSE),0)</f>
        <v>0</v>
      </c>
      <c r="E219" s="13">
        <f t="shared" ca="1" si="67"/>
        <v>1</v>
      </c>
      <c r="F219" s="13">
        <f ca="1">(TRUNC(PRODUCT($E$12:$E218),16))</f>
        <v>1.0131011361108799</v>
      </c>
      <c r="G219" s="13">
        <f t="shared" ca="1" si="76"/>
        <v>1.01189120801361</v>
      </c>
      <c r="H219" s="13">
        <f t="shared" ca="1" si="68"/>
        <v>1.00119571</v>
      </c>
      <c r="I219" s="12">
        <f t="shared" si="77"/>
        <v>2.5100000000000001E-2</v>
      </c>
      <c r="J219" s="34">
        <f t="shared" si="78"/>
        <v>44119</v>
      </c>
      <c r="K219" s="2">
        <f t="shared" si="79"/>
        <v>15</v>
      </c>
      <c r="L219" s="17">
        <f t="shared" si="80"/>
        <v>16</v>
      </c>
      <c r="M219" s="11">
        <f t="shared" si="69"/>
        <v>1.0015752179999999</v>
      </c>
      <c r="N219" s="11">
        <f t="shared" ca="1" si="70"/>
        <v>1.0027728119999999</v>
      </c>
      <c r="O219" s="17">
        <f t="shared" si="81"/>
        <v>0</v>
      </c>
      <c r="P219" s="13">
        <f t="shared" ca="1" si="71"/>
        <v>2.7728119900000001</v>
      </c>
      <c r="Q219" s="20">
        <f t="shared" si="72"/>
        <v>0</v>
      </c>
      <c r="R219" s="13">
        <f t="shared" si="73"/>
        <v>0</v>
      </c>
      <c r="S219" s="4" t="str">
        <f t="shared" si="82"/>
        <v>A+J=</v>
      </c>
      <c r="T219" s="34">
        <f t="shared" si="83"/>
        <v>44301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3">
        <f t="shared" si="74"/>
        <v>44144</v>
      </c>
      <c r="B220" s="74">
        <f t="shared" ca="1" si="84"/>
        <v>1002.77281199</v>
      </c>
      <c r="C220" s="13">
        <f t="shared" si="75"/>
        <v>1000</v>
      </c>
      <c r="D220" s="12">
        <f ca="1">IF(A220&lt;$B$1,VLOOKUP(A220,[1]DI!$A$4:$B$15000,2,FALSE),0)</f>
        <v>1.9000000000000006E-2</v>
      </c>
      <c r="E220" s="13">
        <f t="shared" ca="1" si="67"/>
        <v>1.0000746899999999</v>
      </c>
      <c r="F220" s="13">
        <f ca="1">(TRUNC(PRODUCT($E$12:$E219),16))</f>
        <v>1.0131011361108799</v>
      </c>
      <c r="G220" s="13">
        <f t="shared" ca="1" si="76"/>
        <v>1.01189120801361</v>
      </c>
      <c r="H220" s="13">
        <f t="shared" ca="1" si="68"/>
        <v>1.00119571</v>
      </c>
      <c r="I220" s="12">
        <f t="shared" si="77"/>
        <v>2.5100000000000001E-2</v>
      </c>
      <c r="J220" s="34">
        <f t="shared" si="78"/>
        <v>44119</v>
      </c>
      <c r="K220" s="2">
        <f t="shared" si="79"/>
        <v>16</v>
      </c>
      <c r="L220" s="17">
        <f t="shared" si="80"/>
        <v>16</v>
      </c>
      <c r="M220" s="11">
        <f t="shared" si="69"/>
        <v>1.0015752179999999</v>
      </c>
      <c r="N220" s="11">
        <f t="shared" ca="1" si="70"/>
        <v>1.0027728119999999</v>
      </c>
      <c r="O220" s="17">
        <f t="shared" si="81"/>
        <v>0</v>
      </c>
      <c r="P220" s="13">
        <f t="shared" ca="1" si="71"/>
        <v>2.7728119900000001</v>
      </c>
      <c r="Q220" s="20">
        <f t="shared" si="72"/>
        <v>0</v>
      </c>
      <c r="R220" s="13">
        <f t="shared" si="73"/>
        <v>0</v>
      </c>
      <c r="S220" s="4" t="str">
        <f t="shared" si="82"/>
        <v>A+J=</v>
      </c>
      <c r="T220" s="34">
        <f t="shared" si="83"/>
        <v>44301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3">
        <f t="shared" si="74"/>
        <v>44145</v>
      </c>
      <c r="B221" s="74">
        <f t="shared" ca="1" si="84"/>
        <v>1002.94636799</v>
      </c>
      <c r="C221" s="13">
        <f t="shared" si="75"/>
        <v>1000</v>
      </c>
      <c r="D221" s="12">
        <f ca="1">IF(A221&lt;$B$1,VLOOKUP(A221,[1]DI!$A$4:$B$15000,2,FALSE),0)</f>
        <v>1.9000000000000006E-2</v>
      </c>
      <c r="E221" s="13">
        <f t="shared" ca="1" si="67"/>
        <v>1.0000746899999999</v>
      </c>
      <c r="F221" s="13">
        <f ca="1">(TRUNC(PRODUCT($E$12:$E220),16))</f>
        <v>1.01317680463473</v>
      </c>
      <c r="G221" s="13">
        <f t="shared" ca="1" si="76"/>
        <v>1.01189120801361</v>
      </c>
      <c r="H221" s="13">
        <f t="shared" ca="1" si="68"/>
        <v>1.00127049</v>
      </c>
      <c r="I221" s="12">
        <f t="shared" si="77"/>
        <v>2.5100000000000001E-2</v>
      </c>
      <c r="J221" s="34">
        <f t="shared" si="78"/>
        <v>44119</v>
      </c>
      <c r="K221" s="2">
        <f t="shared" si="79"/>
        <v>17</v>
      </c>
      <c r="L221" s="17">
        <f t="shared" si="80"/>
        <v>17</v>
      </c>
      <c r="M221" s="11">
        <f t="shared" si="69"/>
        <v>1.0016737520000001</v>
      </c>
      <c r="N221" s="11">
        <f t="shared" ca="1" si="70"/>
        <v>1.0029463679999999</v>
      </c>
      <c r="O221" s="17">
        <f t="shared" si="81"/>
        <v>0</v>
      </c>
      <c r="P221" s="13">
        <f t="shared" ca="1" si="71"/>
        <v>2.9463679900000002</v>
      </c>
      <c r="Q221" s="20">
        <f t="shared" si="72"/>
        <v>0</v>
      </c>
      <c r="R221" s="13">
        <f t="shared" si="73"/>
        <v>0</v>
      </c>
      <c r="S221" s="4" t="str">
        <f t="shared" si="82"/>
        <v>A+J=</v>
      </c>
      <c r="T221" s="34">
        <f t="shared" si="83"/>
        <v>44301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3">
        <f t="shared" si="74"/>
        <v>44146</v>
      </c>
      <c r="B222" s="74">
        <f t="shared" ca="1" si="84"/>
        <v>1003.119949</v>
      </c>
      <c r="C222" s="13">
        <f t="shared" si="75"/>
        <v>1000</v>
      </c>
      <c r="D222" s="12">
        <f ca="1">IF(A222&lt;$B$1,VLOOKUP(A222,[1]DI!$A$4:$B$15000,2,FALSE),0)</f>
        <v>1.9000000000000006E-2</v>
      </c>
      <c r="E222" s="13">
        <f t="shared" ca="1" si="67"/>
        <v>1.0000746899999999</v>
      </c>
      <c r="F222" s="13">
        <f ca="1">(TRUNC(PRODUCT($E$12:$E221),16))</f>
        <v>1.0132524788102699</v>
      </c>
      <c r="G222" s="13">
        <f t="shared" ca="1" si="76"/>
        <v>1.01189120801361</v>
      </c>
      <c r="H222" s="13">
        <f t="shared" ca="1" si="68"/>
        <v>1.0013452700000001</v>
      </c>
      <c r="I222" s="12">
        <f t="shared" si="77"/>
        <v>2.5100000000000001E-2</v>
      </c>
      <c r="J222" s="34">
        <f t="shared" si="78"/>
        <v>44119</v>
      </c>
      <c r="K222" s="2">
        <f t="shared" si="79"/>
        <v>18</v>
      </c>
      <c r="L222" s="17">
        <f t="shared" si="80"/>
        <v>18</v>
      </c>
      <c r="M222" s="11">
        <f t="shared" si="69"/>
        <v>1.0017722950000001</v>
      </c>
      <c r="N222" s="11">
        <f t="shared" ca="1" si="70"/>
        <v>1.003119949</v>
      </c>
      <c r="O222" s="17">
        <f t="shared" si="81"/>
        <v>0</v>
      </c>
      <c r="P222" s="13">
        <f t="shared" ca="1" si="71"/>
        <v>3.1199490000000001</v>
      </c>
      <c r="Q222" s="20">
        <f t="shared" si="72"/>
        <v>0</v>
      </c>
      <c r="R222" s="13">
        <f t="shared" si="73"/>
        <v>0</v>
      </c>
      <c r="S222" s="4" t="str">
        <f t="shared" si="82"/>
        <v>A+J=</v>
      </c>
      <c r="T222" s="34">
        <f t="shared" si="83"/>
        <v>44301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3">
        <f t="shared" si="74"/>
        <v>44147</v>
      </c>
      <c r="B223" s="74">
        <f t="shared" ca="1" si="84"/>
        <v>1003.2935649999999</v>
      </c>
      <c r="C223" s="13">
        <f t="shared" si="75"/>
        <v>1000</v>
      </c>
      <c r="D223" s="12">
        <f ca="1">IF(A223&lt;$B$1,VLOOKUP(A223,[1]DI!$A$4:$B$15000,2,FALSE),0)</f>
        <v>1.9000000000000006E-2</v>
      </c>
      <c r="E223" s="13">
        <f t="shared" ca="1" si="67"/>
        <v>1.0000746899999999</v>
      </c>
      <c r="F223" s="13">
        <f ca="1">(TRUNC(PRODUCT($E$12:$E222),16))</f>
        <v>1.0133281586379099</v>
      </c>
      <c r="G223" s="13">
        <f t="shared" ca="1" si="76"/>
        <v>1.01189120801361</v>
      </c>
      <c r="H223" s="13">
        <f t="shared" ca="1" si="68"/>
        <v>1.0014200600000001</v>
      </c>
      <c r="I223" s="12">
        <f t="shared" si="77"/>
        <v>2.5100000000000001E-2</v>
      </c>
      <c r="J223" s="34">
        <f t="shared" si="78"/>
        <v>44119</v>
      </c>
      <c r="K223" s="2">
        <f t="shared" si="79"/>
        <v>19</v>
      </c>
      <c r="L223" s="17">
        <f t="shared" si="80"/>
        <v>19</v>
      </c>
      <c r="M223" s="11">
        <f t="shared" si="69"/>
        <v>1.001870848</v>
      </c>
      <c r="N223" s="11">
        <f t="shared" ca="1" si="70"/>
        <v>1.0032935650000001</v>
      </c>
      <c r="O223" s="17">
        <f t="shared" si="81"/>
        <v>0</v>
      </c>
      <c r="P223" s="13">
        <f t="shared" ca="1" si="71"/>
        <v>3.2935650000000001</v>
      </c>
      <c r="Q223" s="20">
        <f t="shared" si="72"/>
        <v>0</v>
      </c>
      <c r="R223" s="13">
        <f t="shared" si="73"/>
        <v>0</v>
      </c>
      <c r="S223" s="4" t="str">
        <f t="shared" si="82"/>
        <v>A+J=</v>
      </c>
      <c r="T223" s="34">
        <f t="shared" si="83"/>
        <v>44301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3">
        <f t="shared" si="74"/>
        <v>44148</v>
      </c>
      <c r="B224" s="74">
        <f t="shared" ca="1" si="84"/>
        <v>1003.467214</v>
      </c>
      <c r="C224" s="13">
        <f t="shared" si="75"/>
        <v>1000</v>
      </c>
      <c r="D224" s="12">
        <f ca="1">IF(A224&lt;$B$1,VLOOKUP(A224,[1]DI!$A$4:$B$15000,2,FALSE),0)</f>
        <v>1.9000000000000006E-2</v>
      </c>
      <c r="E224" s="13">
        <f t="shared" ca="1" si="67"/>
        <v>1.0000746899999999</v>
      </c>
      <c r="F224" s="13">
        <f ca="1">(TRUNC(PRODUCT($E$12:$E223),16))</f>
        <v>1.0134038441180799</v>
      </c>
      <c r="G224" s="13">
        <f t="shared" ca="1" si="76"/>
        <v>1.01189120801361</v>
      </c>
      <c r="H224" s="13">
        <f t="shared" ca="1" si="68"/>
        <v>1.00149486</v>
      </c>
      <c r="I224" s="12">
        <f t="shared" si="77"/>
        <v>2.5100000000000001E-2</v>
      </c>
      <c r="J224" s="34">
        <f t="shared" si="78"/>
        <v>44119</v>
      </c>
      <c r="K224" s="2">
        <f t="shared" si="79"/>
        <v>20</v>
      </c>
      <c r="L224" s="17">
        <f t="shared" si="80"/>
        <v>20</v>
      </c>
      <c r="M224" s="11">
        <f t="shared" si="69"/>
        <v>1.0019694100000001</v>
      </c>
      <c r="N224" s="11">
        <f t="shared" ca="1" si="70"/>
        <v>1.0034672140000001</v>
      </c>
      <c r="O224" s="17">
        <f t="shared" si="81"/>
        <v>0</v>
      </c>
      <c r="P224" s="13">
        <f t="shared" ca="1" si="71"/>
        <v>3.4672139999999998</v>
      </c>
      <c r="Q224" s="20">
        <f t="shared" si="72"/>
        <v>0</v>
      </c>
      <c r="R224" s="13">
        <f t="shared" si="73"/>
        <v>0</v>
      </c>
      <c r="S224" s="4" t="str">
        <f t="shared" si="82"/>
        <v>A+J=</v>
      </c>
      <c r="T224" s="34">
        <f t="shared" si="83"/>
        <v>44301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3">
        <f t="shared" si="74"/>
        <v>44149</v>
      </c>
      <c r="B225" s="74">
        <f t="shared" ca="1" si="84"/>
        <v>1003.64088899</v>
      </c>
      <c r="C225" s="13">
        <f t="shared" si="75"/>
        <v>1000</v>
      </c>
      <c r="D225" s="12">
        <f ca="1">IF(A225&lt;$B$1,VLOOKUP(A225,[1]DI!$A$4:$B$15000,2,FALSE),0)</f>
        <v>0</v>
      </c>
      <c r="E225" s="13">
        <f t="shared" ca="1" si="67"/>
        <v>1</v>
      </c>
      <c r="F225" s="13">
        <f ca="1">(TRUNC(PRODUCT($E$12:$E224),16))</f>
        <v>1.0134795352512</v>
      </c>
      <c r="G225" s="13">
        <f t="shared" ca="1" si="76"/>
        <v>1.01189120801361</v>
      </c>
      <c r="H225" s="13">
        <f t="shared" ca="1" si="68"/>
        <v>1.0015696599999999</v>
      </c>
      <c r="I225" s="12">
        <f t="shared" si="77"/>
        <v>2.5100000000000001E-2</v>
      </c>
      <c r="J225" s="34">
        <f t="shared" si="78"/>
        <v>44119</v>
      </c>
      <c r="K225" s="2">
        <f t="shared" si="79"/>
        <v>20</v>
      </c>
      <c r="L225" s="17">
        <f t="shared" si="80"/>
        <v>21</v>
      </c>
      <c r="M225" s="11">
        <f t="shared" si="69"/>
        <v>1.0020679830000001</v>
      </c>
      <c r="N225" s="11">
        <f t="shared" ca="1" si="70"/>
        <v>1.0036408889999999</v>
      </c>
      <c r="O225" s="17">
        <f t="shared" si="81"/>
        <v>0</v>
      </c>
      <c r="P225" s="13">
        <f t="shared" ca="1" si="71"/>
        <v>3.6408889900000001</v>
      </c>
      <c r="Q225" s="20">
        <f t="shared" si="72"/>
        <v>0</v>
      </c>
      <c r="R225" s="13">
        <f t="shared" si="73"/>
        <v>0</v>
      </c>
      <c r="S225" s="4" t="str">
        <f t="shared" si="82"/>
        <v>A+J=</v>
      </c>
      <c r="T225" s="34">
        <f t="shared" si="83"/>
        <v>44301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3">
        <f t="shared" si="74"/>
        <v>44150</v>
      </c>
      <c r="B226" s="74">
        <f t="shared" ca="1" si="84"/>
        <v>1003.64088899</v>
      </c>
      <c r="C226" s="13">
        <f t="shared" si="75"/>
        <v>1000</v>
      </c>
      <c r="D226" s="12">
        <f ca="1">IF(A226&lt;$B$1,VLOOKUP(A226,[1]DI!$A$4:$B$15000,2,FALSE),0)</f>
        <v>0</v>
      </c>
      <c r="E226" s="13">
        <f t="shared" ca="1" si="67"/>
        <v>1</v>
      </c>
      <c r="F226" s="13">
        <f ca="1">(TRUNC(PRODUCT($E$12:$E225),16))</f>
        <v>1.0134795352512</v>
      </c>
      <c r="G226" s="13">
        <f t="shared" ca="1" si="76"/>
        <v>1.01189120801361</v>
      </c>
      <c r="H226" s="13">
        <f t="shared" ca="1" si="68"/>
        <v>1.0015696599999999</v>
      </c>
      <c r="I226" s="12">
        <f t="shared" si="77"/>
        <v>2.5100000000000001E-2</v>
      </c>
      <c r="J226" s="34">
        <f t="shared" si="78"/>
        <v>44119</v>
      </c>
      <c r="K226" s="2">
        <f t="shared" si="79"/>
        <v>20</v>
      </c>
      <c r="L226" s="17">
        <f t="shared" si="80"/>
        <v>21</v>
      </c>
      <c r="M226" s="11">
        <f t="shared" si="69"/>
        <v>1.0020679830000001</v>
      </c>
      <c r="N226" s="11">
        <f t="shared" ca="1" si="70"/>
        <v>1.0036408889999999</v>
      </c>
      <c r="O226" s="17">
        <f t="shared" si="81"/>
        <v>0</v>
      </c>
      <c r="P226" s="13">
        <f t="shared" ca="1" si="71"/>
        <v>3.6408889900000001</v>
      </c>
      <c r="Q226" s="20">
        <f t="shared" si="72"/>
        <v>0</v>
      </c>
      <c r="R226" s="13">
        <f t="shared" si="73"/>
        <v>0</v>
      </c>
      <c r="S226" s="4" t="str">
        <f t="shared" si="82"/>
        <v>A+J=</v>
      </c>
      <c r="T226" s="34">
        <f t="shared" si="83"/>
        <v>44301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3">
        <f t="shared" si="74"/>
        <v>44151</v>
      </c>
      <c r="B227" s="74">
        <f t="shared" ca="1" si="84"/>
        <v>1003.64088899</v>
      </c>
      <c r="C227" s="13">
        <f t="shared" si="75"/>
        <v>1000</v>
      </c>
      <c r="D227" s="12">
        <f ca="1">IF(A227&lt;$B$1,VLOOKUP(A227,[1]DI!$A$4:$B$15000,2,FALSE),0)</f>
        <v>1.9000000000000006E-2</v>
      </c>
      <c r="E227" s="13">
        <f t="shared" ca="1" si="67"/>
        <v>1.0000746899999999</v>
      </c>
      <c r="F227" s="13">
        <f ca="1">(TRUNC(PRODUCT($E$12:$E226),16))</f>
        <v>1.0134795352512</v>
      </c>
      <c r="G227" s="13">
        <f t="shared" ca="1" si="76"/>
        <v>1.01189120801361</v>
      </c>
      <c r="H227" s="13">
        <f t="shared" ca="1" si="68"/>
        <v>1.0015696599999999</v>
      </c>
      <c r="I227" s="12">
        <f t="shared" si="77"/>
        <v>2.5100000000000001E-2</v>
      </c>
      <c r="J227" s="34">
        <f t="shared" si="78"/>
        <v>44119</v>
      </c>
      <c r="K227" s="2">
        <f t="shared" si="79"/>
        <v>21</v>
      </c>
      <c r="L227" s="17">
        <f t="shared" si="80"/>
        <v>21</v>
      </c>
      <c r="M227" s="11">
        <f t="shared" si="69"/>
        <v>1.0020679830000001</v>
      </c>
      <c r="N227" s="11">
        <f t="shared" ca="1" si="70"/>
        <v>1.0036408889999999</v>
      </c>
      <c r="O227" s="17">
        <f t="shared" si="81"/>
        <v>0</v>
      </c>
      <c r="P227" s="13">
        <f t="shared" ca="1" si="71"/>
        <v>3.6408889900000001</v>
      </c>
      <c r="Q227" s="20">
        <f t="shared" si="72"/>
        <v>0</v>
      </c>
      <c r="R227" s="13">
        <f t="shared" si="73"/>
        <v>0</v>
      </c>
      <c r="S227" s="4" t="str">
        <f t="shared" si="82"/>
        <v>A+J=</v>
      </c>
      <c r="T227" s="34">
        <f t="shared" si="83"/>
        <v>44301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3">
        <f t="shared" si="74"/>
        <v>44152</v>
      </c>
      <c r="B228" s="74">
        <f t="shared" ca="1" si="84"/>
        <v>1003.81459799</v>
      </c>
      <c r="C228" s="13">
        <f t="shared" si="75"/>
        <v>1000</v>
      </c>
      <c r="D228" s="12">
        <f ca="1">IF(A228&lt;$B$1,VLOOKUP(A228,[1]DI!$A$4:$B$15000,2,FALSE),0)</f>
        <v>1.9000000000000006E-2</v>
      </c>
      <c r="E228" s="13">
        <f t="shared" ca="1" si="67"/>
        <v>1.0000746899999999</v>
      </c>
      <c r="F228" s="13">
        <f ca="1">(TRUNC(PRODUCT($E$12:$E227),16))</f>
        <v>1.0135552320376899</v>
      </c>
      <c r="G228" s="13">
        <f t="shared" ca="1" si="76"/>
        <v>1.01189120801361</v>
      </c>
      <c r="H228" s="13">
        <f t="shared" ca="1" si="68"/>
        <v>1.00164447</v>
      </c>
      <c r="I228" s="12">
        <f t="shared" si="77"/>
        <v>2.5100000000000001E-2</v>
      </c>
      <c r="J228" s="34">
        <f t="shared" si="78"/>
        <v>44119</v>
      </c>
      <c r="K228" s="2">
        <f t="shared" si="79"/>
        <v>22</v>
      </c>
      <c r="L228" s="17">
        <f t="shared" si="80"/>
        <v>22</v>
      </c>
      <c r="M228" s="11">
        <f t="shared" si="69"/>
        <v>1.002166565</v>
      </c>
      <c r="N228" s="11">
        <f t="shared" ca="1" si="70"/>
        <v>1.0038145979999999</v>
      </c>
      <c r="O228" s="17">
        <f t="shared" si="81"/>
        <v>0</v>
      </c>
      <c r="P228" s="13">
        <f t="shared" ca="1" si="71"/>
        <v>3.8145979900000002</v>
      </c>
      <c r="Q228" s="20">
        <f t="shared" si="72"/>
        <v>0</v>
      </c>
      <c r="R228" s="13">
        <f t="shared" si="73"/>
        <v>0</v>
      </c>
      <c r="S228" s="4" t="str">
        <f t="shared" si="82"/>
        <v>A+J=</v>
      </c>
      <c r="T228" s="34">
        <f t="shared" si="83"/>
        <v>44301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3">
        <f t="shared" si="74"/>
        <v>44153</v>
      </c>
      <c r="B229" s="74">
        <f t="shared" ca="1" si="84"/>
        <v>1003.98833</v>
      </c>
      <c r="C229" s="13">
        <f t="shared" si="75"/>
        <v>1000</v>
      </c>
      <c r="D229" s="12">
        <f ca="1">IF(A229&lt;$B$1,VLOOKUP(A229,[1]DI!$A$4:$B$15000,2,FALSE),0)</f>
        <v>1.9000000000000006E-2</v>
      </c>
      <c r="E229" s="13">
        <f t="shared" ca="1" si="67"/>
        <v>1.0000746899999999</v>
      </c>
      <c r="F229" s="13">
        <f ca="1">(TRUNC(PRODUCT($E$12:$E228),16))</f>
        <v>1.0136309344779699</v>
      </c>
      <c r="G229" s="13">
        <f t="shared" ca="1" si="76"/>
        <v>1.01189120801361</v>
      </c>
      <c r="H229" s="13">
        <f t="shared" ca="1" si="68"/>
        <v>1.0017192800000001</v>
      </c>
      <c r="I229" s="12">
        <f t="shared" si="77"/>
        <v>2.5100000000000001E-2</v>
      </c>
      <c r="J229" s="34">
        <f t="shared" si="78"/>
        <v>44119</v>
      </c>
      <c r="K229" s="2">
        <f t="shared" si="79"/>
        <v>23</v>
      </c>
      <c r="L229" s="17">
        <f t="shared" si="80"/>
        <v>23</v>
      </c>
      <c r="M229" s="11">
        <f t="shared" si="69"/>
        <v>1.002265156</v>
      </c>
      <c r="N229" s="11">
        <f t="shared" ca="1" si="70"/>
        <v>1.0039883300000001</v>
      </c>
      <c r="O229" s="17">
        <f t="shared" si="81"/>
        <v>0</v>
      </c>
      <c r="P229" s="13">
        <f t="shared" ca="1" si="71"/>
        <v>3.9883299999999999</v>
      </c>
      <c r="Q229" s="20">
        <f t="shared" si="72"/>
        <v>0</v>
      </c>
      <c r="R229" s="13">
        <f t="shared" si="73"/>
        <v>0</v>
      </c>
      <c r="S229" s="4" t="str">
        <f t="shared" si="82"/>
        <v>A+J=</v>
      </c>
      <c r="T229" s="34">
        <f t="shared" si="83"/>
        <v>44301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3">
        <f t="shared" si="74"/>
        <v>44154</v>
      </c>
      <c r="B230" s="74">
        <f t="shared" ca="1" si="84"/>
        <v>1004.16209899</v>
      </c>
      <c r="C230" s="13">
        <f t="shared" si="75"/>
        <v>1000</v>
      </c>
      <c r="D230" s="12">
        <f ca="1">IF(A230&lt;$B$1,VLOOKUP(A230,[1]DI!$A$4:$B$15000,2,FALSE),0)</f>
        <v>1.9000000000000006E-2</v>
      </c>
      <c r="E230" s="13">
        <f t="shared" ca="1" si="67"/>
        <v>1.0000746899999999</v>
      </c>
      <c r="F230" s="13">
        <f ca="1">(TRUNC(PRODUCT($E$12:$E229),16))</f>
        <v>1.0137066425724599</v>
      </c>
      <c r="G230" s="13">
        <f t="shared" ca="1" si="76"/>
        <v>1.01189120801361</v>
      </c>
      <c r="H230" s="13">
        <f t="shared" ca="1" si="68"/>
        <v>1.0017940999999999</v>
      </c>
      <c r="I230" s="12">
        <f t="shared" si="77"/>
        <v>2.5100000000000001E-2</v>
      </c>
      <c r="J230" s="34">
        <f t="shared" si="78"/>
        <v>44119</v>
      </c>
      <c r="K230" s="2">
        <f t="shared" si="79"/>
        <v>24</v>
      </c>
      <c r="L230" s="17">
        <f t="shared" si="80"/>
        <v>24</v>
      </c>
      <c r="M230" s="11">
        <f t="shared" si="69"/>
        <v>1.002363758</v>
      </c>
      <c r="N230" s="11">
        <f t="shared" ca="1" si="70"/>
        <v>1.004162099</v>
      </c>
      <c r="O230" s="17">
        <f t="shared" si="81"/>
        <v>0</v>
      </c>
      <c r="P230" s="13">
        <f t="shared" ca="1" si="71"/>
        <v>4.1620989899999996</v>
      </c>
      <c r="Q230" s="20">
        <f t="shared" si="72"/>
        <v>0</v>
      </c>
      <c r="R230" s="13">
        <f t="shared" si="73"/>
        <v>0</v>
      </c>
      <c r="S230" s="4" t="str">
        <f t="shared" si="82"/>
        <v>A+J=</v>
      </c>
      <c r="T230" s="34">
        <f t="shared" si="83"/>
        <v>44301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3">
        <f t="shared" si="74"/>
        <v>44155</v>
      </c>
      <c r="B231" s="74">
        <f t="shared" ca="1" si="84"/>
        <v>1004.3358909900001</v>
      </c>
      <c r="C231" s="13">
        <f t="shared" si="75"/>
        <v>1000</v>
      </c>
      <c r="D231" s="12">
        <f ca="1">IF(A231&lt;$B$1,VLOOKUP(A231,[1]DI!$A$4:$B$15000,2,FALSE),0)</f>
        <v>1.9000000000000006E-2</v>
      </c>
      <c r="E231" s="13">
        <f t="shared" ca="1" si="67"/>
        <v>1.0000746899999999</v>
      </c>
      <c r="F231" s="13">
        <f ca="1">(TRUNC(PRODUCT($E$12:$E230),16))</f>
        <v>1.0137823563216</v>
      </c>
      <c r="G231" s="13">
        <f t="shared" ca="1" si="76"/>
        <v>1.01189120801361</v>
      </c>
      <c r="H231" s="13">
        <f t="shared" ca="1" si="68"/>
        <v>1.0018689199999999</v>
      </c>
      <c r="I231" s="12">
        <f t="shared" si="77"/>
        <v>2.5100000000000001E-2</v>
      </c>
      <c r="J231" s="34">
        <f t="shared" si="78"/>
        <v>44119</v>
      </c>
      <c r="K231" s="2">
        <f t="shared" si="79"/>
        <v>25</v>
      </c>
      <c r="L231" s="17">
        <f t="shared" si="80"/>
        <v>25</v>
      </c>
      <c r="M231" s="11">
        <f t="shared" si="69"/>
        <v>1.0024623690000001</v>
      </c>
      <c r="N231" s="11">
        <f t="shared" ca="1" si="70"/>
        <v>1.004335891</v>
      </c>
      <c r="O231" s="17">
        <f t="shared" si="81"/>
        <v>0</v>
      </c>
      <c r="P231" s="13">
        <f t="shared" ca="1" si="71"/>
        <v>4.3358909900000002</v>
      </c>
      <c r="Q231" s="20">
        <f t="shared" si="72"/>
        <v>0</v>
      </c>
      <c r="R231" s="13">
        <f t="shared" si="73"/>
        <v>0</v>
      </c>
      <c r="S231" s="4" t="str">
        <f t="shared" si="82"/>
        <v>A+J=</v>
      </c>
      <c r="T231" s="34">
        <f t="shared" si="83"/>
        <v>44301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3">
        <f t="shared" si="74"/>
        <v>44156</v>
      </c>
      <c r="B232" s="74">
        <f t="shared" ca="1" si="84"/>
        <v>1004.509718</v>
      </c>
      <c r="C232" s="13">
        <f t="shared" si="75"/>
        <v>1000</v>
      </c>
      <c r="D232" s="12">
        <f ca="1">IF(A232&lt;$B$1,VLOOKUP(A232,[1]DI!$A$4:$B$15000,2,FALSE),0)</f>
        <v>0</v>
      </c>
      <c r="E232" s="13">
        <f t="shared" ca="1" si="67"/>
        <v>1</v>
      </c>
      <c r="F232" s="13">
        <f ca="1">(TRUNC(PRODUCT($E$12:$E231),16))</f>
        <v>1.01385807572579</v>
      </c>
      <c r="G232" s="13">
        <f t="shared" ca="1" si="76"/>
        <v>1.01189120801361</v>
      </c>
      <c r="H232" s="13">
        <f t="shared" ca="1" si="68"/>
        <v>1.0019437499999999</v>
      </c>
      <c r="I232" s="12">
        <f t="shared" si="77"/>
        <v>2.5100000000000001E-2</v>
      </c>
      <c r="J232" s="34">
        <f t="shared" si="78"/>
        <v>44119</v>
      </c>
      <c r="K232" s="2">
        <f t="shared" si="79"/>
        <v>25</v>
      </c>
      <c r="L232" s="17">
        <f t="shared" si="80"/>
        <v>26</v>
      </c>
      <c r="M232" s="11">
        <f t="shared" si="69"/>
        <v>1.0025609900000001</v>
      </c>
      <c r="N232" s="11">
        <f t="shared" ca="1" si="70"/>
        <v>1.004509718</v>
      </c>
      <c r="O232" s="17">
        <f t="shared" si="81"/>
        <v>0</v>
      </c>
      <c r="P232" s="13">
        <f t="shared" ca="1" si="71"/>
        <v>4.5097180000000003</v>
      </c>
      <c r="Q232" s="20">
        <f t="shared" si="72"/>
        <v>0</v>
      </c>
      <c r="R232" s="13">
        <f t="shared" si="73"/>
        <v>0</v>
      </c>
      <c r="S232" s="4" t="str">
        <f t="shared" si="82"/>
        <v>A+J=</v>
      </c>
      <c r="T232" s="34">
        <f t="shared" si="83"/>
        <v>44301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3">
        <f t="shared" si="74"/>
        <v>44157</v>
      </c>
      <c r="B233" s="74">
        <f t="shared" ca="1" si="84"/>
        <v>1004.509718</v>
      </c>
      <c r="C233" s="13">
        <f t="shared" si="75"/>
        <v>1000</v>
      </c>
      <c r="D233" s="12">
        <f ca="1">IF(A233&lt;$B$1,VLOOKUP(A233,[1]DI!$A$4:$B$15000,2,FALSE),0)</f>
        <v>0</v>
      </c>
      <c r="E233" s="13">
        <f t="shared" ca="1" si="67"/>
        <v>1</v>
      </c>
      <c r="F233" s="13">
        <f ca="1">(TRUNC(PRODUCT($E$12:$E232),16))</f>
        <v>1.01385807572579</v>
      </c>
      <c r="G233" s="13">
        <f t="shared" ca="1" si="76"/>
        <v>1.01189120801361</v>
      </c>
      <c r="H233" s="13">
        <f t="shared" ca="1" si="68"/>
        <v>1.0019437499999999</v>
      </c>
      <c r="I233" s="12">
        <f t="shared" si="77"/>
        <v>2.5100000000000001E-2</v>
      </c>
      <c r="J233" s="34">
        <f t="shared" si="78"/>
        <v>44119</v>
      </c>
      <c r="K233" s="2">
        <f t="shared" si="79"/>
        <v>25</v>
      </c>
      <c r="L233" s="17">
        <f t="shared" si="80"/>
        <v>26</v>
      </c>
      <c r="M233" s="11">
        <f t="shared" si="69"/>
        <v>1.0025609900000001</v>
      </c>
      <c r="N233" s="11">
        <f t="shared" ca="1" si="70"/>
        <v>1.004509718</v>
      </c>
      <c r="O233" s="17">
        <f t="shared" si="81"/>
        <v>0</v>
      </c>
      <c r="P233" s="13">
        <f t="shared" ca="1" si="71"/>
        <v>4.5097180000000003</v>
      </c>
      <c r="Q233" s="20">
        <f t="shared" si="72"/>
        <v>0</v>
      </c>
      <c r="R233" s="13">
        <f t="shared" si="73"/>
        <v>0</v>
      </c>
      <c r="S233" s="4" t="str">
        <f t="shared" si="82"/>
        <v>A+J=</v>
      </c>
      <c r="T233" s="34">
        <f t="shared" si="83"/>
        <v>44301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3">
        <f t="shared" si="74"/>
        <v>44158</v>
      </c>
      <c r="B234" s="74">
        <f t="shared" ca="1" si="84"/>
        <v>1004.509718</v>
      </c>
      <c r="C234" s="13">
        <f t="shared" si="75"/>
        <v>1000</v>
      </c>
      <c r="D234" s="12">
        <f ca="1">IF(A234&lt;$B$1,VLOOKUP(A234,[1]DI!$A$4:$B$15000,2,FALSE),0)</f>
        <v>1.9000000000000006E-2</v>
      </c>
      <c r="E234" s="13">
        <f t="shared" ca="1" si="67"/>
        <v>1.0000746899999999</v>
      </c>
      <c r="F234" s="13">
        <f ca="1">(TRUNC(PRODUCT($E$12:$E233),16))</f>
        <v>1.01385807572579</v>
      </c>
      <c r="G234" s="13">
        <f t="shared" ca="1" si="76"/>
        <v>1.01189120801361</v>
      </c>
      <c r="H234" s="13">
        <f t="shared" ca="1" si="68"/>
        <v>1.0019437499999999</v>
      </c>
      <c r="I234" s="12">
        <f t="shared" si="77"/>
        <v>2.5100000000000001E-2</v>
      </c>
      <c r="J234" s="34">
        <f t="shared" si="78"/>
        <v>44119</v>
      </c>
      <c r="K234" s="2">
        <f t="shared" si="79"/>
        <v>26</v>
      </c>
      <c r="L234" s="17">
        <f t="shared" si="80"/>
        <v>26</v>
      </c>
      <c r="M234" s="11">
        <f t="shared" si="69"/>
        <v>1.0025609900000001</v>
      </c>
      <c r="N234" s="11">
        <f t="shared" ca="1" si="70"/>
        <v>1.004509718</v>
      </c>
      <c r="O234" s="17">
        <f t="shared" si="81"/>
        <v>0</v>
      </c>
      <c r="P234" s="13">
        <f t="shared" ca="1" si="71"/>
        <v>4.5097180000000003</v>
      </c>
      <c r="Q234" s="20">
        <f t="shared" si="72"/>
        <v>0</v>
      </c>
      <c r="R234" s="13">
        <f t="shared" si="73"/>
        <v>0</v>
      </c>
      <c r="S234" s="4" t="str">
        <f t="shared" si="82"/>
        <v>A+J=</v>
      </c>
      <c r="T234" s="34">
        <f t="shared" si="83"/>
        <v>44301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3">
        <f t="shared" si="74"/>
        <v>44159</v>
      </c>
      <c r="B235" s="74">
        <f t="shared" ca="1" si="84"/>
        <v>1004.68357899</v>
      </c>
      <c r="C235" s="13">
        <f t="shared" si="75"/>
        <v>1000</v>
      </c>
      <c r="D235" s="12">
        <f ca="1">IF(A235&lt;$B$1,VLOOKUP(A235,[1]DI!$A$4:$B$15000,2,FALSE),0)</f>
        <v>1.9000000000000006E-2</v>
      </c>
      <c r="E235" s="13">
        <f t="shared" ca="1" si="67"/>
        <v>1.0000746899999999</v>
      </c>
      <c r="F235" s="13">
        <f ca="1">(TRUNC(PRODUCT($E$12:$E234),16))</f>
        <v>1.0139338007854699</v>
      </c>
      <c r="G235" s="13">
        <f t="shared" ca="1" si="76"/>
        <v>1.01189120801361</v>
      </c>
      <c r="H235" s="13">
        <f t="shared" ca="1" si="68"/>
        <v>1.00201859</v>
      </c>
      <c r="I235" s="12">
        <f t="shared" si="77"/>
        <v>2.5100000000000001E-2</v>
      </c>
      <c r="J235" s="34">
        <f t="shared" si="78"/>
        <v>44119</v>
      </c>
      <c r="K235" s="2">
        <f t="shared" si="79"/>
        <v>27</v>
      </c>
      <c r="L235" s="17">
        <f t="shared" si="80"/>
        <v>27</v>
      </c>
      <c r="M235" s="11">
        <f t="shared" si="69"/>
        <v>1.00265962</v>
      </c>
      <c r="N235" s="11">
        <f t="shared" ca="1" si="70"/>
        <v>1.0046835789999999</v>
      </c>
      <c r="O235" s="17">
        <f t="shared" si="81"/>
        <v>0</v>
      </c>
      <c r="P235" s="13">
        <f t="shared" ca="1" si="71"/>
        <v>4.68357899</v>
      </c>
      <c r="Q235" s="20">
        <f t="shared" si="72"/>
        <v>0</v>
      </c>
      <c r="R235" s="13">
        <f t="shared" si="73"/>
        <v>0</v>
      </c>
      <c r="S235" s="4" t="str">
        <f t="shared" si="82"/>
        <v>A+J=</v>
      </c>
      <c r="T235" s="34">
        <f t="shared" si="83"/>
        <v>44301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3">
        <f t="shared" si="74"/>
        <v>44160</v>
      </c>
      <c r="B236" s="74">
        <f t="shared" ca="1" si="84"/>
        <v>1004.857464</v>
      </c>
      <c r="C236" s="13">
        <f t="shared" si="75"/>
        <v>1000</v>
      </c>
      <c r="D236" s="12">
        <f ca="1">IF(A236&lt;$B$1,VLOOKUP(A236,[1]DI!$A$4:$B$15000,2,FALSE),0)</f>
        <v>1.9000000000000006E-2</v>
      </c>
      <c r="E236" s="13">
        <f t="shared" ca="1" si="67"/>
        <v>1.0000746899999999</v>
      </c>
      <c r="F236" s="13">
        <f ca="1">(TRUNC(PRODUCT($E$12:$E235),16))</f>
        <v>1.01400953150105</v>
      </c>
      <c r="G236" s="13">
        <f t="shared" ca="1" si="76"/>
        <v>1.01189120801361</v>
      </c>
      <c r="H236" s="13">
        <f t="shared" ca="1" si="68"/>
        <v>1.00209343</v>
      </c>
      <c r="I236" s="12">
        <f t="shared" si="77"/>
        <v>2.5100000000000001E-2</v>
      </c>
      <c r="J236" s="34">
        <f t="shared" si="78"/>
        <v>44119</v>
      </c>
      <c r="K236" s="2">
        <f t="shared" si="79"/>
        <v>28</v>
      </c>
      <c r="L236" s="17">
        <f t="shared" si="80"/>
        <v>28</v>
      </c>
      <c r="M236" s="11">
        <f t="shared" si="69"/>
        <v>1.00275826</v>
      </c>
      <c r="N236" s="11">
        <f t="shared" ca="1" si="70"/>
        <v>1.0048574640000001</v>
      </c>
      <c r="O236" s="17">
        <f t="shared" si="81"/>
        <v>0</v>
      </c>
      <c r="P236" s="13">
        <f t="shared" ca="1" si="71"/>
        <v>4.8574640000000002</v>
      </c>
      <c r="Q236" s="20">
        <f t="shared" si="72"/>
        <v>0</v>
      </c>
      <c r="R236" s="13">
        <f t="shared" si="73"/>
        <v>0</v>
      </c>
      <c r="S236" s="4" t="str">
        <f t="shared" si="82"/>
        <v>A+J=</v>
      </c>
      <c r="T236" s="34">
        <f t="shared" si="83"/>
        <v>44301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3">
        <f t="shared" si="74"/>
        <v>44161</v>
      </c>
      <c r="B237" s="74">
        <f t="shared" ca="1" si="84"/>
        <v>1005.031385</v>
      </c>
      <c r="C237" s="13">
        <f t="shared" si="75"/>
        <v>1000</v>
      </c>
      <c r="D237" s="12">
        <f ca="1">IF(A237&lt;$B$1,VLOOKUP(A237,[1]DI!$A$4:$B$15000,2,FALSE),0)</f>
        <v>1.9000000000000006E-2</v>
      </c>
      <c r="E237" s="13">
        <f t="shared" ca="1" si="67"/>
        <v>1.0000746899999999</v>
      </c>
      <c r="F237" s="13">
        <f ca="1">(TRUNC(PRODUCT($E$12:$E236),16))</f>
        <v>1.0140852678729499</v>
      </c>
      <c r="G237" s="13">
        <f t="shared" ca="1" si="76"/>
        <v>1.01189120801361</v>
      </c>
      <c r="H237" s="13">
        <f t="shared" ca="1" si="68"/>
        <v>1.00216828</v>
      </c>
      <c r="I237" s="12">
        <f t="shared" si="77"/>
        <v>2.5100000000000001E-2</v>
      </c>
      <c r="J237" s="34">
        <f t="shared" si="78"/>
        <v>44119</v>
      </c>
      <c r="K237" s="2">
        <f t="shared" si="79"/>
        <v>29</v>
      </c>
      <c r="L237" s="17">
        <f t="shared" si="80"/>
        <v>29</v>
      </c>
      <c r="M237" s="11">
        <f t="shared" si="69"/>
        <v>1.00285691</v>
      </c>
      <c r="N237" s="11">
        <f t="shared" ca="1" si="70"/>
        <v>1.0050313850000001</v>
      </c>
      <c r="O237" s="17">
        <f t="shared" si="81"/>
        <v>0</v>
      </c>
      <c r="P237" s="13">
        <f t="shared" ca="1" si="71"/>
        <v>5.0313850000000002</v>
      </c>
      <c r="Q237" s="20">
        <f t="shared" si="72"/>
        <v>0</v>
      </c>
      <c r="R237" s="13">
        <f t="shared" si="73"/>
        <v>0</v>
      </c>
      <c r="S237" s="4" t="str">
        <f t="shared" si="82"/>
        <v>A+J=</v>
      </c>
      <c r="T237" s="34">
        <f t="shared" si="83"/>
        <v>44301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3">
        <f t="shared" si="74"/>
        <v>44162</v>
      </c>
      <c r="B238" s="74">
        <f t="shared" ca="1" si="84"/>
        <v>1005.20532999</v>
      </c>
      <c r="C238" s="13">
        <f t="shared" si="75"/>
        <v>1000</v>
      </c>
      <c r="D238" s="12">
        <f ca="1">IF(A238&lt;$B$1,VLOOKUP(A238,[1]DI!$A$4:$B$15000,2,FALSE),0)</f>
        <v>1.9000000000000006E-2</v>
      </c>
      <c r="E238" s="13">
        <f t="shared" ca="1" si="67"/>
        <v>1.0000746899999999</v>
      </c>
      <c r="F238" s="13">
        <f ca="1">(TRUNC(PRODUCT($E$12:$E237),16))</f>
        <v>1.0141610099016101</v>
      </c>
      <c r="G238" s="13">
        <f t="shared" ca="1" si="76"/>
        <v>1.01189120801361</v>
      </c>
      <c r="H238" s="13">
        <f t="shared" ca="1" si="68"/>
        <v>1.0022431300000001</v>
      </c>
      <c r="I238" s="12">
        <f t="shared" si="77"/>
        <v>2.5100000000000001E-2</v>
      </c>
      <c r="J238" s="34">
        <f t="shared" si="78"/>
        <v>44119</v>
      </c>
      <c r="K238" s="2">
        <f t="shared" si="79"/>
        <v>30</v>
      </c>
      <c r="L238" s="17">
        <f t="shared" si="80"/>
        <v>30</v>
      </c>
      <c r="M238" s="11">
        <f t="shared" si="69"/>
        <v>1.0029555699999999</v>
      </c>
      <c r="N238" s="11">
        <f t="shared" ca="1" si="70"/>
        <v>1.0052053299999999</v>
      </c>
      <c r="O238" s="17">
        <f t="shared" si="81"/>
        <v>0</v>
      </c>
      <c r="P238" s="13">
        <f t="shared" ca="1" si="71"/>
        <v>5.2053299900000001</v>
      </c>
      <c r="Q238" s="20">
        <f t="shared" si="72"/>
        <v>0</v>
      </c>
      <c r="R238" s="13">
        <f t="shared" si="73"/>
        <v>0</v>
      </c>
      <c r="S238" s="4" t="str">
        <f t="shared" si="82"/>
        <v>A+J=</v>
      </c>
      <c r="T238" s="34">
        <f t="shared" si="83"/>
        <v>44301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3">
        <f t="shared" si="74"/>
        <v>44163</v>
      </c>
      <c r="B239" s="74">
        <f t="shared" ca="1" si="84"/>
        <v>1005.379309</v>
      </c>
      <c r="C239" s="13">
        <f t="shared" si="75"/>
        <v>1000</v>
      </c>
      <c r="D239" s="12">
        <f ca="1">IF(A239&lt;$B$1,VLOOKUP(A239,[1]DI!$A$4:$B$15000,2,FALSE),0)</f>
        <v>0</v>
      </c>
      <c r="E239" s="13">
        <f t="shared" ca="1" si="67"/>
        <v>1</v>
      </c>
      <c r="F239" s="13">
        <f ca="1">(TRUNC(PRODUCT($E$12:$E238),16))</f>
        <v>1.01423675758744</v>
      </c>
      <c r="G239" s="13">
        <f t="shared" ca="1" si="76"/>
        <v>1.01189120801361</v>
      </c>
      <c r="H239" s="13">
        <f t="shared" ca="1" si="68"/>
        <v>1.0023179900000001</v>
      </c>
      <c r="I239" s="12">
        <f t="shared" si="77"/>
        <v>2.5100000000000001E-2</v>
      </c>
      <c r="J239" s="34">
        <f t="shared" si="78"/>
        <v>44119</v>
      </c>
      <c r="K239" s="2">
        <f t="shared" si="79"/>
        <v>30</v>
      </c>
      <c r="L239" s="17">
        <f t="shared" si="80"/>
        <v>31</v>
      </c>
      <c r="M239" s="11">
        <f t="shared" si="69"/>
        <v>1.0030542389999999</v>
      </c>
      <c r="N239" s="11">
        <f t="shared" ca="1" si="70"/>
        <v>1.0053793090000001</v>
      </c>
      <c r="O239" s="17">
        <f t="shared" si="81"/>
        <v>0</v>
      </c>
      <c r="P239" s="13">
        <f t="shared" ca="1" si="71"/>
        <v>5.3793090000000001</v>
      </c>
      <c r="Q239" s="20">
        <f t="shared" si="72"/>
        <v>0</v>
      </c>
      <c r="R239" s="13">
        <f t="shared" si="73"/>
        <v>0</v>
      </c>
      <c r="S239" s="4" t="str">
        <f t="shared" si="82"/>
        <v>A+J=</v>
      </c>
      <c r="T239" s="34">
        <f t="shared" si="83"/>
        <v>44301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3">
        <f t="shared" si="74"/>
        <v>44164</v>
      </c>
      <c r="B240" s="74">
        <f t="shared" ca="1" si="84"/>
        <v>1005.379309</v>
      </c>
      <c r="C240" s="13">
        <f t="shared" si="75"/>
        <v>1000</v>
      </c>
      <c r="D240" s="12">
        <f ca="1">IF(A240&lt;$B$1,VLOOKUP(A240,[1]DI!$A$4:$B$15000,2,FALSE),0)</f>
        <v>0</v>
      </c>
      <c r="E240" s="13">
        <f t="shared" ca="1" si="67"/>
        <v>1</v>
      </c>
      <c r="F240" s="13">
        <f ca="1">(TRUNC(PRODUCT($E$12:$E239),16))</f>
        <v>1.01423675758744</v>
      </c>
      <c r="G240" s="13">
        <f t="shared" ca="1" si="76"/>
        <v>1.01189120801361</v>
      </c>
      <c r="H240" s="13">
        <f t="shared" ca="1" si="68"/>
        <v>1.0023179900000001</v>
      </c>
      <c r="I240" s="12">
        <f t="shared" si="77"/>
        <v>2.5100000000000001E-2</v>
      </c>
      <c r="J240" s="34">
        <f t="shared" si="78"/>
        <v>44119</v>
      </c>
      <c r="K240" s="2">
        <f t="shared" si="79"/>
        <v>30</v>
      </c>
      <c r="L240" s="17">
        <f t="shared" si="80"/>
        <v>31</v>
      </c>
      <c r="M240" s="11">
        <f t="shared" si="69"/>
        <v>1.0030542389999999</v>
      </c>
      <c r="N240" s="11">
        <f t="shared" ca="1" si="70"/>
        <v>1.0053793090000001</v>
      </c>
      <c r="O240" s="17">
        <f t="shared" si="81"/>
        <v>0</v>
      </c>
      <c r="P240" s="13">
        <f t="shared" ca="1" si="71"/>
        <v>5.3793090000000001</v>
      </c>
      <c r="Q240" s="20">
        <f t="shared" si="72"/>
        <v>0</v>
      </c>
      <c r="R240" s="13">
        <f t="shared" si="73"/>
        <v>0</v>
      </c>
      <c r="S240" s="4" t="str">
        <f t="shared" si="82"/>
        <v>A+J=</v>
      </c>
      <c r="T240" s="34">
        <f t="shared" si="83"/>
        <v>44301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3">
        <f t="shared" si="74"/>
        <v>44165</v>
      </c>
      <c r="B241" s="74">
        <f t="shared" ca="1" si="84"/>
        <v>1005.379309</v>
      </c>
      <c r="C241" s="13">
        <f t="shared" si="75"/>
        <v>1000</v>
      </c>
      <c r="D241" s="12">
        <f ca="1">IF(A241&lt;$B$1,VLOOKUP(A241,[1]DI!$A$4:$B$15000,2,FALSE),0)</f>
        <v>1.9000000000000006E-2</v>
      </c>
      <c r="E241" s="13">
        <f t="shared" ca="1" si="67"/>
        <v>1.0000746899999999</v>
      </c>
      <c r="F241" s="13">
        <f ca="1">(TRUNC(PRODUCT($E$12:$E240),16))</f>
        <v>1.01423675758744</v>
      </c>
      <c r="G241" s="13">
        <f t="shared" ca="1" si="76"/>
        <v>1.01189120801361</v>
      </c>
      <c r="H241" s="13">
        <f t="shared" ca="1" si="68"/>
        <v>1.0023179900000001</v>
      </c>
      <c r="I241" s="12">
        <f t="shared" si="77"/>
        <v>2.5100000000000001E-2</v>
      </c>
      <c r="J241" s="34">
        <f t="shared" si="78"/>
        <v>44119</v>
      </c>
      <c r="K241" s="2">
        <f t="shared" si="79"/>
        <v>31</v>
      </c>
      <c r="L241" s="17">
        <f t="shared" si="80"/>
        <v>31</v>
      </c>
      <c r="M241" s="11">
        <f t="shared" si="69"/>
        <v>1.0030542389999999</v>
      </c>
      <c r="N241" s="11">
        <f t="shared" ca="1" si="70"/>
        <v>1.0053793090000001</v>
      </c>
      <c r="O241" s="17">
        <f t="shared" si="81"/>
        <v>0</v>
      </c>
      <c r="P241" s="13">
        <f t="shared" ca="1" si="71"/>
        <v>5.3793090000000001</v>
      </c>
      <c r="Q241" s="20">
        <f t="shared" si="72"/>
        <v>0</v>
      </c>
      <c r="R241" s="13">
        <f t="shared" si="73"/>
        <v>0</v>
      </c>
      <c r="S241" s="4" t="str">
        <f t="shared" si="82"/>
        <v>A+J=</v>
      </c>
      <c r="T241" s="34">
        <f t="shared" si="83"/>
        <v>44301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3">
        <f t="shared" si="74"/>
        <v>44166</v>
      </c>
      <c r="B242" s="74">
        <f t="shared" ca="1" si="84"/>
        <v>1005.55331199</v>
      </c>
      <c r="C242" s="13">
        <f t="shared" si="75"/>
        <v>1000</v>
      </c>
      <c r="D242" s="12">
        <f ca="1">IF(A242&lt;$B$1,VLOOKUP(A242,[1]DI!$A$4:$B$15000,2,FALSE),0)</f>
        <v>1.9000000000000006E-2</v>
      </c>
      <c r="E242" s="13">
        <f t="shared" ca="1" si="67"/>
        <v>1.0000746899999999</v>
      </c>
      <c r="F242" s="13">
        <f ca="1">(TRUNC(PRODUCT($E$12:$E241),16))</f>
        <v>1.0143125109308699</v>
      </c>
      <c r="G242" s="13">
        <f t="shared" ca="1" si="76"/>
        <v>1.01189120801361</v>
      </c>
      <c r="H242" s="13">
        <f t="shared" ca="1" si="68"/>
        <v>1.0023928499999999</v>
      </c>
      <c r="I242" s="12">
        <f t="shared" si="77"/>
        <v>2.5100000000000001E-2</v>
      </c>
      <c r="J242" s="34">
        <f t="shared" si="78"/>
        <v>44119</v>
      </c>
      <c r="K242" s="2">
        <f t="shared" si="79"/>
        <v>32</v>
      </c>
      <c r="L242" s="17">
        <f t="shared" si="80"/>
        <v>32</v>
      </c>
      <c r="M242" s="11">
        <f t="shared" si="69"/>
        <v>1.0031529180000001</v>
      </c>
      <c r="N242" s="11">
        <f t="shared" ca="1" si="70"/>
        <v>1.005553312</v>
      </c>
      <c r="O242" s="17">
        <f t="shared" si="81"/>
        <v>0</v>
      </c>
      <c r="P242" s="13">
        <f t="shared" ca="1" si="71"/>
        <v>5.5533119900000001</v>
      </c>
      <c r="Q242" s="20">
        <f t="shared" si="72"/>
        <v>0</v>
      </c>
      <c r="R242" s="13">
        <f t="shared" si="73"/>
        <v>0</v>
      </c>
      <c r="S242" s="4" t="str">
        <f t="shared" si="82"/>
        <v>A+J=</v>
      </c>
      <c r="T242" s="34">
        <f t="shared" si="83"/>
        <v>44301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3">
        <f t="shared" si="74"/>
        <v>44167</v>
      </c>
      <c r="B243" s="74">
        <f t="shared" ca="1" si="84"/>
        <v>1005.72735099</v>
      </c>
      <c r="C243" s="13">
        <f t="shared" si="75"/>
        <v>1000</v>
      </c>
      <c r="D243" s="12">
        <f ca="1">IF(A243&lt;$B$1,VLOOKUP(A243,[1]DI!$A$4:$B$15000,2,FALSE),0)</f>
        <v>1.9000000000000006E-2</v>
      </c>
      <c r="E243" s="13">
        <f t="shared" ca="1" si="67"/>
        <v>1.0000746899999999</v>
      </c>
      <c r="F243" s="13">
        <f ca="1">(TRUNC(PRODUCT($E$12:$E242),16))</f>
        <v>1.0143882699323099</v>
      </c>
      <c r="G243" s="13">
        <f t="shared" ca="1" si="76"/>
        <v>1.01189120801361</v>
      </c>
      <c r="H243" s="13">
        <f t="shared" ca="1" si="68"/>
        <v>1.0024677200000001</v>
      </c>
      <c r="I243" s="12">
        <f t="shared" si="77"/>
        <v>2.5100000000000001E-2</v>
      </c>
      <c r="J243" s="34">
        <f t="shared" si="78"/>
        <v>44119</v>
      </c>
      <c r="K243" s="2">
        <f t="shared" si="79"/>
        <v>33</v>
      </c>
      <c r="L243" s="17">
        <f t="shared" si="80"/>
        <v>33</v>
      </c>
      <c r="M243" s="11">
        <f t="shared" si="69"/>
        <v>1.0032516069999999</v>
      </c>
      <c r="N243" s="11">
        <f t="shared" ca="1" si="70"/>
        <v>1.005727351</v>
      </c>
      <c r="O243" s="17">
        <f t="shared" si="81"/>
        <v>0</v>
      </c>
      <c r="P243" s="13">
        <f t="shared" ca="1" si="71"/>
        <v>5.7273509899999997</v>
      </c>
      <c r="Q243" s="20">
        <f t="shared" si="72"/>
        <v>0</v>
      </c>
      <c r="R243" s="13">
        <f t="shared" si="73"/>
        <v>0</v>
      </c>
      <c r="S243" s="4" t="str">
        <f t="shared" si="82"/>
        <v>A+J=</v>
      </c>
      <c r="T243" s="34">
        <f t="shared" si="83"/>
        <v>44301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3">
        <f t="shared" si="74"/>
        <v>44168</v>
      </c>
      <c r="B244" s="74">
        <f t="shared" ca="1" si="84"/>
        <v>1005.90141299</v>
      </c>
      <c r="C244" s="13">
        <f t="shared" si="75"/>
        <v>1000</v>
      </c>
      <c r="D244" s="12">
        <f ca="1">IF(A244&lt;$B$1,VLOOKUP(A244,[1]DI!$A$4:$B$15000,2,FALSE),0)</f>
        <v>1.9000000000000006E-2</v>
      </c>
      <c r="E244" s="13">
        <f t="shared" ca="1" si="67"/>
        <v>1.0000746899999999</v>
      </c>
      <c r="F244" s="13">
        <f ca="1">(TRUNC(PRODUCT($E$12:$E243),16))</f>
        <v>1.01446403459219</v>
      </c>
      <c r="G244" s="13">
        <f t="shared" ca="1" si="76"/>
        <v>1.01189120801361</v>
      </c>
      <c r="H244" s="13">
        <f t="shared" ca="1" si="68"/>
        <v>1.00254259</v>
      </c>
      <c r="I244" s="12">
        <f t="shared" si="77"/>
        <v>2.5100000000000001E-2</v>
      </c>
      <c r="J244" s="34">
        <f t="shared" si="78"/>
        <v>44119</v>
      </c>
      <c r="K244" s="2">
        <f t="shared" si="79"/>
        <v>34</v>
      </c>
      <c r="L244" s="17">
        <f t="shared" si="80"/>
        <v>34</v>
      </c>
      <c r="M244" s="11">
        <f t="shared" si="69"/>
        <v>1.0033503050000001</v>
      </c>
      <c r="N244" s="11">
        <f t="shared" ca="1" si="70"/>
        <v>1.0059014129999999</v>
      </c>
      <c r="O244" s="17">
        <f t="shared" si="81"/>
        <v>0</v>
      </c>
      <c r="P244" s="13">
        <f t="shared" ca="1" si="71"/>
        <v>5.9014129899999999</v>
      </c>
      <c r="Q244" s="20">
        <f t="shared" si="72"/>
        <v>0</v>
      </c>
      <c r="R244" s="13">
        <f t="shared" si="73"/>
        <v>0</v>
      </c>
      <c r="S244" s="4" t="str">
        <f t="shared" si="82"/>
        <v>A+J=</v>
      </c>
      <c r="T244" s="34">
        <f t="shared" si="83"/>
        <v>44301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3">
        <f t="shared" si="74"/>
        <v>44169</v>
      </c>
      <c r="B245" s="74">
        <f t="shared" ca="1" si="84"/>
        <v>1006.07551099</v>
      </c>
      <c r="C245" s="13">
        <f t="shared" si="75"/>
        <v>1000</v>
      </c>
      <c r="D245" s="12">
        <f ca="1">IF(A245&lt;$B$1,VLOOKUP(A245,[1]DI!$A$4:$B$15000,2,FALSE),0)</f>
        <v>1.9000000000000006E-2</v>
      </c>
      <c r="E245" s="13">
        <f t="shared" ca="1" si="67"/>
        <v>1.0000746899999999</v>
      </c>
      <c r="F245" s="13">
        <f ca="1">(TRUNC(PRODUCT($E$12:$E244),16))</f>
        <v>1.01453980491093</v>
      </c>
      <c r="G245" s="13">
        <f t="shared" ca="1" si="76"/>
        <v>1.01189120801361</v>
      </c>
      <c r="H245" s="13">
        <f t="shared" ca="1" si="68"/>
        <v>1.0026174699999999</v>
      </c>
      <c r="I245" s="12">
        <f t="shared" si="77"/>
        <v>2.5100000000000001E-2</v>
      </c>
      <c r="J245" s="34">
        <f t="shared" si="78"/>
        <v>44119</v>
      </c>
      <c r="K245" s="2">
        <f t="shared" si="79"/>
        <v>35</v>
      </c>
      <c r="L245" s="17">
        <f t="shared" si="80"/>
        <v>35</v>
      </c>
      <c r="M245" s="11">
        <f t="shared" si="69"/>
        <v>1.003449013</v>
      </c>
      <c r="N245" s="11">
        <f t="shared" ca="1" si="70"/>
        <v>1.0060755109999999</v>
      </c>
      <c r="O245" s="17">
        <f t="shared" si="81"/>
        <v>0</v>
      </c>
      <c r="P245" s="13">
        <f t="shared" ca="1" si="71"/>
        <v>6.0755109899999997</v>
      </c>
      <c r="Q245" s="20">
        <f t="shared" si="72"/>
        <v>0</v>
      </c>
      <c r="R245" s="13">
        <f t="shared" si="73"/>
        <v>0</v>
      </c>
      <c r="S245" s="4" t="str">
        <f t="shared" si="82"/>
        <v>A+J=</v>
      </c>
      <c r="T245" s="34">
        <f t="shared" si="83"/>
        <v>44301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3">
        <f t="shared" si="74"/>
        <v>44170</v>
      </c>
      <c r="B246" s="74">
        <f t="shared" ca="1" si="84"/>
        <v>1006.249643</v>
      </c>
      <c r="C246" s="13">
        <f t="shared" si="75"/>
        <v>1000</v>
      </c>
      <c r="D246" s="12">
        <f ca="1">IF(A246&lt;$B$1,VLOOKUP(A246,[1]DI!$A$4:$B$15000,2,FALSE),0)</f>
        <v>0</v>
      </c>
      <c r="E246" s="13">
        <f t="shared" ca="1" si="67"/>
        <v>1</v>
      </c>
      <c r="F246" s="13">
        <f ca="1">(TRUNC(PRODUCT($E$12:$E245),16))</f>
        <v>1.0146155808889601</v>
      </c>
      <c r="G246" s="13">
        <f t="shared" ca="1" si="76"/>
        <v>1.01189120801361</v>
      </c>
      <c r="H246" s="13">
        <f t="shared" ca="1" si="68"/>
        <v>1.0026923599999999</v>
      </c>
      <c r="I246" s="12">
        <f t="shared" si="77"/>
        <v>2.5100000000000001E-2</v>
      </c>
      <c r="J246" s="34">
        <f t="shared" si="78"/>
        <v>44119</v>
      </c>
      <c r="K246" s="2">
        <f t="shared" si="79"/>
        <v>35</v>
      </c>
      <c r="L246" s="17">
        <f t="shared" si="80"/>
        <v>36</v>
      </c>
      <c r="M246" s="11">
        <f t="shared" si="69"/>
        <v>1.0035477310000001</v>
      </c>
      <c r="N246" s="11">
        <f t="shared" ca="1" si="70"/>
        <v>1.0062496430000001</v>
      </c>
      <c r="O246" s="17">
        <f t="shared" si="81"/>
        <v>0</v>
      </c>
      <c r="P246" s="13">
        <f t="shared" ca="1" si="71"/>
        <v>6.2496429999999998</v>
      </c>
      <c r="Q246" s="20">
        <f t="shared" si="72"/>
        <v>0</v>
      </c>
      <c r="R246" s="13">
        <f t="shared" si="73"/>
        <v>0</v>
      </c>
      <c r="S246" s="4" t="str">
        <f t="shared" si="82"/>
        <v>A+J=</v>
      </c>
      <c r="T246" s="34">
        <f t="shared" si="83"/>
        <v>44301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3">
        <f t="shared" si="74"/>
        <v>44171</v>
      </c>
      <c r="B247" s="74">
        <f t="shared" ca="1" si="84"/>
        <v>1006.249643</v>
      </c>
      <c r="C247" s="13">
        <f t="shared" si="75"/>
        <v>1000</v>
      </c>
      <c r="D247" s="12">
        <f ca="1">IF(A247&lt;$B$1,VLOOKUP(A247,[1]DI!$A$4:$B$15000,2,FALSE),0)</f>
        <v>0</v>
      </c>
      <c r="E247" s="13">
        <f t="shared" ca="1" si="67"/>
        <v>1</v>
      </c>
      <c r="F247" s="13">
        <f ca="1">(TRUNC(PRODUCT($E$12:$E246),16))</f>
        <v>1.0146155808889601</v>
      </c>
      <c r="G247" s="13">
        <f t="shared" ca="1" si="76"/>
        <v>1.01189120801361</v>
      </c>
      <c r="H247" s="13">
        <f t="shared" ca="1" si="68"/>
        <v>1.0026923599999999</v>
      </c>
      <c r="I247" s="12">
        <f t="shared" si="77"/>
        <v>2.5100000000000001E-2</v>
      </c>
      <c r="J247" s="34">
        <f t="shared" si="78"/>
        <v>44119</v>
      </c>
      <c r="K247" s="2">
        <f t="shared" si="79"/>
        <v>35</v>
      </c>
      <c r="L247" s="17">
        <f t="shared" si="80"/>
        <v>36</v>
      </c>
      <c r="M247" s="11">
        <f t="shared" si="69"/>
        <v>1.0035477310000001</v>
      </c>
      <c r="N247" s="11">
        <f t="shared" ca="1" si="70"/>
        <v>1.0062496430000001</v>
      </c>
      <c r="O247" s="17">
        <f t="shared" si="81"/>
        <v>0</v>
      </c>
      <c r="P247" s="13">
        <f t="shared" ca="1" si="71"/>
        <v>6.2496429999999998</v>
      </c>
      <c r="Q247" s="20">
        <f t="shared" si="72"/>
        <v>0</v>
      </c>
      <c r="R247" s="13">
        <f t="shared" si="73"/>
        <v>0</v>
      </c>
      <c r="S247" s="4" t="str">
        <f t="shared" si="82"/>
        <v>A+J=</v>
      </c>
      <c r="T247" s="34">
        <f t="shared" si="83"/>
        <v>44301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3">
        <f t="shared" si="74"/>
        <v>44172</v>
      </c>
      <c r="B248" s="74">
        <f t="shared" ca="1" si="84"/>
        <v>1006.249643</v>
      </c>
      <c r="C248" s="13">
        <f t="shared" si="75"/>
        <v>1000</v>
      </c>
      <c r="D248" s="12">
        <f ca="1">IF(A248&lt;$B$1,VLOOKUP(A248,[1]DI!$A$4:$B$15000,2,FALSE),0)</f>
        <v>1.9000000000000006E-2</v>
      </c>
      <c r="E248" s="13">
        <f t="shared" ca="1" si="67"/>
        <v>1.0000746899999999</v>
      </c>
      <c r="F248" s="13">
        <f ca="1">(TRUNC(PRODUCT($E$12:$E247),16))</f>
        <v>1.0146155808889601</v>
      </c>
      <c r="G248" s="13">
        <f t="shared" ca="1" si="76"/>
        <v>1.01189120801361</v>
      </c>
      <c r="H248" s="13">
        <f t="shared" ca="1" si="68"/>
        <v>1.0026923599999999</v>
      </c>
      <c r="I248" s="12">
        <f t="shared" si="77"/>
        <v>2.5100000000000001E-2</v>
      </c>
      <c r="J248" s="34">
        <f t="shared" si="78"/>
        <v>44119</v>
      </c>
      <c r="K248" s="2">
        <f t="shared" si="79"/>
        <v>36</v>
      </c>
      <c r="L248" s="17">
        <f t="shared" si="80"/>
        <v>36</v>
      </c>
      <c r="M248" s="11">
        <f t="shared" si="69"/>
        <v>1.0035477310000001</v>
      </c>
      <c r="N248" s="11">
        <f t="shared" ca="1" si="70"/>
        <v>1.0062496430000001</v>
      </c>
      <c r="O248" s="17">
        <f t="shared" si="81"/>
        <v>0</v>
      </c>
      <c r="P248" s="13">
        <f t="shared" ca="1" si="71"/>
        <v>6.2496429999999998</v>
      </c>
      <c r="Q248" s="20">
        <f t="shared" si="72"/>
        <v>0</v>
      </c>
      <c r="R248" s="13">
        <f t="shared" si="73"/>
        <v>0</v>
      </c>
      <c r="S248" s="4" t="str">
        <f t="shared" si="82"/>
        <v>A+J=</v>
      </c>
      <c r="T248" s="34">
        <f t="shared" si="83"/>
        <v>44301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3">
        <f t="shared" si="74"/>
        <v>44173</v>
      </c>
      <c r="B249" s="74">
        <f t="shared" ca="1" si="84"/>
        <v>1006.4238</v>
      </c>
      <c r="C249" s="13">
        <f t="shared" si="75"/>
        <v>1000</v>
      </c>
      <c r="D249" s="12">
        <f ca="1">IF(A249&lt;$B$1,VLOOKUP(A249,[1]DI!$A$4:$B$15000,2,FALSE),0)</f>
        <v>1.9000000000000006E-2</v>
      </c>
      <c r="E249" s="13">
        <f t="shared" ca="1" si="67"/>
        <v>1.0000746899999999</v>
      </c>
      <c r="F249" s="13">
        <f ca="1">(TRUNC(PRODUCT($E$12:$E248),16))</f>
        <v>1.0146913625267</v>
      </c>
      <c r="G249" s="13">
        <f t="shared" ca="1" si="76"/>
        <v>1.01189120801361</v>
      </c>
      <c r="H249" s="13">
        <f t="shared" ca="1" si="68"/>
        <v>1.00276725</v>
      </c>
      <c r="I249" s="12">
        <f t="shared" si="77"/>
        <v>2.5100000000000001E-2</v>
      </c>
      <c r="J249" s="34">
        <f t="shared" si="78"/>
        <v>44119</v>
      </c>
      <c r="K249" s="2">
        <f t="shared" si="79"/>
        <v>37</v>
      </c>
      <c r="L249" s="17">
        <f t="shared" si="80"/>
        <v>37</v>
      </c>
      <c r="M249" s="11">
        <f t="shared" si="69"/>
        <v>1.003646459</v>
      </c>
      <c r="N249" s="11">
        <f t="shared" ca="1" si="70"/>
        <v>1.0064238000000001</v>
      </c>
      <c r="O249" s="17">
        <f t="shared" si="81"/>
        <v>0</v>
      </c>
      <c r="P249" s="13">
        <f t="shared" ca="1" si="71"/>
        <v>6.4238</v>
      </c>
      <c r="Q249" s="20">
        <f t="shared" si="72"/>
        <v>0</v>
      </c>
      <c r="R249" s="13">
        <f t="shared" si="73"/>
        <v>0</v>
      </c>
      <c r="S249" s="4" t="str">
        <f t="shared" si="82"/>
        <v>A+J=</v>
      </c>
      <c r="T249" s="34">
        <f t="shared" si="83"/>
        <v>44301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3">
        <f t="shared" si="74"/>
        <v>44174</v>
      </c>
      <c r="B250" s="74">
        <f t="shared" ca="1" si="84"/>
        <v>1006.59798999</v>
      </c>
      <c r="C250" s="13">
        <f t="shared" si="75"/>
        <v>1000</v>
      </c>
      <c r="D250" s="12">
        <f ca="1">IF(A250&lt;$B$1,VLOOKUP(A250,[1]DI!$A$4:$B$15000,2,FALSE),0)</f>
        <v>1.9000000000000006E-2</v>
      </c>
      <c r="E250" s="13">
        <f t="shared" ca="1" si="67"/>
        <v>1.0000746899999999</v>
      </c>
      <c r="F250" s="13">
        <f ca="1">(TRUNC(PRODUCT($E$12:$E249),16))</f>
        <v>1.0147671498245601</v>
      </c>
      <c r="G250" s="13">
        <f t="shared" ca="1" si="76"/>
        <v>1.01189120801361</v>
      </c>
      <c r="H250" s="13">
        <f t="shared" ca="1" si="68"/>
        <v>1.00284215</v>
      </c>
      <c r="I250" s="12">
        <f t="shared" si="77"/>
        <v>2.5100000000000001E-2</v>
      </c>
      <c r="J250" s="34">
        <f t="shared" si="78"/>
        <v>44119</v>
      </c>
      <c r="K250" s="2">
        <f t="shared" si="79"/>
        <v>38</v>
      </c>
      <c r="L250" s="17">
        <f t="shared" si="80"/>
        <v>38</v>
      </c>
      <c r="M250" s="11">
        <f t="shared" si="69"/>
        <v>1.0037451959999999</v>
      </c>
      <c r="N250" s="11">
        <f t="shared" ca="1" si="70"/>
        <v>1.0065979899999999</v>
      </c>
      <c r="O250" s="17">
        <f t="shared" si="81"/>
        <v>0</v>
      </c>
      <c r="P250" s="13">
        <f t="shared" ca="1" si="71"/>
        <v>6.5979899900000003</v>
      </c>
      <c r="Q250" s="20">
        <f t="shared" si="72"/>
        <v>0</v>
      </c>
      <c r="R250" s="13">
        <f t="shared" si="73"/>
        <v>0</v>
      </c>
      <c r="S250" s="4" t="str">
        <f t="shared" si="82"/>
        <v>A+J=</v>
      </c>
      <c r="T250" s="34">
        <f t="shared" si="83"/>
        <v>44301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3">
        <f t="shared" si="74"/>
        <v>44175</v>
      </c>
      <c r="B251" s="74">
        <f t="shared" ca="1" si="84"/>
        <v>1006.77220599</v>
      </c>
      <c r="C251" s="13">
        <f t="shared" si="75"/>
        <v>1000</v>
      </c>
      <c r="D251" s="12">
        <f ca="1">IF(A251&lt;$B$1,VLOOKUP(A251,[1]DI!$A$4:$B$15000,2,FALSE),0)</f>
        <v>1.9000000000000006E-2</v>
      </c>
      <c r="E251" s="13">
        <f t="shared" ca="1" si="67"/>
        <v>1.0000746899999999</v>
      </c>
      <c r="F251" s="13">
        <f ca="1">(TRUNC(PRODUCT($E$12:$E250),16))</f>
        <v>1.0148429427829799</v>
      </c>
      <c r="G251" s="13">
        <f t="shared" ca="1" si="76"/>
        <v>1.01189120801361</v>
      </c>
      <c r="H251" s="13">
        <f t="shared" ca="1" si="68"/>
        <v>1.00291705</v>
      </c>
      <c r="I251" s="12">
        <f t="shared" si="77"/>
        <v>2.5100000000000001E-2</v>
      </c>
      <c r="J251" s="34">
        <f t="shared" si="78"/>
        <v>44119</v>
      </c>
      <c r="K251" s="2">
        <f t="shared" si="79"/>
        <v>39</v>
      </c>
      <c r="L251" s="17">
        <f t="shared" si="80"/>
        <v>39</v>
      </c>
      <c r="M251" s="11">
        <f t="shared" si="69"/>
        <v>1.0038439429999999</v>
      </c>
      <c r="N251" s="11">
        <f t="shared" ca="1" si="70"/>
        <v>1.0067722059999999</v>
      </c>
      <c r="O251" s="17">
        <f t="shared" si="81"/>
        <v>0</v>
      </c>
      <c r="P251" s="13">
        <f t="shared" ca="1" si="71"/>
        <v>6.7722059899999998</v>
      </c>
      <c r="Q251" s="20">
        <f t="shared" si="72"/>
        <v>0</v>
      </c>
      <c r="R251" s="13">
        <f t="shared" si="73"/>
        <v>0</v>
      </c>
      <c r="S251" s="4" t="str">
        <f t="shared" si="82"/>
        <v>A+J=</v>
      </c>
      <c r="T251" s="34">
        <f t="shared" si="83"/>
        <v>44301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3">
        <f t="shared" si="74"/>
        <v>44176</v>
      </c>
      <c r="B252" s="74">
        <f t="shared" ca="1" si="84"/>
        <v>1006.946456</v>
      </c>
      <c r="C252" s="13">
        <f t="shared" si="75"/>
        <v>1000</v>
      </c>
      <c r="D252" s="12">
        <f ca="1">IF(A252&lt;$B$1,VLOOKUP(A252,[1]DI!$A$4:$B$15000,2,FALSE),0)</f>
        <v>1.9000000000000006E-2</v>
      </c>
      <c r="E252" s="13">
        <f t="shared" ca="1" si="67"/>
        <v>1.0000746899999999</v>
      </c>
      <c r="F252" s="13">
        <f ca="1">(TRUNC(PRODUCT($E$12:$E251),16))</f>
        <v>1.0149187414023799</v>
      </c>
      <c r="G252" s="13">
        <f t="shared" ca="1" si="76"/>
        <v>1.01189120801361</v>
      </c>
      <c r="H252" s="13">
        <f t="shared" ca="1" si="68"/>
        <v>1.0029919599999999</v>
      </c>
      <c r="I252" s="12">
        <f t="shared" si="77"/>
        <v>2.5100000000000001E-2</v>
      </c>
      <c r="J252" s="34">
        <f t="shared" si="78"/>
        <v>44119</v>
      </c>
      <c r="K252" s="2">
        <f t="shared" si="79"/>
        <v>40</v>
      </c>
      <c r="L252" s="17">
        <f t="shared" si="80"/>
        <v>40</v>
      </c>
      <c r="M252" s="11">
        <f t="shared" si="69"/>
        <v>1.0039427000000001</v>
      </c>
      <c r="N252" s="11">
        <f t="shared" ca="1" si="70"/>
        <v>1.0069464560000001</v>
      </c>
      <c r="O252" s="17">
        <f t="shared" si="81"/>
        <v>0</v>
      </c>
      <c r="P252" s="13">
        <f t="shared" ca="1" si="71"/>
        <v>6.9464560000000004</v>
      </c>
      <c r="Q252" s="20">
        <f t="shared" si="72"/>
        <v>0</v>
      </c>
      <c r="R252" s="13">
        <f t="shared" si="73"/>
        <v>0</v>
      </c>
      <c r="S252" s="4" t="str">
        <f t="shared" si="82"/>
        <v>A+J=</v>
      </c>
      <c r="T252" s="34">
        <f t="shared" si="83"/>
        <v>44301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3">
        <f t="shared" si="74"/>
        <v>44177</v>
      </c>
      <c r="B253" s="74">
        <f t="shared" ca="1" si="84"/>
        <v>1007.120731</v>
      </c>
      <c r="C253" s="13">
        <f t="shared" si="75"/>
        <v>1000</v>
      </c>
      <c r="D253" s="12">
        <f ca="1">IF(A253&lt;$B$1,VLOOKUP(A253,[1]DI!$A$4:$B$15000,2,FALSE),0)</f>
        <v>0</v>
      </c>
      <c r="E253" s="13">
        <f t="shared" ca="1" si="67"/>
        <v>1</v>
      </c>
      <c r="F253" s="13">
        <f ca="1">(TRUNC(PRODUCT($E$12:$E252),16))</f>
        <v>1.0149945456831799</v>
      </c>
      <c r="G253" s="13">
        <f t="shared" ca="1" si="76"/>
        <v>1.01189120801361</v>
      </c>
      <c r="H253" s="13">
        <f t="shared" ca="1" si="68"/>
        <v>1.0030668700000001</v>
      </c>
      <c r="I253" s="12">
        <f t="shared" si="77"/>
        <v>2.5100000000000001E-2</v>
      </c>
      <c r="J253" s="34">
        <f t="shared" si="78"/>
        <v>44119</v>
      </c>
      <c r="K253" s="2">
        <f t="shared" si="79"/>
        <v>40</v>
      </c>
      <c r="L253" s="17">
        <f t="shared" si="80"/>
        <v>41</v>
      </c>
      <c r="M253" s="11">
        <f t="shared" si="69"/>
        <v>1.0040414660000001</v>
      </c>
      <c r="N253" s="11">
        <f t="shared" ca="1" si="70"/>
        <v>1.0071207310000001</v>
      </c>
      <c r="O253" s="17">
        <f t="shared" si="81"/>
        <v>0</v>
      </c>
      <c r="P253" s="13">
        <f t="shared" ca="1" si="71"/>
        <v>7.1207310000000001</v>
      </c>
      <c r="Q253" s="20">
        <f t="shared" si="72"/>
        <v>0</v>
      </c>
      <c r="R253" s="13">
        <f t="shared" si="73"/>
        <v>0</v>
      </c>
      <c r="S253" s="4" t="str">
        <f t="shared" si="82"/>
        <v>A+J=</v>
      </c>
      <c r="T253" s="34">
        <f t="shared" si="83"/>
        <v>44301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3">
        <f t="shared" si="74"/>
        <v>44178</v>
      </c>
      <c r="B254" s="74">
        <f t="shared" ca="1" si="84"/>
        <v>1007.120731</v>
      </c>
      <c r="C254" s="13">
        <f t="shared" si="75"/>
        <v>1000</v>
      </c>
      <c r="D254" s="12">
        <f ca="1">IF(A254&lt;$B$1,VLOOKUP(A254,[1]DI!$A$4:$B$15000,2,FALSE),0)</f>
        <v>0</v>
      </c>
      <c r="E254" s="13">
        <f t="shared" ca="1" si="67"/>
        <v>1</v>
      </c>
      <c r="F254" s="13">
        <f ca="1">(TRUNC(PRODUCT($E$12:$E253),16))</f>
        <v>1.0149945456831799</v>
      </c>
      <c r="G254" s="13">
        <f t="shared" ca="1" si="76"/>
        <v>1.01189120801361</v>
      </c>
      <c r="H254" s="13">
        <f t="shared" ca="1" si="68"/>
        <v>1.0030668700000001</v>
      </c>
      <c r="I254" s="12">
        <f t="shared" si="77"/>
        <v>2.5100000000000001E-2</v>
      </c>
      <c r="J254" s="34">
        <f t="shared" si="78"/>
        <v>44119</v>
      </c>
      <c r="K254" s="2">
        <f t="shared" si="79"/>
        <v>40</v>
      </c>
      <c r="L254" s="17">
        <f t="shared" si="80"/>
        <v>41</v>
      </c>
      <c r="M254" s="11">
        <f t="shared" si="69"/>
        <v>1.0040414660000001</v>
      </c>
      <c r="N254" s="11">
        <f t="shared" ca="1" si="70"/>
        <v>1.0071207310000001</v>
      </c>
      <c r="O254" s="17">
        <f t="shared" si="81"/>
        <v>0</v>
      </c>
      <c r="P254" s="13">
        <f t="shared" ca="1" si="71"/>
        <v>7.1207310000000001</v>
      </c>
      <c r="Q254" s="20">
        <f t="shared" si="72"/>
        <v>0</v>
      </c>
      <c r="R254" s="13">
        <f t="shared" si="73"/>
        <v>0</v>
      </c>
      <c r="S254" s="4" t="str">
        <f t="shared" si="82"/>
        <v>A+J=</v>
      </c>
      <c r="T254" s="34">
        <f t="shared" si="83"/>
        <v>44301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3">
        <f t="shared" si="74"/>
        <v>44179</v>
      </c>
      <c r="B255" s="74">
        <f t="shared" ca="1" si="84"/>
        <v>1007.120731</v>
      </c>
      <c r="C255" s="13">
        <f t="shared" si="75"/>
        <v>1000</v>
      </c>
      <c r="D255" s="12">
        <f ca="1">IF(A255&lt;$B$1,VLOOKUP(A255,[1]DI!$A$4:$B$15000,2,FALSE),0)</f>
        <v>1.9000000000000006E-2</v>
      </c>
      <c r="E255" s="13">
        <f t="shared" ca="1" si="67"/>
        <v>1.0000746899999999</v>
      </c>
      <c r="F255" s="13">
        <f ca="1">(TRUNC(PRODUCT($E$12:$E254),16))</f>
        <v>1.0149945456831799</v>
      </c>
      <c r="G255" s="13">
        <f t="shared" ca="1" si="76"/>
        <v>1.01189120801361</v>
      </c>
      <c r="H255" s="13">
        <f t="shared" ca="1" si="68"/>
        <v>1.0030668700000001</v>
      </c>
      <c r="I255" s="12">
        <f t="shared" si="77"/>
        <v>2.5100000000000001E-2</v>
      </c>
      <c r="J255" s="34">
        <f t="shared" si="78"/>
        <v>44119</v>
      </c>
      <c r="K255" s="2">
        <f t="shared" si="79"/>
        <v>41</v>
      </c>
      <c r="L255" s="17">
        <f t="shared" si="80"/>
        <v>41</v>
      </c>
      <c r="M255" s="11">
        <f t="shared" si="69"/>
        <v>1.0040414660000001</v>
      </c>
      <c r="N255" s="11">
        <f t="shared" ca="1" si="70"/>
        <v>1.0071207310000001</v>
      </c>
      <c r="O255" s="17">
        <f t="shared" si="81"/>
        <v>0</v>
      </c>
      <c r="P255" s="13">
        <f t="shared" ca="1" si="71"/>
        <v>7.1207310000000001</v>
      </c>
      <c r="Q255" s="20">
        <f t="shared" si="72"/>
        <v>0</v>
      </c>
      <c r="R255" s="13">
        <f t="shared" si="73"/>
        <v>0</v>
      </c>
      <c r="S255" s="4" t="str">
        <f t="shared" si="82"/>
        <v>A+J=</v>
      </c>
      <c r="T255" s="34">
        <f t="shared" si="83"/>
        <v>44301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3">
        <f t="shared" si="74"/>
        <v>44180</v>
      </c>
      <c r="B256" s="74">
        <f t="shared" ca="1" si="84"/>
        <v>1007.29504</v>
      </c>
      <c r="C256" s="13">
        <f t="shared" si="75"/>
        <v>1000</v>
      </c>
      <c r="D256" s="12">
        <f ca="1">IF(A256&lt;$B$1,VLOOKUP(A256,[1]DI!$A$4:$B$15000,2,FALSE),0)</f>
        <v>1.9000000000000006E-2</v>
      </c>
      <c r="E256" s="13">
        <f t="shared" ca="1" si="67"/>
        <v>1.0000746899999999</v>
      </c>
      <c r="F256" s="13">
        <f ca="1">(TRUNC(PRODUCT($E$12:$E255),16))</f>
        <v>1.0150703556257901</v>
      </c>
      <c r="G256" s="13">
        <f t="shared" ca="1" si="76"/>
        <v>1.01189120801361</v>
      </c>
      <c r="H256" s="13">
        <f t="shared" ca="1" si="68"/>
        <v>1.0031417899999999</v>
      </c>
      <c r="I256" s="12">
        <f t="shared" si="77"/>
        <v>2.5100000000000001E-2</v>
      </c>
      <c r="J256" s="34">
        <f t="shared" si="78"/>
        <v>44119</v>
      </c>
      <c r="K256" s="2">
        <f t="shared" si="79"/>
        <v>42</v>
      </c>
      <c r="L256" s="17">
        <f t="shared" si="80"/>
        <v>42</v>
      </c>
      <c r="M256" s="11">
        <f t="shared" si="69"/>
        <v>1.0041402420000001</v>
      </c>
      <c r="N256" s="11">
        <f t="shared" ca="1" si="70"/>
        <v>1.00729504</v>
      </c>
      <c r="O256" s="17">
        <f t="shared" si="81"/>
        <v>0</v>
      </c>
      <c r="P256" s="13">
        <f t="shared" ca="1" si="71"/>
        <v>7.2950400000000002</v>
      </c>
      <c r="Q256" s="20">
        <f t="shared" si="72"/>
        <v>0</v>
      </c>
      <c r="R256" s="13">
        <f t="shared" si="73"/>
        <v>0</v>
      </c>
      <c r="S256" s="4" t="str">
        <f t="shared" si="82"/>
        <v>A+J=</v>
      </c>
      <c r="T256" s="34">
        <f t="shared" si="83"/>
        <v>44301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3">
        <f t="shared" si="74"/>
        <v>44181</v>
      </c>
      <c r="B257" s="74">
        <f t="shared" ca="1" si="84"/>
        <v>1007.469374</v>
      </c>
      <c r="C257" s="13">
        <f t="shared" si="75"/>
        <v>1000</v>
      </c>
      <c r="D257" s="12">
        <f ca="1">IF(A257&lt;$B$1,VLOOKUP(A257,[1]DI!$A$4:$B$15000,2,FALSE),0)</f>
        <v>1.9000000000000006E-2</v>
      </c>
      <c r="E257" s="13">
        <f t="shared" ca="1" si="67"/>
        <v>1.0000746899999999</v>
      </c>
      <c r="F257" s="13">
        <f ca="1">(TRUNC(PRODUCT($E$12:$E256),16))</f>
        <v>1.01514617123065</v>
      </c>
      <c r="G257" s="13">
        <f t="shared" ca="1" si="76"/>
        <v>1.01189120801361</v>
      </c>
      <c r="H257" s="13">
        <f t="shared" ca="1" si="68"/>
        <v>1.00321671</v>
      </c>
      <c r="I257" s="12">
        <f t="shared" si="77"/>
        <v>2.5100000000000001E-2</v>
      </c>
      <c r="J257" s="34">
        <f t="shared" si="78"/>
        <v>44119</v>
      </c>
      <c r="K257" s="2">
        <f t="shared" si="79"/>
        <v>43</v>
      </c>
      <c r="L257" s="17">
        <f t="shared" si="80"/>
        <v>43</v>
      </c>
      <c r="M257" s="11">
        <f t="shared" si="69"/>
        <v>1.004239028</v>
      </c>
      <c r="N257" s="11">
        <f t="shared" ca="1" si="70"/>
        <v>1.007469374</v>
      </c>
      <c r="O257" s="17">
        <f t="shared" si="81"/>
        <v>0</v>
      </c>
      <c r="P257" s="13">
        <f t="shared" ca="1" si="71"/>
        <v>7.4693740000000002</v>
      </c>
      <c r="Q257" s="20">
        <f t="shared" si="72"/>
        <v>0</v>
      </c>
      <c r="R257" s="13">
        <f t="shared" si="73"/>
        <v>0</v>
      </c>
      <c r="S257" s="4" t="str">
        <f t="shared" si="82"/>
        <v>A+J=</v>
      </c>
      <c r="T257" s="34">
        <f t="shared" si="83"/>
        <v>44301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3">
        <f t="shared" si="74"/>
        <v>44182</v>
      </c>
      <c r="B258" s="74">
        <f t="shared" ca="1" si="84"/>
        <v>1007.64374199</v>
      </c>
      <c r="C258" s="13">
        <f t="shared" si="75"/>
        <v>1000</v>
      </c>
      <c r="D258" s="12">
        <f ca="1">IF(A258&lt;$B$1,VLOOKUP(A258,[1]DI!$A$4:$B$15000,2,FALSE),0)</f>
        <v>1.9000000000000006E-2</v>
      </c>
      <c r="E258" s="13">
        <f t="shared" ca="1" si="67"/>
        <v>1.0000746899999999</v>
      </c>
      <c r="F258" s="13">
        <f ca="1">(TRUNC(PRODUCT($E$12:$E257),16))</f>
        <v>1.01522199249818</v>
      </c>
      <c r="G258" s="13">
        <f t="shared" ca="1" si="76"/>
        <v>1.01189120801361</v>
      </c>
      <c r="H258" s="13">
        <f t="shared" ca="1" si="68"/>
        <v>1.00329164</v>
      </c>
      <c r="I258" s="12">
        <f t="shared" si="77"/>
        <v>2.5100000000000001E-2</v>
      </c>
      <c r="J258" s="34">
        <f t="shared" si="78"/>
        <v>44119</v>
      </c>
      <c r="K258" s="2">
        <f t="shared" si="79"/>
        <v>44</v>
      </c>
      <c r="L258" s="17">
        <f t="shared" si="80"/>
        <v>44</v>
      </c>
      <c r="M258" s="11">
        <f t="shared" si="69"/>
        <v>1.004337823</v>
      </c>
      <c r="N258" s="11">
        <f t="shared" ca="1" si="70"/>
        <v>1.007643742</v>
      </c>
      <c r="O258" s="17">
        <f t="shared" si="81"/>
        <v>0</v>
      </c>
      <c r="P258" s="13">
        <f t="shared" ca="1" si="71"/>
        <v>7.6437419899999997</v>
      </c>
      <c r="Q258" s="20">
        <f t="shared" si="72"/>
        <v>0</v>
      </c>
      <c r="R258" s="13">
        <f t="shared" si="73"/>
        <v>0</v>
      </c>
      <c r="S258" s="4" t="str">
        <f t="shared" si="82"/>
        <v>A+J=</v>
      </c>
      <c r="T258" s="34">
        <f t="shared" si="83"/>
        <v>44301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3">
        <f t="shared" si="74"/>
        <v>44183</v>
      </c>
      <c r="B259" s="74">
        <f t="shared" ca="1" si="84"/>
        <v>1007.818145</v>
      </c>
      <c r="C259" s="13">
        <f t="shared" si="75"/>
        <v>1000</v>
      </c>
      <c r="D259" s="12">
        <f ca="1">IF(A259&lt;$B$1,VLOOKUP(A259,[1]DI!$A$4:$B$15000,2,FALSE),0)</f>
        <v>1.9000000000000006E-2</v>
      </c>
      <c r="E259" s="13">
        <f t="shared" ca="1" si="67"/>
        <v>1.0000746899999999</v>
      </c>
      <c r="F259" s="13">
        <f ca="1">(TRUNC(PRODUCT($E$12:$E258),16))</f>
        <v>1.0152978194288</v>
      </c>
      <c r="G259" s="13">
        <f t="shared" ca="1" si="76"/>
        <v>1.01189120801361</v>
      </c>
      <c r="H259" s="13">
        <f t="shared" ca="1" si="68"/>
        <v>1.00336658</v>
      </c>
      <c r="I259" s="12">
        <f t="shared" si="77"/>
        <v>2.5100000000000001E-2</v>
      </c>
      <c r="J259" s="34">
        <f t="shared" si="78"/>
        <v>44119</v>
      </c>
      <c r="K259" s="2">
        <f t="shared" si="79"/>
        <v>45</v>
      </c>
      <c r="L259" s="17">
        <f t="shared" si="80"/>
        <v>45</v>
      </c>
      <c r="M259" s="11">
        <f t="shared" si="69"/>
        <v>1.004436629</v>
      </c>
      <c r="N259" s="11">
        <f t="shared" ca="1" si="70"/>
        <v>1.0078181450000001</v>
      </c>
      <c r="O259" s="17">
        <f t="shared" si="81"/>
        <v>0</v>
      </c>
      <c r="P259" s="13">
        <f t="shared" ca="1" si="71"/>
        <v>7.8181450000000003</v>
      </c>
      <c r="Q259" s="20">
        <f t="shared" si="72"/>
        <v>0</v>
      </c>
      <c r="R259" s="13">
        <f t="shared" si="73"/>
        <v>0</v>
      </c>
      <c r="S259" s="4" t="str">
        <f t="shared" si="82"/>
        <v>A+J=</v>
      </c>
      <c r="T259" s="34">
        <f t="shared" si="83"/>
        <v>44301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3">
        <f t="shared" si="74"/>
        <v>44184</v>
      </c>
      <c r="B260" s="74">
        <f t="shared" ca="1" si="84"/>
        <v>1007.99257299</v>
      </c>
      <c r="C260" s="13">
        <f t="shared" si="75"/>
        <v>1000</v>
      </c>
      <c r="D260" s="12">
        <f ca="1">IF(A260&lt;$B$1,VLOOKUP(A260,[1]DI!$A$4:$B$15000,2,FALSE),0)</f>
        <v>0</v>
      </c>
      <c r="E260" s="13">
        <f t="shared" ca="1" si="67"/>
        <v>1</v>
      </c>
      <c r="F260" s="13">
        <f ca="1">(TRUNC(PRODUCT($E$12:$E259),16))</f>
        <v>1.0153736520229399</v>
      </c>
      <c r="G260" s="13">
        <f t="shared" ca="1" si="76"/>
        <v>1.01189120801361</v>
      </c>
      <c r="H260" s="13">
        <f t="shared" ca="1" si="68"/>
        <v>1.00344152</v>
      </c>
      <c r="I260" s="12">
        <f t="shared" si="77"/>
        <v>2.5100000000000001E-2</v>
      </c>
      <c r="J260" s="34">
        <f t="shared" si="78"/>
        <v>44119</v>
      </c>
      <c r="K260" s="2">
        <f t="shared" si="79"/>
        <v>45</v>
      </c>
      <c r="L260" s="17">
        <f t="shared" si="80"/>
        <v>46</v>
      </c>
      <c r="M260" s="11">
        <f t="shared" si="69"/>
        <v>1.0045354440000001</v>
      </c>
      <c r="N260" s="11">
        <f t="shared" ca="1" si="70"/>
        <v>1.0079925729999999</v>
      </c>
      <c r="O260" s="17">
        <f t="shared" si="81"/>
        <v>0</v>
      </c>
      <c r="P260" s="13">
        <f t="shared" ca="1" si="71"/>
        <v>7.9925729900000002</v>
      </c>
      <c r="Q260" s="20">
        <f t="shared" si="72"/>
        <v>0</v>
      </c>
      <c r="R260" s="13">
        <f t="shared" si="73"/>
        <v>0</v>
      </c>
      <c r="S260" s="4" t="str">
        <f t="shared" si="82"/>
        <v>A+J=</v>
      </c>
      <c r="T260" s="34">
        <f t="shared" si="83"/>
        <v>44301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3">
        <f t="shared" si="74"/>
        <v>44185</v>
      </c>
      <c r="B261" s="74">
        <f t="shared" ca="1" si="84"/>
        <v>1007.99257299</v>
      </c>
      <c r="C261" s="13">
        <f t="shared" si="75"/>
        <v>1000</v>
      </c>
      <c r="D261" s="12">
        <f ca="1">IF(A261&lt;$B$1,VLOOKUP(A261,[1]DI!$A$4:$B$15000,2,FALSE),0)</f>
        <v>0</v>
      </c>
      <c r="E261" s="13">
        <f t="shared" ca="1" si="67"/>
        <v>1</v>
      </c>
      <c r="F261" s="13">
        <f ca="1">(TRUNC(PRODUCT($E$12:$E260),16))</f>
        <v>1.0153736520229399</v>
      </c>
      <c r="G261" s="13">
        <f t="shared" ca="1" si="76"/>
        <v>1.01189120801361</v>
      </c>
      <c r="H261" s="13">
        <f t="shared" ca="1" si="68"/>
        <v>1.00344152</v>
      </c>
      <c r="I261" s="12">
        <f t="shared" si="77"/>
        <v>2.5100000000000001E-2</v>
      </c>
      <c r="J261" s="34">
        <f t="shared" si="78"/>
        <v>44119</v>
      </c>
      <c r="K261" s="2">
        <f t="shared" si="79"/>
        <v>45</v>
      </c>
      <c r="L261" s="17">
        <f t="shared" si="80"/>
        <v>46</v>
      </c>
      <c r="M261" s="11">
        <f t="shared" si="69"/>
        <v>1.0045354440000001</v>
      </c>
      <c r="N261" s="11">
        <f t="shared" ca="1" si="70"/>
        <v>1.0079925729999999</v>
      </c>
      <c r="O261" s="17">
        <f t="shared" si="81"/>
        <v>0</v>
      </c>
      <c r="P261" s="13">
        <f t="shared" ca="1" si="71"/>
        <v>7.9925729900000002</v>
      </c>
      <c r="Q261" s="20">
        <f t="shared" si="72"/>
        <v>0</v>
      </c>
      <c r="R261" s="13">
        <f t="shared" si="73"/>
        <v>0</v>
      </c>
      <c r="S261" s="4" t="str">
        <f t="shared" si="82"/>
        <v>A+J=</v>
      </c>
      <c r="T261" s="34">
        <f t="shared" si="83"/>
        <v>44301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3">
        <f t="shared" si="74"/>
        <v>44186</v>
      </c>
      <c r="B262" s="74">
        <f t="shared" ca="1" si="84"/>
        <v>1007.99257299</v>
      </c>
      <c r="C262" s="13">
        <f t="shared" si="75"/>
        <v>1000</v>
      </c>
      <c r="D262" s="12">
        <f ca="1">IF(A262&lt;$B$1,VLOOKUP(A262,[1]DI!$A$4:$B$15000,2,FALSE),0)</f>
        <v>1.9000000000000006E-2</v>
      </c>
      <c r="E262" s="13">
        <f t="shared" ca="1" si="67"/>
        <v>1.0000746899999999</v>
      </c>
      <c r="F262" s="13">
        <f ca="1">(TRUNC(PRODUCT($E$12:$E261),16))</f>
        <v>1.0153736520229399</v>
      </c>
      <c r="G262" s="13">
        <f t="shared" ca="1" si="76"/>
        <v>1.01189120801361</v>
      </c>
      <c r="H262" s="13">
        <f t="shared" ca="1" si="68"/>
        <v>1.00344152</v>
      </c>
      <c r="I262" s="12">
        <f t="shared" si="77"/>
        <v>2.5100000000000001E-2</v>
      </c>
      <c r="J262" s="34">
        <f t="shared" si="78"/>
        <v>44119</v>
      </c>
      <c r="K262" s="2">
        <f t="shared" si="79"/>
        <v>46</v>
      </c>
      <c r="L262" s="17">
        <f t="shared" si="80"/>
        <v>46</v>
      </c>
      <c r="M262" s="11">
        <f t="shared" si="69"/>
        <v>1.0045354440000001</v>
      </c>
      <c r="N262" s="11">
        <f t="shared" ca="1" si="70"/>
        <v>1.0079925729999999</v>
      </c>
      <c r="O262" s="17">
        <f t="shared" si="81"/>
        <v>0</v>
      </c>
      <c r="P262" s="13">
        <f t="shared" ca="1" si="71"/>
        <v>7.9925729900000002</v>
      </c>
      <c r="Q262" s="20">
        <f t="shared" si="72"/>
        <v>0</v>
      </c>
      <c r="R262" s="13">
        <f t="shared" si="73"/>
        <v>0</v>
      </c>
      <c r="S262" s="4" t="str">
        <f t="shared" si="82"/>
        <v>A+J=</v>
      </c>
      <c r="T262" s="34">
        <f t="shared" si="83"/>
        <v>44301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3">
        <f t="shared" si="74"/>
        <v>44187</v>
      </c>
      <c r="B263" s="74">
        <f t="shared" ca="1" si="84"/>
        <v>1008.16703399</v>
      </c>
      <c r="C263" s="13">
        <f t="shared" si="75"/>
        <v>1000</v>
      </c>
      <c r="D263" s="12">
        <f ca="1">IF(A263&lt;$B$1,VLOOKUP(A263,[1]DI!$A$4:$B$15000,2,FALSE),0)</f>
        <v>1.9000000000000006E-2</v>
      </c>
      <c r="E263" s="13">
        <f t="shared" ca="1" si="67"/>
        <v>1.0000746899999999</v>
      </c>
      <c r="F263" s="13">
        <f ca="1">(TRUNC(PRODUCT($E$12:$E262),16))</f>
        <v>1.0154494902810101</v>
      </c>
      <c r="G263" s="13">
        <f t="shared" ca="1" si="76"/>
        <v>1.01189120801361</v>
      </c>
      <c r="H263" s="13">
        <f t="shared" ca="1" si="68"/>
        <v>1.0035164700000001</v>
      </c>
      <c r="I263" s="12">
        <f t="shared" si="77"/>
        <v>2.5100000000000001E-2</v>
      </c>
      <c r="J263" s="34">
        <f t="shared" si="78"/>
        <v>44119</v>
      </c>
      <c r="K263" s="2">
        <f t="shared" si="79"/>
        <v>47</v>
      </c>
      <c r="L263" s="17">
        <f t="shared" si="80"/>
        <v>47</v>
      </c>
      <c r="M263" s="11">
        <f t="shared" si="69"/>
        <v>1.004634268</v>
      </c>
      <c r="N263" s="11">
        <f t="shared" ca="1" si="70"/>
        <v>1.008167034</v>
      </c>
      <c r="O263" s="17">
        <f t="shared" si="81"/>
        <v>0</v>
      </c>
      <c r="P263" s="13">
        <f t="shared" ca="1" si="71"/>
        <v>8.1670339900000002</v>
      </c>
      <c r="Q263" s="20">
        <f t="shared" si="72"/>
        <v>0</v>
      </c>
      <c r="R263" s="13">
        <f t="shared" si="73"/>
        <v>0</v>
      </c>
      <c r="S263" s="4" t="str">
        <f t="shared" si="82"/>
        <v>A+J=</v>
      </c>
      <c r="T263" s="34">
        <f t="shared" si="83"/>
        <v>44301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3">
        <f t="shared" si="74"/>
        <v>44188</v>
      </c>
      <c r="B264" s="74">
        <f t="shared" ca="1" si="84"/>
        <v>1008.3415220000001</v>
      </c>
      <c r="C264" s="13">
        <f t="shared" si="75"/>
        <v>1000</v>
      </c>
      <c r="D264" s="12">
        <f ca="1">IF(A264&lt;$B$1,VLOOKUP(A264,[1]DI!$A$4:$B$15000,2,FALSE),0)</f>
        <v>1.9000000000000006E-2</v>
      </c>
      <c r="E264" s="13">
        <f t="shared" ca="1" si="67"/>
        <v>1.0000746899999999</v>
      </c>
      <c r="F264" s="13">
        <f ca="1">(TRUNC(PRODUCT($E$12:$E263),16))</f>
        <v>1.01552533420344</v>
      </c>
      <c r="G264" s="13">
        <f t="shared" ca="1" si="76"/>
        <v>1.01189120801361</v>
      </c>
      <c r="H264" s="13">
        <f t="shared" ca="1" si="68"/>
        <v>1.00359142</v>
      </c>
      <c r="I264" s="12">
        <f t="shared" si="77"/>
        <v>2.5100000000000001E-2</v>
      </c>
      <c r="J264" s="34">
        <f t="shared" si="78"/>
        <v>44119</v>
      </c>
      <c r="K264" s="2">
        <f t="shared" si="79"/>
        <v>48</v>
      </c>
      <c r="L264" s="17">
        <f t="shared" si="80"/>
        <v>48</v>
      </c>
      <c r="M264" s="11">
        <f t="shared" si="69"/>
        <v>1.004733103</v>
      </c>
      <c r="N264" s="11">
        <f t="shared" ca="1" si="70"/>
        <v>1.008341522</v>
      </c>
      <c r="O264" s="17">
        <f t="shared" si="81"/>
        <v>0</v>
      </c>
      <c r="P264" s="13">
        <f t="shared" ca="1" si="71"/>
        <v>8.3415219999999994</v>
      </c>
      <c r="Q264" s="20">
        <f t="shared" si="72"/>
        <v>0</v>
      </c>
      <c r="R264" s="13">
        <f t="shared" si="73"/>
        <v>0</v>
      </c>
      <c r="S264" s="4" t="str">
        <f t="shared" si="82"/>
        <v>A+J=</v>
      </c>
      <c r="T264" s="34">
        <f t="shared" si="83"/>
        <v>44301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3">
        <f t="shared" si="74"/>
        <v>44189</v>
      </c>
      <c r="B265" s="74">
        <f t="shared" ca="1" si="84"/>
        <v>1008.51604299</v>
      </c>
      <c r="C265" s="13">
        <f t="shared" si="75"/>
        <v>1000</v>
      </c>
      <c r="D265" s="12">
        <f ca="1">IF(A265&lt;$B$1,VLOOKUP(A265,[1]DI!$A$4:$B$15000,2,FALSE),0)</f>
        <v>1.9000000000000006E-2</v>
      </c>
      <c r="E265" s="13">
        <f t="shared" ca="1" si="67"/>
        <v>1.0000746899999999</v>
      </c>
      <c r="F265" s="13">
        <f ca="1">(TRUNC(PRODUCT($E$12:$E264),16))</f>
        <v>1.01560118379065</v>
      </c>
      <c r="G265" s="13">
        <f t="shared" ca="1" si="76"/>
        <v>1.01189120801361</v>
      </c>
      <c r="H265" s="13">
        <f t="shared" ca="1" si="68"/>
        <v>1.0036663800000001</v>
      </c>
      <c r="I265" s="12">
        <f t="shared" si="77"/>
        <v>2.5100000000000001E-2</v>
      </c>
      <c r="J265" s="34">
        <f t="shared" si="78"/>
        <v>44119</v>
      </c>
      <c r="K265" s="2">
        <f t="shared" si="79"/>
        <v>49</v>
      </c>
      <c r="L265" s="17">
        <f t="shared" si="80"/>
        <v>49</v>
      </c>
      <c r="M265" s="11">
        <f t="shared" si="69"/>
        <v>1.004831947</v>
      </c>
      <c r="N265" s="11">
        <f t="shared" ca="1" si="70"/>
        <v>1.008516043</v>
      </c>
      <c r="O265" s="17">
        <f t="shared" si="81"/>
        <v>0</v>
      </c>
      <c r="P265" s="13">
        <f t="shared" ca="1" si="71"/>
        <v>8.5160429900000008</v>
      </c>
      <c r="Q265" s="20">
        <f t="shared" si="72"/>
        <v>0</v>
      </c>
      <c r="R265" s="13">
        <f t="shared" si="73"/>
        <v>0</v>
      </c>
      <c r="S265" s="4" t="str">
        <f t="shared" si="82"/>
        <v>A+J=</v>
      </c>
      <c r="T265" s="34">
        <f t="shared" si="83"/>
        <v>44301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3">
        <f t="shared" si="74"/>
        <v>44190</v>
      </c>
      <c r="B266" s="74">
        <f t="shared" ca="1" si="84"/>
        <v>1008.69058899</v>
      </c>
      <c r="C266" s="13">
        <f t="shared" si="75"/>
        <v>1000</v>
      </c>
      <c r="D266" s="12">
        <f ca="1">IF(A266&lt;$B$1,VLOOKUP(A266,[1]DI!$A$4:$B$15000,2,FALSE),0)</f>
        <v>0</v>
      </c>
      <c r="E266" s="13">
        <f t="shared" ca="1" si="67"/>
        <v>1</v>
      </c>
      <c r="F266" s="13">
        <f ca="1">(TRUNC(PRODUCT($E$12:$E265),16))</f>
        <v>1.0156770390430601</v>
      </c>
      <c r="G266" s="13">
        <f t="shared" ca="1" si="76"/>
        <v>1.01189120801361</v>
      </c>
      <c r="H266" s="13">
        <f t="shared" ca="1" si="68"/>
        <v>1.0037413399999999</v>
      </c>
      <c r="I266" s="12">
        <f t="shared" si="77"/>
        <v>2.5100000000000001E-2</v>
      </c>
      <c r="J266" s="34">
        <f t="shared" si="78"/>
        <v>44119</v>
      </c>
      <c r="K266" s="2">
        <f t="shared" si="79"/>
        <v>49</v>
      </c>
      <c r="L266" s="17">
        <f t="shared" si="80"/>
        <v>50</v>
      </c>
      <c r="M266" s="11">
        <f t="shared" si="69"/>
        <v>1.004930801</v>
      </c>
      <c r="N266" s="11">
        <f t="shared" ca="1" si="70"/>
        <v>1.008690589</v>
      </c>
      <c r="O266" s="17">
        <f t="shared" si="81"/>
        <v>0</v>
      </c>
      <c r="P266" s="13">
        <f t="shared" ca="1" si="71"/>
        <v>8.6905889900000002</v>
      </c>
      <c r="Q266" s="20">
        <f t="shared" si="72"/>
        <v>0</v>
      </c>
      <c r="R266" s="13">
        <f t="shared" si="73"/>
        <v>0</v>
      </c>
      <c r="S266" s="4" t="str">
        <f t="shared" si="82"/>
        <v>A+J=</v>
      </c>
      <c r="T266" s="34">
        <f t="shared" si="83"/>
        <v>44301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3">
        <f t="shared" si="74"/>
        <v>44191</v>
      </c>
      <c r="B267" s="74">
        <f t="shared" ca="1" si="84"/>
        <v>1008.69058899</v>
      </c>
      <c r="C267" s="13">
        <f t="shared" si="75"/>
        <v>1000</v>
      </c>
      <c r="D267" s="12">
        <f ca="1">IF(A267&lt;$B$1,VLOOKUP(A267,[1]DI!$A$4:$B$15000,2,FALSE),0)</f>
        <v>0</v>
      </c>
      <c r="E267" s="13">
        <f t="shared" ca="1" si="67"/>
        <v>1</v>
      </c>
      <c r="F267" s="13">
        <f ca="1">(TRUNC(PRODUCT($E$12:$E266),16))</f>
        <v>1.0156770390430601</v>
      </c>
      <c r="G267" s="13">
        <f t="shared" ca="1" si="76"/>
        <v>1.01189120801361</v>
      </c>
      <c r="H267" s="13">
        <f t="shared" ca="1" si="68"/>
        <v>1.0037413399999999</v>
      </c>
      <c r="I267" s="12">
        <f t="shared" si="77"/>
        <v>2.5100000000000001E-2</v>
      </c>
      <c r="J267" s="34">
        <f t="shared" si="78"/>
        <v>44119</v>
      </c>
      <c r="K267" s="2">
        <f t="shared" si="79"/>
        <v>49</v>
      </c>
      <c r="L267" s="17">
        <f t="shared" si="80"/>
        <v>50</v>
      </c>
      <c r="M267" s="11">
        <f t="shared" si="69"/>
        <v>1.004930801</v>
      </c>
      <c r="N267" s="11">
        <f t="shared" ca="1" si="70"/>
        <v>1.008690589</v>
      </c>
      <c r="O267" s="17">
        <f t="shared" si="81"/>
        <v>0</v>
      </c>
      <c r="P267" s="13">
        <f t="shared" ca="1" si="71"/>
        <v>8.6905889900000002</v>
      </c>
      <c r="Q267" s="20">
        <f t="shared" si="72"/>
        <v>0</v>
      </c>
      <c r="R267" s="13">
        <f t="shared" si="73"/>
        <v>0</v>
      </c>
      <c r="S267" s="4" t="str">
        <f t="shared" si="82"/>
        <v>A+J=</v>
      </c>
      <c r="T267" s="34">
        <f t="shared" si="83"/>
        <v>44301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3">
        <f t="shared" si="74"/>
        <v>44192</v>
      </c>
      <c r="B268" s="74">
        <f t="shared" ca="1" si="84"/>
        <v>1008.69058899</v>
      </c>
      <c r="C268" s="13">
        <f t="shared" si="75"/>
        <v>1000</v>
      </c>
      <c r="D268" s="12">
        <f ca="1">IF(A268&lt;$B$1,VLOOKUP(A268,[1]DI!$A$4:$B$15000,2,FALSE),0)</f>
        <v>0</v>
      </c>
      <c r="E268" s="13">
        <f t="shared" ref="E268:E331" ca="1" si="85">ROUND(((1+D268)^(1/252)),8)</f>
        <v>1</v>
      </c>
      <c r="F268" s="13">
        <f ca="1">(TRUNC(PRODUCT($E$12:$E267),16))</f>
        <v>1.0156770390430601</v>
      </c>
      <c r="G268" s="13">
        <f t="shared" ca="1" si="76"/>
        <v>1.01189120801361</v>
      </c>
      <c r="H268" s="13">
        <f t="shared" ref="H268:H331" ca="1" si="86">ROUND(F268/G268,8)</f>
        <v>1.0037413399999999</v>
      </c>
      <c r="I268" s="12">
        <f t="shared" si="77"/>
        <v>2.5100000000000001E-2</v>
      </c>
      <c r="J268" s="34">
        <f t="shared" si="78"/>
        <v>44119</v>
      </c>
      <c r="K268" s="2">
        <f t="shared" si="79"/>
        <v>49</v>
      </c>
      <c r="L268" s="17">
        <f t="shared" si="80"/>
        <v>50</v>
      </c>
      <c r="M268" s="11">
        <f t="shared" ref="M268:M331" si="87">ROUND((I268+1)^(L268/252),9)</f>
        <v>1.004930801</v>
      </c>
      <c r="N268" s="11">
        <f t="shared" ref="N268:N331" ca="1" si="88">ROUND(H268*M268,9)</f>
        <v>1.008690589</v>
      </c>
      <c r="O268" s="17">
        <f t="shared" si="81"/>
        <v>0</v>
      </c>
      <c r="P268" s="13">
        <f t="shared" ref="P268:P331" ca="1" si="89">TRUNC(((N268-1)*C268),8)</f>
        <v>8.6905889900000002</v>
      </c>
      <c r="Q268" s="20">
        <f t="shared" ref="Q268:Q331" si="90">IF($O268&gt;0,VLOOKUP($O268,$W$12:$AC$19,7),0)</f>
        <v>0</v>
      </c>
      <c r="R268" s="13">
        <f t="shared" ref="R268:R331" si="91">IF(Q268&gt;0,TRUNC(Q268*C$12,8),0)</f>
        <v>0</v>
      </c>
      <c r="S268" s="4" t="str">
        <f t="shared" si="82"/>
        <v>A+J=</v>
      </c>
      <c r="T268" s="34">
        <f t="shared" si="83"/>
        <v>44301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3">
        <f t="shared" ref="A269:A332" si="92">(A268+1)</f>
        <v>44193</v>
      </c>
      <c r="B269" s="74">
        <f t="shared" ca="1" si="84"/>
        <v>1008.69058899</v>
      </c>
      <c r="C269" s="13">
        <f t="shared" ref="C269:C332" si="93">(C268-R268)</f>
        <v>1000</v>
      </c>
      <c r="D269" s="12">
        <f ca="1">IF(A269&lt;$B$1,VLOOKUP(A269,[1]DI!$A$4:$B$15000,2,FALSE),0)</f>
        <v>1.9000000000000006E-2</v>
      </c>
      <c r="E269" s="13">
        <f t="shared" ca="1" si="85"/>
        <v>1.0000746899999999</v>
      </c>
      <c r="F269" s="13">
        <f ca="1">(TRUNC(PRODUCT($E$12:$E268),16))</f>
        <v>1.0156770390430601</v>
      </c>
      <c r="G269" s="13">
        <f t="shared" ref="G269:G332" ca="1" si="94">IF(O268&gt;0,F268,G268)</f>
        <v>1.01189120801361</v>
      </c>
      <c r="H269" s="13">
        <f t="shared" ca="1" si="86"/>
        <v>1.0037413399999999</v>
      </c>
      <c r="I269" s="12">
        <f t="shared" ref="I269:I332" si="95">I268</f>
        <v>2.5100000000000001E-2</v>
      </c>
      <c r="J269" s="34">
        <f t="shared" ref="J269:J332" si="96">IF(O268&gt;0,VLOOKUP(O268,W$12:AG$150,2),J268)</f>
        <v>44119</v>
      </c>
      <c r="K269" s="2">
        <f t="shared" ref="K269:K332" si="97">IF(A269&gt;J269,IF(NETWORKDAYS(J269,A269,$W$21:$W$544)-1=0,1,NETWORKDAYS(J269,A269,$W$21:$W$544)-1),0)</f>
        <v>50</v>
      </c>
      <c r="L269" s="17">
        <f t="shared" ref="L269:L332" si="98">IF(AND(K269=1,K268=1),1,IF(K269&gt;0,IF(K269=K268,K269+1,K269),0))</f>
        <v>50</v>
      </c>
      <c r="M269" s="11">
        <f t="shared" si="87"/>
        <v>1.004930801</v>
      </c>
      <c r="N269" s="11">
        <f t="shared" ca="1" si="88"/>
        <v>1.008690589</v>
      </c>
      <c r="O269" s="17">
        <f t="shared" ref="O269:O332" si="99">IF(VLOOKUP(A269,X$12:AE$150,8)=VLOOKUP(A268,X$12:AE$150,8),0,VLOOKUP(A269,X$12:AE$150,8))</f>
        <v>0</v>
      </c>
      <c r="P269" s="13">
        <f t="shared" ca="1" si="89"/>
        <v>8.6905889900000002</v>
      </c>
      <c r="Q269" s="20">
        <f t="shared" si="90"/>
        <v>0</v>
      </c>
      <c r="R269" s="13">
        <f t="shared" si="91"/>
        <v>0</v>
      </c>
      <c r="S269" s="4" t="str">
        <f t="shared" ref="S269:S332" si="100">IF(O268&gt;0,VLOOKUP(O268,W$12:AG$150,10),S268)</f>
        <v>A+J=</v>
      </c>
      <c r="T269" s="34">
        <f t="shared" ref="T269:T332" si="101">IF(O268&gt;0,VLOOKUP(O268,W$12:AG$150,11),T268)</f>
        <v>44301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3">
        <f t="shared" si="92"/>
        <v>44194</v>
      </c>
      <c r="B270" s="74">
        <f t="shared" ref="B270:B333" ca="1" si="102">IF(A270&lt;=TODAY(),C270+P270,IF(AND(A270&gt;TODAY(),A270&lt;=$B$1),IF(VLOOKUP(TODAY(),$A$10:$D$5000,4,FALSE)=0,"n.d",C270+P270),"n.d"))</f>
        <v>1008.86516899</v>
      </c>
      <c r="C270" s="13">
        <f t="shared" si="93"/>
        <v>1000</v>
      </c>
      <c r="D270" s="12">
        <f ca="1">IF(A270&lt;$B$1,VLOOKUP(A270,[1]DI!$A$4:$B$15000,2,FALSE),0)</f>
        <v>1.9000000000000006E-2</v>
      </c>
      <c r="E270" s="13">
        <f t="shared" ca="1" si="85"/>
        <v>1.0000746899999999</v>
      </c>
      <c r="F270" s="13">
        <f ca="1">(TRUNC(PRODUCT($E$12:$E269),16))</f>
        <v>1.0157528999611101</v>
      </c>
      <c r="G270" s="13">
        <f t="shared" ca="1" si="94"/>
        <v>1.01189120801361</v>
      </c>
      <c r="H270" s="13">
        <f t="shared" ca="1" si="86"/>
        <v>1.0038163099999999</v>
      </c>
      <c r="I270" s="12">
        <f t="shared" si="95"/>
        <v>2.5100000000000001E-2</v>
      </c>
      <c r="J270" s="34">
        <f t="shared" si="96"/>
        <v>44119</v>
      </c>
      <c r="K270" s="2">
        <f t="shared" si="97"/>
        <v>51</v>
      </c>
      <c r="L270" s="17">
        <f t="shared" si="98"/>
        <v>51</v>
      </c>
      <c r="M270" s="11">
        <f t="shared" si="87"/>
        <v>1.005029664</v>
      </c>
      <c r="N270" s="11">
        <f t="shared" ca="1" si="88"/>
        <v>1.0088651689999999</v>
      </c>
      <c r="O270" s="17">
        <f t="shared" si="99"/>
        <v>0</v>
      </c>
      <c r="P270" s="13">
        <f t="shared" ca="1" si="89"/>
        <v>8.8651689900000008</v>
      </c>
      <c r="Q270" s="20">
        <f t="shared" si="90"/>
        <v>0</v>
      </c>
      <c r="R270" s="13">
        <f t="shared" si="91"/>
        <v>0</v>
      </c>
      <c r="S270" s="4" t="str">
        <f t="shared" si="100"/>
        <v>A+J=</v>
      </c>
      <c r="T270" s="34">
        <f t="shared" si="101"/>
        <v>44301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3">
        <f t="shared" si="92"/>
        <v>44195</v>
      </c>
      <c r="B271" s="74">
        <f t="shared" ca="1" si="102"/>
        <v>1009.03978499</v>
      </c>
      <c r="C271" s="13">
        <f t="shared" si="93"/>
        <v>1000</v>
      </c>
      <c r="D271" s="12">
        <f ca="1">IF(A271&lt;$B$1,VLOOKUP(A271,[1]DI!$A$4:$B$15000,2,FALSE),0)</f>
        <v>1.9000000000000006E-2</v>
      </c>
      <c r="E271" s="13">
        <f t="shared" ca="1" si="85"/>
        <v>1.0000746899999999</v>
      </c>
      <c r="F271" s="13">
        <f ca="1">(TRUNC(PRODUCT($E$12:$E270),16))</f>
        <v>1.0158287665452099</v>
      </c>
      <c r="G271" s="13">
        <f t="shared" ca="1" si="94"/>
        <v>1.01189120801361</v>
      </c>
      <c r="H271" s="13">
        <f t="shared" ca="1" si="86"/>
        <v>1.0038912900000001</v>
      </c>
      <c r="I271" s="12">
        <f t="shared" si="95"/>
        <v>2.5100000000000001E-2</v>
      </c>
      <c r="J271" s="34">
        <f t="shared" si="96"/>
        <v>44119</v>
      </c>
      <c r="K271" s="2">
        <f t="shared" si="97"/>
        <v>52</v>
      </c>
      <c r="L271" s="17">
        <f t="shared" si="98"/>
        <v>52</v>
      </c>
      <c r="M271" s="11">
        <f t="shared" si="87"/>
        <v>1.0051285379999999</v>
      </c>
      <c r="N271" s="11">
        <f t="shared" ca="1" si="88"/>
        <v>1.0090397849999999</v>
      </c>
      <c r="O271" s="17">
        <f t="shared" si="99"/>
        <v>0</v>
      </c>
      <c r="P271" s="13">
        <f t="shared" ca="1" si="89"/>
        <v>9.0397849899999994</v>
      </c>
      <c r="Q271" s="20">
        <f t="shared" si="90"/>
        <v>0</v>
      </c>
      <c r="R271" s="13">
        <f t="shared" si="91"/>
        <v>0</v>
      </c>
      <c r="S271" s="4" t="str">
        <f t="shared" si="100"/>
        <v>A+J=</v>
      </c>
      <c r="T271" s="34">
        <f t="shared" si="101"/>
        <v>44301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3">
        <f t="shared" si="92"/>
        <v>44196</v>
      </c>
      <c r="B272" s="74">
        <f t="shared" ca="1" si="102"/>
        <v>1009.214424</v>
      </c>
      <c r="C272" s="13">
        <f t="shared" si="93"/>
        <v>1000</v>
      </c>
      <c r="D272" s="12">
        <f ca="1">IF(A272&lt;$B$1,VLOOKUP(A272,[1]DI!$A$4:$B$15000,2,FALSE),0)</f>
        <v>1.9000000000000006E-2</v>
      </c>
      <c r="E272" s="13">
        <f t="shared" ca="1" si="85"/>
        <v>1.0000746899999999</v>
      </c>
      <c r="F272" s="13">
        <f ca="1">(TRUNC(PRODUCT($E$12:$E271),16))</f>
        <v>1.01590463879578</v>
      </c>
      <c r="G272" s="13">
        <f t="shared" ca="1" si="94"/>
        <v>1.01189120801361</v>
      </c>
      <c r="H272" s="13">
        <f t="shared" ca="1" si="86"/>
        <v>1.00396627</v>
      </c>
      <c r="I272" s="12">
        <f t="shared" si="95"/>
        <v>2.5100000000000001E-2</v>
      </c>
      <c r="J272" s="34">
        <f t="shared" si="96"/>
        <v>44119</v>
      </c>
      <c r="K272" s="2">
        <f t="shared" si="97"/>
        <v>53</v>
      </c>
      <c r="L272" s="17">
        <f t="shared" si="98"/>
        <v>53</v>
      </c>
      <c r="M272" s="11">
        <f t="shared" si="87"/>
        <v>1.0052274210000001</v>
      </c>
      <c r="N272" s="11">
        <f t="shared" ca="1" si="88"/>
        <v>1.0092144240000001</v>
      </c>
      <c r="O272" s="17">
        <f t="shared" si="99"/>
        <v>0</v>
      </c>
      <c r="P272" s="13">
        <f t="shared" ca="1" si="89"/>
        <v>9.2144239999999993</v>
      </c>
      <c r="Q272" s="20">
        <f t="shared" si="90"/>
        <v>0</v>
      </c>
      <c r="R272" s="13">
        <f t="shared" si="91"/>
        <v>0</v>
      </c>
      <c r="S272" s="4" t="str">
        <f t="shared" si="100"/>
        <v>A+J=</v>
      </c>
      <c r="T272" s="34">
        <f t="shared" si="101"/>
        <v>44301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3">
        <f t="shared" si="92"/>
        <v>44197</v>
      </c>
      <c r="B273" s="74">
        <f t="shared" ca="1" si="102"/>
        <v>1009.38908899</v>
      </c>
      <c r="C273" s="13">
        <f t="shared" si="93"/>
        <v>1000</v>
      </c>
      <c r="D273" s="12">
        <f ca="1">IF(A273&lt;$B$1,VLOOKUP(A273,[1]DI!$A$4:$B$15000,2,FALSE),0)</f>
        <v>0</v>
      </c>
      <c r="E273" s="13">
        <f t="shared" ca="1" si="85"/>
        <v>1</v>
      </c>
      <c r="F273" s="13">
        <f ca="1">(TRUNC(PRODUCT($E$12:$E272),16))</f>
        <v>1.0159805167132501</v>
      </c>
      <c r="G273" s="13">
        <f t="shared" ca="1" si="94"/>
        <v>1.01189120801361</v>
      </c>
      <c r="H273" s="13">
        <f t="shared" ca="1" si="86"/>
        <v>1.00404125</v>
      </c>
      <c r="I273" s="12">
        <f t="shared" si="95"/>
        <v>2.5100000000000001E-2</v>
      </c>
      <c r="J273" s="34">
        <f t="shared" si="96"/>
        <v>44119</v>
      </c>
      <c r="K273" s="2">
        <f t="shared" si="97"/>
        <v>53</v>
      </c>
      <c r="L273" s="17">
        <f t="shared" si="98"/>
        <v>54</v>
      </c>
      <c r="M273" s="11">
        <f t="shared" si="87"/>
        <v>1.0053263139999999</v>
      </c>
      <c r="N273" s="11">
        <f t="shared" ca="1" si="88"/>
        <v>1.0093890889999999</v>
      </c>
      <c r="O273" s="17">
        <f t="shared" si="99"/>
        <v>0</v>
      </c>
      <c r="P273" s="13">
        <f t="shared" ca="1" si="89"/>
        <v>9.3890889899999994</v>
      </c>
      <c r="Q273" s="20">
        <f t="shared" si="90"/>
        <v>0</v>
      </c>
      <c r="R273" s="13">
        <f t="shared" si="91"/>
        <v>0</v>
      </c>
      <c r="S273" s="4" t="str">
        <f t="shared" si="100"/>
        <v>A+J=</v>
      </c>
      <c r="T273" s="34">
        <f t="shared" si="101"/>
        <v>44301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3">
        <f t="shared" si="92"/>
        <v>44198</v>
      </c>
      <c r="B274" s="74">
        <f t="shared" ca="1" si="102"/>
        <v>1009.38908899</v>
      </c>
      <c r="C274" s="13">
        <f t="shared" si="93"/>
        <v>1000</v>
      </c>
      <c r="D274" s="12">
        <f ca="1">IF(A274&lt;$B$1,VLOOKUP(A274,[1]DI!$A$4:$B$15000,2,FALSE),0)</f>
        <v>0</v>
      </c>
      <c r="E274" s="13">
        <f t="shared" ca="1" si="85"/>
        <v>1</v>
      </c>
      <c r="F274" s="13">
        <f ca="1">(TRUNC(PRODUCT($E$12:$E273),16))</f>
        <v>1.0159805167132501</v>
      </c>
      <c r="G274" s="13">
        <f t="shared" ca="1" si="94"/>
        <v>1.01189120801361</v>
      </c>
      <c r="H274" s="13">
        <f t="shared" ca="1" si="86"/>
        <v>1.00404125</v>
      </c>
      <c r="I274" s="12">
        <f t="shared" si="95"/>
        <v>2.5100000000000001E-2</v>
      </c>
      <c r="J274" s="34">
        <f t="shared" si="96"/>
        <v>44119</v>
      </c>
      <c r="K274" s="2">
        <f t="shared" si="97"/>
        <v>53</v>
      </c>
      <c r="L274" s="17">
        <f t="shared" si="98"/>
        <v>54</v>
      </c>
      <c r="M274" s="11">
        <f t="shared" si="87"/>
        <v>1.0053263139999999</v>
      </c>
      <c r="N274" s="11">
        <f t="shared" ca="1" si="88"/>
        <v>1.0093890889999999</v>
      </c>
      <c r="O274" s="17">
        <f t="shared" si="99"/>
        <v>0</v>
      </c>
      <c r="P274" s="13">
        <f t="shared" ca="1" si="89"/>
        <v>9.3890889899999994</v>
      </c>
      <c r="Q274" s="20">
        <f t="shared" si="90"/>
        <v>0</v>
      </c>
      <c r="R274" s="13">
        <f t="shared" si="91"/>
        <v>0</v>
      </c>
      <c r="S274" s="4" t="str">
        <f t="shared" si="100"/>
        <v>A+J=</v>
      </c>
      <c r="T274" s="34">
        <f t="shared" si="101"/>
        <v>44301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3">
        <f t="shared" si="92"/>
        <v>44199</v>
      </c>
      <c r="B275" s="74">
        <f t="shared" ca="1" si="102"/>
        <v>1009.38908899</v>
      </c>
      <c r="C275" s="13">
        <f t="shared" si="93"/>
        <v>1000</v>
      </c>
      <c r="D275" s="12">
        <f ca="1">IF(A275&lt;$B$1,VLOOKUP(A275,[1]DI!$A$4:$B$15000,2,FALSE),0)</f>
        <v>0</v>
      </c>
      <c r="E275" s="13">
        <f t="shared" ca="1" si="85"/>
        <v>1</v>
      </c>
      <c r="F275" s="13">
        <f ca="1">(TRUNC(PRODUCT($E$12:$E274),16))</f>
        <v>1.0159805167132501</v>
      </c>
      <c r="G275" s="13">
        <f t="shared" ca="1" si="94"/>
        <v>1.01189120801361</v>
      </c>
      <c r="H275" s="13">
        <f t="shared" ca="1" si="86"/>
        <v>1.00404125</v>
      </c>
      <c r="I275" s="12">
        <f t="shared" si="95"/>
        <v>2.5100000000000001E-2</v>
      </c>
      <c r="J275" s="34">
        <f t="shared" si="96"/>
        <v>44119</v>
      </c>
      <c r="K275" s="2">
        <f t="shared" si="97"/>
        <v>53</v>
      </c>
      <c r="L275" s="17">
        <f t="shared" si="98"/>
        <v>54</v>
      </c>
      <c r="M275" s="11">
        <f t="shared" si="87"/>
        <v>1.0053263139999999</v>
      </c>
      <c r="N275" s="11">
        <f t="shared" ca="1" si="88"/>
        <v>1.0093890889999999</v>
      </c>
      <c r="O275" s="17">
        <f t="shared" si="99"/>
        <v>0</v>
      </c>
      <c r="P275" s="13">
        <f t="shared" ca="1" si="89"/>
        <v>9.3890889899999994</v>
      </c>
      <c r="Q275" s="20">
        <f t="shared" si="90"/>
        <v>0</v>
      </c>
      <c r="R275" s="13">
        <f t="shared" si="91"/>
        <v>0</v>
      </c>
      <c r="S275" s="4" t="str">
        <f t="shared" si="100"/>
        <v>A+J=</v>
      </c>
      <c r="T275" s="34">
        <f t="shared" si="101"/>
        <v>44301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3">
        <f t="shared" si="92"/>
        <v>44200</v>
      </c>
      <c r="B276" s="74">
        <f t="shared" ca="1" si="102"/>
        <v>1009.38908899</v>
      </c>
      <c r="C276" s="13">
        <f t="shared" si="93"/>
        <v>1000</v>
      </c>
      <c r="D276" s="12">
        <f ca="1">IF(A276&lt;$B$1,VLOOKUP(A276,[1]DI!$A$4:$B$15000,2,FALSE),0)</f>
        <v>1.9000000000000006E-2</v>
      </c>
      <c r="E276" s="13">
        <f t="shared" ca="1" si="85"/>
        <v>1.0000746899999999</v>
      </c>
      <c r="F276" s="13">
        <f ca="1">(TRUNC(PRODUCT($E$12:$E275),16))</f>
        <v>1.0159805167132501</v>
      </c>
      <c r="G276" s="13">
        <f t="shared" ca="1" si="94"/>
        <v>1.01189120801361</v>
      </c>
      <c r="H276" s="13">
        <f t="shared" ca="1" si="86"/>
        <v>1.00404125</v>
      </c>
      <c r="I276" s="12">
        <f t="shared" si="95"/>
        <v>2.5100000000000001E-2</v>
      </c>
      <c r="J276" s="34">
        <f t="shared" si="96"/>
        <v>44119</v>
      </c>
      <c r="K276" s="2">
        <f t="shared" si="97"/>
        <v>54</v>
      </c>
      <c r="L276" s="17">
        <f t="shared" si="98"/>
        <v>54</v>
      </c>
      <c r="M276" s="11">
        <f t="shared" si="87"/>
        <v>1.0053263139999999</v>
      </c>
      <c r="N276" s="11">
        <f t="shared" ca="1" si="88"/>
        <v>1.0093890889999999</v>
      </c>
      <c r="O276" s="17">
        <f t="shared" si="99"/>
        <v>0</v>
      </c>
      <c r="P276" s="13">
        <f t="shared" ca="1" si="89"/>
        <v>9.3890889899999994</v>
      </c>
      <c r="Q276" s="20">
        <f t="shared" si="90"/>
        <v>0</v>
      </c>
      <c r="R276" s="13">
        <f t="shared" si="91"/>
        <v>0</v>
      </c>
      <c r="S276" s="4" t="str">
        <f t="shared" si="100"/>
        <v>A+J=</v>
      </c>
      <c r="T276" s="34">
        <f t="shared" si="101"/>
        <v>44301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3">
        <f t="shared" si="92"/>
        <v>44201</v>
      </c>
      <c r="B277" s="74">
        <f t="shared" ca="1" si="102"/>
        <v>1009.563798</v>
      </c>
      <c r="C277" s="13">
        <f t="shared" si="93"/>
        <v>1000</v>
      </c>
      <c r="D277" s="12">
        <f ca="1">IF(A277&lt;$B$1,VLOOKUP(A277,[1]DI!$A$4:$B$15000,2,FALSE),0)</f>
        <v>1.9000000000000006E-2</v>
      </c>
      <c r="E277" s="13">
        <f t="shared" ca="1" si="85"/>
        <v>1.0000746899999999</v>
      </c>
      <c r="F277" s="13">
        <f ca="1">(TRUNC(PRODUCT($E$12:$E276),16))</f>
        <v>1.0160564002980501</v>
      </c>
      <c r="G277" s="13">
        <f t="shared" ca="1" si="94"/>
        <v>1.01189120801361</v>
      </c>
      <c r="H277" s="13">
        <f t="shared" ca="1" si="86"/>
        <v>1.00411625</v>
      </c>
      <c r="I277" s="12">
        <f t="shared" si="95"/>
        <v>2.5100000000000001E-2</v>
      </c>
      <c r="J277" s="34">
        <f t="shared" si="96"/>
        <v>44119</v>
      </c>
      <c r="K277" s="2">
        <f t="shared" si="97"/>
        <v>55</v>
      </c>
      <c r="L277" s="17">
        <f t="shared" si="98"/>
        <v>55</v>
      </c>
      <c r="M277" s="11">
        <f t="shared" si="87"/>
        <v>1.0054252159999999</v>
      </c>
      <c r="N277" s="11">
        <f t="shared" ca="1" si="88"/>
        <v>1.0095637980000001</v>
      </c>
      <c r="O277" s="17">
        <f t="shared" si="99"/>
        <v>0</v>
      </c>
      <c r="P277" s="13">
        <f t="shared" ca="1" si="89"/>
        <v>9.5637980000000002</v>
      </c>
      <c r="Q277" s="20">
        <f t="shared" si="90"/>
        <v>0</v>
      </c>
      <c r="R277" s="13">
        <f t="shared" si="91"/>
        <v>0</v>
      </c>
      <c r="S277" s="4" t="str">
        <f t="shared" si="100"/>
        <v>A+J=</v>
      </c>
      <c r="T277" s="34">
        <f t="shared" si="101"/>
        <v>44301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3">
        <f t="shared" si="92"/>
        <v>44202</v>
      </c>
      <c r="B278" s="74">
        <f t="shared" ca="1" si="102"/>
        <v>1009.738521</v>
      </c>
      <c r="C278" s="13">
        <f t="shared" si="93"/>
        <v>1000</v>
      </c>
      <c r="D278" s="12">
        <f ca="1">IF(A278&lt;$B$1,VLOOKUP(A278,[1]DI!$A$4:$B$15000,2,FALSE),0)</f>
        <v>1.9000000000000006E-2</v>
      </c>
      <c r="E278" s="13">
        <f t="shared" ca="1" si="85"/>
        <v>1.0000746899999999</v>
      </c>
      <c r="F278" s="13">
        <f ca="1">(TRUNC(PRODUCT($E$12:$E277),16))</f>
        <v>1.01613228955058</v>
      </c>
      <c r="G278" s="13">
        <f t="shared" ca="1" si="94"/>
        <v>1.01189120801361</v>
      </c>
      <c r="H278" s="13">
        <f t="shared" ca="1" si="86"/>
        <v>1.0041912399999999</v>
      </c>
      <c r="I278" s="12">
        <f t="shared" si="95"/>
        <v>2.5100000000000001E-2</v>
      </c>
      <c r="J278" s="34">
        <f t="shared" si="96"/>
        <v>44119</v>
      </c>
      <c r="K278" s="2">
        <f t="shared" si="97"/>
        <v>56</v>
      </c>
      <c r="L278" s="17">
        <f t="shared" si="98"/>
        <v>56</v>
      </c>
      <c r="M278" s="11">
        <f t="shared" si="87"/>
        <v>1.005524128</v>
      </c>
      <c r="N278" s="11">
        <f t="shared" ca="1" si="88"/>
        <v>1.0097385210000001</v>
      </c>
      <c r="O278" s="17">
        <f t="shared" si="99"/>
        <v>0</v>
      </c>
      <c r="P278" s="13">
        <f t="shared" ca="1" si="89"/>
        <v>9.7385210000000004</v>
      </c>
      <c r="Q278" s="20">
        <f t="shared" si="90"/>
        <v>0</v>
      </c>
      <c r="R278" s="13">
        <f t="shared" si="91"/>
        <v>0</v>
      </c>
      <c r="S278" s="4" t="str">
        <f t="shared" si="100"/>
        <v>A+J=</v>
      </c>
      <c r="T278" s="34">
        <f t="shared" si="101"/>
        <v>44301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3">
        <f t="shared" si="92"/>
        <v>44203</v>
      </c>
      <c r="B279" s="74">
        <f t="shared" ca="1" si="102"/>
        <v>1009.91328899</v>
      </c>
      <c r="C279" s="13">
        <f t="shared" si="93"/>
        <v>1000</v>
      </c>
      <c r="D279" s="12">
        <f ca="1">IF(A279&lt;$B$1,VLOOKUP(A279,[1]DI!$A$4:$B$15000,2,FALSE),0)</f>
        <v>1.9000000000000006E-2</v>
      </c>
      <c r="E279" s="13">
        <f t="shared" ca="1" si="85"/>
        <v>1.0000746899999999</v>
      </c>
      <c r="F279" s="13">
        <f ca="1">(TRUNC(PRODUCT($E$12:$E278),16))</f>
        <v>1.01620818447129</v>
      </c>
      <c r="G279" s="13">
        <f t="shared" ca="1" si="94"/>
        <v>1.01189120801361</v>
      </c>
      <c r="H279" s="13">
        <f t="shared" ca="1" si="86"/>
        <v>1.0042662499999999</v>
      </c>
      <c r="I279" s="12">
        <f t="shared" si="95"/>
        <v>2.5100000000000001E-2</v>
      </c>
      <c r="J279" s="34">
        <f t="shared" si="96"/>
        <v>44119</v>
      </c>
      <c r="K279" s="2">
        <f t="shared" si="97"/>
        <v>57</v>
      </c>
      <c r="L279" s="17">
        <f t="shared" si="98"/>
        <v>57</v>
      </c>
      <c r="M279" s="11">
        <f t="shared" si="87"/>
        <v>1.0056230500000001</v>
      </c>
      <c r="N279" s="11">
        <f t="shared" ca="1" si="88"/>
        <v>1.009913289</v>
      </c>
      <c r="O279" s="17">
        <f t="shared" si="99"/>
        <v>0</v>
      </c>
      <c r="P279" s="13">
        <f t="shared" ca="1" si="89"/>
        <v>9.9132889899999999</v>
      </c>
      <c r="Q279" s="20">
        <f t="shared" si="90"/>
        <v>0</v>
      </c>
      <c r="R279" s="13">
        <f t="shared" si="91"/>
        <v>0</v>
      </c>
      <c r="S279" s="4" t="str">
        <f t="shared" si="100"/>
        <v>A+J=</v>
      </c>
      <c r="T279" s="34">
        <f t="shared" si="101"/>
        <v>44301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3">
        <f t="shared" si="92"/>
        <v>44204</v>
      </c>
      <c r="B280" s="74">
        <f t="shared" ca="1" si="102"/>
        <v>1010.08807299</v>
      </c>
      <c r="C280" s="13">
        <f t="shared" si="93"/>
        <v>1000</v>
      </c>
      <c r="D280" s="12">
        <f ca="1">IF(A280&lt;$B$1,VLOOKUP(A280,[1]DI!$A$4:$B$15000,2,FALSE),0)</f>
        <v>1.9000000000000006E-2</v>
      </c>
      <c r="E280" s="13">
        <f t="shared" ca="1" si="85"/>
        <v>1.0000746899999999</v>
      </c>
      <c r="F280" s="13">
        <f ca="1">(TRUNC(PRODUCT($E$12:$E279),16))</f>
        <v>1.0162840850605901</v>
      </c>
      <c r="G280" s="13">
        <f t="shared" ca="1" si="94"/>
        <v>1.01189120801361</v>
      </c>
      <c r="H280" s="13">
        <f t="shared" ca="1" si="86"/>
        <v>1.00434125</v>
      </c>
      <c r="I280" s="12">
        <f t="shared" si="95"/>
        <v>2.5100000000000001E-2</v>
      </c>
      <c r="J280" s="34">
        <f t="shared" si="96"/>
        <v>44119</v>
      </c>
      <c r="K280" s="2">
        <f t="shared" si="97"/>
        <v>58</v>
      </c>
      <c r="L280" s="17">
        <f t="shared" si="98"/>
        <v>58</v>
      </c>
      <c r="M280" s="11">
        <f t="shared" si="87"/>
        <v>1.0057219820000001</v>
      </c>
      <c r="N280" s="11">
        <f t="shared" ca="1" si="88"/>
        <v>1.0100880729999999</v>
      </c>
      <c r="O280" s="17">
        <f t="shared" si="99"/>
        <v>0</v>
      </c>
      <c r="P280" s="13">
        <f t="shared" ca="1" si="89"/>
        <v>10.088072990000001</v>
      </c>
      <c r="Q280" s="20">
        <f t="shared" si="90"/>
        <v>0</v>
      </c>
      <c r="R280" s="13">
        <f t="shared" si="91"/>
        <v>0</v>
      </c>
      <c r="S280" s="4" t="str">
        <f t="shared" si="100"/>
        <v>A+J=</v>
      </c>
      <c r="T280" s="34">
        <f t="shared" si="101"/>
        <v>44301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3">
        <f t="shared" si="92"/>
        <v>44205</v>
      </c>
      <c r="B281" s="74">
        <f t="shared" ca="1" si="102"/>
        <v>1010.26290099</v>
      </c>
      <c r="C281" s="13">
        <f t="shared" si="93"/>
        <v>1000</v>
      </c>
      <c r="D281" s="12">
        <f ca="1">IF(A281&lt;$B$1,VLOOKUP(A281,[1]DI!$A$4:$B$15000,2,FALSE),0)</f>
        <v>0</v>
      </c>
      <c r="E281" s="13">
        <f t="shared" ca="1" si="85"/>
        <v>1</v>
      </c>
      <c r="F281" s="13">
        <f ca="1">(TRUNC(PRODUCT($E$12:$E280),16))</f>
        <v>1.0163599913189001</v>
      </c>
      <c r="G281" s="13">
        <f t="shared" ca="1" si="94"/>
        <v>1.01189120801361</v>
      </c>
      <c r="H281" s="13">
        <f t="shared" ca="1" si="86"/>
        <v>1.0044162700000001</v>
      </c>
      <c r="I281" s="12">
        <f t="shared" si="95"/>
        <v>2.5100000000000001E-2</v>
      </c>
      <c r="J281" s="34">
        <f t="shared" si="96"/>
        <v>44119</v>
      </c>
      <c r="K281" s="2">
        <f t="shared" si="97"/>
        <v>58</v>
      </c>
      <c r="L281" s="17">
        <f t="shared" si="98"/>
        <v>59</v>
      </c>
      <c r="M281" s="11">
        <f t="shared" si="87"/>
        <v>1.005820924</v>
      </c>
      <c r="N281" s="11">
        <f t="shared" ca="1" si="88"/>
        <v>1.0102629009999999</v>
      </c>
      <c r="O281" s="17">
        <f t="shared" si="99"/>
        <v>0</v>
      </c>
      <c r="P281" s="13">
        <f t="shared" ca="1" si="89"/>
        <v>10.26290099</v>
      </c>
      <c r="Q281" s="20">
        <f t="shared" si="90"/>
        <v>0</v>
      </c>
      <c r="R281" s="13">
        <f t="shared" si="91"/>
        <v>0</v>
      </c>
      <c r="S281" s="4" t="str">
        <f t="shared" si="100"/>
        <v>A+J=</v>
      </c>
      <c r="T281" s="34">
        <f t="shared" si="101"/>
        <v>44301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3">
        <f t="shared" si="92"/>
        <v>44206</v>
      </c>
      <c r="B282" s="74">
        <f t="shared" ca="1" si="102"/>
        <v>1010.26290099</v>
      </c>
      <c r="C282" s="13">
        <f t="shared" si="93"/>
        <v>1000</v>
      </c>
      <c r="D282" s="12">
        <f ca="1">IF(A282&lt;$B$1,VLOOKUP(A282,[1]DI!$A$4:$B$15000,2,FALSE),0)</f>
        <v>0</v>
      </c>
      <c r="E282" s="13">
        <f t="shared" ca="1" si="85"/>
        <v>1</v>
      </c>
      <c r="F282" s="13">
        <f ca="1">(TRUNC(PRODUCT($E$12:$E281),16))</f>
        <v>1.0163599913189001</v>
      </c>
      <c r="G282" s="13">
        <f t="shared" ca="1" si="94"/>
        <v>1.01189120801361</v>
      </c>
      <c r="H282" s="13">
        <f t="shared" ca="1" si="86"/>
        <v>1.0044162700000001</v>
      </c>
      <c r="I282" s="12">
        <f t="shared" si="95"/>
        <v>2.5100000000000001E-2</v>
      </c>
      <c r="J282" s="34">
        <f t="shared" si="96"/>
        <v>44119</v>
      </c>
      <c r="K282" s="2">
        <f t="shared" si="97"/>
        <v>58</v>
      </c>
      <c r="L282" s="17">
        <f t="shared" si="98"/>
        <v>59</v>
      </c>
      <c r="M282" s="11">
        <f t="shared" si="87"/>
        <v>1.005820924</v>
      </c>
      <c r="N282" s="11">
        <f t="shared" ca="1" si="88"/>
        <v>1.0102629009999999</v>
      </c>
      <c r="O282" s="17">
        <f t="shared" si="99"/>
        <v>0</v>
      </c>
      <c r="P282" s="13">
        <f t="shared" ca="1" si="89"/>
        <v>10.26290099</v>
      </c>
      <c r="Q282" s="20">
        <f t="shared" si="90"/>
        <v>0</v>
      </c>
      <c r="R282" s="13">
        <f t="shared" si="91"/>
        <v>0</v>
      </c>
      <c r="S282" s="4" t="str">
        <f t="shared" si="100"/>
        <v>A+J=</v>
      </c>
      <c r="T282" s="34">
        <f t="shared" si="101"/>
        <v>44301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3">
        <f t="shared" si="92"/>
        <v>44207</v>
      </c>
      <c r="B283" s="74">
        <f t="shared" ca="1" si="102"/>
        <v>1010.26290099</v>
      </c>
      <c r="C283" s="13">
        <f t="shared" si="93"/>
        <v>1000</v>
      </c>
      <c r="D283" s="12">
        <f ca="1">IF(A283&lt;$B$1,VLOOKUP(A283,[1]DI!$A$4:$B$15000,2,FALSE),0)</f>
        <v>1.9000000000000006E-2</v>
      </c>
      <c r="E283" s="13">
        <f t="shared" ca="1" si="85"/>
        <v>1.0000746899999999</v>
      </c>
      <c r="F283" s="13">
        <f ca="1">(TRUNC(PRODUCT($E$12:$E282),16))</f>
        <v>1.0163599913189001</v>
      </c>
      <c r="G283" s="13">
        <f t="shared" ca="1" si="94"/>
        <v>1.01189120801361</v>
      </c>
      <c r="H283" s="13">
        <f t="shared" ca="1" si="86"/>
        <v>1.0044162700000001</v>
      </c>
      <c r="I283" s="12">
        <f t="shared" si="95"/>
        <v>2.5100000000000001E-2</v>
      </c>
      <c r="J283" s="34">
        <f t="shared" si="96"/>
        <v>44119</v>
      </c>
      <c r="K283" s="2">
        <f t="shared" si="97"/>
        <v>59</v>
      </c>
      <c r="L283" s="17">
        <f t="shared" si="98"/>
        <v>59</v>
      </c>
      <c r="M283" s="11">
        <f t="shared" si="87"/>
        <v>1.005820924</v>
      </c>
      <c r="N283" s="11">
        <f t="shared" ca="1" si="88"/>
        <v>1.0102629009999999</v>
      </c>
      <c r="O283" s="17">
        <f t="shared" si="99"/>
        <v>0</v>
      </c>
      <c r="P283" s="13">
        <f t="shared" ca="1" si="89"/>
        <v>10.26290099</v>
      </c>
      <c r="Q283" s="20">
        <f t="shared" si="90"/>
        <v>0</v>
      </c>
      <c r="R283" s="13">
        <f t="shared" si="91"/>
        <v>0</v>
      </c>
      <c r="S283" s="4" t="str">
        <f t="shared" si="100"/>
        <v>A+J=</v>
      </c>
      <c r="T283" s="34">
        <f t="shared" si="101"/>
        <v>44301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3">
        <f t="shared" si="92"/>
        <v>44208</v>
      </c>
      <c r="B284" s="74">
        <f t="shared" ca="1" si="102"/>
        <v>1010.43775299</v>
      </c>
      <c r="C284" s="13">
        <f t="shared" si="93"/>
        <v>1000</v>
      </c>
      <c r="D284" s="12">
        <f ca="1">IF(A284&lt;$B$1,VLOOKUP(A284,[1]DI!$A$4:$B$15000,2,FALSE),0)</f>
        <v>1.9000000000000006E-2</v>
      </c>
      <c r="E284" s="13">
        <f t="shared" ca="1" si="85"/>
        <v>1.0000746899999999</v>
      </c>
      <c r="F284" s="13">
        <f ca="1">(TRUNC(PRODUCT($E$12:$E283),16))</f>
        <v>1.0164359032466499</v>
      </c>
      <c r="G284" s="13">
        <f t="shared" ca="1" si="94"/>
        <v>1.01189120801361</v>
      </c>
      <c r="H284" s="13">
        <f t="shared" ca="1" si="86"/>
        <v>1.00449129</v>
      </c>
      <c r="I284" s="12">
        <f t="shared" si="95"/>
        <v>2.5100000000000001E-2</v>
      </c>
      <c r="J284" s="34">
        <f t="shared" si="96"/>
        <v>44119</v>
      </c>
      <c r="K284" s="2">
        <f t="shared" si="97"/>
        <v>60</v>
      </c>
      <c r="L284" s="17">
        <f t="shared" si="98"/>
        <v>60</v>
      </c>
      <c r="M284" s="11">
        <f t="shared" si="87"/>
        <v>1.005919875</v>
      </c>
      <c r="N284" s="11">
        <f t="shared" ca="1" si="88"/>
        <v>1.0104377529999999</v>
      </c>
      <c r="O284" s="17">
        <f t="shared" si="99"/>
        <v>0</v>
      </c>
      <c r="P284" s="13">
        <f t="shared" ca="1" si="89"/>
        <v>10.43775299</v>
      </c>
      <c r="Q284" s="20">
        <f t="shared" si="90"/>
        <v>0</v>
      </c>
      <c r="R284" s="13">
        <f t="shared" si="91"/>
        <v>0</v>
      </c>
      <c r="S284" s="4" t="str">
        <f t="shared" si="100"/>
        <v>A+J=</v>
      </c>
      <c r="T284" s="34">
        <f t="shared" si="101"/>
        <v>44301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3">
        <f t="shared" si="92"/>
        <v>44209</v>
      </c>
      <c r="B285" s="74">
        <f t="shared" ca="1" si="102"/>
        <v>1010.61263</v>
      </c>
      <c r="C285" s="13">
        <f t="shared" si="93"/>
        <v>1000</v>
      </c>
      <c r="D285" s="12">
        <f ca="1">IF(A285&lt;$B$1,VLOOKUP(A285,[1]DI!$A$4:$B$15000,2,FALSE),0)</f>
        <v>1.9000000000000006E-2</v>
      </c>
      <c r="E285" s="13">
        <f t="shared" ca="1" si="85"/>
        <v>1.0000746899999999</v>
      </c>
      <c r="F285" s="13">
        <f ca="1">(TRUNC(PRODUCT($E$12:$E284),16))</f>
        <v>1.0165118208442701</v>
      </c>
      <c r="G285" s="13">
        <f t="shared" ca="1" si="94"/>
        <v>1.01189120801361</v>
      </c>
      <c r="H285" s="13">
        <f t="shared" ca="1" si="86"/>
        <v>1.00456631</v>
      </c>
      <c r="I285" s="12">
        <f t="shared" si="95"/>
        <v>2.5100000000000001E-2</v>
      </c>
      <c r="J285" s="34">
        <f t="shared" si="96"/>
        <v>44119</v>
      </c>
      <c r="K285" s="2">
        <f t="shared" si="97"/>
        <v>61</v>
      </c>
      <c r="L285" s="17">
        <f t="shared" si="98"/>
        <v>61</v>
      </c>
      <c r="M285" s="11">
        <f t="shared" si="87"/>
        <v>1.006018836</v>
      </c>
      <c r="N285" s="11">
        <f t="shared" ca="1" si="88"/>
        <v>1.01061263</v>
      </c>
      <c r="O285" s="17">
        <f t="shared" si="99"/>
        <v>0</v>
      </c>
      <c r="P285" s="13">
        <f t="shared" ca="1" si="89"/>
        <v>10.612629999999999</v>
      </c>
      <c r="Q285" s="20">
        <f t="shared" si="90"/>
        <v>0</v>
      </c>
      <c r="R285" s="13">
        <f t="shared" si="91"/>
        <v>0</v>
      </c>
      <c r="S285" s="4" t="str">
        <f t="shared" si="100"/>
        <v>A+J=</v>
      </c>
      <c r="T285" s="34">
        <f t="shared" si="101"/>
        <v>44301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3">
        <f t="shared" si="92"/>
        <v>44210</v>
      </c>
      <c r="B286" s="74">
        <f t="shared" ca="1" si="102"/>
        <v>1010.787541</v>
      </c>
      <c r="C286" s="13">
        <f t="shared" si="93"/>
        <v>1000</v>
      </c>
      <c r="D286" s="12">
        <f ca="1">IF(A286&lt;$B$1,VLOOKUP(A286,[1]DI!$A$4:$B$15000,2,FALSE),0)</f>
        <v>1.9000000000000006E-2</v>
      </c>
      <c r="E286" s="13">
        <f t="shared" ca="1" si="85"/>
        <v>1.0000746899999999</v>
      </c>
      <c r="F286" s="13">
        <f ca="1">(TRUNC(PRODUCT($E$12:$E285),16))</f>
        <v>1.01658774411217</v>
      </c>
      <c r="G286" s="13">
        <f t="shared" ca="1" si="94"/>
        <v>1.01189120801361</v>
      </c>
      <c r="H286" s="13">
        <f t="shared" ca="1" si="86"/>
        <v>1.00464134</v>
      </c>
      <c r="I286" s="12">
        <f t="shared" si="95"/>
        <v>2.5100000000000001E-2</v>
      </c>
      <c r="J286" s="34">
        <f t="shared" si="96"/>
        <v>44119</v>
      </c>
      <c r="K286" s="2">
        <f t="shared" si="97"/>
        <v>62</v>
      </c>
      <c r="L286" s="17">
        <f t="shared" si="98"/>
        <v>62</v>
      </c>
      <c r="M286" s="11">
        <f t="shared" si="87"/>
        <v>1.006117806</v>
      </c>
      <c r="N286" s="11">
        <f t="shared" ca="1" si="88"/>
        <v>1.010787541</v>
      </c>
      <c r="O286" s="17">
        <f t="shared" si="99"/>
        <v>0</v>
      </c>
      <c r="P286" s="13">
        <f t="shared" ca="1" si="89"/>
        <v>10.787540999999999</v>
      </c>
      <c r="Q286" s="20">
        <f t="shared" si="90"/>
        <v>0</v>
      </c>
      <c r="R286" s="13">
        <f t="shared" si="91"/>
        <v>0</v>
      </c>
      <c r="S286" s="4" t="str">
        <f t="shared" si="100"/>
        <v>A+J=</v>
      </c>
      <c r="T286" s="34">
        <f t="shared" si="101"/>
        <v>44301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3">
        <f t="shared" si="92"/>
        <v>44211</v>
      </c>
      <c r="B287" s="74">
        <f t="shared" ca="1" si="102"/>
        <v>1010.962488</v>
      </c>
      <c r="C287" s="13">
        <f t="shared" si="93"/>
        <v>1000</v>
      </c>
      <c r="D287" s="12">
        <f ca="1">IF(A287&lt;$B$1,VLOOKUP(A287,[1]DI!$A$4:$B$15000,2,FALSE),0)</f>
        <v>1.9000000000000006E-2</v>
      </c>
      <c r="E287" s="13">
        <f t="shared" ca="1" si="85"/>
        <v>1.0000746899999999</v>
      </c>
      <c r="F287" s="13">
        <f ca="1">(TRUNC(PRODUCT($E$12:$E286),16))</f>
        <v>1.0166636730507701</v>
      </c>
      <c r="G287" s="13">
        <f t="shared" ca="1" si="94"/>
        <v>1.01189120801361</v>
      </c>
      <c r="H287" s="13">
        <f t="shared" ca="1" si="86"/>
        <v>1.0047163800000001</v>
      </c>
      <c r="I287" s="12">
        <f t="shared" si="95"/>
        <v>2.5100000000000001E-2</v>
      </c>
      <c r="J287" s="34">
        <f t="shared" si="96"/>
        <v>44119</v>
      </c>
      <c r="K287" s="2">
        <f t="shared" si="97"/>
        <v>63</v>
      </c>
      <c r="L287" s="17">
        <f t="shared" si="98"/>
        <v>63</v>
      </c>
      <c r="M287" s="11">
        <f t="shared" si="87"/>
        <v>1.0062167870000001</v>
      </c>
      <c r="N287" s="11">
        <f t="shared" ca="1" si="88"/>
        <v>1.0109624880000001</v>
      </c>
      <c r="O287" s="17">
        <f t="shared" si="99"/>
        <v>0</v>
      </c>
      <c r="P287" s="13">
        <f t="shared" ca="1" si="89"/>
        <v>10.962488</v>
      </c>
      <c r="Q287" s="20">
        <f t="shared" si="90"/>
        <v>0</v>
      </c>
      <c r="R287" s="13">
        <f t="shared" si="91"/>
        <v>0</v>
      </c>
      <c r="S287" s="4" t="str">
        <f t="shared" si="100"/>
        <v>A+J=</v>
      </c>
      <c r="T287" s="34">
        <f t="shared" si="101"/>
        <v>44301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3">
        <f t="shared" si="92"/>
        <v>44212</v>
      </c>
      <c r="B288" s="74">
        <f t="shared" ca="1" si="102"/>
        <v>1011.137459</v>
      </c>
      <c r="C288" s="13">
        <f t="shared" si="93"/>
        <v>1000</v>
      </c>
      <c r="D288" s="12">
        <f ca="1">IF(A288&lt;$B$1,VLOOKUP(A288,[1]DI!$A$4:$B$15000,2,FALSE),0)</f>
        <v>0</v>
      </c>
      <c r="E288" s="13">
        <f t="shared" ca="1" si="85"/>
        <v>1</v>
      </c>
      <c r="F288" s="13">
        <f ca="1">(TRUNC(PRODUCT($E$12:$E287),16))</f>
        <v>1.01673960766051</v>
      </c>
      <c r="G288" s="13">
        <f t="shared" ca="1" si="94"/>
        <v>1.01189120801361</v>
      </c>
      <c r="H288" s="13">
        <f t="shared" ca="1" si="86"/>
        <v>1.0047914200000001</v>
      </c>
      <c r="I288" s="12">
        <f t="shared" si="95"/>
        <v>2.5100000000000001E-2</v>
      </c>
      <c r="J288" s="34">
        <f t="shared" si="96"/>
        <v>44119</v>
      </c>
      <c r="K288" s="2">
        <f t="shared" si="97"/>
        <v>63</v>
      </c>
      <c r="L288" s="17">
        <f t="shared" si="98"/>
        <v>64</v>
      </c>
      <c r="M288" s="11">
        <f t="shared" si="87"/>
        <v>1.006315777</v>
      </c>
      <c r="N288" s="11">
        <f t="shared" ca="1" si="88"/>
        <v>1.011137459</v>
      </c>
      <c r="O288" s="17">
        <f t="shared" si="99"/>
        <v>0</v>
      </c>
      <c r="P288" s="13">
        <f t="shared" ca="1" si="89"/>
        <v>11.137459</v>
      </c>
      <c r="Q288" s="20">
        <f t="shared" si="90"/>
        <v>0</v>
      </c>
      <c r="R288" s="13">
        <f t="shared" si="91"/>
        <v>0</v>
      </c>
      <c r="S288" s="4" t="str">
        <f t="shared" si="100"/>
        <v>A+J=</v>
      </c>
      <c r="T288" s="34">
        <f t="shared" si="101"/>
        <v>44301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3">
        <f t="shared" si="92"/>
        <v>44213</v>
      </c>
      <c r="B289" s="74">
        <f t="shared" ca="1" si="102"/>
        <v>1011.137459</v>
      </c>
      <c r="C289" s="13">
        <f t="shared" si="93"/>
        <v>1000</v>
      </c>
      <c r="D289" s="12">
        <f ca="1">IF(A289&lt;$B$1,VLOOKUP(A289,[1]DI!$A$4:$B$15000,2,FALSE),0)</f>
        <v>0</v>
      </c>
      <c r="E289" s="13">
        <f t="shared" ca="1" si="85"/>
        <v>1</v>
      </c>
      <c r="F289" s="13">
        <f ca="1">(TRUNC(PRODUCT($E$12:$E288),16))</f>
        <v>1.01673960766051</v>
      </c>
      <c r="G289" s="13">
        <f t="shared" ca="1" si="94"/>
        <v>1.01189120801361</v>
      </c>
      <c r="H289" s="13">
        <f t="shared" ca="1" si="86"/>
        <v>1.0047914200000001</v>
      </c>
      <c r="I289" s="12">
        <f t="shared" si="95"/>
        <v>2.5100000000000001E-2</v>
      </c>
      <c r="J289" s="34">
        <f t="shared" si="96"/>
        <v>44119</v>
      </c>
      <c r="K289" s="2">
        <f t="shared" si="97"/>
        <v>63</v>
      </c>
      <c r="L289" s="17">
        <f t="shared" si="98"/>
        <v>64</v>
      </c>
      <c r="M289" s="11">
        <f t="shared" si="87"/>
        <v>1.006315777</v>
      </c>
      <c r="N289" s="11">
        <f t="shared" ca="1" si="88"/>
        <v>1.011137459</v>
      </c>
      <c r="O289" s="17">
        <f t="shared" si="99"/>
        <v>0</v>
      </c>
      <c r="P289" s="13">
        <f t="shared" ca="1" si="89"/>
        <v>11.137459</v>
      </c>
      <c r="Q289" s="20">
        <f t="shared" si="90"/>
        <v>0</v>
      </c>
      <c r="R289" s="13">
        <f t="shared" si="91"/>
        <v>0</v>
      </c>
      <c r="S289" s="4" t="str">
        <f t="shared" si="100"/>
        <v>A+J=</v>
      </c>
      <c r="T289" s="34">
        <f t="shared" si="101"/>
        <v>44301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3">
        <f t="shared" si="92"/>
        <v>44214</v>
      </c>
      <c r="B290" s="74">
        <f t="shared" ca="1" si="102"/>
        <v>1011.137459</v>
      </c>
      <c r="C290" s="13">
        <f t="shared" si="93"/>
        <v>1000</v>
      </c>
      <c r="D290" s="12">
        <f ca="1">IF(A290&lt;$B$1,VLOOKUP(A290,[1]DI!$A$4:$B$15000,2,FALSE),0)</f>
        <v>1.9000000000000006E-2</v>
      </c>
      <c r="E290" s="13">
        <f t="shared" ca="1" si="85"/>
        <v>1.0000746899999999</v>
      </c>
      <c r="F290" s="13">
        <f ca="1">(TRUNC(PRODUCT($E$12:$E289),16))</f>
        <v>1.01673960766051</v>
      </c>
      <c r="G290" s="13">
        <f t="shared" ca="1" si="94"/>
        <v>1.01189120801361</v>
      </c>
      <c r="H290" s="13">
        <f t="shared" ca="1" si="86"/>
        <v>1.0047914200000001</v>
      </c>
      <c r="I290" s="12">
        <f t="shared" si="95"/>
        <v>2.5100000000000001E-2</v>
      </c>
      <c r="J290" s="34">
        <f t="shared" si="96"/>
        <v>44119</v>
      </c>
      <c r="K290" s="2">
        <f t="shared" si="97"/>
        <v>64</v>
      </c>
      <c r="L290" s="17">
        <f t="shared" si="98"/>
        <v>64</v>
      </c>
      <c r="M290" s="11">
        <f t="shared" si="87"/>
        <v>1.006315777</v>
      </c>
      <c r="N290" s="11">
        <f t="shared" ca="1" si="88"/>
        <v>1.011137459</v>
      </c>
      <c r="O290" s="17">
        <f t="shared" si="99"/>
        <v>0</v>
      </c>
      <c r="P290" s="13">
        <f t="shared" ca="1" si="89"/>
        <v>11.137459</v>
      </c>
      <c r="Q290" s="20">
        <f t="shared" si="90"/>
        <v>0</v>
      </c>
      <c r="R290" s="13">
        <f t="shared" si="91"/>
        <v>0</v>
      </c>
      <c r="S290" s="4" t="str">
        <f t="shared" si="100"/>
        <v>A+J=</v>
      </c>
      <c r="T290" s="34">
        <f t="shared" si="101"/>
        <v>44301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3">
        <f t="shared" si="92"/>
        <v>44215</v>
      </c>
      <c r="B291" s="74">
        <f t="shared" ca="1" si="102"/>
        <v>1011.312464</v>
      </c>
      <c r="C291" s="13">
        <f t="shared" si="93"/>
        <v>1000</v>
      </c>
      <c r="D291" s="12">
        <f ca="1">IF(A291&lt;$B$1,VLOOKUP(A291,[1]DI!$A$4:$B$15000,2,FALSE),0)</f>
        <v>1.9000000000000006E-2</v>
      </c>
      <c r="E291" s="13">
        <f t="shared" ca="1" si="85"/>
        <v>1.0000746899999999</v>
      </c>
      <c r="F291" s="13">
        <f ca="1">(TRUNC(PRODUCT($E$12:$E290),16))</f>
        <v>1.0168155479418099</v>
      </c>
      <c r="G291" s="13">
        <f t="shared" ca="1" si="94"/>
        <v>1.01189120801361</v>
      </c>
      <c r="H291" s="13">
        <f t="shared" ca="1" si="86"/>
        <v>1.0048664700000001</v>
      </c>
      <c r="I291" s="12">
        <f t="shared" si="95"/>
        <v>2.5100000000000001E-2</v>
      </c>
      <c r="J291" s="34">
        <f t="shared" si="96"/>
        <v>44119</v>
      </c>
      <c r="K291" s="2">
        <f t="shared" si="97"/>
        <v>65</v>
      </c>
      <c r="L291" s="17">
        <f t="shared" si="98"/>
        <v>65</v>
      </c>
      <c r="M291" s="11">
        <f t="shared" si="87"/>
        <v>1.006414777</v>
      </c>
      <c r="N291" s="11">
        <f t="shared" ca="1" si="88"/>
        <v>1.011312464</v>
      </c>
      <c r="O291" s="17">
        <f t="shared" si="99"/>
        <v>0</v>
      </c>
      <c r="P291" s="13">
        <f t="shared" ca="1" si="89"/>
        <v>11.312464</v>
      </c>
      <c r="Q291" s="20">
        <f t="shared" si="90"/>
        <v>0</v>
      </c>
      <c r="R291" s="13">
        <f t="shared" si="91"/>
        <v>0</v>
      </c>
      <c r="S291" s="4" t="str">
        <f t="shared" si="100"/>
        <v>A+J=</v>
      </c>
      <c r="T291" s="34">
        <f t="shared" si="101"/>
        <v>44301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3">
        <f t="shared" si="92"/>
        <v>44216</v>
      </c>
      <c r="B292" s="74">
        <f t="shared" ca="1" si="102"/>
        <v>1011.4875039999999</v>
      </c>
      <c r="C292" s="13">
        <f t="shared" si="93"/>
        <v>1000</v>
      </c>
      <c r="D292" s="12">
        <f ca="1">IF(A292&lt;$B$1,VLOOKUP(A292,[1]DI!$A$4:$B$15000,2,FALSE),0)</f>
        <v>1.9000000000000006E-2</v>
      </c>
      <c r="E292" s="13">
        <f t="shared" ca="1" si="85"/>
        <v>1.0000746899999999</v>
      </c>
      <c r="F292" s="13">
        <f ca="1">(TRUNC(PRODUCT($E$12:$E291),16))</f>
        <v>1.0168914938950899</v>
      </c>
      <c r="G292" s="13">
        <f t="shared" ca="1" si="94"/>
        <v>1.01189120801361</v>
      </c>
      <c r="H292" s="13">
        <f t="shared" ca="1" si="86"/>
        <v>1.00494153</v>
      </c>
      <c r="I292" s="12">
        <f t="shared" si="95"/>
        <v>2.5100000000000001E-2</v>
      </c>
      <c r="J292" s="34">
        <f t="shared" si="96"/>
        <v>44119</v>
      </c>
      <c r="K292" s="2">
        <f t="shared" si="97"/>
        <v>66</v>
      </c>
      <c r="L292" s="17">
        <f t="shared" si="98"/>
        <v>66</v>
      </c>
      <c r="M292" s="11">
        <f t="shared" si="87"/>
        <v>1.006513786</v>
      </c>
      <c r="N292" s="11">
        <f t="shared" ca="1" si="88"/>
        <v>1.011487504</v>
      </c>
      <c r="O292" s="17">
        <f t="shared" si="99"/>
        <v>0</v>
      </c>
      <c r="P292" s="13">
        <f t="shared" ca="1" si="89"/>
        <v>11.487503999999999</v>
      </c>
      <c r="Q292" s="20">
        <f t="shared" si="90"/>
        <v>0</v>
      </c>
      <c r="R292" s="13">
        <f t="shared" si="91"/>
        <v>0</v>
      </c>
      <c r="S292" s="4" t="str">
        <f t="shared" si="100"/>
        <v>A+J=</v>
      </c>
      <c r="T292" s="34">
        <f t="shared" si="101"/>
        <v>44301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3">
        <f t="shared" si="92"/>
        <v>44217</v>
      </c>
      <c r="B293" s="74">
        <f t="shared" ca="1" si="102"/>
        <v>1011.66256</v>
      </c>
      <c r="C293" s="13">
        <f t="shared" si="93"/>
        <v>1000</v>
      </c>
      <c r="D293" s="12">
        <f ca="1">IF(A293&lt;$B$1,VLOOKUP(A293,[1]DI!$A$4:$B$15000,2,FALSE),0)</f>
        <v>1.9000000000000006E-2</v>
      </c>
      <c r="E293" s="13">
        <f t="shared" ca="1" si="85"/>
        <v>1.0000746899999999</v>
      </c>
      <c r="F293" s="13">
        <f ca="1">(TRUNC(PRODUCT($E$12:$E292),16))</f>
        <v>1.01696744552076</v>
      </c>
      <c r="G293" s="13">
        <f t="shared" ca="1" si="94"/>
        <v>1.01189120801361</v>
      </c>
      <c r="H293" s="13">
        <f t="shared" ca="1" si="86"/>
        <v>1.0050165799999999</v>
      </c>
      <c r="I293" s="12">
        <f t="shared" si="95"/>
        <v>2.5100000000000001E-2</v>
      </c>
      <c r="J293" s="34">
        <f t="shared" si="96"/>
        <v>44119</v>
      </c>
      <c r="K293" s="2">
        <f t="shared" si="97"/>
        <v>67</v>
      </c>
      <c r="L293" s="17">
        <f t="shared" si="98"/>
        <v>67</v>
      </c>
      <c r="M293" s="11">
        <f t="shared" si="87"/>
        <v>1.0066128059999999</v>
      </c>
      <c r="N293" s="11">
        <f t="shared" ca="1" si="88"/>
        <v>1.01166256</v>
      </c>
      <c r="O293" s="17">
        <f t="shared" si="99"/>
        <v>0</v>
      </c>
      <c r="P293" s="13">
        <f t="shared" ca="1" si="89"/>
        <v>11.662559999999999</v>
      </c>
      <c r="Q293" s="20">
        <f t="shared" si="90"/>
        <v>0</v>
      </c>
      <c r="R293" s="13">
        <f t="shared" si="91"/>
        <v>0</v>
      </c>
      <c r="S293" s="4" t="str">
        <f t="shared" si="100"/>
        <v>A+J=</v>
      </c>
      <c r="T293" s="34">
        <f t="shared" si="101"/>
        <v>44301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3">
        <f t="shared" si="92"/>
        <v>44218</v>
      </c>
      <c r="B294" s="74">
        <f t="shared" ca="1" si="102"/>
        <v>1011.837659</v>
      </c>
      <c r="C294" s="13">
        <f t="shared" si="93"/>
        <v>1000</v>
      </c>
      <c r="D294" s="12">
        <f ca="1">IF(A294&lt;$B$1,VLOOKUP(A294,[1]DI!$A$4:$B$15000,2,FALSE),0)</f>
        <v>1.9000000000000006E-2</v>
      </c>
      <c r="E294" s="13">
        <f t="shared" ca="1" si="85"/>
        <v>1.0000746899999999</v>
      </c>
      <c r="F294" s="13">
        <f ca="1">(TRUNC(PRODUCT($E$12:$E293),16))</f>
        <v>1.0170434028192701</v>
      </c>
      <c r="G294" s="13">
        <f t="shared" ca="1" si="94"/>
        <v>1.01189120801361</v>
      </c>
      <c r="H294" s="13">
        <f t="shared" ca="1" si="86"/>
        <v>1.00509165</v>
      </c>
      <c r="I294" s="12">
        <f t="shared" si="95"/>
        <v>2.5100000000000001E-2</v>
      </c>
      <c r="J294" s="34">
        <f t="shared" si="96"/>
        <v>44119</v>
      </c>
      <c r="K294" s="2">
        <f t="shared" si="97"/>
        <v>68</v>
      </c>
      <c r="L294" s="17">
        <f t="shared" si="98"/>
        <v>68</v>
      </c>
      <c r="M294" s="11">
        <f t="shared" si="87"/>
        <v>1.0067118349999999</v>
      </c>
      <c r="N294" s="11">
        <f t="shared" ca="1" si="88"/>
        <v>1.011837659</v>
      </c>
      <c r="O294" s="17">
        <f t="shared" si="99"/>
        <v>0</v>
      </c>
      <c r="P294" s="13">
        <f t="shared" ca="1" si="89"/>
        <v>11.837659</v>
      </c>
      <c r="Q294" s="20">
        <f t="shared" si="90"/>
        <v>0</v>
      </c>
      <c r="R294" s="13">
        <f t="shared" si="91"/>
        <v>0</v>
      </c>
      <c r="S294" s="4" t="str">
        <f t="shared" si="100"/>
        <v>A+J=</v>
      </c>
      <c r="T294" s="34">
        <f t="shared" si="101"/>
        <v>44301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3">
        <f t="shared" si="92"/>
        <v>44219</v>
      </c>
      <c r="B295" s="74">
        <f t="shared" ca="1" si="102"/>
        <v>1012.01278399</v>
      </c>
      <c r="C295" s="13">
        <f t="shared" si="93"/>
        <v>1000</v>
      </c>
      <c r="D295" s="12">
        <f ca="1">IF(A295&lt;$B$1,VLOOKUP(A295,[1]DI!$A$4:$B$15000,2,FALSE),0)</f>
        <v>0</v>
      </c>
      <c r="E295" s="13">
        <f t="shared" ca="1" si="85"/>
        <v>1</v>
      </c>
      <c r="F295" s="13">
        <f ca="1">(TRUNC(PRODUCT($E$12:$E294),16))</f>
        <v>1.01711936579103</v>
      </c>
      <c r="G295" s="13">
        <f t="shared" ca="1" si="94"/>
        <v>1.01189120801361</v>
      </c>
      <c r="H295" s="13">
        <f t="shared" ca="1" si="86"/>
        <v>1.0051667200000001</v>
      </c>
      <c r="I295" s="12">
        <f t="shared" si="95"/>
        <v>2.5100000000000001E-2</v>
      </c>
      <c r="J295" s="34">
        <f t="shared" si="96"/>
        <v>44119</v>
      </c>
      <c r="K295" s="2">
        <f t="shared" si="97"/>
        <v>68</v>
      </c>
      <c r="L295" s="17">
        <f t="shared" si="98"/>
        <v>69</v>
      </c>
      <c r="M295" s="11">
        <f t="shared" si="87"/>
        <v>1.0068108739999999</v>
      </c>
      <c r="N295" s="11">
        <f t="shared" ca="1" si="88"/>
        <v>1.0120127839999999</v>
      </c>
      <c r="O295" s="17">
        <f t="shared" si="99"/>
        <v>0</v>
      </c>
      <c r="P295" s="13">
        <f t="shared" ca="1" si="89"/>
        <v>12.012783990000001</v>
      </c>
      <c r="Q295" s="20">
        <f t="shared" si="90"/>
        <v>0</v>
      </c>
      <c r="R295" s="13">
        <f t="shared" si="91"/>
        <v>0</v>
      </c>
      <c r="S295" s="4" t="str">
        <f t="shared" si="100"/>
        <v>A+J=</v>
      </c>
      <c r="T295" s="34">
        <f t="shared" si="101"/>
        <v>44301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3">
        <f t="shared" si="92"/>
        <v>44220</v>
      </c>
      <c r="B296" s="74">
        <f t="shared" ca="1" si="102"/>
        <v>1012.01278399</v>
      </c>
      <c r="C296" s="13">
        <f t="shared" si="93"/>
        <v>1000</v>
      </c>
      <c r="D296" s="12">
        <f ca="1">IF(A296&lt;$B$1,VLOOKUP(A296,[1]DI!$A$4:$B$15000,2,FALSE),0)</f>
        <v>0</v>
      </c>
      <c r="E296" s="13">
        <f t="shared" ca="1" si="85"/>
        <v>1</v>
      </c>
      <c r="F296" s="13">
        <f ca="1">(TRUNC(PRODUCT($E$12:$E295),16))</f>
        <v>1.01711936579103</v>
      </c>
      <c r="G296" s="13">
        <f t="shared" ca="1" si="94"/>
        <v>1.01189120801361</v>
      </c>
      <c r="H296" s="13">
        <f t="shared" ca="1" si="86"/>
        <v>1.0051667200000001</v>
      </c>
      <c r="I296" s="12">
        <f t="shared" si="95"/>
        <v>2.5100000000000001E-2</v>
      </c>
      <c r="J296" s="34">
        <f t="shared" si="96"/>
        <v>44119</v>
      </c>
      <c r="K296" s="2">
        <f t="shared" si="97"/>
        <v>68</v>
      </c>
      <c r="L296" s="17">
        <f t="shared" si="98"/>
        <v>69</v>
      </c>
      <c r="M296" s="11">
        <f t="shared" si="87"/>
        <v>1.0068108739999999</v>
      </c>
      <c r="N296" s="11">
        <f t="shared" ca="1" si="88"/>
        <v>1.0120127839999999</v>
      </c>
      <c r="O296" s="17">
        <f t="shared" si="99"/>
        <v>0</v>
      </c>
      <c r="P296" s="13">
        <f t="shared" ca="1" si="89"/>
        <v>12.012783990000001</v>
      </c>
      <c r="Q296" s="20">
        <f t="shared" si="90"/>
        <v>0</v>
      </c>
      <c r="R296" s="13">
        <f t="shared" si="91"/>
        <v>0</v>
      </c>
      <c r="S296" s="4" t="str">
        <f t="shared" si="100"/>
        <v>A+J=</v>
      </c>
      <c r="T296" s="34">
        <f t="shared" si="101"/>
        <v>44301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3">
        <f t="shared" si="92"/>
        <v>44221</v>
      </c>
      <c r="B297" s="74">
        <f t="shared" ca="1" si="102"/>
        <v>1012.01278399</v>
      </c>
      <c r="C297" s="13">
        <f t="shared" si="93"/>
        <v>1000</v>
      </c>
      <c r="D297" s="12">
        <f ca="1">IF(A297&lt;$B$1,VLOOKUP(A297,[1]DI!$A$4:$B$15000,2,FALSE),0)</f>
        <v>1.9000000000000006E-2</v>
      </c>
      <c r="E297" s="13">
        <f t="shared" ca="1" si="85"/>
        <v>1.0000746899999999</v>
      </c>
      <c r="F297" s="13">
        <f ca="1">(TRUNC(PRODUCT($E$12:$E296),16))</f>
        <v>1.01711936579103</v>
      </c>
      <c r="G297" s="13">
        <f t="shared" ca="1" si="94"/>
        <v>1.01189120801361</v>
      </c>
      <c r="H297" s="13">
        <f t="shared" ca="1" si="86"/>
        <v>1.0051667200000001</v>
      </c>
      <c r="I297" s="12">
        <f t="shared" si="95"/>
        <v>2.5100000000000001E-2</v>
      </c>
      <c r="J297" s="34">
        <f t="shared" si="96"/>
        <v>44119</v>
      </c>
      <c r="K297" s="2">
        <f t="shared" si="97"/>
        <v>69</v>
      </c>
      <c r="L297" s="17">
        <f t="shared" si="98"/>
        <v>69</v>
      </c>
      <c r="M297" s="11">
        <f t="shared" si="87"/>
        <v>1.0068108739999999</v>
      </c>
      <c r="N297" s="11">
        <f t="shared" ca="1" si="88"/>
        <v>1.0120127839999999</v>
      </c>
      <c r="O297" s="17">
        <f t="shared" si="99"/>
        <v>0</v>
      </c>
      <c r="P297" s="13">
        <f t="shared" ca="1" si="89"/>
        <v>12.012783990000001</v>
      </c>
      <c r="Q297" s="20">
        <f t="shared" si="90"/>
        <v>0</v>
      </c>
      <c r="R297" s="13">
        <f t="shared" si="91"/>
        <v>0</v>
      </c>
      <c r="S297" s="4" t="str">
        <f t="shared" si="100"/>
        <v>A+J=</v>
      </c>
      <c r="T297" s="34">
        <f t="shared" si="101"/>
        <v>44301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3">
        <f t="shared" si="92"/>
        <v>44222</v>
      </c>
      <c r="B298" s="74">
        <f t="shared" ca="1" si="102"/>
        <v>1012.187942</v>
      </c>
      <c r="C298" s="13">
        <f t="shared" si="93"/>
        <v>1000</v>
      </c>
      <c r="D298" s="12">
        <f ca="1">IF(A298&lt;$B$1,VLOOKUP(A298,[1]DI!$A$4:$B$15000,2,FALSE),0)</f>
        <v>1.9000000000000006E-2</v>
      </c>
      <c r="E298" s="13">
        <f t="shared" ca="1" si="85"/>
        <v>1.0000746899999999</v>
      </c>
      <c r="F298" s="13">
        <f ca="1">(TRUNC(PRODUCT($E$12:$E297),16))</f>
        <v>1.0171953344364599</v>
      </c>
      <c r="G298" s="13">
        <f t="shared" ca="1" si="94"/>
        <v>1.01189120801361</v>
      </c>
      <c r="H298" s="13">
        <f t="shared" ca="1" si="86"/>
        <v>1.0052418000000001</v>
      </c>
      <c r="I298" s="12">
        <f t="shared" si="95"/>
        <v>2.5100000000000001E-2</v>
      </c>
      <c r="J298" s="34">
        <f t="shared" si="96"/>
        <v>44119</v>
      </c>
      <c r="K298" s="2">
        <f t="shared" si="97"/>
        <v>70</v>
      </c>
      <c r="L298" s="17">
        <f t="shared" si="98"/>
        <v>70</v>
      </c>
      <c r="M298" s="11">
        <f t="shared" si="87"/>
        <v>1.006909922</v>
      </c>
      <c r="N298" s="11">
        <f t="shared" ca="1" si="88"/>
        <v>1.012187942</v>
      </c>
      <c r="O298" s="17">
        <f t="shared" si="99"/>
        <v>0</v>
      </c>
      <c r="P298" s="13">
        <f t="shared" ca="1" si="89"/>
        <v>12.187942</v>
      </c>
      <c r="Q298" s="20">
        <f t="shared" si="90"/>
        <v>0</v>
      </c>
      <c r="R298" s="13">
        <f t="shared" si="91"/>
        <v>0</v>
      </c>
      <c r="S298" s="4" t="str">
        <f t="shared" si="100"/>
        <v>A+J=</v>
      </c>
      <c r="T298" s="34">
        <f t="shared" si="101"/>
        <v>44301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3">
        <f t="shared" si="92"/>
        <v>44223</v>
      </c>
      <c r="B299" s="74">
        <f t="shared" ca="1" si="102"/>
        <v>1012.36312599</v>
      </c>
      <c r="C299" s="13">
        <f t="shared" si="93"/>
        <v>1000</v>
      </c>
      <c r="D299" s="12">
        <f ca="1">IF(A299&lt;$B$1,VLOOKUP(A299,[1]DI!$A$4:$B$15000,2,FALSE),0)</f>
        <v>1.9000000000000006E-2</v>
      </c>
      <c r="E299" s="13">
        <f t="shared" ca="1" si="85"/>
        <v>1.0000746899999999</v>
      </c>
      <c r="F299" s="13">
        <f ca="1">(TRUNC(PRODUCT($E$12:$E298),16))</f>
        <v>1.0172713087559899</v>
      </c>
      <c r="G299" s="13">
        <f t="shared" ca="1" si="94"/>
        <v>1.01189120801361</v>
      </c>
      <c r="H299" s="13">
        <f t="shared" ca="1" si="86"/>
        <v>1.0053168800000001</v>
      </c>
      <c r="I299" s="12">
        <f t="shared" si="95"/>
        <v>2.5100000000000001E-2</v>
      </c>
      <c r="J299" s="34">
        <f t="shared" si="96"/>
        <v>44119</v>
      </c>
      <c r="K299" s="2">
        <f t="shared" si="97"/>
        <v>71</v>
      </c>
      <c r="L299" s="17">
        <f t="shared" si="98"/>
        <v>71</v>
      </c>
      <c r="M299" s="11">
        <f t="shared" si="87"/>
        <v>1.0070089799999999</v>
      </c>
      <c r="N299" s="11">
        <f t="shared" ca="1" si="88"/>
        <v>1.0123631259999999</v>
      </c>
      <c r="O299" s="17">
        <f t="shared" si="99"/>
        <v>0</v>
      </c>
      <c r="P299" s="13">
        <f t="shared" ca="1" si="89"/>
        <v>12.36312599</v>
      </c>
      <c r="Q299" s="20">
        <f t="shared" si="90"/>
        <v>0</v>
      </c>
      <c r="R299" s="13">
        <f t="shared" si="91"/>
        <v>0</v>
      </c>
      <c r="S299" s="4" t="str">
        <f t="shared" si="100"/>
        <v>A+J=</v>
      </c>
      <c r="T299" s="34">
        <f t="shared" si="101"/>
        <v>44301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3">
        <f t="shared" si="92"/>
        <v>44224</v>
      </c>
      <c r="B300" s="74">
        <f t="shared" ca="1" si="102"/>
        <v>1012.538334</v>
      </c>
      <c r="C300" s="13">
        <f t="shared" si="93"/>
        <v>1000</v>
      </c>
      <c r="D300" s="12">
        <f ca="1">IF(A300&lt;$B$1,VLOOKUP(A300,[1]DI!$A$4:$B$15000,2,FALSE),0)</f>
        <v>1.9000000000000006E-2</v>
      </c>
      <c r="E300" s="13">
        <f t="shared" ca="1" si="85"/>
        <v>1.0000746899999999</v>
      </c>
      <c r="F300" s="13">
        <f ca="1">(TRUNC(PRODUCT($E$12:$E299),16))</f>
        <v>1.0173472887500401</v>
      </c>
      <c r="G300" s="13">
        <f t="shared" ca="1" si="94"/>
        <v>1.01189120801361</v>
      </c>
      <c r="H300" s="13">
        <f t="shared" ca="1" si="86"/>
        <v>1.0053919600000001</v>
      </c>
      <c r="I300" s="12">
        <f t="shared" si="95"/>
        <v>2.5100000000000001E-2</v>
      </c>
      <c r="J300" s="34">
        <f t="shared" si="96"/>
        <v>44119</v>
      </c>
      <c r="K300" s="2">
        <f t="shared" si="97"/>
        <v>72</v>
      </c>
      <c r="L300" s="17">
        <f t="shared" si="98"/>
        <v>72</v>
      </c>
      <c r="M300" s="11">
        <f t="shared" si="87"/>
        <v>1.0071080480000001</v>
      </c>
      <c r="N300" s="11">
        <f t="shared" ca="1" si="88"/>
        <v>1.012538334</v>
      </c>
      <c r="O300" s="17">
        <f t="shared" si="99"/>
        <v>0</v>
      </c>
      <c r="P300" s="13">
        <f t="shared" ca="1" si="89"/>
        <v>12.538334000000001</v>
      </c>
      <c r="Q300" s="20">
        <f t="shared" si="90"/>
        <v>0</v>
      </c>
      <c r="R300" s="13">
        <f t="shared" si="91"/>
        <v>0</v>
      </c>
      <c r="S300" s="4" t="str">
        <f t="shared" si="100"/>
        <v>A+J=</v>
      </c>
      <c r="T300" s="34">
        <f t="shared" si="101"/>
        <v>44301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3">
        <f t="shared" si="92"/>
        <v>44225</v>
      </c>
      <c r="B301" s="74">
        <f t="shared" ca="1" si="102"/>
        <v>1012.713588</v>
      </c>
      <c r="C301" s="13">
        <f t="shared" si="93"/>
        <v>1000</v>
      </c>
      <c r="D301" s="12">
        <f ca="1">IF(A301&lt;$B$1,VLOOKUP(A301,[1]DI!$A$4:$B$15000,2,FALSE),0)</f>
        <v>1.9000000000000006E-2</v>
      </c>
      <c r="E301" s="13">
        <f t="shared" ca="1" si="85"/>
        <v>1.0000746899999999</v>
      </c>
      <c r="F301" s="13">
        <f ca="1">(TRUNC(PRODUCT($E$12:$E300),16))</f>
        <v>1.0174232744190299</v>
      </c>
      <c r="G301" s="13">
        <f t="shared" ca="1" si="94"/>
        <v>1.01189120801361</v>
      </c>
      <c r="H301" s="13">
        <f t="shared" ca="1" si="86"/>
        <v>1.00546706</v>
      </c>
      <c r="I301" s="12">
        <f t="shared" si="95"/>
        <v>2.5100000000000001E-2</v>
      </c>
      <c r="J301" s="34">
        <f t="shared" si="96"/>
        <v>44119</v>
      </c>
      <c r="K301" s="2">
        <f t="shared" si="97"/>
        <v>73</v>
      </c>
      <c r="L301" s="17">
        <f t="shared" si="98"/>
        <v>73</v>
      </c>
      <c r="M301" s="11">
        <f t="shared" si="87"/>
        <v>1.007207126</v>
      </c>
      <c r="N301" s="11">
        <f t="shared" ca="1" si="88"/>
        <v>1.012713588</v>
      </c>
      <c r="O301" s="17">
        <f t="shared" si="99"/>
        <v>0</v>
      </c>
      <c r="P301" s="13">
        <f t="shared" ca="1" si="89"/>
        <v>12.713588</v>
      </c>
      <c r="Q301" s="20">
        <f t="shared" si="90"/>
        <v>0</v>
      </c>
      <c r="R301" s="13">
        <f t="shared" si="91"/>
        <v>0</v>
      </c>
      <c r="S301" s="4" t="str">
        <f t="shared" si="100"/>
        <v>A+J=</v>
      </c>
      <c r="T301" s="34">
        <f t="shared" si="101"/>
        <v>44301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3">
        <f t="shared" si="92"/>
        <v>44226</v>
      </c>
      <c r="B302" s="74">
        <f t="shared" ca="1" si="102"/>
        <v>1012.888856</v>
      </c>
      <c r="C302" s="13">
        <f t="shared" si="93"/>
        <v>1000</v>
      </c>
      <c r="D302" s="12">
        <f ca="1">IF(A302&lt;$B$1,VLOOKUP(A302,[1]DI!$A$4:$B$15000,2,FALSE),0)</f>
        <v>0</v>
      </c>
      <c r="E302" s="13">
        <f t="shared" ca="1" si="85"/>
        <v>1</v>
      </c>
      <c r="F302" s="13">
        <f ca="1">(TRUNC(PRODUCT($E$12:$E301),16))</f>
        <v>1.0174992657634001</v>
      </c>
      <c r="G302" s="13">
        <f t="shared" ca="1" si="94"/>
        <v>1.01189120801361</v>
      </c>
      <c r="H302" s="13">
        <f t="shared" ca="1" si="86"/>
        <v>1.0055421499999999</v>
      </c>
      <c r="I302" s="12">
        <f t="shared" si="95"/>
        <v>2.5100000000000001E-2</v>
      </c>
      <c r="J302" s="34">
        <f t="shared" si="96"/>
        <v>44119</v>
      </c>
      <c r="K302" s="2">
        <f t="shared" si="97"/>
        <v>73</v>
      </c>
      <c r="L302" s="17">
        <f t="shared" si="98"/>
        <v>74</v>
      </c>
      <c r="M302" s="11">
        <f t="shared" si="87"/>
        <v>1.007306214</v>
      </c>
      <c r="N302" s="11">
        <f t="shared" ca="1" si="88"/>
        <v>1.012888856</v>
      </c>
      <c r="O302" s="17">
        <f t="shared" si="99"/>
        <v>0</v>
      </c>
      <c r="P302" s="13">
        <f t="shared" ca="1" si="89"/>
        <v>12.888856000000001</v>
      </c>
      <c r="Q302" s="20">
        <f t="shared" si="90"/>
        <v>0</v>
      </c>
      <c r="R302" s="13">
        <f t="shared" si="91"/>
        <v>0</v>
      </c>
      <c r="S302" s="4" t="str">
        <f t="shared" si="100"/>
        <v>A+J=</v>
      </c>
      <c r="T302" s="34">
        <f t="shared" si="101"/>
        <v>44301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3">
        <f t="shared" si="92"/>
        <v>44227</v>
      </c>
      <c r="B303" s="74">
        <f t="shared" ca="1" si="102"/>
        <v>1012.888856</v>
      </c>
      <c r="C303" s="13">
        <f t="shared" si="93"/>
        <v>1000</v>
      </c>
      <c r="D303" s="12">
        <f ca="1">IF(A303&lt;$B$1,VLOOKUP(A303,[1]DI!$A$4:$B$15000,2,FALSE),0)</f>
        <v>0</v>
      </c>
      <c r="E303" s="13">
        <f t="shared" ca="1" si="85"/>
        <v>1</v>
      </c>
      <c r="F303" s="13">
        <f ca="1">(TRUNC(PRODUCT($E$12:$E302),16))</f>
        <v>1.0174992657634001</v>
      </c>
      <c r="G303" s="13">
        <f t="shared" ca="1" si="94"/>
        <v>1.01189120801361</v>
      </c>
      <c r="H303" s="13">
        <f t="shared" ca="1" si="86"/>
        <v>1.0055421499999999</v>
      </c>
      <c r="I303" s="12">
        <f t="shared" si="95"/>
        <v>2.5100000000000001E-2</v>
      </c>
      <c r="J303" s="34">
        <f t="shared" si="96"/>
        <v>44119</v>
      </c>
      <c r="K303" s="2">
        <f t="shared" si="97"/>
        <v>73</v>
      </c>
      <c r="L303" s="17">
        <f t="shared" si="98"/>
        <v>74</v>
      </c>
      <c r="M303" s="11">
        <f t="shared" si="87"/>
        <v>1.007306214</v>
      </c>
      <c r="N303" s="11">
        <f t="shared" ca="1" si="88"/>
        <v>1.012888856</v>
      </c>
      <c r="O303" s="17">
        <f t="shared" si="99"/>
        <v>0</v>
      </c>
      <c r="P303" s="13">
        <f t="shared" ca="1" si="89"/>
        <v>12.888856000000001</v>
      </c>
      <c r="Q303" s="20">
        <f t="shared" si="90"/>
        <v>0</v>
      </c>
      <c r="R303" s="13">
        <f t="shared" si="91"/>
        <v>0</v>
      </c>
      <c r="S303" s="4" t="str">
        <f t="shared" si="100"/>
        <v>A+J=</v>
      </c>
      <c r="T303" s="34">
        <f t="shared" si="101"/>
        <v>44301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3">
        <f t="shared" si="92"/>
        <v>44228</v>
      </c>
      <c r="B304" s="74">
        <f t="shared" ca="1" si="102"/>
        <v>1012.888856</v>
      </c>
      <c r="C304" s="13">
        <f t="shared" si="93"/>
        <v>1000</v>
      </c>
      <c r="D304" s="12">
        <f ca="1">IF(A304&lt;$B$1,VLOOKUP(A304,[1]DI!$A$4:$B$15000,2,FALSE),0)</f>
        <v>1.9000000000000006E-2</v>
      </c>
      <c r="E304" s="13">
        <f t="shared" ca="1" si="85"/>
        <v>1.0000746899999999</v>
      </c>
      <c r="F304" s="13">
        <f ca="1">(TRUNC(PRODUCT($E$12:$E303),16))</f>
        <v>1.0174992657634001</v>
      </c>
      <c r="G304" s="13">
        <f t="shared" ca="1" si="94"/>
        <v>1.01189120801361</v>
      </c>
      <c r="H304" s="13">
        <f t="shared" ca="1" si="86"/>
        <v>1.0055421499999999</v>
      </c>
      <c r="I304" s="12">
        <f t="shared" si="95"/>
        <v>2.5100000000000001E-2</v>
      </c>
      <c r="J304" s="34">
        <f t="shared" si="96"/>
        <v>44119</v>
      </c>
      <c r="K304" s="2">
        <f t="shared" si="97"/>
        <v>74</v>
      </c>
      <c r="L304" s="17">
        <f t="shared" si="98"/>
        <v>74</v>
      </c>
      <c r="M304" s="11">
        <f t="shared" si="87"/>
        <v>1.007306214</v>
      </c>
      <c r="N304" s="11">
        <f t="shared" ca="1" si="88"/>
        <v>1.012888856</v>
      </c>
      <c r="O304" s="17">
        <f t="shared" si="99"/>
        <v>0</v>
      </c>
      <c r="P304" s="13">
        <f t="shared" ca="1" si="89"/>
        <v>12.888856000000001</v>
      </c>
      <c r="Q304" s="20">
        <f t="shared" si="90"/>
        <v>0</v>
      </c>
      <c r="R304" s="13">
        <f t="shared" si="91"/>
        <v>0</v>
      </c>
      <c r="S304" s="4" t="str">
        <f t="shared" si="100"/>
        <v>A+J=</v>
      </c>
      <c r="T304" s="34">
        <f t="shared" si="101"/>
        <v>44301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3">
        <f t="shared" si="92"/>
        <v>44229</v>
      </c>
      <c r="B305" s="74">
        <f t="shared" ca="1" si="102"/>
        <v>1013.064169</v>
      </c>
      <c r="C305" s="13">
        <f t="shared" si="93"/>
        <v>1000</v>
      </c>
      <c r="D305" s="12">
        <f ca="1">IF(A305&lt;$B$1,VLOOKUP(A305,[1]DI!$A$4:$B$15000,2,FALSE),0)</f>
        <v>1.9000000000000006E-2</v>
      </c>
      <c r="E305" s="13">
        <f t="shared" ca="1" si="85"/>
        <v>1.0000746899999999</v>
      </c>
      <c r="F305" s="13">
        <f ca="1">(TRUNC(PRODUCT($E$12:$E304),16))</f>
        <v>1.0175752627835599</v>
      </c>
      <c r="G305" s="13">
        <f t="shared" ca="1" si="94"/>
        <v>1.01189120801361</v>
      </c>
      <c r="H305" s="13">
        <f t="shared" ca="1" si="86"/>
        <v>1.00561726</v>
      </c>
      <c r="I305" s="12">
        <f t="shared" si="95"/>
        <v>2.5100000000000001E-2</v>
      </c>
      <c r="J305" s="34">
        <f t="shared" si="96"/>
        <v>44119</v>
      </c>
      <c r="K305" s="2">
        <f t="shared" si="97"/>
        <v>75</v>
      </c>
      <c r="L305" s="17">
        <f t="shared" si="98"/>
        <v>75</v>
      </c>
      <c r="M305" s="11">
        <f t="shared" si="87"/>
        <v>1.0074053110000001</v>
      </c>
      <c r="N305" s="11">
        <f t="shared" ca="1" si="88"/>
        <v>1.013064169</v>
      </c>
      <c r="O305" s="17">
        <f t="shared" si="99"/>
        <v>0</v>
      </c>
      <c r="P305" s="13">
        <f t="shared" ca="1" si="89"/>
        <v>13.064169</v>
      </c>
      <c r="Q305" s="20">
        <f t="shared" si="90"/>
        <v>0</v>
      </c>
      <c r="R305" s="13">
        <f t="shared" si="91"/>
        <v>0</v>
      </c>
      <c r="S305" s="4" t="str">
        <f t="shared" si="100"/>
        <v>A+J=</v>
      </c>
      <c r="T305" s="34">
        <f t="shared" si="101"/>
        <v>44301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3">
        <f t="shared" si="92"/>
        <v>44230</v>
      </c>
      <c r="B306" s="74">
        <f t="shared" ca="1" si="102"/>
        <v>1013.23950599</v>
      </c>
      <c r="C306" s="13">
        <f t="shared" si="93"/>
        <v>1000</v>
      </c>
      <c r="D306" s="12">
        <f ca="1">IF(A306&lt;$B$1,VLOOKUP(A306,[1]DI!$A$4:$B$15000,2,FALSE),0)</f>
        <v>1.9000000000000006E-2</v>
      </c>
      <c r="E306" s="13">
        <f t="shared" ca="1" si="85"/>
        <v>1.0000746899999999</v>
      </c>
      <c r="F306" s="13">
        <f ca="1">(TRUNC(PRODUCT($E$12:$E305),16))</f>
        <v>1.0176512654799399</v>
      </c>
      <c r="G306" s="13">
        <f t="shared" ca="1" si="94"/>
        <v>1.01189120801361</v>
      </c>
      <c r="H306" s="13">
        <f t="shared" ca="1" si="86"/>
        <v>1.00569237</v>
      </c>
      <c r="I306" s="12">
        <f t="shared" si="95"/>
        <v>2.5100000000000001E-2</v>
      </c>
      <c r="J306" s="34">
        <f t="shared" si="96"/>
        <v>44119</v>
      </c>
      <c r="K306" s="2">
        <f t="shared" si="97"/>
        <v>76</v>
      </c>
      <c r="L306" s="17">
        <f t="shared" si="98"/>
        <v>76</v>
      </c>
      <c r="M306" s="11">
        <f t="shared" si="87"/>
        <v>1.0075044179999999</v>
      </c>
      <c r="N306" s="11">
        <f t="shared" ca="1" si="88"/>
        <v>1.0132395059999999</v>
      </c>
      <c r="O306" s="17">
        <f t="shared" si="99"/>
        <v>0</v>
      </c>
      <c r="P306" s="13">
        <f t="shared" ca="1" si="89"/>
        <v>13.23950599</v>
      </c>
      <c r="Q306" s="20">
        <f t="shared" si="90"/>
        <v>0</v>
      </c>
      <c r="R306" s="13">
        <f t="shared" si="91"/>
        <v>0</v>
      </c>
      <c r="S306" s="4" t="str">
        <f t="shared" si="100"/>
        <v>A+J=</v>
      </c>
      <c r="T306" s="34">
        <f t="shared" si="101"/>
        <v>44301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3">
        <f t="shared" si="92"/>
        <v>44231</v>
      </c>
      <c r="B307" s="74">
        <f t="shared" ca="1" si="102"/>
        <v>1013.4148679899999</v>
      </c>
      <c r="C307" s="13">
        <f t="shared" si="93"/>
        <v>1000</v>
      </c>
      <c r="D307" s="12">
        <f ca="1">IF(A307&lt;$B$1,VLOOKUP(A307,[1]DI!$A$4:$B$15000,2,FALSE),0)</f>
        <v>1.9000000000000006E-2</v>
      </c>
      <c r="E307" s="13">
        <f t="shared" ca="1" si="85"/>
        <v>1.0000746899999999</v>
      </c>
      <c r="F307" s="13">
        <f ca="1">(TRUNC(PRODUCT($E$12:$E306),16))</f>
        <v>1.0177272738529599</v>
      </c>
      <c r="G307" s="13">
        <f t="shared" ca="1" si="94"/>
        <v>1.01189120801361</v>
      </c>
      <c r="H307" s="13">
        <f t="shared" ca="1" si="86"/>
        <v>1.00576748</v>
      </c>
      <c r="I307" s="12">
        <f t="shared" si="95"/>
        <v>2.5100000000000001E-2</v>
      </c>
      <c r="J307" s="34">
        <f t="shared" si="96"/>
        <v>44119</v>
      </c>
      <c r="K307" s="2">
        <f t="shared" si="97"/>
        <v>77</v>
      </c>
      <c r="L307" s="17">
        <f t="shared" si="98"/>
        <v>77</v>
      </c>
      <c r="M307" s="11">
        <f t="shared" si="87"/>
        <v>1.0076035350000001</v>
      </c>
      <c r="N307" s="11">
        <f t="shared" ca="1" si="88"/>
        <v>1.0134148679999999</v>
      </c>
      <c r="O307" s="17">
        <f t="shared" si="99"/>
        <v>0</v>
      </c>
      <c r="P307" s="13">
        <f t="shared" ca="1" si="89"/>
        <v>13.414867989999999</v>
      </c>
      <c r="Q307" s="20">
        <f t="shared" si="90"/>
        <v>0</v>
      </c>
      <c r="R307" s="13">
        <f t="shared" si="91"/>
        <v>0</v>
      </c>
      <c r="S307" s="4" t="str">
        <f t="shared" si="100"/>
        <v>A+J=</v>
      </c>
      <c r="T307" s="34">
        <f t="shared" si="101"/>
        <v>44301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3">
        <f t="shared" si="92"/>
        <v>44232</v>
      </c>
      <c r="B308" s="74">
        <f t="shared" ca="1" si="102"/>
        <v>1013.590266</v>
      </c>
      <c r="C308" s="13">
        <f t="shared" si="93"/>
        <v>1000</v>
      </c>
      <c r="D308" s="12">
        <f ca="1">IF(A308&lt;$B$1,VLOOKUP(A308,[1]DI!$A$4:$B$15000,2,FALSE),0)</f>
        <v>1.9000000000000006E-2</v>
      </c>
      <c r="E308" s="13">
        <f t="shared" ca="1" si="85"/>
        <v>1.0000746899999999</v>
      </c>
      <c r="F308" s="13">
        <f ca="1">(TRUNC(PRODUCT($E$12:$E307),16))</f>
        <v>1.0178032879030401</v>
      </c>
      <c r="G308" s="13">
        <f t="shared" ca="1" si="94"/>
        <v>1.01189120801361</v>
      </c>
      <c r="H308" s="13">
        <f t="shared" ca="1" si="86"/>
        <v>1.0058426</v>
      </c>
      <c r="I308" s="12">
        <f t="shared" si="95"/>
        <v>2.5100000000000001E-2</v>
      </c>
      <c r="J308" s="34">
        <f t="shared" si="96"/>
        <v>44119</v>
      </c>
      <c r="K308" s="2">
        <f t="shared" si="97"/>
        <v>78</v>
      </c>
      <c r="L308" s="17">
        <f t="shared" si="98"/>
        <v>78</v>
      </c>
      <c r="M308" s="11">
        <f t="shared" si="87"/>
        <v>1.007702662</v>
      </c>
      <c r="N308" s="11">
        <f t="shared" ca="1" si="88"/>
        <v>1.013590266</v>
      </c>
      <c r="O308" s="17">
        <f t="shared" si="99"/>
        <v>0</v>
      </c>
      <c r="P308" s="13">
        <f t="shared" ca="1" si="89"/>
        <v>13.590266</v>
      </c>
      <c r="Q308" s="20">
        <f t="shared" si="90"/>
        <v>0</v>
      </c>
      <c r="R308" s="13">
        <f t="shared" si="91"/>
        <v>0</v>
      </c>
      <c r="S308" s="4" t="str">
        <f t="shared" si="100"/>
        <v>A+J=</v>
      </c>
      <c r="T308" s="34">
        <f t="shared" si="101"/>
        <v>44301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3">
        <f t="shared" si="92"/>
        <v>44233</v>
      </c>
      <c r="B309" s="74">
        <f t="shared" ca="1" si="102"/>
        <v>1013.765697</v>
      </c>
      <c r="C309" s="13">
        <f t="shared" si="93"/>
        <v>1000</v>
      </c>
      <c r="D309" s="12">
        <f ca="1">IF(A309&lt;$B$1,VLOOKUP(A309,[1]DI!$A$4:$B$15000,2,FALSE),0)</f>
        <v>0</v>
      </c>
      <c r="E309" s="13">
        <f t="shared" ca="1" si="85"/>
        <v>1</v>
      </c>
      <c r="F309" s="13">
        <f ca="1">(TRUNC(PRODUCT($E$12:$E308),16))</f>
        <v>1.0178793076306101</v>
      </c>
      <c r="G309" s="13">
        <f t="shared" ca="1" si="94"/>
        <v>1.01189120801361</v>
      </c>
      <c r="H309" s="13">
        <f t="shared" ca="1" si="86"/>
        <v>1.00591773</v>
      </c>
      <c r="I309" s="12">
        <f t="shared" si="95"/>
        <v>2.5100000000000001E-2</v>
      </c>
      <c r="J309" s="34">
        <f t="shared" si="96"/>
        <v>44119</v>
      </c>
      <c r="K309" s="2">
        <f t="shared" si="97"/>
        <v>78</v>
      </c>
      <c r="L309" s="17">
        <f t="shared" si="98"/>
        <v>79</v>
      </c>
      <c r="M309" s="11">
        <f t="shared" si="87"/>
        <v>1.007801798</v>
      </c>
      <c r="N309" s="11">
        <f t="shared" ca="1" si="88"/>
        <v>1.013765697</v>
      </c>
      <c r="O309" s="17">
        <f t="shared" si="99"/>
        <v>0</v>
      </c>
      <c r="P309" s="13">
        <f t="shared" ca="1" si="89"/>
        <v>13.765696999999999</v>
      </c>
      <c r="Q309" s="20">
        <f t="shared" si="90"/>
        <v>0</v>
      </c>
      <c r="R309" s="13">
        <f t="shared" si="91"/>
        <v>0</v>
      </c>
      <c r="S309" s="4" t="str">
        <f t="shared" si="100"/>
        <v>A+J=</v>
      </c>
      <c r="T309" s="34">
        <f t="shared" si="101"/>
        <v>44301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3">
        <f t="shared" si="92"/>
        <v>44234</v>
      </c>
      <c r="B310" s="74">
        <f t="shared" ca="1" si="102"/>
        <v>1013.765697</v>
      </c>
      <c r="C310" s="13">
        <f t="shared" si="93"/>
        <v>1000</v>
      </c>
      <c r="D310" s="12">
        <f ca="1">IF(A310&lt;$B$1,VLOOKUP(A310,[1]DI!$A$4:$B$15000,2,FALSE),0)</f>
        <v>0</v>
      </c>
      <c r="E310" s="13">
        <f t="shared" ca="1" si="85"/>
        <v>1</v>
      </c>
      <c r="F310" s="13">
        <f ca="1">(TRUNC(PRODUCT($E$12:$E309),16))</f>
        <v>1.0178793076306101</v>
      </c>
      <c r="G310" s="13">
        <f t="shared" ca="1" si="94"/>
        <v>1.01189120801361</v>
      </c>
      <c r="H310" s="13">
        <f t="shared" ca="1" si="86"/>
        <v>1.00591773</v>
      </c>
      <c r="I310" s="12">
        <f t="shared" si="95"/>
        <v>2.5100000000000001E-2</v>
      </c>
      <c r="J310" s="34">
        <f t="shared" si="96"/>
        <v>44119</v>
      </c>
      <c r="K310" s="2">
        <f t="shared" si="97"/>
        <v>78</v>
      </c>
      <c r="L310" s="17">
        <f t="shared" si="98"/>
        <v>79</v>
      </c>
      <c r="M310" s="11">
        <f t="shared" si="87"/>
        <v>1.007801798</v>
      </c>
      <c r="N310" s="11">
        <f t="shared" ca="1" si="88"/>
        <v>1.013765697</v>
      </c>
      <c r="O310" s="17">
        <f t="shared" si="99"/>
        <v>0</v>
      </c>
      <c r="P310" s="13">
        <f t="shared" ca="1" si="89"/>
        <v>13.765696999999999</v>
      </c>
      <c r="Q310" s="20">
        <f t="shared" si="90"/>
        <v>0</v>
      </c>
      <c r="R310" s="13">
        <f t="shared" si="91"/>
        <v>0</v>
      </c>
      <c r="S310" s="4" t="str">
        <f t="shared" si="100"/>
        <v>A+J=</v>
      </c>
      <c r="T310" s="34">
        <f t="shared" si="101"/>
        <v>44301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3">
        <f t="shared" si="92"/>
        <v>44235</v>
      </c>
      <c r="B311" s="74">
        <f t="shared" ca="1" si="102"/>
        <v>1013.765697</v>
      </c>
      <c r="C311" s="13">
        <f t="shared" si="93"/>
        <v>1000</v>
      </c>
      <c r="D311" s="12">
        <f ca="1">IF(A311&lt;$B$1,VLOOKUP(A311,[1]DI!$A$4:$B$15000,2,FALSE),0)</f>
        <v>1.9000000000000006E-2</v>
      </c>
      <c r="E311" s="13">
        <f t="shared" ca="1" si="85"/>
        <v>1.0000746899999999</v>
      </c>
      <c r="F311" s="13">
        <f ca="1">(TRUNC(PRODUCT($E$12:$E310),16))</f>
        <v>1.0178793076306101</v>
      </c>
      <c r="G311" s="13">
        <f t="shared" ca="1" si="94"/>
        <v>1.01189120801361</v>
      </c>
      <c r="H311" s="13">
        <f t="shared" ca="1" si="86"/>
        <v>1.00591773</v>
      </c>
      <c r="I311" s="12">
        <f t="shared" si="95"/>
        <v>2.5100000000000001E-2</v>
      </c>
      <c r="J311" s="34">
        <f t="shared" si="96"/>
        <v>44119</v>
      </c>
      <c r="K311" s="2">
        <f t="shared" si="97"/>
        <v>79</v>
      </c>
      <c r="L311" s="17">
        <f t="shared" si="98"/>
        <v>79</v>
      </c>
      <c r="M311" s="11">
        <f t="shared" si="87"/>
        <v>1.007801798</v>
      </c>
      <c r="N311" s="11">
        <f t="shared" ca="1" si="88"/>
        <v>1.013765697</v>
      </c>
      <c r="O311" s="17">
        <f t="shared" si="99"/>
        <v>0</v>
      </c>
      <c r="P311" s="13">
        <f t="shared" ca="1" si="89"/>
        <v>13.765696999999999</v>
      </c>
      <c r="Q311" s="20">
        <f t="shared" si="90"/>
        <v>0</v>
      </c>
      <c r="R311" s="13">
        <f t="shared" si="91"/>
        <v>0</v>
      </c>
      <c r="S311" s="4" t="str">
        <f t="shared" si="100"/>
        <v>A+J=</v>
      </c>
      <c r="T311" s="34">
        <f t="shared" si="101"/>
        <v>44301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3">
        <f t="shared" si="92"/>
        <v>44236</v>
      </c>
      <c r="B312" s="74">
        <f t="shared" ca="1" si="102"/>
        <v>1013.941153</v>
      </c>
      <c r="C312" s="13">
        <f t="shared" si="93"/>
        <v>1000</v>
      </c>
      <c r="D312" s="12">
        <f ca="1">IF(A312&lt;$B$1,VLOOKUP(A312,[1]DI!$A$4:$B$15000,2,FALSE),0)</f>
        <v>1.9000000000000006E-2</v>
      </c>
      <c r="E312" s="13">
        <f t="shared" ca="1" si="85"/>
        <v>1.0000746899999999</v>
      </c>
      <c r="F312" s="13">
        <f ca="1">(TRUNC(PRODUCT($E$12:$E311),16))</f>
        <v>1.0179553330361</v>
      </c>
      <c r="G312" s="13">
        <f t="shared" ca="1" si="94"/>
        <v>1.01189120801361</v>
      </c>
      <c r="H312" s="13">
        <f t="shared" ca="1" si="86"/>
        <v>1.0059928600000001</v>
      </c>
      <c r="I312" s="12">
        <f t="shared" si="95"/>
        <v>2.5100000000000001E-2</v>
      </c>
      <c r="J312" s="34">
        <f t="shared" si="96"/>
        <v>44119</v>
      </c>
      <c r="K312" s="2">
        <f t="shared" si="97"/>
        <v>80</v>
      </c>
      <c r="L312" s="17">
        <f t="shared" si="98"/>
        <v>80</v>
      </c>
      <c r="M312" s="11">
        <f t="shared" si="87"/>
        <v>1.007900944</v>
      </c>
      <c r="N312" s="11">
        <f t="shared" ca="1" si="88"/>
        <v>1.013941153</v>
      </c>
      <c r="O312" s="17">
        <f t="shared" si="99"/>
        <v>0</v>
      </c>
      <c r="P312" s="13">
        <f t="shared" ca="1" si="89"/>
        <v>13.941153</v>
      </c>
      <c r="Q312" s="20">
        <f t="shared" si="90"/>
        <v>0</v>
      </c>
      <c r="R312" s="13">
        <f t="shared" si="91"/>
        <v>0</v>
      </c>
      <c r="S312" s="4" t="str">
        <f t="shared" si="100"/>
        <v>A+J=</v>
      </c>
      <c r="T312" s="34">
        <f t="shared" si="101"/>
        <v>44301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3">
        <f t="shared" si="92"/>
        <v>44237</v>
      </c>
      <c r="B313" s="74">
        <f t="shared" ca="1" si="102"/>
        <v>1014.1166449999999</v>
      </c>
      <c r="C313" s="13">
        <f t="shared" si="93"/>
        <v>1000</v>
      </c>
      <c r="D313" s="12">
        <f ca="1">IF(A313&lt;$B$1,VLOOKUP(A313,[1]DI!$A$4:$B$15000,2,FALSE),0)</f>
        <v>1.9000000000000006E-2</v>
      </c>
      <c r="E313" s="13">
        <f t="shared" ca="1" si="85"/>
        <v>1.0000746899999999</v>
      </c>
      <c r="F313" s="13">
        <f ca="1">(TRUNC(PRODUCT($E$12:$E312),16))</f>
        <v>1.0180313641199199</v>
      </c>
      <c r="G313" s="13">
        <f t="shared" ca="1" si="94"/>
        <v>1.01189120801361</v>
      </c>
      <c r="H313" s="13">
        <f t="shared" ca="1" si="86"/>
        <v>1.006068</v>
      </c>
      <c r="I313" s="12">
        <f t="shared" si="95"/>
        <v>2.5100000000000001E-2</v>
      </c>
      <c r="J313" s="34">
        <f t="shared" si="96"/>
        <v>44119</v>
      </c>
      <c r="K313" s="2">
        <f t="shared" si="97"/>
        <v>81</v>
      </c>
      <c r="L313" s="17">
        <f t="shared" si="98"/>
        <v>81</v>
      </c>
      <c r="M313" s="11">
        <f t="shared" si="87"/>
        <v>1.0080001000000001</v>
      </c>
      <c r="N313" s="11">
        <f t="shared" ca="1" si="88"/>
        <v>1.0141166450000001</v>
      </c>
      <c r="O313" s="17">
        <f t="shared" si="99"/>
        <v>0</v>
      </c>
      <c r="P313" s="13">
        <f t="shared" ca="1" si="89"/>
        <v>14.116645</v>
      </c>
      <c r="Q313" s="20">
        <f t="shared" si="90"/>
        <v>0</v>
      </c>
      <c r="R313" s="13">
        <f t="shared" si="91"/>
        <v>0</v>
      </c>
      <c r="S313" s="4" t="str">
        <f t="shared" si="100"/>
        <v>A+J=</v>
      </c>
      <c r="T313" s="34">
        <f t="shared" si="101"/>
        <v>44301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3">
        <f t="shared" si="92"/>
        <v>44238</v>
      </c>
      <c r="B314" s="74">
        <f t="shared" ca="1" si="102"/>
        <v>1014.29216</v>
      </c>
      <c r="C314" s="13">
        <f t="shared" si="93"/>
        <v>1000</v>
      </c>
      <c r="D314" s="12">
        <f ca="1">IF(A314&lt;$B$1,VLOOKUP(A314,[1]DI!$A$4:$B$15000,2,FALSE),0)</f>
        <v>1.9000000000000006E-2</v>
      </c>
      <c r="E314" s="13">
        <f t="shared" ca="1" si="85"/>
        <v>1.0000746899999999</v>
      </c>
      <c r="F314" s="13">
        <f ca="1">(TRUNC(PRODUCT($E$12:$E313),16))</f>
        <v>1.0181074008825099</v>
      </c>
      <c r="G314" s="13">
        <f t="shared" ca="1" si="94"/>
        <v>1.01189120801361</v>
      </c>
      <c r="H314" s="13">
        <f t="shared" ca="1" si="86"/>
        <v>1.00614314</v>
      </c>
      <c r="I314" s="12">
        <f t="shared" si="95"/>
        <v>2.5100000000000001E-2</v>
      </c>
      <c r="J314" s="34">
        <f t="shared" si="96"/>
        <v>44119</v>
      </c>
      <c r="K314" s="2">
        <f t="shared" si="97"/>
        <v>82</v>
      </c>
      <c r="L314" s="17">
        <f t="shared" si="98"/>
        <v>82</v>
      </c>
      <c r="M314" s="11">
        <f t="shared" si="87"/>
        <v>1.008099265</v>
      </c>
      <c r="N314" s="11">
        <f t="shared" ca="1" si="88"/>
        <v>1.0142921600000001</v>
      </c>
      <c r="O314" s="17">
        <f t="shared" si="99"/>
        <v>0</v>
      </c>
      <c r="P314" s="13">
        <f t="shared" ca="1" si="89"/>
        <v>14.292160000000001</v>
      </c>
      <c r="Q314" s="20">
        <f t="shared" si="90"/>
        <v>0</v>
      </c>
      <c r="R314" s="13">
        <f t="shared" si="91"/>
        <v>0</v>
      </c>
      <c r="S314" s="4" t="str">
        <f t="shared" si="100"/>
        <v>A+J=</v>
      </c>
      <c r="T314" s="34">
        <f t="shared" si="101"/>
        <v>44301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3">
        <f t="shared" si="92"/>
        <v>44239</v>
      </c>
      <c r="B315" s="74">
        <f t="shared" ca="1" si="102"/>
        <v>1014.467711</v>
      </c>
      <c r="C315" s="13">
        <f t="shared" si="93"/>
        <v>1000</v>
      </c>
      <c r="D315" s="12">
        <f ca="1">IF(A315&lt;$B$1,VLOOKUP(A315,[1]DI!$A$4:$B$15000,2,FALSE),0)</f>
        <v>1.9000000000000006E-2</v>
      </c>
      <c r="E315" s="13">
        <f t="shared" ca="1" si="85"/>
        <v>1.0000746899999999</v>
      </c>
      <c r="F315" s="13">
        <f ca="1">(TRUNC(PRODUCT($E$12:$E314),16))</f>
        <v>1.01818344332428</v>
      </c>
      <c r="G315" s="13">
        <f t="shared" ca="1" si="94"/>
        <v>1.01189120801361</v>
      </c>
      <c r="H315" s="13">
        <f t="shared" ca="1" si="86"/>
        <v>1.0062182900000001</v>
      </c>
      <c r="I315" s="12">
        <f t="shared" si="95"/>
        <v>2.5100000000000001E-2</v>
      </c>
      <c r="J315" s="34">
        <f t="shared" si="96"/>
        <v>44119</v>
      </c>
      <c r="K315" s="2">
        <f t="shared" si="97"/>
        <v>83</v>
      </c>
      <c r="L315" s="17">
        <f t="shared" si="98"/>
        <v>83</v>
      </c>
      <c r="M315" s="11">
        <f t="shared" si="87"/>
        <v>1.008198441</v>
      </c>
      <c r="N315" s="11">
        <f t="shared" ca="1" si="88"/>
        <v>1.014467711</v>
      </c>
      <c r="O315" s="17">
        <f t="shared" si="99"/>
        <v>0</v>
      </c>
      <c r="P315" s="13">
        <f t="shared" ca="1" si="89"/>
        <v>14.467711</v>
      </c>
      <c r="Q315" s="20">
        <f t="shared" si="90"/>
        <v>0</v>
      </c>
      <c r="R315" s="13">
        <f t="shared" si="91"/>
        <v>0</v>
      </c>
      <c r="S315" s="4" t="str">
        <f t="shared" si="100"/>
        <v>A+J=</v>
      </c>
      <c r="T315" s="34">
        <f t="shared" si="101"/>
        <v>44301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3">
        <f t="shared" si="92"/>
        <v>44240</v>
      </c>
      <c r="B316" s="74">
        <f t="shared" ca="1" si="102"/>
        <v>1014.643297</v>
      </c>
      <c r="C316" s="13">
        <f t="shared" si="93"/>
        <v>1000</v>
      </c>
      <c r="D316" s="12">
        <f ca="1">IF(A316&lt;$B$1,VLOOKUP(A316,[1]DI!$A$4:$B$15000,2,FALSE),0)</f>
        <v>0</v>
      </c>
      <c r="E316" s="13">
        <f t="shared" ca="1" si="85"/>
        <v>1</v>
      </c>
      <c r="F316" s="13">
        <f ca="1">(TRUNC(PRODUCT($E$12:$E315),16))</f>
        <v>1.01825949144566</v>
      </c>
      <c r="G316" s="13">
        <f t="shared" ca="1" si="94"/>
        <v>1.01189120801361</v>
      </c>
      <c r="H316" s="13">
        <f t="shared" ca="1" si="86"/>
        <v>1.00629345</v>
      </c>
      <c r="I316" s="12">
        <f t="shared" si="95"/>
        <v>2.5100000000000001E-2</v>
      </c>
      <c r="J316" s="34">
        <f t="shared" si="96"/>
        <v>44119</v>
      </c>
      <c r="K316" s="2">
        <f t="shared" si="97"/>
        <v>83</v>
      </c>
      <c r="L316" s="17">
        <f t="shared" si="98"/>
        <v>84</v>
      </c>
      <c r="M316" s="11">
        <f t="shared" si="87"/>
        <v>1.0082976260000001</v>
      </c>
      <c r="N316" s="11">
        <f t="shared" ca="1" si="88"/>
        <v>1.0146432970000001</v>
      </c>
      <c r="O316" s="17">
        <f t="shared" si="99"/>
        <v>0</v>
      </c>
      <c r="P316" s="13">
        <f t="shared" ca="1" si="89"/>
        <v>14.643297</v>
      </c>
      <c r="Q316" s="20">
        <f t="shared" si="90"/>
        <v>0</v>
      </c>
      <c r="R316" s="13">
        <f t="shared" si="91"/>
        <v>0</v>
      </c>
      <c r="S316" s="4" t="str">
        <f t="shared" si="100"/>
        <v>A+J=</v>
      </c>
      <c r="T316" s="34">
        <f t="shared" si="101"/>
        <v>44301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3">
        <f t="shared" si="92"/>
        <v>44241</v>
      </c>
      <c r="B317" s="74">
        <f t="shared" ca="1" si="102"/>
        <v>1014.643297</v>
      </c>
      <c r="C317" s="13">
        <f t="shared" si="93"/>
        <v>1000</v>
      </c>
      <c r="D317" s="12">
        <f ca="1">IF(A317&lt;$B$1,VLOOKUP(A317,[1]DI!$A$4:$B$15000,2,FALSE),0)</f>
        <v>0</v>
      </c>
      <c r="E317" s="13">
        <f t="shared" ca="1" si="85"/>
        <v>1</v>
      </c>
      <c r="F317" s="13">
        <f ca="1">(TRUNC(PRODUCT($E$12:$E316),16))</f>
        <v>1.01825949144566</v>
      </c>
      <c r="G317" s="13">
        <f t="shared" ca="1" si="94"/>
        <v>1.01189120801361</v>
      </c>
      <c r="H317" s="13">
        <f t="shared" ca="1" si="86"/>
        <v>1.00629345</v>
      </c>
      <c r="I317" s="12">
        <f t="shared" si="95"/>
        <v>2.5100000000000001E-2</v>
      </c>
      <c r="J317" s="34">
        <f t="shared" si="96"/>
        <v>44119</v>
      </c>
      <c r="K317" s="2">
        <f t="shared" si="97"/>
        <v>83</v>
      </c>
      <c r="L317" s="17">
        <f t="shared" si="98"/>
        <v>84</v>
      </c>
      <c r="M317" s="11">
        <f t="shared" si="87"/>
        <v>1.0082976260000001</v>
      </c>
      <c r="N317" s="11">
        <f t="shared" ca="1" si="88"/>
        <v>1.0146432970000001</v>
      </c>
      <c r="O317" s="17">
        <f t="shared" si="99"/>
        <v>0</v>
      </c>
      <c r="P317" s="13">
        <f t="shared" ca="1" si="89"/>
        <v>14.643297</v>
      </c>
      <c r="Q317" s="20">
        <f t="shared" si="90"/>
        <v>0</v>
      </c>
      <c r="R317" s="13">
        <f t="shared" si="91"/>
        <v>0</v>
      </c>
      <c r="S317" s="4" t="str">
        <f t="shared" si="100"/>
        <v>A+J=</v>
      </c>
      <c r="T317" s="34">
        <f t="shared" si="101"/>
        <v>44301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3">
        <f t="shared" si="92"/>
        <v>44242</v>
      </c>
      <c r="B318" s="74">
        <f t="shared" ca="1" si="102"/>
        <v>1014.643297</v>
      </c>
      <c r="C318" s="13">
        <f t="shared" si="93"/>
        <v>1000</v>
      </c>
      <c r="D318" s="12">
        <f ca="1">IF(A318&lt;$B$1,VLOOKUP(A318,[1]DI!$A$4:$B$15000,2,FALSE),0)</f>
        <v>0</v>
      </c>
      <c r="E318" s="13">
        <f t="shared" ca="1" si="85"/>
        <v>1</v>
      </c>
      <c r="F318" s="13">
        <f ca="1">(TRUNC(PRODUCT($E$12:$E317),16))</f>
        <v>1.01825949144566</v>
      </c>
      <c r="G318" s="13">
        <f t="shared" ca="1" si="94"/>
        <v>1.01189120801361</v>
      </c>
      <c r="H318" s="13">
        <f t="shared" ca="1" si="86"/>
        <v>1.00629345</v>
      </c>
      <c r="I318" s="12">
        <f t="shared" si="95"/>
        <v>2.5100000000000001E-2</v>
      </c>
      <c r="J318" s="34">
        <f t="shared" si="96"/>
        <v>44119</v>
      </c>
      <c r="K318" s="2">
        <f t="shared" si="97"/>
        <v>83</v>
      </c>
      <c r="L318" s="17">
        <f t="shared" si="98"/>
        <v>84</v>
      </c>
      <c r="M318" s="11">
        <f t="shared" si="87"/>
        <v>1.0082976260000001</v>
      </c>
      <c r="N318" s="11">
        <f t="shared" ca="1" si="88"/>
        <v>1.0146432970000001</v>
      </c>
      <c r="O318" s="17">
        <f t="shared" si="99"/>
        <v>0</v>
      </c>
      <c r="P318" s="13">
        <f t="shared" ca="1" si="89"/>
        <v>14.643297</v>
      </c>
      <c r="Q318" s="20">
        <f t="shared" si="90"/>
        <v>0</v>
      </c>
      <c r="R318" s="13">
        <f t="shared" si="91"/>
        <v>0</v>
      </c>
      <c r="S318" s="4" t="str">
        <f t="shared" si="100"/>
        <v>A+J=</v>
      </c>
      <c r="T318" s="34">
        <f t="shared" si="101"/>
        <v>44301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3">
        <f t="shared" si="92"/>
        <v>44243</v>
      </c>
      <c r="B319" s="74">
        <f t="shared" ca="1" si="102"/>
        <v>1014.643297</v>
      </c>
      <c r="C319" s="13">
        <f t="shared" si="93"/>
        <v>1000</v>
      </c>
      <c r="D319" s="12">
        <f ca="1">IF(A319&lt;$B$1,VLOOKUP(A319,[1]DI!$A$4:$B$15000,2,FALSE),0)</f>
        <v>0</v>
      </c>
      <c r="E319" s="13">
        <f t="shared" ca="1" si="85"/>
        <v>1</v>
      </c>
      <c r="F319" s="13">
        <f ca="1">(TRUNC(PRODUCT($E$12:$E318),16))</f>
        <v>1.01825949144566</v>
      </c>
      <c r="G319" s="13">
        <f t="shared" ca="1" si="94"/>
        <v>1.01189120801361</v>
      </c>
      <c r="H319" s="13">
        <f t="shared" ca="1" si="86"/>
        <v>1.00629345</v>
      </c>
      <c r="I319" s="12">
        <f t="shared" si="95"/>
        <v>2.5100000000000001E-2</v>
      </c>
      <c r="J319" s="34">
        <f t="shared" si="96"/>
        <v>44119</v>
      </c>
      <c r="K319" s="2">
        <f t="shared" si="97"/>
        <v>83</v>
      </c>
      <c r="L319" s="17">
        <f t="shared" si="98"/>
        <v>84</v>
      </c>
      <c r="M319" s="11">
        <f t="shared" si="87"/>
        <v>1.0082976260000001</v>
      </c>
      <c r="N319" s="11">
        <f t="shared" ca="1" si="88"/>
        <v>1.0146432970000001</v>
      </c>
      <c r="O319" s="17">
        <f t="shared" si="99"/>
        <v>0</v>
      </c>
      <c r="P319" s="13">
        <f t="shared" ca="1" si="89"/>
        <v>14.643297</v>
      </c>
      <c r="Q319" s="20">
        <f t="shared" si="90"/>
        <v>0</v>
      </c>
      <c r="R319" s="13">
        <f t="shared" si="91"/>
        <v>0</v>
      </c>
      <c r="S319" s="4" t="str">
        <f t="shared" si="100"/>
        <v>A+J=</v>
      </c>
      <c r="T319" s="34">
        <f t="shared" si="101"/>
        <v>44301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3">
        <f t="shared" si="92"/>
        <v>44244</v>
      </c>
      <c r="B320" s="74">
        <f t="shared" ca="1" si="102"/>
        <v>1014.643297</v>
      </c>
      <c r="C320" s="13">
        <f t="shared" si="93"/>
        <v>1000</v>
      </c>
      <c r="D320" s="12">
        <f ca="1">IF(A320&lt;$B$1,VLOOKUP(A320,[1]DI!$A$4:$B$15000,2,FALSE),0)</f>
        <v>1.9000000000000006E-2</v>
      </c>
      <c r="E320" s="13">
        <f t="shared" ca="1" si="85"/>
        <v>1.0000746899999999</v>
      </c>
      <c r="F320" s="13">
        <f ca="1">(TRUNC(PRODUCT($E$12:$E319),16))</f>
        <v>1.01825949144566</v>
      </c>
      <c r="G320" s="13">
        <f t="shared" ca="1" si="94"/>
        <v>1.01189120801361</v>
      </c>
      <c r="H320" s="13">
        <f t="shared" ca="1" si="86"/>
        <v>1.00629345</v>
      </c>
      <c r="I320" s="12">
        <f t="shared" si="95"/>
        <v>2.5100000000000001E-2</v>
      </c>
      <c r="J320" s="34">
        <f t="shared" si="96"/>
        <v>44119</v>
      </c>
      <c r="K320" s="2">
        <f t="shared" si="97"/>
        <v>84</v>
      </c>
      <c r="L320" s="17">
        <f t="shared" si="98"/>
        <v>84</v>
      </c>
      <c r="M320" s="11">
        <f t="shared" si="87"/>
        <v>1.0082976260000001</v>
      </c>
      <c r="N320" s="11">
        <f t="shared" ca="1" si="88"/>
        <v>1.0146432970000001</v>
      </c>
      <c r="O320" s="17">
        <f t="shared" si="99"/>
        <v>0</v>
      </c>
      <c r="P320" s="13">
        <f t="shared" ca="1" si="89"/>
        <v>14.643297</v>
      </c>
      <c r="Q320" s="20">
        <f t="shared" si="90"/>
        <v>0</v>
      </c>
      <c r="R320" s="13">
        <f t="shared" si="91"/>
        <v>0</v>
      </c>
      <c r="S320" s="4" t="str">
        <f t="shared" si="100"/>
        <v>A+J=</v>
      </c>
      <c r="T320" s="34">
        <f t="shared" si="101"/>
        <v>44301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3">
        <f t="shared" si="92"/>
        <v>44245</v>
      </c>
      <c r="B321" s="74">
        <f t="shared" ca="1" si="102"/>
        <v>1014.81890599</v>
      </c>
      <c r="C321" s="13">
        <f t="shared" si="93"/>
        <v>1000</v>
      </c>
      <c r="D321" s="12">
        <f ca="1">IF(A321&lt;$B$1,VLOOKUP(A321,[1]DI!$A$4:$B$15000,2,FALSE),0)</f>
        <v>1.9000000000000006E-2</v>
      </c>
      <c r="E321" s="13">
        <f t="shared" ca="1" si="85"/>
        <v>1.0000746899999999</v>
      </c>
      <c r="F321" s="13">
        <f ca="1">(TRUNC(PRODUCT($E$12:$E320),16))</f>
        <v>1.0183355452470799</v>
      </c>
      <c r="G321" s="13">
        <f t="shared" ca="1" si="94"/>
        <v>1.01189120801361</v>
      </c>
      <c r="H321" s="13">
        <f t="shared" ca="1" si="86"/>
        <v>1.00636861</v>
      </c>
      <c r="I321" s="12">
        <f t="shared" si="95"/>
        <v>2.5100000000000001E-2</v>
      </c>
      <c r="J321" s="34">
        <f t="shared" si="96"/>
        <v>44119</v>
      </c>
      <c r="K321" s="2">
        <f t="shared" si="97"/>
        <v>85</v>
      </c>
      <c r="L321" s="17">
        <f t="shared" si="98"/>
        <v>85</v>
      </c>
      <c r="M321" s="11">
        <f t="shared" si="87"/>
        <v>1.00839682</v>
      </c>
      <c r="N321" s="11">
        <f t="shared" ca="1" si="88"/>
        <v>1.0148189059999999</v>
      </c>
      <c r="O321" s="17">
        <f t="shared" si="99"/>
        <v>0</v>
      </c>
      <c r="P321" s="13">
        <f t="shared" ca="1" si="89"/>
        <v>14.818905989999999</v>
      </c>
      <c r="Q321" s="20">
        <f t="shared" si="90"/>
        <v>0</v>
      </c>
      <c r="R321" s="13">
        <f t="shared" si="91"/>
        <v>0</v>
      </c>
      <c r="S321" s="4" t="str">
        <f t="shared" si="100"/>
        <v>A+J=</v>
      </c>
      <c r="T321" s="34">
        <f t="shared" si="101"/>
        <v>44301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3">
        <f t="shared" si="92"/>
        <v>44246</v>
      </c>
      <c r="B322" s="74">
        <f t="shared" ca="1" si="102"/>
        <v>1014.994541</v>
      </c>
      <c r="C322" s="13">
        <f t="shared" si="93"/>
        <v>1000</v>
      </c>
      <c r="D322" s="12">
        <f ca="1">IF(A322&lt;$B$1,VLOOKUP(A322,[1]DI!$A$4:$B$15000,2,FALSE),0)</f>
        <v>1.9000000000000006E-2</v>
      </c>
      <c r="E322" s="13">
        <f t="shared" ca="1" si="85"/>
        <v>1.0000746899999999</v>
      </c>
      <c r="F322" s="13">
        <f ca="1">(TRUNC(PRODUCT($E$12:$E321),16))</f>
        <v>1.01841160472895</v>
      </c>
      <c r="G322" s="13">
        <f t="shared" ca="1" si="94"/>
        <v>1.01189120801361</v>
      </c>
      <c r="H322" s="13">
        <f t="shared" ca="1" si="86"/>
        <v>1.00644377</v>
      </c>
      <c r="I322" s="12">
        <f t="shared" si="95"/>
        <v>2.5100000000000001E-2</v>
      </c>
      <c r="J322" s="34">
        <f t="shared" si="96"/>
        <v>44119</v>
      </c>
      <c r="K322" s="2">
        <f t="shared" si="97"/>
        <v>86</v>
      </c>
      <c r="L322" s="17">
        <f t="shared" si="98"/>
        <v>86</v>
      </c>
      <c r="M322" s="11">
        <f t="shared" si="87"/>
        <v>1.0084960249999999</v>
      </c>
      <c r="N322" s="11">
        <f t="shared" ca="1" si="88"/>
        <v>1.0149945410000001</v>
      </c>
      <c r="O322" s="17">
        <f t="shared" si="99"/>
        <v>0</v>
      </c>
      <c r="P322" s="13">
        <f t="shared" ca="1" si="89"/>
        <v>14.994541</v>
      </c>
      <c r="Q322" s="20">
        <f t="shared" si="90"/>
        <v>0</v>
      </c>
      <c r="R322" s="13">
        <f t="shared" si="91"/>
        <v>0</v>
      </c>
      <c r="S322" s="4" t="str">
        <f t="shared" si="100"/>
        <v>A+J=</v>
      </c>
      <c r="T322" s="34">
        <f t="shared" si="101"/>
        <v>44301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3">
        <f t="shared" si="92"/>
        <v>44247</v>
      </c>
      <c r="B323" s="74">
        <f t="shared" ca="1" si="102"/>
        <v>1015.170211</v>
      </c>
      <c r="C323" s="13">
        <f t="shared" si="93"/>
        <v>1000</v>
      </c>
      <c r="D323" s="12">
        <f ca="1">IF(A323&lt;$B$1,VLOOKUP(A323,[1]DI!$A$4:$B$15000,2,FALSE),0)</f>
        <v>0</v>
      </c>
      <c r="E323" s="13">
        <f t="shared" ca="1" si="85"/>
        <v>1</v>
      </c>
      <c r="F323" s="13">
        <f ca="1">(TRUNC(PRODUCT($E$12:$E322),16))</f>
        <v>1.01848766989171</v>
      </c>
      <c r="G323" s="13">
        <f t="shared" ca="1" si="94"/>
        <v>1.01189120801361</v>
      </c>
      <c r="H323" s="13">
        <f t="shared" ca="1" si="86"/>
        <v>1.0065189400000001</v>
      </c>
      <c r="I323" s="12">
        <f t="shared" si="95"/>
        <v>2.5100000000000001E-2</v>
      </c>
      <c r="J323" s="34">
        <f t="shared" si="96"/>
        <v>44119</v>
      </c>
      <c r="K323" s="2">
        <f t="shared" si="97"/>
        <v>86</v>
      </c>
      <c r="L323" s="17">
        <f t="shared" si="98"/>
        <v>87</v>
      </c>
      <c r="M323" s="11">
        <f t="shared" si="87"/>
        <v>1.0085952389999999</v>
      </c>
      <c r="N323" s="11">
        <f t="shared" ca="1" si="88"/>
        <v>1.015170211</v>
      </c>
      <c r="O323" s="17">
        <f t="shared" si="99"/>
        <v>0</v>
      </c>
      <c r="P323" s="13">
        <f t="shared" ca="1" si="89"/>
        <v>15.170211</v>
      </c>
      <c r="Q323" s="20">
        <f t="shared" si="90"/>
        <v>0</v>
      </c>
      <c r="R323" s="13">
        <f t="shared" si="91"/>
        <v>0</v>
      </c>
      <c r="S323" s="4" t="str">
        <f t="shared" si="100"/>
        <v>A+J=</v>
      </c>
      <c r="T323" s="34">
        <f t="shared" si="101"/>
        <v>44301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3">
        <f t="shared" si="92"/>
        <v>44248</v>
      </c>
      <c r="B324" s="74">
        <f t="shared" ca="1" si="102"/>
        <v>1015.170211</v>
      </c>
      <c r="C324" s="13">
        <f t="shared" si="93"/>
        <v>1000</v>
      </c>
      <c r="D324" s="12">
        <f ca="1">IF(A324&lt;$B$1,VLOOKUP(A324,[1]DI!$A$4:$B$15000,2,FALSE),0)</f>
        <v>0</v>
      </c>
      <c r="E324" s="13">
        <f t="shared" ca="1" si="85"/>
        <v>1</v>
      </c>
      <c r="F324" s="13">
        <f ca="1">(TRUNC(PRODUCT($E$12:$E323),16))</f>
        <v>1.01848766989171</v>
      </c>
      <c r="G324" s="13">
        <f t="shared" ca="1" si="94"/>
        <v>1.01189120801361</v>
      </c>
      <c r="H324" s="13">
        <f t="shared" ca="1" si="86"/>
        <v>1.0065189400000001</v>
      </c>
      <c r="I324" s="12">
        <f t="shared" si="95"/>
        <v>2.5100000000000001E-2</v>
      </c>
      <c r="J324" s="34">
        <f t="shared" si="96"/>
        <v>44119</v>
      </c>
      <c r="K324" s="2">
        <f t="shared" si="97"/>
        <v>86</v>
      </c>
      <c r="L324" s="17">
        <f t="shared" si="98"/>
        <v>87</v>
      </c>
      <c r="M324" s="11">
        <f t="shared" si="87"/>
        <v>1.0085952389999999</v>
      </c>
      <c r="N324" s="11">
        <f t="shared" ca="1" si="88"/>
        <v>1.015170211</v>
      </c>
      <c r="O324" s="17">
        <f t="shared" si="99"/>
        <v>0</v>
      </c>
      <c r="P324" s="13">
        <f t="shared" ca="1" si="89"/>
        <v>15.170211</v>
      </c>
      <c r="Q324" s="20">
        <f t="shared" si="90"/>
        <v>0</v>
      </c>
      <c r="R324" s="13">
        <f t="shared" si="91"/>
        <v>0</v>
      </c>
      <c r="S324" s="4" t="str">
        <f t="shared" si="100"/>
        <v>A+J=</v>
      </c>
      <c r="T324" s="34">
        <f t="shared" si="101"/>
        <v>44301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3">
        <f t="shared" si="92"/>
        <v>44249</v>
      </c>
      <c r="B325" s="74">
        <f t="shared" ca="1" si="102"/>
        <v>1015.170211</v>
      </c>
      <c r="C325" s="13">
        <f t="shared" si="93"/>
        <v>1000</v>
      </c>
      <c r="D325" s="12">
        <f ca="1">IF(A325&lt;$B$1,VLOOKUP(A325,[1]DI!$A$4:$B$15000,2,FALSE),0)</f>
        <v>1.9000000000000006E-2</v>
      </c>
      <c r="E325" s="13">
        <f t="shared" ca="1" si="85"/>
        <v>1.0000746899999999</v>
      </c>
      <c r="F325" s="13">
        <f ca="1">(TRUNC(PRODUCT($E$12:$E324),16))</f>
        <v>1.01848766989171</v>
      </c>
      <c r="G325" s="13">
        <f t="shared" ca="1" si="94"/>
        <v>1.01189120801361</v>
      </c>
      <c r="H325" s="13">
        <f t="shared" ca="1" si="86"/>
        <v>1.0065189400000001</v>
      </c>
      <c r="I325" s="12">
        <f t="shared" si="95"/>
        <v>2.5100000000000001E-2</v>
      </c>
      <c r="J325" s="34">
        <f t="shared" si="96"/>
        <v>44119</v>
      </c>
      <c r="K325" s="2">
        <f t="shared" si="97"/>
        <v>87</v>
      </c>
      <c r="L325" s="17">
        <f t="shared" si="98"/>
        <v>87</v>
      </c>
      <c r="M325" s="11">
        <f t="shared" si="87"/>
        <v>1.0085952389999999</v>
      </c>
      <c r="N325" s="11">
        <f t="shared" ca="1" si="88"/>
        <v>1.015170211</v>
      </c>
      <c r="O325" s="17">
        <f t="shared" si="99"/>
        <v>0</v>
      </c>
      <c r="P325" s="13">
        <f t="shared" ca="1" si="89"/>
        <v>15.170211</v>
      </c>
      <c r="Q325" s="20">
        <f t="shared" si="90"/>
        <v>0</v>
      </c>
      <c r="R325" s="13">
        <f t="shared" si="91"/>
        <v>0</v>
      </c>
      <c r="S325" s="4" t="str">
        <f t="shared" si="100"/>
        <v>A+J=</v>
      </c>
      <c r="T325" s="34">
        <f t="shared" si="101"/>
        <v>44301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3">
        <f t="shared" si="92"/>
        <v>44250</v>
      </c>
      <c r="B326" s="74">
        <f t="shared" ca="1" si="102"/>
        <v>1015.345916</v>
      </c>
      <c r="C326" s="13">
        <f t="shared" si="93"/>
        <v>1000</v>
      </c>
      <c r="D326" s="12">
        <f ca="1">IF(A326&lt;$B$1,VLOOKUP(A326,[1]DI!$A$4:$B$15000,2,FALSE),0)</f>
        <v>1.9000000000000006E-2</v>
      </c>
      <c r="E326" s="13">
        <f t="shared" ca="1" si="85"/>
        <v>1.0000746899999999</v>
      </c>
      <c r="F326" s="13">
        <f ca="1">(TRUNC(PRODUCT($E$12:$E325),16))</f>
        <v>1.0185637407357799</v>
      </c>
      <c r="G326" s="13">
        <f t="shared" ca="1" si="94"/>
        <v>1.01189120801361</v>
      </c>
      <c r="H326" s="13">
        <f t="shared" ca="1" si="86"/>
        <v>1.0065941199999999</v>
      </c>
      <c r="I326" s="12">
        <f t="shared" si="95"/>
        <v>2.5100000000000001E-2</v>
      </c>
      <c r="J326" s="34">
        <f t="shared" si="96"/>
        <v>44119</v>
      </c>
      <c r="K326" s="2">
        <f t="shared" si="97"/>
        <v>88</v>
      </c>
      <c r="L326" s="17">
        <f t="shared" si="98"/>
        <v>88</v>
      </c>
      <c r="M326" s="11">
        <f t="shared" si="87"/>
        <v>1.008694464</v>
      </c>
      <c r="N326" s="11">
        <f t="shared" ca="1" si="88"/>
        <v>1.015345916</v>
      </c>
      <c r="O326" s="17">
        <f t="shared" si="99"/>
        <v>0</v>
      </c>
      <c r="P326" s="13">
        <f t="shared" ca="1" si="89"/>
        <v>15.345916000000001</v>
      </c>
      <c r="Q326" s="20">
        <f t="shared" si="90"/>
        <v>0</v>
      </c>
      <c r="R326" s="13">
        <f t="shared" si="91"/>
        <v>0</v>
      </c>
      <c r="S326" s="4" t="str">
        <f t="shared" si="100"/>
        <v>A+J=</v>
      </c>
      <c r="T326" s="34">
        <f t="shared" si="101"/>
        <v>44301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3">
        <f t="shared" si="92"/>
        <v>44251</v>
      </c>
      <c r="B327" s="74">
        <f t="shared" ca="1" si="102"/>
        <v>1015.521645</v>
      </c>
      <c r="C327" s="13">
        <f t="shared" si="93"/>
        <v>1000</v>
      </c>
      <c r="D327" s="12">
        <f ca="1">IF(A327&lt;$B$1,VLOOKUP(A327,[1]DI!$A$4:$B$15000,2,FALSE),0)</f>
        <v>1.9000000000000006E-2</v>
      </c>
      <c r="E327" s="13">
        <f t="shared" ca="1" si="85"/>
        <v>1.0000746899999999</v>
      </c>
      <c r="F327" s="13">
        <f ca="1">(TRUNC(PRODUCT($E$12:$E326),16))</f>
        <v>1.01863981726157</v>
      </c>
      <c r="G327" s="13">
        <f t="shared" ca="1" si="94"/>
        <v>1.01189120801361</v>
      </c>
      <c r="H327" s="13">
        <f t="shared" ca="1" si="86"/>
        <v>1.0066693</v>
      </c>
      <c r="I327" s="12">
        <f t="shared" si="95"/>
        <v>2.5100000000000001E-2</v>
      </c>
      <c r="J327" s="34">
        <f t="shared" si="96"/>
        <v>44119</v>
      </c>
      <c r="K327" s="2">
        <f t="shared" si="97"/>
        <v>89</v>
      </c>
      <c r="L327" s="17">
        <f t="shared" si="98"/>
        <v>89</v>
      </c>
      <c r="M327" s="11">
        <f t="shared" si="87"/>
        <v>1.008793697</v>
      </c>
      <c r="N327" s="11">
        <f t="shared" ca="1" si="88"/>
        <v>1.015521645</v>
      </c>
      <c r="O327" s="17">
        <f t="shared" si="99"/>
        <v>0</v>
      </c>
      <c r="P327" s="13">
        <f t="shared" ca="1" si="89"/>
        <v>15.521644999999999</v>
      </c>
      <c r="Q327" s="20">
        <f t="shared" si="90"/>
        <v>0</v>
      </c>
      <c r="R327" s="13">
        <f t="shared" si="91"/>
        <v>0</v>
      </c>
      <c r="S327" s="4" t="str">
        <f t="shared" si="100"/>
        <v>A+J=</v>
      </c>
      <c r="T327" s="34">
        <f t="shared" si="101"/>
        <v>44301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3">
        <f t="shared" si="92"/>
        <v>44252</v>
      </c>
      <c r="B328" s="74">
        <f t="shared" ca="1" si="102"/>
        <v>1015.69740899</v>
      </c>
      <c r="C328" s="13">
        <f t="shared" si="93"/>
        <v>1000</v>
      </c>
      <c r="D328" s="12">
        <f ca="1">IF(A328&lt;$B$1,VLOOKUP(A328,[1]DI!$A$4:$B$15000,2,FALSE),0)</f>
        <v>1.9000000000000006E-2</v>
      </c>
      <c r="E328" s="13">
        <f t="shared" ca="1" si="85"/>
        <v>1.0000746899999999</v>
      </c>
      <c r="F328" s="13">
        <f ca="1">(TRUNC(PRODUCT($E$12:$E327),16))</f>
        <v>1.01871589946952</v>
      </c>
      <c r="G328" s="13">
        <f t="shared" ca="1" si="94"/>
        <v>1.01189120801361</v>
      </c>
      <c r="H328" s="13">
        <f t="shared" ca="1" si="86"/>
        <v>1.00674449</v>
      </c>
      <c r="I328" s="12">
        <f t="shared" si="95"/>
        <v>2.5100000000000001E-2</v>
      </c>
      <c r="J328" s="34">
        <f t="shared" si="96"/>
        <v>44119</v>
      </c>
      <c r="K328" s="2">
        <f t="shared" si="97"/>
        <v>90</v>
      </c>
      <c r="L328" s="17">
        <f t="shared" si="98"/>
        <v>90</v>
      </c>
      <c r="M328" s="11">
        <f t="shared" si="87"/>
        <v>1.008892941</v>
      </c>
      <c r="N328" s="11">
        <f t="shared" ca="1" si="88"/>
        <v>1.0156974089999999</v>
      </c>
      <c r="O328" s="17">
        <f t="shared" si="99"/>
        <v>0</v>
      </c>
      <c r="P328" s="13">
        <f t="shared" ca="1" si="89"/>
        <v>15.69740899</v>
      </c>
      <c r="Q328" s="20">
        <f t="shared" si="90"/>
        <v>0</v>
      </c>
      <c r="R328" s="13">
        <f t="shared" si="91"/>
        <v>0</v>
      </c>
      <c r="S328" s="4" t="str">
        <f t="shared" si="100"/>
        <v>A+J=</v>
      </c>
      <c r="T328" s="34">
        <f t="shared" si="101"/>
        <v>44301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3">
        <f t="shared" si="92"/>
        <v>44253</v>
      </c>
      <c r="B329" s="74">
        <f t="shared" ca="1" si="102"/>
        <v>1015.87320799</v>
      </c>
      <c r="C329" s="13">
        <f t="shared" si="93"/>
        <v>1000</v>
      </c>
      <c r="D329" s="12">
        <f ca="1">IF(A329&lt;$B$1,VLOOKUP(A329,[1]DI!$A$4:$B$15000,2,FALSE),0)</f>
        <v>1.9000000000000006E-2</v>
      </c>
      <c r="E329" s="13">
        <f t="shared" ca="1" si="85"/>
        <v>1.0000746899999999</v>
      </c>
      <c r="F329" s="13">
        <f ca="1">(TRUNC(PRODUCT($E$12:$E328),16))</f>
        <v>1.0187919873600499</v>
      </c>
      <c r="G329" s="13">
        <f t="shared" ca="1" si="94"/>
        <v>1.01189120801361</v>
      </c>
      <c r="H329" s="13">
        <f t="shared" ca="1" si="86"/>
        <v>1.0068196899999999</v>
      </c>
      <c r="I329" s="12">
        <f t="shared" si="95"/>
        <v>2.5100000000000001E-2</v>
      </c>
      <c r="J329" s="34">
        <f t="shared" si="96"/>
        <v>44119</v>
      </c>
      <c r="K329" s="2">
        <f t="shared" si="97"/>
        <v>91</v>
      </c>
      <c r="L329" s="17">
        <f t="shared" si="98"/>
        <v>91</v>
      </c>
      <c r="M329" s="11">
        <f t="shared" si="87"/>
        <v>1.008992194</v>
      </c>
      <c r="N329" s="11">
        <f t="shared" ca="1" si="88"/>
        <v>1.0158732079999999</v>
      </c>
      <c r="O329" s="17">
        <f t="shared" si="99"/>
        <v>0</v>
      </c>
      <c r="P329" s="13">
        <f t="shared" ca="1" si="89"/>
        <v>15.873207989999999</v>
      </c>
      <c r="Q329" s="20">
        <f t="shared" si="90"/>
        <v>0</v>
      </c>
      <c r="R329" s="13">
        <f t="shared" si="91"/>
        <v>0</v>
      </c>
      <c r="S329" s="4" t="str">
        <f t="shared" si="100"/>
        <v>A+J=</v>
      </c>
      <c r="T329" s="34">
        <f t="shared" si="101"/>
        <v>44301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3">
        <f t="shared" si="92"/>
        <v>44254</v>
      </c>
      <c r="B330" s="74">
        <f t="shared" ca="1" si="102"/>
        <v>1016.049023</v>
      </c>
      <c r="C330" s="13">
        <f t="shared" si="93"/>
        <v>1000</v>
      </c>
      <c r="D330" s="12">
        <f ca="1">IF(A330&lt;$B$1,VLOOKUP(A330,[1]DI!$A$4:$B$15000,2,FALSE),0)</f>
        <v>0</v>
      </c>
      <c r="E330" s="13">
        <f t="shared" ca="1" si="85"/>
        <v>1</v>
      </c>
      <c r="F330" s="13">
        <f ca="1">(TRUNC(PRODUCT($E$12:$E329),16))</f>
        <v>1.0188680809335899</v>
      </c>
      <c r="G330" s="13">
        <f t="shared" ca="1" si="94"/>
        <v>1.01189120801361</v>
      </c>
      <c r="H330" s="13">
        <f t="shared" ca="1" si="86"/>
        <v>1.0068948799999999</v>
      </c>
      <c r="I330" s="12">
        <f t="shared" si="95"/>
        <v>2.5100000000000001E-2</v>
      </c>
      <c r="J330" s="34">
        <f t="shared" si="96"/>
        <v>44119</v>
      </c>
      <c r="K330" s="2">
        <f t="shared" si="97"/>
        <v>91</v>
      </c>
      <c r="L330" s="17">
        <f t="shared" si="98"/>
        <v>92</v>
      </c>
      <c r="M330" s="11">
        <f t="shared" si="87"/>
        <v>1.0090914580000001</v>
      </c>
      <c r="N330" s="11">
        <f t="shared" ca="1" si="88"/>
        <v>1.0160490230000001</v>
      </c>
      <c r="O330" s="17">
        <f t="shared" si="99"/>
        <v>0</v>
      </c>
      <c r="P330" s="13">
        <f t="shared" ca="1" si="89"/>
        <v>16.049022999999998</v>
      </c>
      <c r="Q330" s="20">
        <f t="shared" si="90"/>
        <v>0</v>
      </c>
      <c r="R330" s="13">
        <f t="shared" si="91"/>
        <v>0</v>
      </c>
      <c r="S330" s="4" t="str">
        <f t="shared" si="100"/>
        <v>A+J=</v>
      </c>
      <c r="T330" s="34">
        <f t="shared" si="101"/>
        <v>44301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3">
        <f t="shared" si="92"/>
        <v>44255</v>
      </c>
      <c r="B331" s="74">
        <f t="shared" ca="1" si="102"/>
        <v>1016.049023</v>
      </c>
      <c r="C331" s="13">
        <f t="shared" si="93"/>
        <v>1000</v>
      </c>
      <c r="D331" s="12">
        <f ca="1">IF(A331&lt;$B$1,VLOOKUP(A331,[1]DI!$A$4:$B$15000,2,FALSE),0)</f>
        <v>0</v>
      </c>
      <c r="E331" s="13">
        <f t="shared" ca="1" si="85"/>
        <v>1</v>
      </c>
      <c r="F331" s="13">
        <f ca="1">(TRUNC(PRODUCT($E$12:$E330),16))</f>
        <v>1.0188680809335899</v>
      </c>
      <c r="G331" s="13">
        <f t="shared" ca="1" si="94"/>
        <v>1.01189120801361</v>
      </c>
      <c r="H331" s="13">
        <f t="shared" ca="1" si="86"/>
        <v>1.0068948799999999</v>
      </c>
      <c r="I331" s="12">
        <f t="shared" si="95"/>
        <v>2.5100000000000001E-2</v>
      </c>
      <c r="J331" s="34">
        <f t="shared" si="96"/>
        <v>44119</v>
      </c>
      <c r="K331" s="2">
        <f t="shared" si="97"/>
        <v>91</v>
      </c>
      <c r="L331" s="17">
        <f t="shared" si="98"/>
        <v>92</v>
      </c>
      <c r="M331" s="11">
        <f t="shared" si="87"/>
        <v>1.0090914580000001</v>
      </c>
      <c r="N331" s="11">
        <f t="shared" ca="1" si="88"/>
        <v>1.0160490230000001</v>
      </c>
      <c r="O331" s="17">
        <f t="shared" si="99"/>
        <v>0</v>
      </c>
      <c r="P331" s="13">
        <f t="shared" ca="1" si="89"/>
        <v>16.049022999999998</v>
      </c>
      <c r="Q331" s="20">
        <f t="shared" si="90"/>
        <v>0</v>
      </c>
      <c r="R331" s="13">
        <f t="shared" si="91"/>
        <v>0</v>
      </c>
      <c r="S331" s="4" t="str">
        <f t="shared" si="100"/>
        <v>A+J=</v>
      </c>
      <c r="T331" s="34">
        <f t="shared" si="101"/>
        <v>44301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3">
        <f t="shared" si="92"/>
        <v>44256</v>
      </c>
      <c r="B332" s="74">
        <f t="shared" ca="1" si="102"/>
        <v>1016.049023</v>
      </c>
      <c r="C332" s="13">
        <f t="shared" si="93"/>
        <v>1000</v>
      </c>
      <c r="D332" s="12">
        <f ca="1">IF(A332&lt;$B$1,VLOOKUP(A332,[1]DI!$A$4:$B$15000,2,FALSE),0)</f>
        <v>1.9000000000000006E-2</v>
      </c>
      <c r="E332" s="13">
        <f t="shared" ref="E332:E372" ca="1" si="103">ROUND(((1+D332)^(1/252)),8)</f>
        <v>1.0000746899999999</v>
      </c>
      <c r="F332" s="13">
        <f ca="1">(TRUNC(PRODUCT($E$12:$E331),16))</f>
        <v>1.0188680809335899</v>
      </c>
      <c r="G332" s="13">
        <f t="shared" ca="1" si="94"/>
        <v>1.01189120801361</v>
      </c>
      <c r="H332" s="13">
        <f t="shared" ref="H332:H372" ca="1" si="104">ROUND(F332/G332,8)</f>
        <v>1.0068948799999999</v>
      </c>
      <c r="I332" s="12">
        <f t="shared" si="95"/>
        <v>2.5100000000000001E-2</v>
      </c>
      <c r="J332" s="34">
        <f t="shared" si="96"/>
        <v>44119</v>
      </c>
      <c r="K332" s="2">
        <f t="shared" si="97"/>
        <v>92</v>
      </c>
      <c r="L332" s="17">
        <f t="shared" si="98"/>
        <v>92</v>
      </c>
      <c r="M332" s="11">
        <f t="shared" ref="M332:M372" si="105">ROUND((I332+1)^(L332/252),9)</f>
        <v>1.0090914580000001</v>
      </c>
      <c r="N332" s="11">
        <f t="shared" ref="N332:N372" ca="1" si="106">ROUND(H332*M332,9)</f>
        <v>1.0160490230000001</v>
      </c>
      <c r="O332" s="17">
        <f t="shared" si="99"/>
        <v>0</v>
      </c>
      <c r="P332" s="13">
        <f t="shared" ref="P332:P372" ca="1" si="107">TRUNC(((N332-1)*C332),8)</f>
        <v>16.049022999999998</v>
      </c>
      <c r="Q332" s="20">
        <f t="shared" ref="Q332:Q377" si="108">IF($O332&gt;0,VLOOKUP($O332,$W$12:$AC$19,7),0)</f>
        <v>0</v>
      </c>
      <c r="R332" s="13">
        <f t="shared" ref="R332:R372" si="109">IF(Q332&gt;0,TRUNC(Q332*C$12,8),0)</f>
        <v>0</v>
      </c>
      <c r="S332" s="4" t="str">
        <f t="shared" si="100"/>
        <v>A+J=</v>
      </c>
      <c r="T332" s="34">
        <f t="shared" si="101"/>
        <v>44301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3">
        <f t="shared" ref="A333:A377" si="110">(A332+1)</f>
        <v>44257</v>
      </c>
      <c r="B333" s="74">
        <f t="shared" ca="1" si="102"/>
        <v>1016.224881</v>
      </c>
      <c r="C333" s="13">
        <f t="shared" ref="C333:C372" si="111">(C332-R332)</f>
        <v>1000</v>
      </c>
      <c r="D333" s="12">
        <f ca="1">IF(A333&lt;$B$1,VLOOKUP(A333,[1]DI!$A$4:$B$15000,2,FALSE),0)</f>
        <v>1.9000000000000006E-2</v>
      </c>
      <c r="E333" s="13">
        <f t="shared" ca="1" si="103"/>
        <v>1.0000746899999999</v>
      </c>
      <c r="F333" s="13">
        <f ca="1">(TRUNC(PRODUCT($E$12:$E332),16))</f>
        <v>1.0189441801905501</v>
      </c>
      <c r="G333" s="13">
        <f t="shared" ref="G333:G372" ca="1" si="112">IF(O332&gt;0,F332,G332)</f>
        <v>1.01189120801361</v>
      </c>
      <c r="H333" s="13">
        <f t="shared" ca="1" si="104"/>
        <v>1.00697009</v>
      </c>
      <c r="I333" s="12">
        <f t="shared" ref="I333:I377" si="113">I332</f>
        <v>2.5100000000000001E-2</v>
      </c>
      <c r="J333" s="34">
        <f t="shared" ref="J333:J372" si="114">IF(O332&gt;0,VLOOKUP(O332,W$12:AG$150,2),J332)</f>
        <v>44119</v>
      </c>
      <c r="K333" s="2">
        <f t="shared" ref="K333:K372" si="115">IF(A333&gt;J333,IF(NETWORKDAYS(J333,A333,$W$21:$W$544)-1=0,1,NETWORKDAYS(J333,A333,$W$21:$W$544)-1),0)</f>
        <v>93</v>
      </c>
      <c r="L333" s="17">
        <f t="shared" ref="L333:L372" si="116">IF(AND(K333=1,K332=1),1,IF(K333&gt;0,IF(K333=K332,K333+1,K333),0))</f>
        <v>93</v>
      </c>
      <c r="M333" s="11">
        <f t="shared" si="105"/>
        <v>1.0091907309999999</v>
      </c>
      <c r="N333" s="11">
        <f t="shared" ca="1" si="106"/>
        <v>1.0162248810000001</v>
      </c>
      <c r="O333" s="17">
        <f t="shared" ref="O333:O372" si="117">IF(VLOOKUP(A333,X$12:AE$150,8)=VLOOKUP(A332,X$12:AE$150,8),0,VLOOKUP(A333,X$12:AE$150,8))</f>
        <v>0</v>
      </c>
      <c r="P333" s="13">
        <f t="shared" ca="1" si="107"/>
        <v>16.224881</v>
      </c>
      <c r="Q333" s="20">
        <f t="shared" si="108"/>
        <v>0</v>
      </c>
      <c r="R333" s="13">
        <f t="shared" si="109"/>
        <v>0</v>
      </c>
      <c r="S333" s="4" t="str">
        <f t="shared" ref="S333:S372" si="118">IF(O332&gt;0,VLOOKUP(O332,W$12:AG$150,10),S332)</f>
        <v>A+J=</v>
      </c>
      <c r="T333" s="34">
        <f t="shared" ref="T333:T372" si="119">IF(O332&gt;0,VLOOKUP(O332,W$12:AG$150,11),T332)</f>
        <v>44301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3">
        <f t="shared" si="110"/>
        <v>44258</v>
      </c>
      <c r="B334" s="74">
        <f t="shared" ref="B334:B372" ca="1" si="120">IF(A334&lt;=TODAY(),C334+P334,IF(AND(A334&gt;TODAY(),A334&lt;=$B$1),IF(VLOOKUP(TODAY(),$A$10:$D$5000,4,FALSE)=0,"n.d",C334+P334),"n.d"))</f>
        <v>1016.40076399</v>
      </c>
      <c r="C334" s="13">
        <f t="shared" si="111"/>
        <v>1000</v>
      </c>
      <c r="D334" s="12">
        <f ca="1">IF(A334&lt;$B$1,VLOOKUP(A334,[1]DI!$A$4:$B$15000,2,FALSE),0)</f>
        <v>1.9000000000000006E-2</v>
      </c>
      <c r="E334" s="13">
        <f t="shared" ca="1" si="103"/>
        <v>1.0000746899999999</v>
      </c>
      <c r="F334" s="13">
        <f ca="1">(TRUNC(PRODUCT($E$12:$E333),16))</f>
        <v>1.0190202851313701</v>
      </c>
      <c r="G334" s="13">
        <f t="shared" ca="1" si="112"/>
        <v>1.01189120801361</v>
      </c>
      <c r="H334" s="13">
        <f t="shared" ca="1" si="104"/>
        <v>1.0070452999999999</v>
      </c>
      <c r="I334" s="12">
        <f t="shared" si="113"/>
        <v>2.5100000000000001E-2</v>
      </c>
      <c r="J334" s="34">
        <f t="shared" si="114"/>
        <v>44119</v>
      </c>
      <c r="K334" s="2">
        <f t="shared" si="115"/>
        <v>94</v>
      </c>
      <c r="L334" s="17">
        <f t="shared" si="116"/>
        <v>94</v>
      </c>
      <c r="M334" s="11">
        <f t="shared" si="105"/>
        <v>1.009290013</v>
      </c>
      <c r="N334" s="11">
        <f t="shared" ca="1" si="106"/>
        <v>1.0164007639999999</v>
      </c>
      <c r="O334" s="17">
        <f t="shared" si="117"/>
        <v>0</v>
      </c>
      <c r="P334" s="13">
        <f t="shared" ca="1" si="107"/>
        <v>16.400763990000002</v>
      </c>
      <c r="Q334" s="20">
        <f t="shared" si="108"/>
        <v>0</v>
      </c>
      <c r="R334" s="13">
        <f t="shared" si="109"/>
        <v>0</v>
      </c>
      <c r="S334" s="4" t="str">
        <f t="shared" si="118"/>
        <v>A+J=</v>
      </c>
      <c r="T334" s="34">
        <f t="shared" si="119"/>
        <v>44301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3">
        <f t="shared" si="110"/>
        <v>44259</v>
      </c>
      <c r="B335" s="74">
        <f t="shared" ca="1" si="120"/>
        <v>1016.576683</v>
      </c>
      <c r="C335" s="13">
        <f t="shared" si="111"/>
        <v>1000</v>
      </c>
      <c r="D335" s="12">
        <f ca="1">IF(A335&lt;$B$1,VLOOKUP(A335,[1]DI!$A$4:$B$15000,2,FALSE),0)</f>
        <v>1.9000000000000006E-2</v>
      </c>
      <c r="E335" s="13">
        <f t="shared" ca="1" si="103"/>
        <v>1.0000746899999999</v>
      </c>
      <c r="F335" s="13">
        <f ca="1">(TRUNC(PRODUCT($E$12:$E334),16))</f>
        <v>1.01909639575647</v>
      </c>
      <c r="G335" s="13">
        <f t="shared" ca="1" si="112"/>
        <v>1.01189120801361</v>
      </c>
      <c r="H335" s="13">
        <f t="shared" ca="1" si="104"/>
        <v>1.00712052</v>
      </c>
      <c r="I335" s="12">
        <f t="shared" si="113"/>
        <v>2.5100000000000001E-2</v>
      </c>
      <c r="J335" s="34">
        <f t="shared" si="114"/>
        <v>44119</v>
      </c>
      <c r="K335" s="2">
        <f t="shared" si="115"/>
        <v>95</v>
      </c>
      <c r="L335" s="17">
        <f t="shared" si="116"/>
        <v>95</v>
      </c>
      <c r="M335" s="11">
        <f t="shared" si="105"/>
        <v>1.0093893060000001</v>
      </c>
      <c r="N335" s="11">
        <f t="shared" ca="1" si="106"/>
        <v>1.016576683</v>
      </c>
      <c r="O335" s="17">
        <f t="shared" si="117"/>
        <v>0</v>
      </c>
      <c r="P335" s="13">
        <f t="shared" ca="1" si="107"/>
        <v>16.576682999999999</v>
      </c>
      <c r="Q335" s="20">
        <f t="shared" si="108"/>
        <v>0</v>
      </c>
      <c r="R335" s="13">
        <f t="shared" si="109"/>
        <v>0</v>
      </c>
      <c r="S335" s="4" t="str">
        <f t="shared" si="118"/>
        <v>A+J=</v>
      </c>
      <c r="T335" s="34">
        <f t="shared" si="119"/>
        <v>44301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3">
        <f t="shared" si="110"/>
        <v>44260</v>
      </c>
      <c r="B336" s="74">
        <f t="shared" ca="1" si="120"/>
        <v>1016.75262599</v>
      </c>
      <c r="C336" s="13">
        <f t="shared" si="111"/>
        <v>1000</v>
      </c>
      <c r="D336" s="12">
        <f ca="1">IF(A336&lt;$B$1,VLOOKUP(A336,[1]DI!$A$4:$B$15000,2,FALSE),0)</f>
        <v>1.9000000000000006E-2</v>
      </c>
      <c r="E336" s="13">
        <f t="shared" ca="1" si="103"/>
        <v>1.0000746899999999</v>
      </c>
      <c r="F336" s="13">
        <f ca="1">(TRUNC(PRODUCT($E$12:$E335),16))</f>
        <v>1.01917251206627</v>
      </c>
      <c r="G336" s="13">
        <f t="shared" ca="1" si="112"/>
        <v>1.01189120801361</v>
      </c>
      <c r="H336" s="13">
        <f t="shared" ca="1" si="104"/>
        <v>1.00719574</v>
      </c>
      <c r="I336" s="12">
        <f t="shared" si="113"/>
        <v>2.5100000000000001E-2</v>
      </c>
      <c r="J336" s="34">
        <f t="shared" si="114"/>
        <v>44119</v>
      </c>
      <c r="K336" s="2">
        <f t="shared" si="115"/>
        <v>96</v>
      </c>
      <c r="L336" s="17">
        <f t="shared" si="116"/>
        <v>96</v>
      </c>
      <c r="M336" s="11">
        <f t="shared" si="105"/>
        <v>1.0094886080000001</v>
      </c>
      <c r="N336" s="11">
        <f t="shared" ca="1" si="106"/>
        <v>1.0167526259999999</v>
      </c>
      <c r="O336" s="17">
        <f t="shared" si="117"/>
        <v>0</v>
      </c>
      <c r="P336" s="13">
        <f t="shared" ca="1" si="107"/>
        <v>16.752625989999999</v>
      </c>
      <c r="Q336" s="20">
        <f t="shared" si="108"/>
        <v>0</v>
      </c>
      <c r="R336" s="13">
        <f t="shared" si="109"/>
        <v>0</v>
      </c>
      <c r="S336" s="4" t="str">
        <f t="shared" si="118"/>
        <v>A+J=</v>
      </c>
      <c r="T336" s="34">
        <f t="shared" si="119"/>
        <v>44301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3">
        <f t="shared" si="110"/>
        <v>44261</v>
      </c>
      <c r="B337" s="74">
        <f t="shared" ca="1" si="120"/>
        <v>1016.928603</v>
      </c>
      <c r="C337" s="13">
        <f t="shared" si="111"/>
        <v>1000</v>
      </c>
      <c r="D337" s="12">
        <f ca="1">IF(A337&lt;$B$1,VLOOKUP(A337,[1]DI!$A$4:$B$15000,2,FALSE),0)</f>
        <v>0</v>
      </c>
      <c r="E337" s="13">
        <f t="shared" ca="1" si="103"/>
        <v>1</v>
      </c>
      <c r="F337" s="13">
        <f ca="1">(TRUNC(PRODUCT($E$12:$E336),16))</f>
        <v>1.0192486340611899</v>
      </c>
      <c r="G337" s="13">
        <f t="shared" ca="1" si="112"/>
        <v>1.01189120801361</v>
      </c>
      <c r="H337" s="13">
        <f t="shared" ca="1" si="104"/>
        <v>1.00727097</v>
      </c>
      <c r="I337" s="12">
        <f t="shared" si="113"/>
        <v>2.5100000000000001E-2</v>
      </c>
      <c r="J337" s="34">
        <f t="shared" si="114"/>
        <v>44119</v>
      </c>
      <c r="K337" s="2">
        <f t="shared" si="115"/>
        <v>96</v>
      </c>
      <c r="L337" s="17">
        <f t="shared" si="116"/>
        <v>97</v>
      </c>
      <c r="M337" s="11">
        <f t="shared" si="105"/>
        <v>1.00958792</v>
      </c>
      <c r="N337" s="11">
        <f t="shared" ca="1" si="106"/>
        <v>1.016928603</v>
      </c>
      <c r="O337" s="17">
        <f t="shared" si="117"/>
        <v>0</v>
      </c>
      <c r="P337" s="13">
        <f t="shared" ca="1" si="107"/>
        <v>16.928602999999999</v>
      </c>
      <c r="Q337" s="20">
        <f t="shared" si="108"/>
        <v>0</v>
      </c>
      <c r="R337" s="13">
        <f t="shared" si="109"/>
        <v>0</v>
      </c>
      <c r="S337" s="4" t="str">
        <f t="shared" si="118"/>
        <v>A+J=</v>
      </c>
      <c r="T337" s="34">
        <f t="shared" si="119"/>
        <v>44301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3">
        <f t="shared" si="110"/>
        <v>44262</v>
      </c>
      <c r="B338" s="74">
        <f t="shared" ca="1" si="120"/>
        <v>1016.928603</v>
      </c>
      <c r="C338" s="13">
        <f t="shared" si="111"/>
        <v>1000</v>
      </c>
      <c r="D338" s="12">
        <f ca="1">IF(A338&lt;$B$1,VLOOKUP(A338,[1]DI!$A$4:$B$15000,2,FALSE),0)</f>
        <v>0</v>
      </c>
      <c r="E338" s="13">
        <f t="shared" ca="1" si="103"/>
        <v>1</v>
      </c>
      <c r="F338" s="13">
        <f ca="1">(TRUNC(PRODUCT($E$12:$E337),16))</f>
        <v>1.0192486340611899</v>
      </c>
      <c r="G338" s="13">
        <f t="shared" ca="1" si="112"/>
        <v>1.01189120801361</v>
      </c>
      <c r="H338" s="13">
        <f t="shared" ca="1" si="104"/>
        <v>1.00727097</v>
      </c>
      <c r="I338" s="12">
        <f t="shared" si="113"/>
        <v>2.5100000000000001E-2</v>
      </c>
      <c r="J338" s="34">
        <f t="shared" si="114"/>
        <v>44119</v>
      </c>
      <c r="K338" s="2">
        <f t="shared" si="115"/>
        <v>96</v>
      </c>
      <c r="L338" s="17">
        <f t="shared" si="116"/>
        <v>97</v>
      </c>
      <c r="M338" s="11">
        <f t="shared" si="105"/>
        <v>1.00958792</v>
      </c>
      <c r="N338" s="11">
        <f t="shared" ca="1" si="106"/>
        <v>1.016928603</v>
      </c>
      <c r="O338" s="17">
        <f t="shared" si="117"/>
        <v>0</v>
      </c>
      <c r="P338" s="13">
        <f t="shared" ca="1" si="107"/>
        <v>16.928602999999999</v>
      </c>
      <c r="Q338" s="20">
        <f t="shared" si="108"/>
        <v>0</v>
      </c>
      <c r="R338" s="13">
        <f t="shared" si="109"/>
        <v>0</v>
      </c>
      <c r="S338" s="4" t="str">
        <f t="shared" si="118"/>
        <v>A+J=</v>
      </c>
      <c r="T338" s="34">
        <f t="shared" si="119"/>
        <v>44301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3">
        <f t="shared" si="110"/>
        <v>44263</v>
      </c>
      <c r="B339" s="74">
        <f t="shared" ca="1" si="120"/>
        <v>1016.928603</v>
      </c>
      <c r="C339" s="13">
        <f t="shared" si="111"/>
        <v>1000</v>
      </c>
      <c r="D339" s="12">
        <f ca="1">IF(A339&lt;$B$1,VLOOKUP(A339,[1]DI!$A$4:$B$15000,2,FALSE),0)</f>
        <v>1.9000000000000006E-2</v>
      </c>
      <c r="E339" s="13">
        <f t="shared" ca="1" si="103"/>
        <v>1.0000746899999999</v>
      </c>
      <c r="F339" s="13">
        <f ca="1">(TRUNC(PRODUCT($E$12:$E338),16))</f>
        <v>1.0192486340611899</v>
      </c>
      <c r="G339" s="13">
        <f t="shared" ca="1" si="112"/>
        <v>1.01189120801361</v>
      </c>
      <c r="H339" s="13">
        <f t="shared" ca="1" si="104"/>
        <v>1.00727097</v>
      </c>
      <c r="I339" s="12">
        <f t="shared" si="113"/>
        <v>2.5100000000000001E-2</v>
      </c>
      <c r="J339" s="34">
        <f t="shared" si="114"/>
        <v>44119</v>
      </c>
      <c r="K339" s="2">
        <f t="shared" si="115"/>
        <v>97</v>
      </c>
      <c r="L339" s="17">
        <f t="shared" si="116"/>
        <v>97</v>
      </c>
      <c r="M339" s="11">
        <f t="shared" si="105"/>
        <v>1.00958792</v>
      </c>
      <c r="N339" s="11">
        <f t="shared" ca="1" si="106"/>
        <v>1.016928603</v>
      </c>
      <c r="O339" s="17">
        <f t="shared" si="117"/>
        <v>0</v>
      </c>
      <c r="P339" s="13">
        <f t="shared" ca="1" si="107"/>
        <v>16.928602999999999</v>
      </c>
      <c r="Q339" s="20">
        <f t="shared" si="108"/>
        <v>0</v>
      </c>
      <c r="R339" s="13">
        <f t="shared" si="109"/>
        <v>0</v>
      </c>
      <c r="S339" s="4" t="str">
        <f t="shared" si="118"/>
        <v>A+J=</v>
      </c>
      <c r="T339" s="34">
        <f t="shared" si="119"/>
        <v>44301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3">
        <f t="shared" si="110"/>
        <v>44264</v>
      </c>
      <c r="B340" s="74">
        <f t="shared" ca="1" si="120"/>
        <v>1017.104606</v>
      </c>
      <c r="C340" s="13">
        <f t="shared" si="111"/>
        <v>1000</v>
      </c>
      <c r="D340" s="12">
        <f ca="1">IF(A340&lt;$B$1,VLOOKUP(A340,[1]DI!$A$4:$B$15000,2,FALSE),0)</f>
        <v>1.9000000000000006E-2</v>
      </c>
      <c r="E340" s="13">
        <f t="shared" ca="1" si="103"/>
        <v>1.0000746899999999</v>
      </c>
      <c r="F340" s="13">
        <f ca="1">(TRUNC(PRODUCT($E$12:$E339),16))</f>
        <v>1.0193247617416701</v>
      </c>
      <c r="G340" s="13">
        <f t="shared" ca="1" si="112"/>
        <v>1.01189120801361</v>
      </c>
      <c r="H340" s="13">
        <f t="shared" ca="1" si="104"/>
        <v>1.0073462</v>
      </c>
      <c r="I340" s="12">
        <f t="shared" si="113"/>
        <v>2.5100000000000001E-2</v>
      </c>
      <c r="J340" s="34">
        <f t="shared" si="114"/>
        <v>44119</v>
      </c>
      <c r="K340" s="2">
        <f t="shared" si="115"/>
        <v>98</v>
      </c>
      <c r="L340" s="17">
        <f t="shared" si="116"/>
        <v>98</v>
      </c>
      <c r="M340" s="11">
        <f t="shared" si="105"/>
        <v>1.009687242</v>
      </c>
      <c r="N340" s="11">
        <f t="shared" ca="1" si="106"/>
        <v>1.017104606</v>
      </c>
      <c r="O340" s="17">
        <f t="shared" si="117"/>
        <v>0</v>
      </c>
      <c r="P340" s="13">
        <f t="shared" ca="1" si="107"/>
        <v>17.104606</v>
      </c>
      <c r="Q340" s="20">
        <f t="shared" si="108"/>
        <v>0</v>
      </c>
      <c r="R340" s="13">
        <f t="shared" si="109"/>
        <v>0</v>
      </c>
      <c r="S340" s="4" t="str">
        <f t="shared" si="118"/>
        <v>A+J=</v>
      </c>
      <c r="T340" s="34">
        <f t="shared" si="119"/>
        <v>44301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3">
        <f t="shared" si="110"/>
        <v>44265</v>
      </c>
      <c r="B341" s="74">
        <f t="shared" ca="1" si="120"/>
        <v>1017.2806430000001</v>
      </c>
      <c r="C341" s="13">
        <f t="shared" si="111"/>
        <v>1000</v>
      </c>
      <c r="D341" s="12">
        <f ca="1">IF(A341&lt;$B$1,VLOOKUP(A341,[1]DI!$A$4:$B$15000,2,FALSE),0)</f>
        <v>1.9000000000000006E-2</v>
      </c>
      <c r="E341" s="13">
        <f t="shared" ca="1" si="103"/>
        <v>1.0000746899999999</v>
      </c>
      <c r="F341" s="13">
        <f ca="1">(TRUNC(PRODUCT($E$12:$E340),16))</f>
        <v>1.0194008951081299</v>
      </c>
      <c r="G341" s="13">
        <f t="shared" ca="1" si="112"/>
        <v>1.01189120801361</v>
      </c>
      <c r="H341" s="13">
        <f t="shared" ca="1" si="104"/>
        <v>1.0074214399999999</v>
      </c>
      <c r="I341" s="12">
        <f t="shared" si="113"/>
        <v>2.5100000000000001E-2</v>
      </c>
      <c r="J341" s="34">
        <f t="shared" si="114"/>
        <v>44119</v>
      </c>
      <c r="K341" s="2">
        <f t="shared" si="115"/>
        <v>99</v>
      </c>
      <c r="L341" s="17">
        <f t="shared" si="116"/>
        <v>99</v>
      </c>
      <c r="M341" s="11">
        <f t="shared" si="105"/>
        <v>1.009786573</v>
      </c>
      <c r="N341" s="11">
        <f t="shared" ca="1" si="106"/>
        <v>1.0172806430000001</v>
      </c>
      <c r="O341" s="17">
        <f t="shared" si="117"/>
        <v>0</v>
      </c>
      <c r="P341" s="13">
        <f t="shared" ca="1" si="107"/>
        <v>17.280643000000001</v>
      </c>
      <c r="Q341" s="20">
        <f t="shared" si="108"/>
        <v>0</v>
      </c>
      <c r="R341" s="13">
        <f t="shared" si="109"/>
        <v>0</v>
      </c>
      <c r="S341" s="4" t="str">
        <f t="shared" si="118"/>
        <v>A+J=</v>
      </c>
      <c r="T341" s="34">
        <f t="shared" si="119"/>
        <v>44301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3">
        <f t="shared" si="110"/>
        <v>44266</v>
      </c>
      <c r="B342" s="74">
        <f t="shared" ca="1" si="120"/>
        <v>1017.4567070000001</v>
      </c>
      <c r="C342" s="13">
        <f t="shared" si="111"/>
        <v>1000</v>
      </c>
      <c r="D342" s="12">
        <f ca="1">IF(A342&lt;$B$1,VLOOKUP(A342,[1]DI!$A$4:$B$15000,2,FALSE),0)</f>
        <v>1.9000000000000006E-2</v>
      </c>
      <c r="E342" s="13">
        <f t="shared" ca="1" si="103"/>
        <v>1.0000746899999999</v>
      </c>
      <c r="F342" s="13">
        <f ca="1">(TRUNC(PRODUCT($E$12:$E341),16))</f>
        <v>1.01947703416098</v>
      </c>
      <c r="G342" s="13">
        <f t="shared" ca="1" si="112"/>
        <v>1.01189120801361</v>
      </c>
      <c r="H342" s="13">
        <f t="shared" ca="1" si="104"/>
        <v>1.00749668</v>
      </c>
      <c r="I342" s="12">
        <f t="shared" si="113"/>
        <v>2.5100000000000001E-2</v>
      </c>
      <c r="J342" s="34">
        <f t="shared" si="114"/>
        <v>44119</v>
      </c>
      <c r="K342" s="2">
        <f t="shared" si="115"/>
        <v>100</v>
      </c>
      <c r="L342" s="17">
        <f t="shared" si="116"/>
        <v>100</v>
      </c>
      <c r="M342" s="11">
        <f t="shared" si="105"/>
        <v>1.0098859149999999</v>
      </c>
      <c r="N342" s="11">
        <f t="shared" ca="1" si="106"/>
        <v>1.017456707</v>
      </c>
      <c r="O342" s="17">
        <f t="shared" si="117"/>
        <v>0</v>
      </c>
      <c r="P342" s="13">
        <f t="shared" ca="1" si="107"/>
        <v>17.456707000000002</v>
      </c>
      <c r="Q342" s="20">
        <f t="shared" si="108"/>
        <v>0</v>
      </c>
      <c r="R342" s="13">
        <f t="shared" si="109"/>
        <v>0</v>
      </c>
      <c r="S342" s="4" t="str">
        <f t="shared" si="118"/>
        <v>A+J=</v>
      </c>
      <c r="T342" s="34">
        <f t="shared" si="119"/>
        <v>44301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3">
        <f t="shared" si="110"/>
        <v>44267</v>
      </c>
      <c r="B343" s="74">
        <f t="shared" ca="1" si="120"/>
        <v>1017.632804</v>
      </c>
      <c r="C343" s="13">
        <f t="shared" si="111"/>
        <v>1000</v>
      </c>
      <c r="D343" s="12">
        <f ca="1">IF(A343&lt;$B$1,VLOOKUP(A343,[1]DI!$A$4:$B$15000,2,FALSE),0)</f>
        <v>1.9000000000000006E-2</v>
      </c>
      <c r="E343" s="13">
        <f t="shared" ca="1" si="103"/>
        <v>1.0000746899999999</v>
      </c>
      <c r="F343" s="13">
        <f ca="1">(TRUNC(PRODUCT($E$12:$E342),16))</f>
        <v>1.01955317890066</v>
      </c>
      <c r="G343" s="13">
        <f t="shared" ca="1" si="112"/>
        <v>1.01189120801361</v>
      </c>
      <c r="H343" s="13">
        <f t="shared" ca="1" si="104"/>
        <v>1.0075719299999999</v>
      </c>
      <c r="I343" s="12">
        <f t="shared" si="113"/>
        <v>2.5100000000000001E-2</v>
      </c>
      <c r="J343" s="34">
        <f t="shared" si="114"/>
        <v>44119</v>
      </c>
      <c r="K343" s="2">
        <f t="shared" si="115"/>
        <v>101</v>
      </c>
      <c r="L343" s="17">
        <f t="shared" si="116"/>
        <v>101</v>
      </c>
      <c r="M343" s="11">
        <f t="shared" si="105"/>
        <v>1.0099852659999999</v>
      </c>
      <c r="N343" s="11">
        <f t="shared" ca="1" si="106"/>
        <v>1.017632804</v>
      </c>
      <c r="O343" s="17">
        <f t="shared" si="117"/>
        <v>0</v>
      </c>
      <c r="P343" s="13">
        <f t="shared" ca="1" si="107"/>
        <v>17.632804</v>
      </c>
      <c r="Q343" s="20">
        <f t="shared" si="108"/>
        <v>0</v>
      </c>
      <c r="R343" s="13">
        <f t="shared" si="109"/>
        <v>0</v>
      </c>
      <c r="S343" s="4" t="str">
        <f t="shared" si="118"/>
        <v>A+J=</v>
      </c>
      <c r="T343" s="34">
        <f t="shared" si="119"/>
        <v>44301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3">
        <f t="shared" si="110"/>
        <v>44268</v>
      </c>
      <c r="B344" s="74">
        <f t="shared" ca="1" si="120"/>
        <v>1017.80893499</v>
      </c>
      <c r="C344" s="13">
        <f t="shared" si="111"/>
        <v>1000</v>
      </c>
      <c r="D344" s="12">
        <f ca="1">IF(A344&lt;$B$1,VLOOKUP(A344,[1]DI!$A$4:$B$15000,2,FALSE),0)</f>
        <v>0</v>
      </c>
      <c r="E344" s="13">
        <f t="shared" ca="1" si="103"/>
        <v>1</v>
      </c>
      <c r="F344" s="13">
        <f ca="1">(TRUNC(PRODUCT($E$12:$E343),16))</f>
        <v>1.0196293293276</v>
      </c>
      <c r="G344" s="13">
        <f t="shared" ca="1" si="112"/>
        <v>1.01189120801361</v>
      </c>
      <c r="H344" s="13">
        <f t="shared" ca="1" si="104"/>
        <v>1.0076471899999999</v>
      </c>
      <c r="I344" s="12">
        <f t="shared" si="113"/>
        <v>2.5100000000000001E-2</v>
      </c>
      <c r="J344" s="34">
        <f t="shared" si="114"/>
        <v>44119</v>
      </c>
      <c r="K344" s="2">
        <f t="shared" si="115"/>
        <v>101</v>
      </c>
      <c r="L344" s="17">
        <f t="shared" si="116"/>
        <v>102</v>
      </c>
      <c r="M344" s="11">
        <f t="shared" si="105"/>
        <v>1.010084626</v>
      </c>
      <c r="N344" s="11">
        <f t="shared" ca="1" si="106"/>
        <v>1.0178089349999999</v>
      </c>
      <c r="O344" s="17">
        <f t="shared" si="117"/>
        <v>0</v>
      </c>
      <c r="P344" s="13">
        <f t="shared" ca="1" si="107"/>
        <v>17.808934990000001</v>
      </c>
      <c r="Q344" s="20">
        <f t="shared" si="108"/>
        <v>0</v>
      </c>
      <c r="R344" s="13">
        <f t="shared" si="109"/>
        <v>0</v>
      </c>
      <c r="S344" s="4" t="str">
        <f t="shared" si="118"/>
        <v>A+J=</v>
      </c>
      <c r="T344" s="34">
        <f t="shared" si="119"/>
        <v>44301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3">
        <f t="shared" si="110"/>
        <v>44269</v>
      </c>
      <c r="B345" s="74">
        <f t="shared" ca="1" si="120"/>
        <v>1017.80893499</v>
      </c>
      <c r="C345" s="13">
        <f t="shared" si="111"/>
        <v>1000</v>
      </c>
      <c r="D345" s="12">
        <f ca="1">IF(A345&lt;$B$1,VLOOKUP(A345,[1]DI!$A$4:$B$15000,2,FALSE),0)</f>
        <v>0</v>
      </c>
      <c r="E345" s="13">
        <f t="shared" ca="1" si="103"/>
        <v>1</v>
      </c>
      <c r="F345" s="13">
        <f ca="1">(TRUNC(PRODUCT($E$12:$E344),16))</f>
        <v>1.0196293293276</v>
      </c>
      <c r="G345" s="13">
        <f t="shared" ca="1" si="112"/>
        <v>1.01189120801361</v>
      </c>
      <c r="H345" s="13">
        <f t="shared" ca="1" si="104"/>
        <v>1.0076471899999999</v>
      </c>
      <c r="I345" s="12">
        <f t="shared" si="113"/>
        <v>2.5100000000000001E-2</v>
      </c>
      <c r="J345" s="34">
        <f t="shared" si="114"/>
        <v>44119</v>
      </c>
      <c r="K345" s="2">
        <f t="shared" si="115"/>
        <v>101</v>
      </c>
      <c r="L345" s="17">
        <f t="shared" si="116"/>
        <v>102</v>
      </c>
      <c r="M345" s="11">
        <f t="shared" si="105"/>
        <v>1.010084626</v>
      </c>
      <c r="N345" s="11">
        <f t="shared" ca="1" si="106"/>
        <v>1.0178089349999999</v>
      </c>
      <c r="O345" s="17">
        <f t="shared" si="117"/>
        <v>0</v>
      </c>
      <c r="P345" s="13">
        <f t="shared" ca="1" si="107"/>
        <v>17.808934990000001</v>
      </c>
      <c r="Q345" s="20">
        <f t="shared" si="108"/>
        <v>0</v>
      </c>
      <c r="R345" s="13">
        <f t="shared" si="109"/>
        <v>0</v>
      </c>
      <c r="S345" s="4" t="str">
        <f t="shared" si="118"/>
        <v>A+J=</v>
      </c>
      <c r="T345" s="34">
        <f t="shared" si="119"/>
        <v>44301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3">
        <f t="shared" si="110"/>
        <v>44270</v>
      </c>
      <c r="B346" s="74">
        <f t="shared" ca="1" si="120"/>
        <v>1017.80893499</v>
      </c>
      <c r="C346" s="13">
        <f t="shared" si="111"/>
        <v>1000</v>
      </c>
      <c r="D346" s="12">
        <f ca="1">IF(A346&lt;$B$1,VLOOKUP(A346,[1]DI!$A$4:$B$15000,2,FALSE),0)</f>
        <v>1.9000000000000006E-2</v>
      </c>
      <c r="E346" s="13">
        <f t="shared" ca="1" si="103"/>
        <v>1.0000746899999999</v>
      </c>
      <c r="F346" s="13">
        <f ca="1">(TRUNC(PRODUCT($E$12:$E345),16))</f>
        <v>1.0196293293276</v>
      </c>
      <c r="G346" s="13">
        <f t="shared" ca="1" si="112"/>
        <v>1.01189120801361</v>
      </c>
      <c r="H346" s="13">
        <f t="shared" ca="1" si="104"/>
        <v>1.0076471899999999</v>
      </c>
      <c r="I346" s="12">
        <f t="shared" si="113"/>
        <v>2.5100000000000001E-2</v>
      </c>
      <c r="J346" s="34">
        <f t="shared" si="114"/>
        <v>44119</v>
      </c>
      <c r="K346" s="2">
        <f t="shared" si="115"/>
        <v>102</v>
      </c>
      <c r="L346" s="17">
        <f t="shared" si="116"/>
        <v>102</v>
      </c>
      <c r="M346" s="11">
        <f t="shared" si="105"/>
        <v>1.010084626</v>
      </c>
      <c r="N346" s="11">
        <f t="shared" ca="1" si="106"/>
        <v>1.0178089349999999</v>
      </c>
      <c r="O346" s="17">
        <f t="shared" si="117"/>
        <v>0</v>
      </c>
      <c r="P346" s="13">
        <f t="shared" ca="1" si="107"/>
        <v>17.808934990000001</v>
      </c>
      <c r="Q346" s="20">
        <f t="shared" si="108"/>
        <v>0</v>
      </c>
      <c r="R346" s="13">
        <f t="shared" si="109"/>
        <v>0</v>
      </c>
      <c r="S346" s="4" t="str">
        <f t="shared" si="118"/>
        <v>A+J=</v>
      </c>
      <c r="T346" s="34">
        <f t="shared" si="119"/>
        <v>44301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3">
        <f t="shared" si="110"/>
        <v>44271</v>
      </c>
      <c r="B347" s="74">
        <f t="shared" ca="1" si="120"/>
        <v>1017.985092</v>
      </c>
      <c r="C347" s="13">
        <f t="shared" si="111"/>
        <v>1000</v>
      </c>
      <c r="D347" s="12">
        <f ca="1">IF(A347&lt;$B$1,VLOOKUP(A347,[1]DI!$A$4:$B$15000,2,FALSE),0)</f>
        <v>1.9000000000000006E-2</v>
      </c>
      <c r="E347" s="13">
        <f t="shared" ca="1" si="103"/>
        <v>1.0000746899999999</v>
      </c>
      <c r="F347" s="13">
        <f ca="1">(TRUNC(PRODUCT($E$12:$E346),16))</f>
        <v>1.0197054854422001</v>
      </c>
      <c r="G347" s="13">
        <f t="shared" ca="1" si="112"/>
        <v>1.01189120801361</v>
      </c>
      <c r="H347" s="13">
        <f t="shared" ca="1" si="104"/>
        <v>1.0077224499999999</v>
      </c>
      <c r="I347" s="12">
        <f t="shared" si="113"/>
        <v>2.5100000000000001E-2</v>
      </c>
      <c r="J347" s="34">
        <f t="shared" si="114"/>
        <v>44119</v>
      </c>
      <c r="K347" s="2">
        <f t="shared" si="115"/>
        <v>103</v>
      </c>
      <c r="L347" s="17">
        <f t="shared" si="116"/>
        <v>103</v>
      </c>
      <c r="M347" s="11">
        <f t="shared" si="105"/>
        <v>1.0101839969999999</v>
      </c>
      <c r="N347" s="11">
        <f t="shared" ca="1" si="106"/>
        <v>1.017985092</v>
      </c>
      <c r="O347" s="17">
        <f t="shared" si="117"/>
        <v>0</v>
      </c>
      <c r="P347" s="13">
        <f t="shared" ca="1" si="107"/>
        <v>17.985092000000002</v>
      </c>
      <c r="Q347" s="20">
        <f t="shared" si="108"/>
        <v>0</v>
      </c>
      <c r="R347" s="13">
        <f t="shared" si="109"/>
        <v>0</v>
      </c>
      <c r="S347" s="4" t="str">
        <f t="shared" si="118"/>
        <v>A+J=</v>
      </c>
      <c r="T347" s="34">
        <f t="shared" si="119"/>
        <v>44301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3">
        <f t="shared" si="110"/>
        <v>44272</v>
      </c>
      <c r="B348" s="74">
        <f t="shared" ca="1" si="120"/>
        <v>1018.161275</v>
      </c>
      <c r="C348" s="13">
        <f t="shared" si="111"/>
        <v>1000</v>
      </c>
      <c r="D348" s="12">
        <f ca="1">IF(A348&lt;$B$1,VLOOKUP(A348,[1]DI!$A$4:$B$15000,2,FALSE),0)</f>
        <v>1.9000000000000006E-2</v>
      </c>
      <c r="E348" s="13">
        <f t="shared" ca="1" si="103"/>
        <v>1.0000746899999999</v>
      </c>
      <c r="F348" s="13">
        <f ca="1">(TRUNC(PRODUCT($E$12:$E347),16))</f>
        <v>1.0197816472449099</v>
      </c>
      <c r="G348" s="13">
        <f t="shared" ca="1" si="112"/>
        <v>1.01189120801361</v>
      </c>
      <c r="H348" s="13">
        <f t="shared" ca="1" si="104"/>
        <v>1.00779771</v>
      </c>
      <c r="I348" s="12">
        <f t="shared" si="113"/>
        <v>2.5100000000000001E-2</v>
      </c>
      <c r="J348" s="34">
        <f t="shared" si="114"/>
        <v>44119</v>
      </c>
      <c r="K348" s="2">
        <f t="shared" si="115"/>
        <v>104</v>
      </c>
      <c r="L348" s="17">
        <f t="shared" si="116"/>
        <v>104</v>
      </c>
      <c r="M348" s="11">
        <f t="shared" si="105"/>
        <v>1.010283378</v>
      </c>
      <c r="N348" s="11">
        <f t="shared" ca="1" si="106"/>
        <v>1.018161275</v>
      </c>
      <c r="O348" s="17">
        <f t="shared" si="117"/>
        <v>0</v>
      </c>
      <c r="P348" s="13">
        <f t="shared" ca="1" si="107"/>
        <v>18.161275</v>
      </c>
      <c r="Q348" s="20">
        <f t="shared" si="108"/>
        <v>0</v>
      </c>
      <c r="R348" s="13">
        <f t="shared" si="109"/>
        <v>0</v>
      </c>
      <c r="S348" s="4" t="str">
        <f t="shared" si="118"/>
        <v>A+J=</v>
      </c>
      <c r="T348" s="34">
        <f t="shared" si="119"/>
        <v>44301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3">
        <f t="shared" si="110"/>
        <v>44273</v>
      </c>
      <c r="B349" s="74">
        <f t="shared" ca="1" si="120"/>
        <v>1018.337501</v>
      </c>
      <c r="C349" s="13">
        <f t="shared" si="111"/>
        <v>1000</v>
      </c>
      <c r="D349" s="12">
        <f ca="1">IF(A349&lt;$B$1,VLOOKUP(A349,[1]DI!$A$4:$B$15000,2,FALSE),0)</f>
        <v>2.6499999999999999E-2</v>
      </c>
      <c r="E349" s="13">
        <f t="shared" ca="1" si="103"/>
        <v>1.00010379</v>
      </c>
      <c r="F349" s="13">
        <f ca="1">(TRUNC(PRODUCT($E$12:$E348),16))</f>
        <v>1.0198578147361399</v>
      </c>
      <c r="G349" s="13">
        <f t="shared" ca="1" si="112"/>
        <v>1.01189120801361</v>
      </c>
      <c r="H349" s="13">
        <f t="shared" ca="1" si="104"/>
        <v>1.0078729900000001</v>
      </c>
      <c r="I349" s="12">
        <f t="shared" si="113"/>
        <v>2.5100000000000001E-2</v>
      </c>
      <c r="J349" s="34">
        <f t="shared" si="114"/>
        <v>44119</v>
      </c>
      <c r="K349" s="2">
        <f t="shared" si="115"/>
        <v>105</v>
      </c>
      <c r="L349" s="17">
        <f t="shared" si="116"/>
        <v>105</v>
      </c>
      <c r="M349" s="11">
        <f t="shared" si="105"/>
        <v>1.0103827679999999</v>
      </c>
      <c r="N349" s="11">
        <f t="shared" ca="1" si="106"/>
        <v>1.018337501</v>
      </c>
      <c r="O349" s="17">
        <f t="shared" si="117"/>
        <v>0</v>
      </c>
      <c r="P349" s="13">
        <f t="shared" ca="1" si="107"/>
        <v>18.337501</v>
      </c>
      <c r="Q349" s="20">
        <f t="shared" si="108"/>
        <v>0</v>
      </c>
      <c r="R349" s="13">
        <f t="shared" si="109"/>
        <v>0</v>
      </c>
      <c r="S349" s="4" t="str">
        <f t="shared" si="118"/>
        <v>A+J=</v>
      </c>
      <c r="T349" s="34">
        <f t="shared" si="119"/>
        <v>44301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3">
        <f t="shared" si="110"/>
        <v>44274</v>
      </c>
      <c r="B350" s="74">
        <f t="shared" ca="1" si="120"/>
        <v>1018.54338</v>
      </c>
      <c r="C350" s="13">
        <f t="shared" si="111"/>
        <v>1000</v>
      </c>
      <c r="D350" s="12">
        <f ca="1">IF(A350&lt;$B$1,VLOOKUP(A350,[1]DI!$A$4:$B$15000,2,FALSE),0)</f>
        <v>2.6499999999999999E-2</v>
      </c>
      <c r="E350" s="13">
        <f t="shared" ca="1" si="103"/>
        <v>1.00010379</v>
      </c>
      <c r="F350" s="13">
        <f ca="1">(TRUNC(PRODUCT($E$12:$E349),16))</f>
        <v>1.0199636657787301</v>
      </c>
      <c r="G350" s="13">
        <f t="shared" ca="1" si="112"/>
        <v>1.01189120801361</v>
      </c>
      <c r="H350" s="13">
        <f t="shared" ca="1" si="104"/>
        <v>1.0079775900000001</v>
      </c>
      <c r="I350" s="12">
        <f t="shared" si="113"/>
        <v>2.5100000000000001E-2</v>
      </c>
      <c r="J350" s="34">
        <f t="shared" si="114"/>
        <v>44119</v>
      </c>
      <c r="K350" s="2">
        <f t="shared" si="115"/>
        <v>106</v>
      </c>
      <c r="L350" s="17">
        <f t="shared" si="116"/>
        <v>106</v>
      </c>
      <c r="M350" s="11">
        <f t="shared" si="105"/>
        <v>1.010482168</v>
      </c>
      <c r="N350" s="11">
        <f t="shared" ca="1" si="106"/>
        <v>1.0185433800000001</v>
      </c>
      <c r="O350" s="17">
        <f t="shared" si="117"/>
        <v>0</v>
      </c>
      <c r="P350" s="13">
        <f t="shared" ca="1" si="107"/>
        <v>18.543379999999999</v>
      </c>
      <c r="Q350" s="20">
        <f t="shared" si="108"/>
        <v>0</v>
      </c>
      <c r="R350" s="13">
        <f t="shared" si="109"/>
        <v>0</v>
      </c>
      <c r="S350" s="4" t="str">
        <f t="shared" si="118"/>
        <v>A+J=</v>
      </c>
      <c r="T350" s="34">
        <f t="shared" si="119"/>
        <v>44301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3">
        <f t="shared" si="110"/>
        <v>44275</v>
      </c>
      <c r="B351" s="74">
        <f t="shared" ca="1" si="120"/>
        <v>1018.74931</v>
      </c>
      <c r="C351" s="13">
        <f t="shared" si="111"/>
        <v>1000</v>
      </c>
      <c r="D351" s="12">
        <f ca="1">IF(A351&lt;$B$1,VLOOKUP(A351,[1]DI!$A$4:$B$15000,2,FALSE),0)</f>
        <v>0</v>
      </c>
      <c r="E351" s="13">
        <f t="shared" ca="1" si="103"/>
        <v>1</v>
      </c>
      <c r="F351" s="13">
        <f ca="1">(TRUNC(PRODUCT($E$12:$E350),16))</f>
        <v>1.02006952780761</v>
      </c>
      <c r="G351" s="13">
        <f t="shared" ca="1" si="112"/>
        <v>1.01189120801361</v>
      </c>
      <c r="H351" s="13">
        <f t="shared" ca="1" si="104"/>
        <v>1.00808221</v>
      </c>
      <c r="I351" s="12">
        <f t="shared" si="113"/>
        <v>2.5100000000000001E-2</v>
      </c>
      <c r="J351" s="34">
        <f t="shared" si="114"/>
        <v>44119</v>
      </c>
      <c r="K351" s="2">
        <f t="shared" si="115"/>
        <v>106</v>
      </c>
      <c r="L351" s="17">
        <f t="shared" si="116"/>
        <v>107</v>
      </c>
      <c r="M351" s="11">
        <f t="shared" si="105"/>
        <v>1.010581577</v>
      </c>
      <c r="N351" s="11">
        <f t="shared" ca="1" si="106"/>
        <v>1.01874931</v>
      </c>
      <c r="O351" s="17">
        <f t="shared" si="117"/>
        <v>0</v>
      </c>
      <c r="P351" s="13">
        <f t="shared" ca="1" si="107"/>
        <v>18.749310000000001</v>
      </c>
      <c r="Q351" s="20">
        <f t="shared" si="108"/>
        <v>0</v>
      </c>
      <c r="R351" s="13">
        <f t="shared" si="109"/>
        <v>0</v>
      </c>
      <c r="S351" s="4" t="str">
        <f t="shared" si="118"/>
        <v>A+J=</v>
      </c>
      <c r="T351" s="34">
        <f t="shared" si="119"/>
        <v>44301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3">
        <f t="shared" si="110"/>
        <v>44276</v>
      </c>
      <c r="B352" s="74">
        <f t="shared" ca="1" si="120"/>
        <v>1018.74931</v>
      </c>
      <c r="C352" s="13">
        <f t="shared" si="111"/>
        <v>1000</v>
      </c>
      <c r="D352" s="12">
        <f ca="1">IF(A352&lt;$B$1,VLOOKUP(A352,[1]DI!$A$4:$B$15000,2,FALSE),0)</f>
        <v>0</v>
      </c>
      <c r="E352" s="13">
        <f t="shared" ca="1" si="103"/>
        <v>1</v>
      </c>
      <c r="F352" s="13">
        <f ca="1">(TRUNC(PRODUCT($E$12:$E351),16))</f>
        <v>1.02006952780761</v>
      </c>
      <c r="G352" s="13">
        <f t="shared" ca="1" si="112"/>
        <v>1.01189120801361</v>
      </c>
      <c r="H352" s="13">
        <f t="shared" ca="1" si="104"/>
        <v>1.00808221</v>
      </c>
      <c r="I352" s="12">
        <f t="shared" si="113"/>
        <v>2.5100000000000001E-2</v>
      </c>
      <c r="J352" s="34">
        <f t="shared" si="114"/>
        <v>44119</v>
      </c>
      <c r="K352" s="2">
        <f t="shared" si="115"/>
        <v>106</v>
      </c>
      <c r="L352" s="17">
        <f t="shared" si="116"/>
        <v>107</v>
      </c>
      <c r="M352" s="11">
        <f t="shared" si="105"/>
        <v>1.010581577</v>
      </c>
      <c r="N352" s="11">
        <f t="shared" ca="1" si="106"/>
        <v>1.01874931</v>
      </c>
      <c r="O352" s="17">
        <f t="shared" si="117"/>
        <v>0</v>
      </c>
      <c r="P352" s="13">
        <f t="shared" ca="1" si="107"/>
        <v>18.749310000000001</v>
      </c>
      <c r="Q352" s="20">
        <f t="shared" si="108"/>
        <v>0</v>
      </c>
      <c r="R352" s="13">
        <f t="shared" si="109"/>
        <v>0</v>
      </c>
      <c r="S352" s="4" t="str">
        <f t="shared" si="118"/>
        <v>A+J=</v>
      </c>
      <c r="T352" s="34">
        <f t="shared" si="119"/>
        <v>44301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3">
        <f t="shared" si="110"/>
        <v>44277</v>
      </c>
      <c r="B353" s="74">
        <f t="shared" ca="1" si="120"/>
        <v>1018.74931</v>
      </c>
      <c r="C353" s="13">
        <f t="shared" si="111"/>
        <v>1000</v>
      </c>
      <c r="D353" s="12">
        <f ca="1">IF(A353&lt;$B$1,VLOOKUP(A353,[1]DI!$A$4:$B$15000,2,FALSE),0)</f>
        <v>2.6499999999999999E-2</v>
      </c>
      <c r="E353" s="13">
        <f t="shared" ca="1" si="103"/>
        <v>1.00010379</v>
      </c>
      <c r="F353" s="13">
        <f ca="1">(TRUNC(PRODUCT($E$12:$E352),16))</f>
        <v>1.02006952780761</v>
      </c>
      <c r="G353" s="13">
        <f t="shared" ca="1" si="112"/>
        <v>1.01189120801361</v>
      </c>
      <c r="H353" s="13">
        <f t="shared" ca="1" si="104"/>
        <v>1.00808221</v>
      </c>
      <c r="I353" s="12">
        <f t="shared" si="113"/>
        <v>2.5100000000000001E-2</v>
      </c>
      <c r="J353" s="34">
        <f t="shared" si="114"/>
        <v>44119</v>
      </c>
      <c r="K353" s="2">
        <f t="shared" si="115"/>
        <v>107</v>
      </c>
      <c r="L353" s="17">
        <f t="shared" si="116"/>
        <v>107</v>
      </c>
      <c r="M353" s="11">
        <f t="shared" si="105"/>
        <v>1.010581577</v>
      </c>
      <c r="N353" s="11">
        <f t="shared" ca="1" si="106"/>
        <v>1.01874931</v>
      </c>
      <c r="O353" s="17">
        <f t="shared" si="117"/>
        <v>0</v>
      </c>
      <c r="P353" s="13">
        <f t="shared" ca="1" si="107"/>
        <v>18.749310000000001</v>
      </c>
      <c r="Q353" s="20">
        <f t="shared" si="108"/>
        <v>0</v>
      </c>
      <c r="R353" s="13">
        <f t="shared" si="109"/>
        <v>0</v>
      </c>
      <c r="S353" s="4" t="str">
        <f t="shared" si="118"/>
        <v>A+J=</v>
      </c>
      <c r="T353" s="34">
        <f t="shared" si="119"/>
        <v>44301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3">
        <f t="shared" si="110"/>
        <v>44278</v>
      </c>
      <c r="B354" s="74">
        <f t="shared" ca="1" si="120"/>
        <v>1018.955281</v>
      </c>
      <c r="C354" s="13">
        <f t="shared" si="111"/>
        <v>1000</v>
      </c>
      <c r="D354" s="12">
        <f ca="1">IF(A354&lt;$B$1,VLOOKUP(A354,[1]DI!$A$4:$B$15000,2,FALSE),0)</f>
        <v>2.6499999999999999E-2</v>
      </c>
      <c r="E354" s="13">
        <f t="shared" ca="1" si="103"/>
        <v>1.00010379</v>
      </c>
      <c r="F354" s="13">
        <f ca="1">(TRUNC(PRODUCT($E$12:$E353),16))</f>
        <v>1.0201754008238999</v>
      </c>
      <c r="G354" s="13">
        <f t="shared" ca="1" si="112"/>
        <v>1.01189120801361</v>
      </c>
      <c r="H354" s="13">
        <f t="shared" ca="1" si="104"/>
        <v>1.00818684</v>
      </c>
      <c r="I354" s="12">
        <f t="shared" si="113"/>
        <v>2.5100000000000001E-2</v>
      </c>
      <c r="J354" s="34">
        <f t="shared" si="114"/>
        <v>44119</v>
      </c>
      <c r="K354" s="2">
        <f t="shared" si="115"/>
        <v>108</v>
      </c>
      <c r="L354" s="17">
        <f t="shared" si="116"/>
        <v>108</v>
      </c>
      <c r="M354" s="11">
        <f t="shared" si="105"/>
        <v>1.0106809969999999</v>
      </c>
      <c r="N354" s="11">
        <f t="shared" ca="1" si="106"/>
        <v>1.018955281</v>
      </c>
      <c r="O354" s="17">
        <f t="shared" si="117"/>
        <v>0</v>
      </c>
      <c r="P354" s="13">
        <f t="shared" ca="1" si="107"/>
        <v>18.955280999999999</v>
      </c>
      <c r="Q354" s="20">
        <f t="shared" si="108"/>
        <v>0</v>
      </c>
      <c r="R354" s="13">
        <f t="shared" si="109"/>
        <v>0</v>
      </c>
      <c r="S354" s="4" t="str">
        <f t="shared" si="118"/>
        <v>A+J=</v>
      </c>
      <c r="T354" s="34">
        <f t="shared" si="119"/>
        <v>44301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3">
        <f t="shared" si="110"/>
        <v>44279</v>
      </c>
      <c r="B355" s="74">
        <f t="shared" ca="1" si="120"/>
        <v>1019.16129199</v>
      </c>
      <c r="C355" s="13">
        <f t="shared" si="111"/>
        <v>1000</v>
      </c>
      <c r="D355" s="12">
        <f ca="1">IF(A355&lt;$B$1,VLOOKUP(A355,[1]DI!$A$4:$B$15000,2,FALSE),0)</f>
        <v>2.6499999999999999E-2</v>
      </c>
      <c r="E355" s="13">
        <f t="shared" ca="1" si="103"/>
        <v>1.00010379</v>
      </c>
      <c r="F355" s="13">
        <f ca="1">(TRUNC(PRODUCT($E$12:$E354),16))</f>
        <v>1.0202812848287499</v>
      </c>
      <c r="G355" s="13">
        <f t="shared" ca="1" si="112"/>
        <v>1.01189120801361</v>
      </c>
      <c r="H355" s="13">
        <f t="shared" ca="1" si="104"/>
        <v>1.00829148</v>
      </c>
      <c r="I355" s="12">
        <f t="shared" si="113"/>
        <v>2.5100000000000001E-2</v>
      </c>
      <c r="J355" s="34">
        <f t="shared" si="114"/>
        <v>44119</v>
      </c>
      <c r="K355" s="2">
        <f t="shared" si="115"/>
        <v>109</v>
      </c>
      <c r="L355" s="17">
        <f t="shared" si="116"/>
        <v>109</v>
      </c>
      <c r="M355" s="11">
        <f t="shared" si="105"/>
        <v>1.010780426</v>
      </c>
      <c r="N355" s="11">
        <f t="shared" ca="1" si="106"/>
        <v>1.0191612919999999</v>
      </c>
      <c r="O355" s="17">
        <f t="shared" si="117"/>
        <v>0</v>
      </c>
      <c r="P355" s="13">
        <f t="shared" ca="1" si="107"/>
        <v>19.161291989999999</v>
      </c>
      <c r="Q355" s="20">
        <f t="shared" si="108"/>
        <v>0</v>
      </c>
      <c r="R355" s="13">
        <f t="shared" si="109"/>
        <v>0</v>
      </c>
      <c r="S355" s="4" t="str">
        <f t="shared" si="118"/>
        <v>A+J=</v>
      </c>
      <c r="T355" s="34">
        <f t="shared" si="119"/>
        <v>44301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3">
        <f t="shared" si="110"/>
        <v>44280</v>
      </c>
      <c r="B356" s="74">
        <f t="shared" ca="1" si="120"/>
        <v>1019.367344</v>
      </c>
      <c r="C356" s="13">
        <f t="shared" si="111"/>
        <v>1000</v>
      </c>
      <c r="D356" s="12">
        <f ca="1">IF(A356&lt;$B$1,VLOOKUP(A356,[1]DI!$A$4:$B$15000,2,FALSE),0)</f>
        <v>2.6499999999999999E-2</v>
      </c>
      <c r="E356" s="13">
        <f t="shared" ca="1" si="103"/>
        <v>1.00010379</v>
      </c>
      <c r="F356" s="13">
        <f ca="1">(TRUNC(PRODUCT($E$12:$E355),16))</f>
        <v>1.0203871798233</v>
      </c>
      <c r="G356" s="13">
        <f t="shared" ca="1" si="112"/>
        <v>1.01189120801361</v>
      </c>
      <c r="H356" s="13">
        <f t="shared" ca="1" si="104"/>
        <v>1.0083961299999999</v>
      </c>
      <c r="I356" s="12">
        <f t="shared" si="113"/>
        <v>2.5100000000000001E-2</v>
      </c>
      <c r="J356" s="34">
        <f t="shared" si="114"/>
        <v>44119</v>
      </c>
      <c r="K356" s="2">
        <f t="shared" si="115"/>
        <v>110</v>
      </c>
      <c r="L356" s="17">
        <f t="shared" si="116"/>
        <v>110</v>
      </c>
      <c r="M356" s="11">
        <f t="shared" si="105"/>
        <v>1.0108798649999999</v>
      </c>
      <c r="N356" s="11">
        <f t="shared" ca="1" si="106"/>
        <v>1.019367344</v>
      </c>
      <c r="O356" s="17">
        <f t="shared" si="117"/>
        <v>0</v>
      </c>
      <c r="P356" s="13">
        <f t="shared" ca="1" si="107"/>
        <v>19.367343999999999</v>
      </c>
      <c r="Q356" s="20">
        <f t="shared" si="108"/>
        <v>0</v>
      </c>
      <c r="R356" s="13">
        <f t="shared" si="109"/>
        <v>0</v>
      </c>
      <c r="S356" s="4" t="str">
        <f t="shared" si="118"/>
        <v>A+J=</v>
      </c>
      <c r="T356" s="34">
        <f t="shared" si="119"/>
        <v>44301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3">
        <f t="shared" si="110"/>
        <v>44281</v>
      </c>
      <c r="B357" s="74">
        <f t="shared" ca="1" si="120"/>
        <v>1019.573437</v>
      </c>
      <c r="C357" s="13">
        <f t="shared" si="111"/>
        <v>1000</v>
      </c>
      <c r="D357" s="12">
        <f ca="1">IF(A357&lt;$B$1,VLOOKUP(A357,[1]DI!$A$4:$B$15000,2,FALSE),0)</f>
        <v>2.6499999999999999E-2</v>
      </c>
      <c r="E357" s="13">
        <f t="shared" ca="1" si="103"/>
        <v>1.00010379</v>
      </c>
      <c r="F357" s="13">
        <f ca="1">(TRUNC(PRODUCT($E$12:$E356),16))</f>
        <v>1.0204930858087</v>
      </c>
      <c r="G357" s="13">
        <f t="shared" ca="1" si="112"/>
        <v>1.01189120801361</v>
      </c>
      <c r="H357" s="13">
        <f t="shared" ca="1" si="104"/>
        <v>1.00850079</v>
      </c>
      <c r="I357" s="12">
        <f t="shared" si="113"/>
        <v>2.5100000000000001E-2</v>
      </c>
      <c r="J357" s="34">
        <f t="shared" si="114"/>
        <v>44119</v>
      </c>
      <c r="K357" s="2">
        <f t="shared" si="115"/>
        <v>111</v>
      </c>
      <c r="L357" s="17">
        <f t="shared" si="116"/>
        <v>111</v>
      </c>
      <c r="M357" s="11">
        <f t="shared" si="105"/>
        <v>1.0109793140000001</v>
      </c>
      <c r="N357" s="11">
        <f t="shared" ca="1" si="106"/>
        <v>1.019573437</v>
      </c>
      <c r="O357" s="17">
        <f t="shared" si="117"/>
        <v>0</v>
      </c>
      <c r="P357" s="13">
        <f t="shared" ca="1" si="107"/>
        <v>19.573436999999998</v>
      </c>
      <c r="Q357" s="20">
        <f t="shared" si="108"/>
        <v>0</v>
      </c>
      <c r="R357" s="13">
        <f t="shared" si="109"/>
        <v>0</v>
      </c>
      <c r="S357" s="4" t="str">
        <f t="shared" si="118"/>
        <v>A+J=</v>
      </c>
      <c r="T357" s="34">
        <f t="shared" si="119"/>
        <v>44301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3">
        <f t="shared" si="110"/>
        <v>44282</v>
      </c>
      <c r="B358" s="74">
        <f t="shared" ca="1" si="120"/>
        <v>1019.779581</v>
      </c>
      <c r="C358" s="13">
        <f t="shared" si="111"/>
        <v>1000</v>
      </c>
      <c r="D358" s="12">
        <f ca="1">IF(A358&lt;$B$1,VLOOKUP(A358,[1]DI!$A$4:$B$15000,2,FALSE),0)</f>
        <v>0</v>
      </c>
      <c r="E358" s="13">
        <f t="shared" ca="1" si="103"/>
        <v>1</v>
      </c>
      <c r="F358" s="13">
        <f ca="1">(TRUNC(PRODUCT($E$12:$E357),16))</f>
        <v>1.0205990027860701</v>
      </c>
      <c r="G358" s="13">
        <f t="shared" ca="1" si="112"/>
        <v>1.01189120801361</v>
      </c>
      <c r="H358" s="13">
        <f t="shared" ca="1" si="104"/>
        <v>1.00860547</v>
      </c>
      <c r="I358" s="12">
        <f t="shared" si="113"/>
        <v>2.5100000000000001E-2</v>
      </c>
      <c r="J358" s="34">
        <f t="shared" si="114"/>
        <v>44119</v>
      </c>
      <c r="K358" s="2">
        <f t="shared" si="115"/>
        <v>111</v>
      </c>
      <c r="L358" s="17">
        <f t="shared" si="116"/>
        <v>112</v>
      </c>
      <c r="M358" s="11">
        <f t="shared" si="105"/>
        <v>1.0110787729999999</v>
      </c>
      <c r="N358" s="11">
        <f t="shared" ca="1" si="106"/>
        <v>1.0197795810000001</v>
      </c>
      <c r="O358" s="17">
        <f t="shared" si="117"/>
        <v>0</v>
      </c>
      <c r="P358" s="13">
        <f t="shared" ca="1" si="107"/>
        <v>19.779581</v>
      </c>
      <c r="Q358" s="20">
        <f t="shared" si="108"/>
        <v>0</v>
      </c>
      <c r="R358" s="13">
        <f t="shared" si="109"/>
        <v>0</v>
      </c>
      <c r="S358" s="4" t="str">
        <f t="shared" si="118"/>
        <v>A+J=</v>
      </c>
      <c r="T358" s="34">
        <f t="shared" si="119"/>
        <v>44301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3">
        <f t="shared" si="110"/>
        <v>44283</v>
      </c>
      <c r="B359" s="74">
        <f t="shared" ca="1" si="120"/>
        <v>1019.779581</v>
      </c>
      <c r="C359" s="13">
        <f t="shared" si="111"/>
        <v>1000</v>
      </c>
      <c r="D359" s="12">
        <f ca="1">IF(A359&lt;$B$1,VLOOKUP(A359,[1]DI!$A$4:$B$15000,2,FALSE),0)</f>
        <v>0</v>
      </c>
      <c r="E359" s="13">
        <f t="shared" ca="1" si="103"/>
        <v>1</v>
      </c>
      <c r="F359" s="13">
        <f ca="1">(TRUNC(PRODUCT($E$12:$E358),16))</f>
        <v>1.0205990027860701</v>
      </c>
      <c r="G359" s="13">
        <f t="shared" ca="1" si="112"/>
        <v>1.01189120801361</v>
      </c>
      <c r="H359" s="13">
        <f t="shared" ca="1" si="104"/>
        <v>1.00860547</v>
      </c>
      <c r="I359" s="12">
        <f t="shared" si="113"/>
        <v>2.5100000000000001E-2</v>
      </c>
      <c r="J359" s="34">
        <f t="shared" si="114"/>
        <v>44119</v>
      </c>
      <c r="K359" s="2">
        <f t="shared" si="115"/>
        <v>111</v>
      </c>
      <c r="L359" s="17">
        <f t="shared" si="116"/>
        <v>112</v>
      </c>
      <c r="M359" s="11">
        <f t="shared" si="105"/>
        <v>1.0110787729999999</v>
      </c>
      <c r="N359" s="11">
        <f t="shared" ca="1" si="106"/>
        <v>1.0197795810000001</v>
      </c>
      <c r="O359" s="17">
        <f t="shared" si="117"/>
        <v>0</v>
      </c>
      <c r="P359" s="13">
        <f t="shared" ca="1" si="107"/>
        <v>19.779581</v>
      </c>
      <c r="Q359" s="20">
        <f t="shared" si="108"/>
        <v>0</v>
      </c>
      <c r="R359" s="13">
        <f t="shared" si="109"/>
        <v>0</v>
      </c>
      <c r="S359" s="4" t="str">
        <f t="shared" si="118"/>
        <v>A+J=</v>
      </c>
      <c r="T359" s="34">
        <f t="shared" si="119"/>
        <v>44301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3">
        <f t="shared" si="110"/>
        <v>44284</v>
      </c>
      <c r="B360" s="74">
        <f t="shared" ca="1" si="120"/>
        <v>1019.779581</v>
      </c>
      <c r="C360" s="13">
        <f t="shared" si="111"/>
        <v>1000</v>
      </c>
      <c r="D360" s="12">
        <f ca="1">IF(A360&lt;$B$1,VLOOKUP(A360,[1]DI!$A$4:$B$15000,2,FALSE),0)</f>
        <v>2.6499999999999999E-2</v>
      </c>
      <c r="E360" s="13">
        <f t="shared" ca="1" si="103"/>
        <v>1.00010379</v>
      </c>
      <c r="F360" s="13">
        <f ca="1">(TRUNC(PRODUCT($E$12:$E359),16))</f>
        <v>1.0205990027860701</v>
      </c>
      <c r="G360" s="13">
        <f t="shared" ca="1" si="112"/>
        <v>1.01189120801361</v>
      </c>
      <c r="H360" s="13">
        <f t="shared" ca="1" si="104"/>
        <v>1.00860547</v>
      </c>
      <c r="I360" s="12">
        <f t="shared" si="113"/>
        <v>2.5100000000000001E-2</v>
      </c>
      <c r="J360" s="34">
        <f t="shared" si="114"/>
        <v>44119</v>
      </c>
      <c r="K360" s="2">
        <f t="shared" si="115"/>
        <v>112</v>
      </c>
      <c r="L360" s="17">
        <f t="shared" si="116"/>
        <v>112</v>
      </c>
      <c r="M360" s="11">
        <f t="shared" si="105"/>
        <v>1.0110787729999999</v>
      </c>
      <c r="N360" s="11">
        <f t="shared" ca="1" si="106"/>
        <v>1.0197795810000001</v>
      </c>
      <c r="O360" s="17">
        <f t="shared" si="117"/>
        <v>0</v>
      </c>
      <c r="P360" s="13">
        <f t="shared" ca="1" si="107"/>
        <v>19.779581</v>
      </c>
      <c r="Q360" s="20">
        <f t="shared" si="108"/>
        <v>0</v>
      </c>
      <c r="R360" s="13">
        <f t="shared" si="109"/>
        <v>0</v>
      </c>
      <c r="S360" s="4" t="str">
        <f t="shared" si="118"/>
        <v>A+J=</v>
      </c>
      <c r="T360" s="34">
        <f t="shared" si="119"/>
        <v>44301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3">
        <f t="shared" si="110"/>
        <v>44285</v>
      </c>
      <c r="B361" s="74">
        <f t="shared" ca="1" si="120"/>
        <v>1019.985755</v>
      </c>
      <c r="C361" s="13">
        <f t="shared" si="111"/>
        <v>1000</v>
      </c>
      <c r="D361" s="12">
        <f ca="1">IF(A361&lt;$B$1,VLOOKUP(A361,[1]DI!$A$4:$B$15000,2,FALSE),0)</f>
        <v>2.6499999999999999E-2</v>
      </c>
      <c r="E361" s="13">
        <f t="shared" ca="1" si="103"/>
        <v>1.00010379</v>
      </c>
      <c r="F361" s="13">
        <f ca="1">(TRUNC(PRODUCT($E$12:$E360),16))</f>
        <v>1.0207049307565701</v>
      </c>
      <c r="G361" s="13">
        <f t="shared" ca="1" si="112"/>
        <v>1.01189120801361</v>
      </c>
      <c r="H361" s="13">
        <f t="shared" ca="1" si="104"/>
        <v>1.00871015</v>
      </c>
      <c r="I361" s="12">
        <f t="shared" si="113"/>
        <v>2.5100000000000001E-2</v>
      </c>
      <c r="J361" s="34">
        <f t="shared" si="114"/>
        <v>44119</v>
      </c>
      <c r="K361" s="2">
        <f t="shared" si="115"/>
        <v>113</v>
      </c>
      <c r="L361" s="17">
        <f t="shared" si="116"/>
        <v>113</v>
      </c>
      <c r="M361" s="11">
        <f t="shared" si="105"/>
        <v>1.0111782410000001</v>
      </c>
      <c r="N361" s="11">
        <f t="shared" ca="1" si="106"/>
        <v>1.019985755</v>
      </c>
      <c r="O361" s="17">
        <f t="shared" si="117"/>
        <v>0</v>
      </c>
      <c r="P361" s="13">
        <f t="shared" ca="1" si="107"/>
        <v>19.985755000000001</v>
      </c>
      <c r="Q361" s="20">
        <f t="shared" si="108"/>
        <v>0</v>
      </c>
      <c r="R361" s="13">
        <f t="shared" si="109"/>
        <v>0</v>
      </c>
      <c r="S361" s="4" t="str">
        <f t="shared" si="118"/>
        <v>A+J=</v>
      </c>
      <c r="T361" s="34">
        <f t="shared" si="119"/>
        <v>44301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3">
        <f t="shared" si="110"/>
        <v>44286</v>
      </c>
      <c r="B362" s="74">
        <f t="shared" ca="1" si="120"/>
        <v>1020.191971</v>
      </c>
      <c r="C362" s="13">
        <f t="shared" si="111"/>
        <v>1000</v>
      </c>
      <c r="D362" s="12">
        <f ca="1">IF(A362&lt;$B$1,VLOOKUP(A362,[1]DI!$A$4:$B$15000,2,FALSE),0)</f>
        <v>2.6499999999999999E-2</v>
      </c>
      <c r="E362" s="13">
        <f t="shared" ca="1" si="103"/>
        <v>1.00010379</v>
      </c>
      <c r="F362" s="13">
        <f ca="1">(TRUNC(PRODUCT($E$12:$E361),16))</f>
        <v>1.0208108697213301</v>
      </c>
      <c r="G362" s="13">
        <f t="shared" ca="1" si="112"/>
        <v>1.01189120801361</v>
      </c>
      <c r="H362" s="13">
        <f t="shared" ca="1" si="104"/>
        <v>1.0088148400000001</v>
      </c>
      <c r="I362" s="12">
        <f t="shared" si="113"/>
        <v>2.5100000000000001E-2</v>
      </c>
      <c r="J362" s="34">
        <f t="shared" si="114"/>
        <v>44119</v>
      </c>
      <c r="K362" s="2">
        <f t="shared" si="115"/>
        <v>114</v>
      </c>
      <c r="L362" s="17">
        <f t="shared" si="116"/>
        <v>114</v>
      </c>
      <c r="M362" s="11">
        <f t="shared" si="105"/>
        <v>1.01127772</v>
      </c>
      <c r="N362" s="11">
        <f t="shared" ca="1" si="106"/>
        <v>1.020191971</v>
      </c>
      <c r="O362" s="17">
        <f t="shared" si="117"/>
        <v>0</v>
      </c>
      <c r="P362" s="13">
        <f t="shared" ca="1" si="107"/>
        <v>20.191970999999999</v>
      </c>
      <c r="Q362" s="20">
        <f t="shared" si="108"/>
        <v>0</v>
      </c>
      <c r="R362" s="13">
        <f t="shared" si="109"/>
        <v>0</v>
      </c>
      <c r="S362" s="4" t="str">
        <f t="shared" si="118"/>
        <v>A+J=</v>
      </c>
      <c r="T362" s="34">
        <f t="shared" si="119"/>
        <v>44301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3">
        <f t="shared" si="110"/>
        <v>44287</v>
      </c>
      <c r="B363" s="74">
        <f t="shared" ca="1" si="120"/>
        <v>1020.398238</v>
      </c>
      <c r="C363" s="13">
        <f t="shared" si="111"/>
        <v>1000</v>
      </c>
      <c r="D363" s="12">
        <f ca="1">IF(A363&lt;$B$1,VLOOKUP(A363,[1]DI!$A$4:$B$15000,2,FALSE),0)</f>
        <v>2.6499999999999999E-2</v>
      </c>
      <c r="E363" s="13">
        <f t="shared" ca="1" si="103"/>
        <v>1.00010379</v>
      </c>
      <c r="F363" s="13">
        <f ca="1">(TRUNC(PRODUCT($E$12:$E362),16))</f>
        <v>1.0209168196814999</v>
      </c>
      <c r="G363" s="13">
        <f t="shared" ca="1" si="112"/>
        <v>1.01189120801361</v>
      </c>
      <c r="H363" s="13">
        <f t="shared" ca="1" si="104"/>
        <v>1.0089195500000001</v>
      </c>
      <c r="I363" s="12">
        <f t="shared" si="113"/>
        <v>2.5100000000000001E-2</v>
      </c>
      <c r="J363" s="34">
        <f t="shared" si="114"/>
        <v>44119</v>
      </c>
      <c r="K363" s="2">
        <f t="shared" si="115"/>
        <v>115</v>
      </c>
      <c r="L363" s="17">
        <f t="shared" si="116"/>
        <v>115</v>
      </c>
      <c r="M363" s="11">
        <f t="shared" si="105"/>
        <v>1.0113772080000001</v>
      </c>
      <c r="N363" s="11">
        <f t="shared" ca="1" si="106"/>
        <v>1.0203982380000001</v>
      </c>
      <c r="O363" s="17">
        <f t="shared" si="117"/>
        <v>0</v>
      </c>
      <c r="P363" s="13">
        <f t="shared" ca="1" si="107"/>
        <v>20.398237999999999</v>
      </c>
      <c r="Q363" s="20">
        <f t="shared" si="108"/>
        <v>0</v>
      </c>
      <c r="R363" s="13">
        <f t="shared" si="109"/>
        <v>0</v>
      </c>
      <c r="S363" s="4" t="str">
        <f t="shared" si="118"/>
        <v>A+J=</v>
      </c>
      <c r="T363" s="34">
        <f t="shared" si="119"/>
        <v>44301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3">
        <f t="shared" si="110"/>
        <v>44288</v>
      </c>
      <c r="B364" s="74">
        <f t="shared" ca="1" si="120"/>
        <v>1020.6045340000001</v>
      </c>
      <c r="C364" s="13">
        <f t="shared" si="111"/>
        <v>1000</v>
      </c>
      <c r="D364" s="12">
        <f ca="1">IF(A364&lt;$B$1,VLOOKUP(A364,[1]DI!$A$4:$B$15000,2,FALSE),0)</f>
        <v>0</v>
      </c>
      <c r="E364" s="13">
        <f t="shared" ca="1" si="103"/>
        <v>1</v>
      </c>
      <c r="F364" s="13">
        <f ca="1">(TRUNC(PRODUCT($E$12:$E363),16))</f>
        <v>1.0210227806382199</v>
      </c>
      <c r="G364" s="13">
        <f t="shared" ca="1" si="112"/>
        <v>1.01189120801361</v>
      </c>
      <c r="H364" s="13">
        <f t="shared" ca="1" si="104"/>
        <v>1.0090242599999999</v>
      </c>
      <c r="I364" s="12">
        <f t="shared" si="113"/>
        <v>2.5100000000000001E-2</v>
      </c>
      <c r="J364" s="34">
        <f t="shared" si="114"/>
        <v>44119</v>
      </c>
      <c r="K364" s="2">
        <f t="shared" si="115"/>
        <v>115</v>
      </c>
      <c r="L364" s="17">
        <f t="shared" si="116"/>
        <v>116</v>
      </c>
      <c r="M364" s="11">
        <f t="shared" si="105"/>
        <v>1.011476705</v>
      </c>
      <c r="N364" s="11">
        <f t="shared" ca="1" si="106"/>
        <v>1.0206045340000001</v>
      </c>
      <c r="O364" s="17">
        <f t="shared" si="117"/>
        <v>0</v>
      </c>
      <c r="P364" s="13">
        <f t="shared" ca="1" si="107"/>
        <v>20.604534000000001</v>
      </c>
      <c r="Q364" s="20">
        <f t="shared" si="108"/>
        <v>0</v>
      </c>
      <c r="R364" s="13">
        <f t="shared" si="109"/>
        <v>0</v>
      </c>
      <c r="S364" s="4" t="str">
        <f t="shared" si="118"/>
        <v>A+J=</v>
      </c>
      <c r="T364" s="34">
        <f t="shared" si="119"/>
        <v>44301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3">
        <f t="shared" si="110"/>
        <v>44289</v>
      </c>
      <c r="B365" s="74">
        <f t="shared" ca="1" si="120"/>
        <v>1020.6045340000001</v>
      </c>
      <c r="C365" s="13">
        <f t="shared" si="111"/>
        <v>1000</v>
      </c>
      <c r="D365" s="12">
        <f ca="1">IF(A365&lt;$B$1,VLOOKUP(A365,[1]DI!$A$4:$B$15000,2,FALSE),0)</f>
        <v>0</v>
      </c>
      <c r="E365" s="13">
        <f t="shared" ca="1" si="103"/>
        <v>1</v>
      </c>
      <c r="F365" s="13">
        <f ca="1">(TRUNC(PRODUCT($E$12:$E364),16))</f>
        <v>1.0210227806382199</v>
      </c>
      <c r="G365" s="13">
        <f t="shared" ca="1" si="112"/>
        <v>1.01189120801361</v>
      </c>
      <c r="H365" s="13">
        <f t="shared" ca="1" si="104"/>
        <v>1.0090242599999999</v>
      </c>
      <c r="I365" s="12">
        <f t="shared" si="113"/>
        <v>2.5100000000000001E-2</v>
      </c>
      <c r="J365" s="34">
        <f t="shared" si="114"/>
        <v>44119</v>
      </c>
      <c r="K365" s="2">
        <f t="shared" si="115"/>
        <v>115</v>
      </c>
      <c r="L365" s="17">
        <f t="shared" si="116"/>
        <v>116</v>
      </c>
      <c r="M365" s="11">
        <f t="shared" si="105"/>
        <v>1.011476705</v>
      </c>
      <c r="N365" s="11">
        <f t="shared" ca="1" si="106"/>
        <v>1.0206045340000001</v>
      </c>
      <c r="O365" s="17">
        <f t="shared" si="117"/>
        <v>0</v>
      </c>
      <c r="P365" s="13">
        <f t="shared" ca="1" si="107"/>
        <v>20.604534000000001</v>
      </c>
      <c r="Q365" s="20">
        <f t="shared" si="108"/>
        <v>0</v>
      </c>
      <c r="R365" s="13">
        <f t="shared" si="109"/>
        <v>0</v>
      </c>
      <c r="S365" s="4" t="str">
        <f t="shared" si="118"/>
        <v>A+J=</v>
      </c>
      <c r="T365" s="34">
        <f t="shared" si="119"/>
        <v>44301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3">
        <f t="shared" si="110"/>
        <v>44290</v>
      </c>
      <c r="B366" s="74">
        <f t="shared" ca="1" si="120"/>
        <v>1020.6045340000001</v>
      </c>
      <c r="C366" s="13">
        <f t="shared" si="111"/>
        <v>1000</v>
      </c>
      <c r="D366" s="12">
        <f ca="1">IF(A366&lt;$B$1,VLOOKUP(A366,[1]DI!$A$4:$B$15000,2,FALSE),0)</f>
        <v>0</v>
      </c>
      <c r="E366" s="13">
        <f t="shared" ca="1" si="103"/>
        <v>1</v>
      </c>
      <c r="F366" s="13">
        <f ca="1">(TRUNC(PRODUCT($E$12:$E365),16))</f>
        <v>1.0210227806382199</v>
      </c>
      <c r="G366" s="13">
        <f t="shared" ca="1" si="112"/>
        <v>1.01189120801361</v>
      </c>
      <c r="H366" s="13">
        <f t="shared" ca="1" si="104"/>
        <v>1.0090242599999999</v>
      </c>
      <c r="I366" s="12">
        <f t="shared" si="113"/>
        <v>2.5100000000000001E-2</v>
      </c>
      <c r="J366" s="34">
        <f t="shared" si="114"/>
        <v>44119</v>
      </c>
      <c r="K366" s="2">
        <f t="shared" si="115"/>
        <v>115</v>
      </c>
      <c r="L366" s="17">
        <f t="shared" si="116"/>
        <v>116</v>
      </c>
      <c r="M366" s="11">
        <f t="shared" si="105"/>
        <v>1.011476705</v>
      </c>
      <c r="N366" s="11">
        <f t="shared" ca="1" si="106"/>
        <v>1.0206045340000001</v>
      </c>
      <c r="O366" s="17">
        <f t="shared" si="117"/>
        <v>0</v>
      </c>
      <c r="P366" s="13">
        <f t="shared" ca="1" si="107"/>
        <v>20.604534000000001</v>
      </c>
      <c r="Q366" s="20">
        <f t="shared" si="108"/>
        <v>0</v>
      </c>
      <c r="R366" s="13">
        <f t="shared" si="109"/>
        <v>0</v>
      </c>
      <c r="S366" s="4" t="str">
        <f t="shared" si="118"/>
        <v>A+J=</v>
      </c>
      <c r="T366" s="34">
        <f t="shared" si="119"/>
        <v>44301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3">
        <f t="shared" si="110"/>
        <v>44291</v>
      </c>
      <c r="B367" s="74">
        <f t="shared" ca="1" si="120"/>
        <v>1020.6045340000001</v>
      </c>
      <c r="C367" s="13">
        <f t="shared" si="111"/>
        <v>1000</v>
      </c>
      <c r="D367" s="12">
        <f ca="1">IF(A367&lt;$B$1,VLOOKUP(A367,[1]DI!$A$4:$B$15000,2,FALSE),0)</f>
        <v>2.6499999999999999E-2</v>
      </c>
      <c r="E367" s="13">
        <f t="shared" ca="1" si="103"/>
        <v>1.00010379</v>
      </c>
      <c r="F367" s="13">
        <f ca="1">(TRUNC(PRODUCT($E$12:$E366),16))</f>
        <v>1.0210227806382199</v>
      </c>
      <c r="G367" s="13">
        <f t="shared" ca="1" si="112"/>
        <v>1.01189120801361</v>
      </c>
      <c r="H367" s="13">
        <f t="shared" ca="1" si="104"/>
        <v>1.0090242599999999</v>
      </c>
      <c r="I367" s="12">
        <f t="shared" si="113"/>
        <v>2.5100000000000001E-2</v>
      </c>
      <c r="J367" s="34">
        <f t="shared" si="114"/>
        <v>44119</v>
      </c>
      <c r="K367" s="2">
        <f t="shared" si="115"/>
        <v>116</v>
      </c>
      <c r="L367" s="17">
        <f t="shared" si="116"/>
        <v>116</v>
      </c>
      <c r="M367" s="11">
        <f t="shared" si="105"/>
        <v>1.011476705</v>
      </c>
      <c r="N367" s="11">
        <f t="shared" ca="1" si="106"/>
        <v>1.0206045340000001</v>
      </c>
      <c r="O367" s="17">
        <f t="shared" si="117"/>
        <v>0</v>
      </c>
      <c r="P367" s="13">
        <f t="shared" ca="1" si="107"/>
        <v>20.604534000000001</v>
      </c>
      <c r="Q367" s="20">
        <f t="shared" si="108"/>
        <v>0</v>
      </c>
      <c r="R367" s="13">
        <f t="shared" si="109"/>
        <v>0</v>
      </c>
      <c r="S367" s="4" t="str">
        <f t="shared" si="118"/>
        <v>A+J=</v>
      </c>
      <c r="T367" s="34">
        <f t="shared" si="119"/>
        <v>44301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3">
        <f t="shared" si="110"/>
        <v>44292</v>
      </c>
      <c r="B368" s="74">
        <f t="shared" ca="1" si="120"/>
        <v>1020.81088199</v>
      </c>
      <c r="C368" s="13">
        <f t="shared" si="111"/>
        <v>1000</v>
      </c>
      <c r="D368" s="12">
        <f ca="1">IF(A368&lt;$B$1,VLOOKUP(A368,[1]DI!$A$4:$B$15000,2,FALSE),0)</f>
        <v>2.6499999999999999E-2</v>
      </c>
      <c r="E368" s="13">
        <f t="shared" ca="1" si="103"/>
        <v>1.00010379</v>
      </c>
      <c r="F368" s="13">
        <f ca="1">(TRUNC(PRODUCT($E$12:$E367),16))</f>
        <v>1.02112875259262</v>
      </c>
      <c r="G368" s="13">
        <f t="shared" ca="1" si="112"/>
        <v>1.01189120801361</v>
      </c>
      <c r="H368" s="13">
        <f t="shared" ca="1" si="104"/>
        <v>1.00912899</v>
      </c>
      <c r="I368" s="12">
        <f t="shared" si="113"/>
        <v>2.5100000000000001E-2</v>
      </c>
      <c r="J368" s="34">
        <f t="shared" si="114"/>
        <v>44119</v>
      </c>
      <c r="K368" s="2">
        <f t="shared" si="115"/>
        <v>117</v>
      </c>
      <c r="L368" s="17">
        <f t="shared" si="116"/>
        <v>117</v>
      </c>
      <c r="M368" s="11">
        <f t="shared" si="105"/>
        <v>1.0115762129999999</v>
      </c>
      <c r="N368" s="11">
        <f t="shared" ca="1" si="106"/>
        <v>1.0208108819999999</v>
      </c>
      <c r="O368" s="17">
        <f t="shared" si="117"/>
        <v>0</v>
      </c>
      <c r="P368" s="13">
        <f t="shared" ca="1" si="107"/>
        <v>20.810881989999999</v>
      </c>
      <c r="Q368" s="20">
        <f t="shared" si="108"/>
        <v>0</v>
      </c>
      <c r="R368" s="13">
        <f t="shared" si="109"/>
        <v>0</v>
      </c>
      <c r="S368" s="4" t="str">
        <f t="shared" si="118"/>
        <v>A+J=</v>
      </c>
      <c r="T368" s="34">
        <f t="shared" si="119"/>
        <v>44301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3">
        <f t="shared" si="110"/>
        <v>44293</v>
      </c>
      <c r="B369" s="74">
        <f t="shared" ca="1" si="120"/>
        <v>1021.0172710000001</v>
      </c>
      <c r="C369" s="13">
        <f t="shared" si="111"/>
        <v>1000</v>
      </c>
      <c r="D369" s="12">
        <f ca="1">IF(A369&lt;$B$1,VLOOKUP(A369,[1]DI!$A$4:$B$15000,2,FALSE),0)</f>
        <v>2.6499999999999999E-2</v>
      </c>
      <c r="E369" s="13">
        <f t="shared" ca="1" si="103"/>
        <v>1.00010379</v>
      </c>
      <c r="F369" s="13">
        <f ca="1">(TRUNC(PRODUCT($E$12:$E368),16))</f>
        <v>1.02123473554585</v>
      </c>
      <c r="G369" s="13">
        <f t="shared" ca="1" si="112"/>
        <v>1.01189120801361</v>
      </c>
      <c r="H369" s="13">
        <f t="shared" ca="1" si="104"/>
        <v>1.0092337300000001</v>
      </c>
      <c r="I369" s="12">
        <f t="shared" si="113"/>
        <v>2.5100000000000001E-2</v>
      </c>
      <c r="J369" s="34">
        <f t="shared" si="114"/>
        <v>44119</v>
      </c>
      <c r="K369" s="2">
        <f t="shared" si="115"/>
        <v>118</v>
      </c>
      <c r="L369" s="17">
        <f t="shared" si="116"/>
        <v>118</v>
      </c>
      <c r="M369" s="11">
        <f t="shared" si="105"/>
        <v>1.0116757300000001</v>
      </c>
      <c r="N369" s="11">
        <f t="shared" ca="1" si="106"/>
        <v>1.0210172710000001</v>
      </c>
      <c r="O369" s="17">
        <f t="shared" si="117"/>
        <v>0</v>
      </c>
      <c r="P369" s="13">
        <f t="shared" ca="1" si="107"/>
        <v>21.017271000000001</v>
      </c>
      <c r="Q369" s="20">
        <f t="shared" si="108"/>
        <v>0</v>
      </c>
      <c r="R369" s="13">
        <f t="shared" si="109"/>
        <v>0</v>
      </c>
      <c r="S369" s="4" t="str">
        <f t="shared" si="118"/>
        <v>A+J=</v>
      </c>
      <c r="T369" s="34">
        <f t="shared" si="119"/>
        <v>44301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3">
        <f t="shared" si="110"/>
        <v>44294</v>
      </c>
      <c r="B370" s="74">
        <f t="shared" ca="1" si="120"/>
        <v>1021.2237</v>
      </c>
      <c r="C370" s="13">
        <f t="shared" si="111"/>
        <v>1000</v>
      </c>
      <c r="D370" s="12">
        <f ca="1">IF(A370&lt;$B$1,VLOOKUP(A370,[1]DI!$A$4:$B$15000,2,FALSE),0)</f>
        <v>2.6499999999999999E-2</v>
      </c>
      <c r="E370" s="13">
        <f t="shared" ca="1" si="103"/>
        <v>1.00010379</v>
      </c>
      <c r="F370" s="13">
        <f ca="1">(TRUNC(PRODUCT($E$12:$E369),16))</f>
        <v>1.02134072949905</v>
      </c>
      <c r="G370" s="13">
        <f t="shared" ca="1" si="112"/>
        <v>1.01189120801361</v>
      </c>
      <c r="H370" s="13">
        <f t="shared" ca="1" si="104"/>
        <v>1.00933848</v>
      </c>
      <c r="I370" s="12">
        <f t="shared" si="113"/>
        <v>2.5100000000000001E-2</v>
      </c>
      <c r="J370" s="34">
        <f t="shared" si="114"/>
        <v>44119</v>
      </c>
      <c r="K370" s="2">
        <f t="shared" si="115"/>
        <v>119</v>
      </c>
      <c r="L370" s="17">
        <f t="shared" si="116"/>
        <v>119</v>
      </c>
      <c r="M370" s="11">
        <f t="shared" si="105"/>
        <v>1.011775257</v>
      </c>
      <c r="N370" s="11">
        <f t="shared" ca="1" si="106"/>
        <v>1.0212237</v>
      </c>
      <c r="O370" s="17">
        <f t="shared" si="117"/>
        <v>0</v>
      </c>
      <c r="P370" s="13">
        <f t="shared" ca="1" si="107"/>
        <v>21.223700000000001</v>
      </c>
      <c r="Q370" s="20">
        <f t="shared" si="108"/>
        <v>0</v>
      </c>
      <c r="R370" s="13">
        <f t="shared" si="109"/>
        <v>0</v>
      </c>
      <c r="S370" s="4" t="str">
        <f t="shared" si="118"/>
        <v>A+J=</v>
      </c>
      <c r="T370" s="34">
        <f t="shared" si="119"/>
        <v>44301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3">
        <f t="shared" si="110"/>
        <v>44295</v>
      </c>
      <c r="B371" s="74">
        <f t="shared" ca="1" si="120"/>
        <v>1021.43016</v>
      </c>
      <c r="C371" s="13">
        <f t="shared" si="111"/>
        <v>1000</v>
      </c>
      <c r="D371" s="12">
        <f ca="1">IF(A371&lt;$B$1,VLOOKUP(A371,[1]DI!$A$4:$B$15000,2,FALSE),0)</f>
        <v>2.6499999999999999E-2</v>
      </c>
      <c r="E371" s="13">
        <f t="shared" ca="1" si="103"/>
        <v>1.00010379</v>
      </c>
      <c r="F371" s="13">
        <f ca="1">(TRUNC(PRODUCT($E$12:$E370),16))</f>
        <v>1.02144673445337</v>
      </c>
      <c r="G371" s="13">
        <f t="shared" ca="1" si="112"/>
        <v>1.01189120801361</v>
      </c>
      <c r="H371" s="13">
        <f t="shared" ca="1" si="104"/>
        <v>1.00944323</v>
      </c>
      <c r="I371" s="12">
        <f t="shared" si="113"/>
        <v>2.5100000000000001E-2</v>
      </c>
      <c r="J371" s="34">
        <f t="shared" si="114"/>
        <v>44119</v>
      </c>
      <c r="K371" s="2">
        <f t="shared" si="115"/>
        <v>120</v>
      </c>
      <c r="L371" s="17">
        <f t="shared" si="116"/>
        <v>120</v>
      </c>
      <c r="M371" s="11">
        <f t="shared" si="105"/>
        <v>1.0118747939999999</v>
      </c>
      <c r="N371" s="11">
        <f t="shared" ca="1" si="106"/>
        <v>1.02143016</v>
      </c>
      <c r="O371" s="17">
        <f t="shared" si="117"/>
        <v>0</v>
      </c>
      <c r="P371" s="13">
        <f t="shared" ca="1" si="107"/>
        <v>21.430160000000001</v>
      </c>
      <c r="Q371" s="20">
        <f t="shared" si="108"/>
        <v>0</v>
      </c>
      <c r="R371" s="13">
        <f t="shared" si="109"/>
        <v>0</v>
      </c>
      <c r="S371" s="4" t="str">
        <f t="shared" si="118"/>
        <v>A+J=</v>
      </c>
      <c r="T371" s="34">
        <f t="shared" si="119"/>
        <v>44301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3">
        <f t="shared" si="110"/>
        <v>44296</v>
      </c>
      <c r="B372" s="74">
        <f t="shared" ca="1" si="120"/>
        <v>1021.636682</v>
      </c>
      <c r="C372" s="13">
        <f t="shared" si="111"/>
        <v>1000</v>
      </c>
      <c r="D372" s="12">
        <f ca="1">IF(A372&lt;$B$1,VLOOKUP(A372,[1]DI!$A$4:$B$15000,2,FALSE),0)</f>
        <v>0</v>
      </c>
      <c r="E372" s="13">
        <f t="shared" ca="1" si="103"/>
        <v>1</v>
      </c>
      <c r="F372" s="13">
        <f ca="1">(TRUNC(PRODUCT($E$12:$E371),16))</f>
        <v>1.02155275040994</v>
      </c>
      <c r="G372" s="13">
        <f t="shared" ca="1" si="112"/>
        <v>1.01189120801361</v>
      </c>
      <c r="H372" s="13">
        <f t="shared" ca="1" si="104"/>
        <v>1.0095480100000001</v>
      </c>
      <c r="I372" s="12">
        <f t="shared" si="113"/>
        <v>2.5100000000000001E-2</v>
      </c>
      <c r="J372" s="34">
        <f t="shared" si="114"/>
        <v>44119</v>
      </c>
      <c r="K372" s="2">
        <f t="shared" si="115"/>
        <v>120</v>
      </c>
      <c r="L372" s="17">
        <f t="shared" si="116"/>
        <v>121</v>
      </c>
      <c r="M372" s="11">
        <f t="shared" si="105"/>
        <v>1.0119743409999999</v>
      </c>
      <c r="N372" s="11">
        <f t="shared" ca="1" si="106"/>
        <v>1.021636682</v>
      </c>
      <c r="O372" s="17">
        <f t="shared" si="117"/>
        <v>0</v>
      </c>
      <c r="P372" s="13">
        <f t="shared" ca="1" si="107"/>
        <v>21.636682</v>
      </c>
      <c r="Q372" s="20">
        <f t="shared" si="108"/>
        <v>0</v>
      </c>
      <c r="R372" s="13">
        <f t="shared" si="109"/>
        <v>0</v>
      </c>
      <c r="S372" s="4" t="str">
        <f t="shared" si="118"/>
        <v>A+J=</v>
      </c>
      <c r="T372" s="34">
        <f t="shared" si="119"/>
        <v>44301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3">
        <f t="shared" si="110"/>
        <v>44297</v>
      </c>
      <c r="B373" s="74">
        <f t="shared" ref="B373:B377" ca="1" si="121">IF(A373&lt;=TODAY(),C373+P373,IF(AND(A373&gt;TODAY(),A373&lt;=$B$1),IF(VLOOKUP(TODAY(),$A$10:$D$5000,4,FALSE)=0,"n.d",C373+P373),"n.d"))</f>
        <v>1021.636682</v>
      </c>
      <c r="C373" s="13">
        <f t="shared" ref="C373:C377" si="122">(C372-R372)</f>
        <v>1000</v>
      </c>
      <c r="D373" s="12">
        <f ca="1">IF(A373&lt;$B$1,VLOOKUP(A373,[1]DI!$A$4:$B$15000,2,FALSE),0)</f>
        <v>0</v>
      </c>
      <c r="E373" s="13">
        <f t="shared" ref="E373:E377" ca="1" si="123">ROUND(((1+D373)^(1/252)),8)</f>
        <v>1</v>
      </c>
      <c r="F373" s="13">
        <f ca="1">(TRUNC(PRODUCT($E$12:$E372),16))</f>
        <v>1.02155275040994</v>
      </c>
      <c r="G373" s="13">
        <f t="shared" ref="G373:G377" ca="1" si="124">IF(O372&gt;0,F372,G372)</f>
        <v>1.01189120801361</v>
      </c>
      <c r="H373" s="13">
        <f t="shared" ref="H373:H377" ca="1" si="125">ROUND(F373/G373,8)</f>
        <v>1.0095480100000001</v>
      </c>
      <c r="I373" s="12">
        <f t="shared" si="113"/>
        <v>2.5100000000000001E-2</v>
      </c>
      <c r="J373" s="34">
        <f t="shared" ref="J373:J377" si="126">IF(O372&gt;0,VLOOKUP(O372,W$12:AG$150,2),J372)</f>
        <v>44119</v>
      </c>
      <c r="K373" s="2">
        <f t="shared" ref="K373:K377" si="127">IF(A373&gt;J373,IF(NETWORKDAYS(J373,A373,$W$21:$W$544)-1=0,1,NETWORKDAYS(J373,A373,$W$21:$W$544)-1),0)</f>
        <v>120</v>
      </c>
      <c r="L373" s="17">
        <f t="shared" ref="L373:L377" si="128">IF(AND(K373=1,K372=1),1,IF(K373&gt;0,IF(K373=K372,K373+1,K373),0))</f>
        <v>121</v>
      </c>
      <c r="M373" s="11">
        <f t="shared" ref="M373:M377" si="129">ROUND((I373+1)^(L373/252),9)</f>
        <v>1.0119743409999999</v>
      </c>
      <c r="N373" s="11">
        <f t="shared" ref="N373:N377" ca="1" si="130">ROUND(H373*M373,9)</f>
        <v>1.021636682</v>
      </c>
      <c r="O373" s="17">
        <f t="shared" ref="O373:O377" si="131">IF(VLOOKUP(A373,X$12:AE$150,8)=VLOOKUP(A372,X$12:AE$150,8),0,VLOOKUP(A373,X$12:AE$150,8))</f>
        <v>0</v>
      </c>
      <c r="P373" s="13">
        <f t="shared" ref="P373:P377" ca="1" si="132">TRUNC(((N373-1)*C373),8)</f>
        <v>21.636682</v>
      </c>
      <c r="Q373" s="20">
        <f t="shared" si="108"/>
        <v>0</v>
      </c>
      <c r="R373" s="13">
        <f t="shared" ref="R373:R377" si="133">IF(Q373&gt;0,TRUNC(Q373*C$12,8),0)</f>
        <v>0</v>
      </c>
      <c r="S373" s="4" t="str">
        <f t="shared" ref="S373:S377" si="134">IF(O372&gt;0,VLOOKUP(O372,W$12:AG$150,10),S372)</f>
        <v>A+J=</v>
      </c>
      <c r="T373" s="34">
        <f t="shared" ref="T373:T377" si="135">IF(O372&gt;0,VLOOKUP(O372,W$12:AG$150,11),T372)</f>
        <v>44301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3">
        <f t="shared" si="110"/>
        <v>44298</v>
      </c>
      <c r="B374" s="74">
        <f t="shared" ca="1" si="121"/>
        <v>1021.636682</v>
      </c>
      <c r="C374" s="13">
        <f t="shared" si="122"/>
        <v>1000</v>
      </c>
      <c r="D374" s="12">
        <f ca="1">IF(A374&lt;$B$1,VLOOKUP(A374,[1]DI!$A$4:$B$15000,2,FALSE),0)</f>
        <v>2.6499999999999999E-2</v>
      </c>
      <c r="E374" s="13">
        <f t="shared" ca="1" si="123"/>
        <v>1.00010379</v>
      </c>
      <c r="F374" s="13">
        <f ca="1">(TRUNC(PRODUCT($E$12:$E373),16))</f>
        <v>1.02155275040994</v>
      </c>
      <c r="G374" s="13">
        <f t="shared" ca="1" si="124"/>
        <v>1.01189120801361</v>
      </c>
      <c r="H374" s="13">
        <f t="shared" ca="1" si="125"/>
        <v>1.0095480100000001</v>
      </c>
      <c r="I374" s="12">
        <f t="shared" si="113"/>
        <v>2.5100000000000001E-2</v>
      </c>
      <c r="J374" s="34">
        <f t="shared" si="126"/>
        <v>44119</v>
      </c>
      <c r="K374" s="2">
        <f t="shared" si="127"/>
        <v>121</v>
      </c>
      <c r="L374" s="17">
        <f t="shared" si="128"/>
        <v>121</v>
      </c>
      <c r="M374" s="11">
        <f t="shared" si="129"/>
        <v>1.0119743409999999</v>
      </c>
      <c r="N374" s="11">
        <f t="shared" ca="1" si="130"/>
        <v>1.021636682</v>
      </c>
      <c r="O374" s="17">
        <f t="shared" si="131"/>
        <v>0</v>
      </c>
      <c r="P374" s="13">
        <f t="shared" ca="1" si="132"/>
        <v>21.636682</v>
      </c>
      <c r="Q374" s="20">
        <f t="shared" si="108"/>
        <v>0</v>
      </c>
      <c r="R374" s="13">
        <f t="shared" si="133"/>
        <v>0</v>
      </c>
      <c r="S374" s="4" t="str">
        <f t="shared" si="134"/>
        <v>A+J=</v>
      </c>
      <c r="T374" s="34">
        <f t="shared" si="135"/>
        <v>44301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3">
        <f t="shared" si="110"/>
        <v>44299</v>
      </c>
      <c r="B375" s="74">
        <f t="shared" ca="1" si="121"/>
        <v>1021.843235</v>
      </c>
      <c r="C375" s="13">
        <f t="shared" si="122"/>
        <v>1000</v>
      </c>
      <c r="D375" s="12">
        <f ca="1">IF(A375&lt;$B$1,VLOOKUP(A375,[1]DI!$A$4:$B$15000,2,FALSE),0)</f>
        <v>2.6499999999999999E-2</v>
      </c>
      <c r="E375" s="13">
        <f t="shared" ca="1" si="123"/>
        <v>1.00010379</v>
      </c>
      <c r="F375" s="13">
        <f ca="1">(TRUNC(PRODUCT($E$12:$E374),16))</f>
        <v>1.0216587773699</v>
      </c>
      <c r="G375" s="13">
        <f t="shared" ca="1" si="124"/>
        <v>1.01189120801361</v>
      </c>
      <c r="H375" s="13">
        <f t="shared" ca="1" si="125"/>
        <v>1.0096527900000001</v>
      </c>
      <c r="I375" s="12">
        <f t="shared" si="113"/>
        <v>2.5100000000000001E-2</v>
      </c>
      <c r="J375" s="34">
        <f t="shared" si="126"/>
        <v>44119</v>
      </c>
      <c r="K375" s="2">
        <f t="shared" si="127"/>
        <v>122</v>
      </c>
      <c r="L375" s="17">
        <f t="shared" si="128"/>
        <v>122</v>
      </c>
      <c r="M375" s="11">
        <f t="shared" si="129"/>
        <v>1.0120738979999999</v>
      </c>
      <c r="N375" s="11">
        <f t="shared" ca="1" si="130"/>
        <v>1.021843235</v>
      </c>
      <c r="O375" s="17">
        <f t="shared" si="131"/>
        <v>0</v>
      </c>
      <c r="P375" s="13">
        <f t="shared" ca="1" si="132"/>
        <v>21.843235</v>
      </c>
      <c r="Q375" s="20">
        <f t="shared" si="108"/>
        <v>0</v>
      </c>
      <c r="R375" s="13">
        <f t="shared" si="133"/>
        <v>0</v>
      </c>
      <c r="S375" s="4" t="str">
        <f t="shared" si="134"/>
        <v>A+J=</v>
      </c>
      <c r="T375" s="34">
        <f t="shared" si="135"/>
        <v>44301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3">
        <f t="shared" si="110"/>
        <v>44300</v>
      </c>
      <c r="B376" s="74">
        <f t="shared" ca="1" si="121"/>
        <v>1022.049828</v>
      </c>
      <c r="C376" s="13">
        <f t="shared" si="122"/>
        <v>1000</v>
      </c>
      <c r="D376" s="12">
        <f ca="1">IF(A376&lt;$B$1,VLOOKUP(A376,[1]DI!$A$4:$B$15000,2,FALSE),0)</f>
        <v>2.6499999999999999E-2</v>
      </c>
      <c r="E376" s="13">
        <f t="shared" ca="1" si="123"/>
        <v>1.00010379</v>
      </c>
      <c r="F376" s="13">
        <f ca="1">(TRUNC(PRODUCT($E$12:$E375),16))</f>
        <v>1.0217648153344101</v>
      </c>
      <c r="G376" s="13">
        <f t="shared" ca="1" si="124"/>
        <v>1.01189120801361</v>
      </c>
      <c r="H376" s="13">
        <f t="shared" ca="1" si="125"/>
        <v>1.00975758</v>
      </c>
      <c r="I376" s="12">
        <f t="shared" si="113"/>
        <v>2.5100000000000001E-2</v>
      </c>
      <c r="J376" s="34">
        <f t="shared" si="126"/>
        <v>44119</v>
      </c>
      <c r="K376" s="2">
        <f t="shared" si="127"/>
        <v>123</v>
      </c>
      <c r="L376" s="17">
        <f t="shared" si="128"/>
        <v>123</v>
      </c>
      <c r="M376" s="11">
        <f t="shared" si="129"/>
        <v>1.012173464</v>
      </c>
      <c r="N376" s="11">
        <f t="shared" ca="1" si="130"/>
        <v>1.0220498280000001</v>
      </c>
      <c r="O376" s="17">
        <f t="shared" si="131"/>
        <v>0</v>
      </c>
      <c r="P376" s="13">
        <f t="shared" ca="1" si="132"/>
        <v>22.049828000000002</v>
      </c>
      <c r="Q376" s="20">
        <f t="shared" si="108"/>
        <v>0</v>
      </c>
      <c r="R376" s="13">
        <f t="shared" si="133"/>
        <v>0</v>
      </c>
      <c r="S376" s="4" t="str">
        <f t="shared" si="134"/>
        <v>A+J=</v>
      </c>
      <c r="T376" s="34">
        <f t="shared" si="135"/>
        <v>44301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3">
        <f t="shared" si="110"/>
        <v>44301</v>
      </c>
      <c r="B377" s="74">
        <f t="shared" ca="1" si="121"/>
        <v>1022.2564609999999</v>
      </c>
      <c r="C377" s="13">
        <f t="shared" si="122"/>
        <v>1000</v>
      </c>
      <c r="D377" s="12">
        <f ca="1">IF(A377&lt;$B$1,VLOOKUP(A377,[1]DI!$A$4:$B$15000,2,FALSE),0)</f>
        <v>2.6499999999999999E-2</v>
      </c>
      <c r="E377" s="13">
        <f t="shared" ca="1" si="123"/>
        <v>1.00010379</v>
      </c>
      <c r="F377" s="13">
        <f ca="1">(TRUNC(PRODUCT($E$12:$E376),16))</f>
        <v>1.02187086430459</v>
      </c>
      <c r="G377" s="13">
        <f t="shared" ca="1" si="124"/>
        <v>1.01189120801361</v>
      </c>
      <c r="H377" s="13">
        <f t="shared" ca="1" si="125"/>
        <v>1.0098623799999999</v>
      </c>
      <c r="I377" s="12">
        <f t="shared" si="113"/>
        <v>2.5100000000000001E-2</v>
      </c>
      <c r="J377" s="34">
        <f t="shared" si="126"/>
        <v>44119</v>
      </c>
      <c r="K377" s="2">
        <f t="shared" si="127"/>
        <v>124</v>
      </c>
      <c r="L377" s="17">
        <f t="shared" si="128"/>
        <v>124</v>
      </c>
      <c r="M377" s="11">
        <f t="shared" si="129"/>
        <v>1.01227304</v>
      </c>
      <c r="N377" s="11">
        <f t="shared" ca="1" si="130"/>
        <v>1.022256461</v>
      </c>
      <c r="O377" s="17">
        <f t="shared" si="131"/>
        <v>2</v>
      </c>
      <c r="P377" s="13">
        <f t="shared" ca="1" si="132"/>
        <v>22.256461000000002</v>
      </c>
      <c r="Q377" s="20">
        <f t="shared" si="108"/>
        <v>1</v>
      </c>
      <c r="R377" s="13">
        <f t="shared" si="133"/>
        <v>1000</v>
      </c>
      <c r="S377" s="4" t="str">
        <f t="shared" si="134"/>
        <v>A+J=</v>
      </c>
      <c r="T377" s="34">
        <f t="shared" si="135"/>
        <v>44301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3"/>
      <c r="B378" s="74"/>
      <c r="C378" s="6"/>
      <c r="D378" s="12"/>
      <c r="E378" s="13"/>
      <c r="F378" s="13"/>
      <c r="G378" s="13"/>
      <c r="H378" s="13"/>
      <c r="I378" s="12"/>
      <c r="J378" s="34"/>
      <c r="K378" s="2"/>
      <c r="L378" s="17"/>
      <c r="M378" s="11"/>
      <c r="N378" s="11"/>
      <c r="O378" s="17"/>
      <c r="P378" s="13"/>
      <c r="Q378" s="20"/>
      <c r="R378" s="13"/>
      <c r="S378" s="4"/>
      <c r="T378" s="34"/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3"/>
      <c r="B379" s="74"/>
      <c r="C379" s="6"/>
      <c r="D379" s="12"/>
      <c r="E379" s="13"/>
      <c r="F379" s="13"/>
      <c r="G379" s="13"/>
      <c r="H379" s="13"/>
      <c r="I379" s="12"/>
      <c r="J379" s="34"/>
      <c r="K379" s="2"/>
      <c r="L379" s="17"/>
      <c r="M379" s="11"/>
      <c r="N379" s="11"/>
      <c r="O379" s="17"/>
      <c r="P379" s="13"/>
      <c r="Q379" s="20"/>
      <c r="R379" s="13"/>
      <c r="S379" s="4"/>
      <c r="T379" s="34"/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3"/>
      <c r="B380" s="74"/>
      <c r="C380" s="6"/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3"/>
      <c r="B381" s="74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3"/>
      <c r="B382" s="74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3"/>
      <c r="B383" s="74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3"/>
      <c r="B384" s="74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3"/>
      <c r="B385" s="74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3"/>
      <c r="B386" s="74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3"/>
      <c r="B387" s="74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3"/>
      <c r="B388" s="74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3"/>
      <c r="B389" s="74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3"/>
      <c r="B390" s="74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3"/>
      <c r="B391" s="74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3"/>
      <c r="B392" s="74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3"/>
      <c r="B393" s="74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3"/>
      <c r="B394" s="74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3"/>
      <c r="B395" s="74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3"/>
      <c r="B396" s="74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3"/>
      <c r="B397" s="74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3"/>
      <c r="B398" s="74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3"/>
      <c r="B399" s="74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3"/>
      <c r="B400" s="74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3"/>
      <c r="B401" s="74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3"/>
      <c r="B402" s="74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3"/>
      <c r="B403" s="74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3"/>
      <c r="B404" s="74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3"/>
      <c r="B405" s="74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3"/>
      <c r="B406" s="74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3"/>
      <c r="B407" s="74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3"/>
      <c r="B408" s="74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3"/>
      <c r="B409" s="74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3"/>
      <c r="B410" s="74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3"/>
      <c r="B411" s="74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3"/>
      <c r="B412" s="74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3"/>
      <c r="B413" s="74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3"/>
      <c r="B414" s="74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3"/>
      <c r="B415" s="74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3"/>
      <c r="B416" s="74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3"/>
      <c r="B417" s="74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3"/>
      <c r="B418" s="74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3"/>
      <c r="B419" s="74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3"/>
      <c r="B420" s="74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3"/>
      <c r="B421" s="74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3"/>
      <c r="B422" s="74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3"/>
      <c r="B423" s="74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3"/>
      <c r="B424" s="74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3"/>
      <c r="B425" s="74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3"/>
      <c r="B426" s="74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3"/>
      <c r="B427" s="74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3"/>
      <c r="B428" s="74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3"/>
      <c r="B429" s="74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3"/>
      <c r="B430" s="74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3"/>
      <c r="B431" s="74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3"/>
      <c r="B432" s="74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3"/>
      <c r="B433" s="74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3"/>
      <c r="B434" s="74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3"/>
      <c r="B435" s="74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3"/>
      <c r="B436" s="74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3"/>
      <c r="B437" s="74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3"/>
      <c r="B438" s="74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3"/>
      <c r="B439" s="74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3"/>
      <c r="B440" s="74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3"/>
      <c r="B441" s="74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3"/>
      <c r="B442" s="74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3"/>
      <c r="B443" s="74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3"/>
      <c r="B444" s="74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3"/>
      <c r="B445" s="74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3"/>
      <c r="B446" s="74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3"/>
      <c r="B447" s="74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3"/>
      <c r="B448" s="74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3"/>
      <c r="B449" s="74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3"/>
      <c r="B450" s="74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3"/>
      <c r="B451" s="74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3"/>
      <c r="B452" s="74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3"/>
      <c r="B453" s="74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3"/>
      <c r="B454" s="74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3"/>
      <c r="B455" s="74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3"/>
      <c r="B456" s="74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3"/>
      <c r="B457" s="74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3"/>
      <c r="B458" s="74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3"/>
      <c r="B459" s="74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3"/>
      <c r="B460" s="74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3"/>
      <c r="B461" s="74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3"/>
      <c r="B462" s="74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3"/>
      <c r="B463" s="74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3"/>
      <c r="B464" s="74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3"/>
      <c r="B465" s="74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3"/>
      <c r="B466" s="74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3"/>
      <c r="B467" s="74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3"/>
      <c r="B468" s="74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3"/>
      <c r="B469" s="74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3"/>
      <c r="B470" s="74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3"/>
      <c r="B471" s="74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3"/>
      <c r="B472" s="74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3"/>
      <c r="B473" s="74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3"/>
      <c r="B474" s="74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3"/>
      <c r="B475" s="74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3"/>
      <c r="B476" s="74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3"/>
      <c r="B477" s="74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3"/>
      <c r="B478" s="74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3"/>
      <c r="B479" s="74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3"/>
      <c r="B480" s="74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3"/>
      <c r="B481" s="74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3"/>
      <c r="B482" s="74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3"/>
      <c r="B483" s="74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3"/>
      <c r="B484" s="74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3"/>
      <c r="B485" s="74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3"/>
      <c r="B486" s="74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3"/>
      <c r="B487" s="74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3"/>
      <c r="B488" s="74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3"/>
      <c r="B489" s="74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3"/>
      <c r="B490" s="74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3"/>
      <c r="B491" s="74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3"/>
      <c r="B492" s="74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3"/>
      <c r="B493" s="74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3"/>
      <c r="B494" s="74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3"/>
      <c r="B495" s="74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3"/>
      <c r="B496" s="74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3"/>
      <c r="B497" s="74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3"/>
      <c r="B498" s="74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3"/>
      <c r="B499" s="74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3"/>
      <c r="B500" s="74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3"/>
      <c r="B501" s="74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3"/>
      <c r="B502" s="74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3"/>
      <c r="B503" s="74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3"/>
      <c r="B504" s="74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3"/>
      <c r="B505" s="74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3"/>
      <c r="B506" s="74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3"/>
      <c r="B507" s="74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3"/>
      <c r="B508" s="74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3"/>
      <c r="B509" s="74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3"/>
      <c r="B510" s="74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3"/>
      <c r="B511" s="74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3"/>
      <c r="B512" s="74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3"/>
      <c r="B513" s="74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3"/>
      <c r="B514" s="74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3"/>
      <c r="B515" s="74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3"/>
      <c r="B516" s="74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3"/>
      <c r="B517" s="74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3"/>
      <c r="B518" s="74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3"/>
      <c r="B519" s="74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3"/>
      <c r="B520" s="74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3"/>
      <c r="B521" s="74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3"/>
      <c r="B522" s="74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3"/>
      <c r="B523" s="74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3"/>
      <c r="B524" s="74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3"/>
      <c r="B525" s="74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3"/>
      <c r="B526" s="74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3"/>
      <c r="B527" s="74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3"/>
      <c r="B528" s="74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3"/>
      <c r="B529" s="74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3"/>
      <c r="B530" s="74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3"/>
      <c r="B531" s="74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3"/>
      <c r="B532" s="74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3"/>
      <c r="B533" s="74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3"/>
      <c r="B534" s="74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3"/>
      <c r="B535" s="74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3"/>
      <c r="B536" s="74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3"/>
      <c r="B537" s="74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3"/>
      <c r="B538" s="74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3"/>
      <c r="B539" s="74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3"/>
      <c r="B540" s="74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3"/>
      <c r="B541" s="74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3"/>
      <c r="B542" s="74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3"/>
      <c r="B543" s="74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3"/>
      <c r="B544" s="74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3"/>
      <c r="B545" s="74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3"/>
      <c r="B546" s="74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3"/>
      <c r="B547" s="74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3"/>
      <c r="B548" s="74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3"/>
      <c r="B549" s="74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3"/>
      <c r="B550" s="74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3"/>
      <c r="B551" s="74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3"/>
      <c r="B552" s="74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3"/>
      <c r="B553" s="74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3"/>
      <c r="B554" s="74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3"/>
      <c r="B555" s="74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3"/>
      <c r="B556" s="74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3"/>
      <c r="B557" s="74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3"/>
      <c r="B558" s="74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3"/>
      <c r="B559" s="74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3"/>
      <c r="B560" s="74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3"/>
      <c r="B561" s="74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3"/>
      <c r="B562" s="74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3"/>
      <c r="B563" s="74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3"/>
      <c r="B564" s="74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3"/>
      <c r="B565" s="74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3"/>
      <c r="B566" s="74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3"/>
      <c r="B567" s="74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3"/>
      <c r="B568" s="74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3"/>
      <c r="B569" s="74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3"/>
      <c r="B570" s="74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3"/>
      <c r="B571" s="74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3"/>
      <c r="B572" s="74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3"/>
      <c r="B573" s="74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3"/>
      <c r="B574" s="74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3"/>
      <c r="B575" s="74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3"/>
      <c r="B576" s="74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3"/>
      <c r="B577" s="74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3"/>
      <c r="B578" s="74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3"/>
      <c r="B579" s="74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3"/>
      <c r="B580" s="74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3"/>
      <c r="B581" s="74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3"/>
      <c r="B582" s="74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3"/>
      <c r="B583" s="74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3"/>
      <c r="B584" s="74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3"/>
      <c r="B585" s="74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3"/>
      <c r="B586" s="74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3"/>
      <c r="B587" s="74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3"/>
      <c r="B588" s="74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3"/>
      <c r="B589" s="74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3"/>
      <c r="B590" s="74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3"/>
      <c r="B591" s="74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3"/>
      <c r="B592" s="74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3"/>
      <c r="B593" s="74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3"/>
      <c r="B594" s="74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3"/>
      <c r="B595" s="74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3"/>
      <c r="B596" s="74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3"/>
      <c r="B597" s="74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3"/>
      <c r="B598" s="74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3"/>
      <c r="B599" s="74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3"/>
      <c r="B600" s="74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3"/>
      <c r="B601" s="74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3"/>
      <c r="B602" s="74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3"/>
      <c r="B603" s="74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3"/>
      <c r="B604" s="74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3"/>
      <c r="B605" s="74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3"/>
      <c r="B606" s="74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3"/>
      <c r="B607" s="74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3"/>
      <c r="B608" s="74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3"/>
      <c r="B609" s="74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3"/>
      <c r="B610" s="74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3"/>
      <c r="B611" s="74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3"/>
      <c r="B612" s="74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3"/>
      <c r="B613" s="74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3"/>
      <c r="B614" s="74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3"/>
      <c r="B615" s="74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3"/>
      <c r="B616" s="74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3"/>
      <c r="B617" s="74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3"/>
      <c r="B618" s="74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3"/>
      <c r="B619" s="74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3"/>
      <c r="B620" s="74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3"/>
      <c r="B621" s="74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3"/>
      <c r="B622" s="74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3"/>
      <c r="B623" s="74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3"/>
      <c r="B624" s="74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3"/>
      <c r="B625" s="74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3"/>
      <c r="B626" s="74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3"/>
      <c r="B627" s="74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3"/>
      <c r="B628" s="74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3"/>
      <c r="B629" s="74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3"/>
      <c r="B630" s="74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3"/>
      <c r="B631" s="74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3"/>
      <c r="B632" s="74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3"/>
      <c r="B633" s="74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3"/>
      <c r="B634" s="74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3"/>
      <c r="B635" s="74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3"/>
      <c r="B636" s="74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3"/>
      <c r="B637" s="74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3"/>
      <c r="B638" s="74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3"/>
      <c r="B639" s="74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3"/>
      <c r="B640" s="74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3"/>
      <c r="B641" s="74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3"/>
      <c r="B642" s="74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3"/>
      <c r="B643" s="74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3"/>
      <c r="B644" s="74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3"/>
      <c r="B645" s="74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3"/>
      <c r="B646" s="74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3"/>
      <c r="B647" s="74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3"/>
      <c r="B648" s="74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3"/>
      <c r="B649" s="74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3"/>
      <c r="B650" s="74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3"/>
      <c r="B651" s="74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3"/>
      <c r="B652" s="74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3"/>
      <c r="B653" s="74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3"/>
      <c r="B654" s="74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3"/>
      <c r="B655" s="74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3"/>
      <c r="B656" s="74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3"/>
      <c r="B657" s="74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3"/>
      <c r="B658" s="74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3"/>
      <c r="B659" s="74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3"/>
      <c r="B660" s="74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3"/>
      <c r="B661" s="74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3"/>
      <c r="B662" s="74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3"/>
      <c r="B663" s="74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3"/>
      <c r="B664" s="74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3"/>
      <c r="B665" s="74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3"/>
      <c r="B666" s="74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3"/>
      <c r="B667" s="74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3"/>
      <c r="B668" s="74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3"/>
      <c r="B669" s="74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3"/>
      <c r="B670" s="74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3"/>
      <c r="B671" s="74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3"/>
      <c r="B672" s="74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3"/>
      <c r="B673" s="74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3"/>
      <c r="B674" s="74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3"/>
      <c r="B675" s="74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3"/>
      <c r="B676" s="74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3"/>
      <c r="B677" s="74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3"/>
      <c r="B678" s="74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3"/>
      <c r="B679" s="74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3"/>
      <c r="B680" s="74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3"/>
      <c r="B681" s="74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3"/>
      <c r="B682" s="74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3"/>
      <c r="B683" s="74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3"/>
      <c r="B684" s="74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3"/>
      <c r="B685" s="74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3"/>
      <c r="B686" s="74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3"/>
      <c r="B687" s="74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3"/>
      <c r="B688" s="74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3"/>
      <c r="B689" s="74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3"/>
      <c r="B690" s="74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3"/>
      <c r="B691" s="74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3"/>
      <c r="B692" s="74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3"/>
      <c r="B693" s="74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3"/>
      <c r="B694" s="74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3"/>
      <c r="B695" s="74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3"/>
      <c r="B696" s="74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3"/>
      <c r="B697" s="74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3"/>
      <c r="B698" s="74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3"/>
      <c r="B699" s="74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3"/>
      <c r="B700" s="74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3"/>
      <c r="B701" s="74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3"/>
      <c r="B702" s="74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3"/>
      <c r="B703" s="74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3"/>
      <c r="B704" s="74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3"/>
      <c r="B705" s="74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3"/>
      <c r="B706" s="74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3"/>
      <c r="B707" s="74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3"/>
      <c r="B708" s="74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3"/>
      <c r="B709" s="74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3"/>
      <c r="B710" s="74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3"/>
      <c r="B711" s="74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3"/>
      <c r="B712" s="74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3"/>
      <c r="B713" s="74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3"/>
      <c r="B714" s="74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3"/>
      <c r="B715" s="74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3"/>
      <c r="B716" s="74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3"/>
      <c r="B717" s="74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3"/>
      <c r="B718" s="74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3"/>
      <c r="B719" s="74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3"/>
      <c r="B720" s="74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3"/>
      <c r="B721" s="74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3"/>
      <c r="B722" s="74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3"/>
      <c r="B723" s="74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3"/>
      <c r="B724" s="74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3"/>
      <c r="B725" s="74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3"/>
      <c r="B726" s="74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3"/>
      <c r="B727" s="74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3"/>
      <c r="B728" s="74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3"/>
      <c r="B729" s="74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3"/>
      <c r="B730" s="74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3"/>
      <c r="B731" s="74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3"/>
      <c r="B732" s="74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3"/>
      <c r="B733" s="74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3"/>
      <c r="B734" s="74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3"/>
      <c r="B735" s="74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3"/>
      <c r="B736" s="74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3"/>
      <c r="B737" s="74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3"/>
      <c r="B738" s="74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3"/>
      <c r="B739" s="74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3"/>
      <c r="B740" s="74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3"/>
      <c r="B741" s="74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3"/>
      <c r="B742" s="74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3"/>
      <c r="B743" s="74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3"/>
      <c r="B744" s="74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3"/>
      <c r="B745" s="74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3"/>
      <c r="B746" s="74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3"/>
      <c r="B747" s="74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3"/>
      <c r="B748" s="74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3"/>
      <c r="B749" s="74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3"/>
      <c r="B750" s="74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3"/>
      <c r="B751" s="74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3"/>
      <c r="B752" s="74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3"/>
      <c r="B753" s="74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3"/>
      <c r="B754" s="74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3"/>
      <c r="B755" s="74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3"/>
      <c r="B756" s="74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3"/>
      <c r="B757" s="74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3"/>
      <c r="B758" s="74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3"/>
      <c r="B759" s="74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3"/>
      <c r="B760" s="74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3"/>
      <c r="B761" s="74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3"/>
      <c r="B762" s="74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3"/>
      <c r="B763" s="74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3"/>
      <c r="B764" s="74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3"/>
      <c r="B765" s="74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3"/>
      <c r="B766" s="74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3"/>
      <c r="B767" s="74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3"/>
      <c r="B768" s="74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3"/>
      <c r="B769" s="74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3"/>
      <c r="B770" s="74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3"/>
      <c r="B771" s="74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3"/>
      <c r="B772" s="74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3"/>
      <c r="B773" s="74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3"/>
      <c r="B774" s="74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3"/>
      <c r="B775" s="74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3"/>
      <c r="B776" s="74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3"/>
      <c r="B777" s="74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3"/>
      <c r="B778" s="74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3"/>
      <c r="B779" s="74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3"/>
      <c r="B780" s="74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3"/>
      <c r="B781" s="74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3"/>
      <c r="B782" s="74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3"/>
      <c r="B783" s="74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3"/>
      <c r="B784" s="74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3"/>
      <c r="B785" s="74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3"/>
      <c r="B786" s="74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3"/>
      <c r="B787" s="74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3"/>
      <c r="B788" s="74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3"/>
      <c r="B789" s="74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3"/>
      <c r="B790" s="74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3"/>
      <c r="B791" s="74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3"/>
      <c r="B792" s="74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3"/>
      <c r="B793" s="74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3"/>
      <c r="B794" s="74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3"/>
      <c r="B795" s="74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3"/>
      <c r="B796" s="74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3"/>
      <c r="B797" s="74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3"/>
      <c r="B798" s="74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3"/>
      <c r="B799" s="74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3"/>
      <c r="B800" s="74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3"/>
      <c r="B801" s="74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3"/>
      <c r="B802" s="74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3"/>
      <c r="B803" s="74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3"/>
      <c r="B804" s="74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3"/>
      <c r="B805" s="74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3"/>
      <c r="B806" s="74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3"/>
      <c r="B807" s="74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3"/>
      <c r="B808" s="74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3"/>
      <c r="B809" s="74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3"/>
      <c r="B810" s="74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3"/>
      <c r="B811" s="74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3"/>
      <c r="B812" s="74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3"/>
      <c r="B813" s="74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3"/>
      <c r="B814" s="74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3"/>
      <c r="B815" s="74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3"/>
      <c r="B816" s="74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3"/>
      <c r="B817" s="74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3"/>
      <c r="B818" s="74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3"/>
      <c r="B819" s="74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3"/>
      <c r="B820" s="74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3"/>
      <c r="B821" s="74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3"/>
      <c r="B822" s="74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3"/>
      <c r="B823" s="74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3"/>
      <c r="B824" s="74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3"/>
      <c r="B825" s="74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3"/>
      <c r="B826" s="74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3"/>
      <c r="B827" s="74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3"/>
      <c r="B828" s="74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3"/>
      <c r="B829" s="74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3"/>
      <c r="B830" s="74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3"/>
      <c r="B831" s="74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3"/>
      <c r="B832" s="74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3"/>
      <c r="B833" s="74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3"/>
      <c r="B834" s="74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3"/>
      <c r="B835" s="74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3"/>
      <c r="B836" s="74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3"/>
      <c r="B837" s="74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3"/>
      <c r="B838" s="74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3"/>
      <c r="B839" s="74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3"/>
      <c r="B840" s="74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3"/>
      <c r="B841" s="74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3"/>
      <c r="B842" s="74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3"/>
      <c r="B843" s="74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3"/>
      <c r="B844" s="74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3"/>
      <c r="B845" s="74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3"/>
      <c r="B846" s="74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3"/>
      <c r="B847" s="74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3"/>
      <c r="B848" s="74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3"/>
      <c r="B849" s="74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3"/>
      <c r="B850" s="74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3"/>
      <c r="B851" s="74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3"/>
      <c r="B852" s="74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3"/>
      <c r="B853" s="74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3"/>
      <c r="B854" s="74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3"/>
      <c r="B855" s="74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3"/>
      <c r="B856" s="74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3"/>
      <c r="B857" s="74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3"/>
      <c r="B858" s="74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3"/>
      <c r="B859" s="74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3"/>
      <c r="B860" s="74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3"/>
      <c r="B861" s="74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3"/>
      <c r="B862" s="74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3"/>
      <c r="B863" s="74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3"/>
      <c r="B864" s="74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3"/>
      <c r="B865" s="74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3"/>
      <c r="B866" s="74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3"/>
      <c r="B867" s="74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3"/>
      <c r="B868" s="74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3"/>
      <c r="B869" s="74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3"/>
      <c r="B870" s="74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3"/>
      <c r="B871" s="74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3"/>
      <c r="B872" s="74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3"/>
      <c r="B873" s="74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3"/>
      <c r="B874" s="74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3"/>
      <c r="B875" s="74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3"/>
      <c r="B876" s="74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3"/>
      <c r="B877" s="74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3"/>
      <c r="B878" s="74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3"/>
      <c r="B879" s="74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3"/>
      <c r="B880" s="74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3"/>
      <c r="B881" s="74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3"/>
      <c r="B882" s="74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3"/>
      <c r="B883" s="74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3"/>
      <c r="B884" s="74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3"/>
      <c r="B885" s="74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3"/>
      <c r="B886" s="74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3"/>
      <c r="B887" s="74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3"/>
      <c r="B888" s="74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3"/>
      <c r="B889" s="74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3"/>
      <c r="B890" s="74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3"/>
      <c r="B891" s="74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3"/>
      <c r="B892" s="74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3"/>
      <c r="B893" s="74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3"/>
      <c r="B894" s="74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3"/>
      <c r="B895" s="74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3"/>
      <c r="B896" s="74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3"/>
      <c r="B897" s="74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3"/>
      <c r="B898" s="74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3"/>
      <c r="B899" s="74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3"/>
      <c r="B900" s="74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3"/>
      <c r="B901" s="74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3"/>
      <c r="B902" s="74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3"/>
      <c r="B903" s="74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3"/>
      <c r="B904" s="74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3"/>
      <c r="B905" s="74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3"/>
      <c r="B906" s="74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3"/>
      <c r="B907" s="74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3"/>
      <c r="B908" s="74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3"/>
      <c r="B909" s="74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3"/>
      <c r="B910" s="74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3"/>
      <c r="B911" s="74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3"/>
      <c r="B912" s="74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3"/>
      <c r="B913" s="74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3"/>
      <c r="B914" s="74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3"/>
      <c r="B915" s="74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3"/>
      <c r="B916" s="74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3"/>
      <c r="B917" s="74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3"/>
      <c r="B918" s="74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3"/>
      <c r="B919" s="74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3"/>
      <c r="B920" s="74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3"/>
      <c r="B921" s="74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3"/>
      <c r="B922" s="74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3"/>
      <c r="B923" s="74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3"/>
      <c r="B924" s="74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3"/>
      <c r="B925" s="74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3"/>
      <c r="B926" s="74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3"/>
      <c r="B927" s="74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3"/>
      <c r="B928" s="74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3"/>
      <c r="B929" s="74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3"/>
      <c r="B930" s="74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3"/>
      <c r="B931" s="74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3"/>
      <c r="B932" s="74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3"/>
      <c r="B933" s="74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3"/>
      <c r="B934" s="74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3"/>
      <c r="B935" s="74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3"/>
      <c r="B936" s="74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3"/>
      <c r="B937" s="74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3"/>
      <c r="B938" s="74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3"/>
      <c r="B939" s="74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3"/>
      <c r="B940" s="74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3"/>
      <c r="B941" s="74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3"/>
      <c r="B942" s="74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3"/>
      <c r="B943" s="74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3"/>
      <c r="B944" s="74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3"/>
      <c r="B945" s="74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3"/>
      <c r="B946" s="74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3"/>
      <c r="B947" s="74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3"/>
      <c r="B948" s="74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3"/>
      <c r="B949" s="74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3"/>
      <c r="B950" s="74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3"/>
      <c r="B951" s="74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3"/>
      <c r="B952" s="74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3"/>
      <c r="B953" s="74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3"/>
      <c r="B954" s="74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3"/>
      <c r="B955" s="74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3"/>
      <c r="B956" s="74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3"/>
      <c r="B957" s="74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3"/>
      <c r="B958" s="74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3"/>
      <c r="B959" s="74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3"/>
      <c r="B960" s="74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3"/>
      <c r="B961" s="74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3"/>
      <c r="B962" s="74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3"/>
      <c r="B963" s="74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3"/>
      <c r="B964" s="74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3"/>
      <c r="B965" s="74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3"/>
      <c r="B966" s="74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3"/>
      <c r="B967" s="74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3"/>
      <c r="B968" s="74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3"/>
      <c r="B969" s="74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3"/>
      <c r="B970" s="74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3"/>
      <c r="B971" s="74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3"/>
      <c r="B972" s="74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3"/>
      <c r="B973" s="74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3"/>
      <c r="B974" s="74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3"/>
      <c r="B975" s="74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3"/>
      <c r="B976" s="74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3"/>
      <c r="B977" s="74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3"/>
      <c r="B978" s="74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3"/>
      <c r="B979" s="74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3"/>
      <c r="B980" s="74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3"/>
      <c r="B981" s="74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3"/>
      <c r="B982" s="74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3"/>
      <c r="B983" s="74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3"/>
      <c r="B984" s="74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3"/>
      <c r="B985" s="74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3"/>
      <c r="B986" s="74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3"/>
      <c r="B987" s="74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3"/>
      <c r="B988" s="74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3"/>
      <c r="B989" s="74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3"/>
      <c r="B990" s="74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3"/>
      <c r="B991" s="74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3"/>
      <c r="B992" s="74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3"/>
      <c r="B993" s="74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3"/>
      <c r="B994" s="74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3"/>
      <c r="B995" s="74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3"/>
      <c r="B996" s="74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3"/>
      <c r="B997" s="74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3"/>
      <c r="B998" s="74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3"/>
      <c r="B999" s="74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3"/>
      <c r="B1000" s="74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3"/>
      <c r="B1001" s="74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3"/>
      <c r="B1002" s="74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3"/>
      <c r="B1003" s="74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3"/>
      <c r="B1004" s="74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3"/>
      <c r="B1005" s="74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3"/>
      <c r="B1006" s="74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3"/>
      <c r="B1007" s="74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3"/>
      <c r="B1008" s="74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3"/>
      <c r="B1009" s="74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3"/>
      <c r="B1010" s="74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3"/>
      <c r="B1011" s="74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3"/>
      <c r="B1012" s="74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3"/>
      <c r="B1013" s="74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3"/>
      <c r="B1014" s="74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3"/>
      <c r="B1015" s="74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3"/>
      <c r="B1016" s="74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3"/>
      <c r="B1017" s="74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3"/>
      <c r="B1018" s="74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3"/>
      <c r="B1019" s="74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3"/>
      <c r="B1020" s="74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3"/>
      <c r="B1021" s="74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3"/>
      <c r="B1022" s="74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3"/>
      <c r="B1023" s="74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3"/>
      <c r="B1024" s="74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3"/>
      <c r="B1025" s="74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3"/>
      <c r="B1026" s="74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3"/>
      <c r="B1027" s="74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3"/>
      <c r="B1028" s="74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3"/>
      <c r="B1029" s="74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3"/>
      <c r="B1030" s="74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3"/>
      <c r="B1031" s="74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3"/>
      <c r="B1032" s="74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3"/>
      <c r="B1033" s="74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3"/>
      <c r="B1034" s="74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3"/>
      <c r="B1035" s="74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3"/>
      <c r="B1036" s="74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3"/>
      <c r="B1037" s="74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3"/>
      <c r="B1038" s="74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3"/>
      <c r="B1039" s="74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3"/>
      <c r="B1040" s="74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3"/>
      <c r="B1041" s="74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3"/>
      <c r="B1042" s="74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3"/>
      <c r="B1043" s="74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3"/>
      <c r="B1044" s="74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3"/>
      <c r="B1045" s="74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3"/>
      <c r="B1046" s="74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3"/>
      <c r="B1047" s="74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3"/>
      <c r="B1048" s="74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3"/>
      <c r="B1049" s="74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3"/>
      <c r="B1050" s="74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3"/>
      <c r="B1051" s="74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3"/>
      <c r="B1052" s="74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3"/>
      <c r="B1053" s="74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3"/>
      <c r="B1054" s="74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3"/>
      <c r="B1055" s="74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3"/>
      <c r="B1056" s="74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3"/>
      <c r="B1057" s="74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3"/>
      <c r="B1058" s="74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3"/>
      <c r="B1059" s="74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3"/>
      <c r="B1060" s="74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3"/>
      <c r="B1061" s="74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3"/>
      <c r="B1062" s="74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3"/>
      <c r="B1063" s="74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3"/>
      <c r="B1064" s="74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3"/>
      <c r="B1065" s="74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3"/>
      <c r="B1066" s="74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3"/>
      <c r="B1067" s="74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3"/>
      <c r="B1068" s="74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3"/>
      <c r="B1069" s="74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3"/>
      <c r="B1070" s="74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3"/>
      <c r="B1071" s="74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3"/>
      <c r="B1072" s="74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3"/>
      <c r="B1073" s="74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3"/>
      <c r="B1074" s="74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3"/>
      <c r="B1075" s="74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3"/>
      <c r="B1076" s="74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3"/>
      <c r="B1077" s="74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3"/>
      <c r="B1078" s="74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3"/>
      <c r="B1079" s="74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3"/>
      <c r="B1080" s="74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3"/>
      <c r="B1081" s="74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3"/>
      <c r="B1082" s="74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3"/>
      <c r="B1083" s="74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3"/>
      <c r="B1084" s="74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3"/>
      <c r="B1085" s="74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3"/>
      <c r="B1086" s="74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3"/>
      <c r="B1087" s="74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3"/>
      <c r="B1088" s="74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3"/>
      <c r="B1089" s="74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3"/>
      <c r="B1090" s="74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3"/>
      <c r="B1091" s="74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3"/>
      <c r="B1092" s="74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3"/>
      <c r="B1093" s="74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3"/>
      <c r="B1094" s="74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3"/>
      <c r="B1095" s="74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3"/>
      <c r="B1096" s="74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3"/>
      <c r="B1097" s="74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3"/>
      <c r="B1098" s="74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3"/>
      <c r="B1099" s="74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3"/>
      <c r="B1100" s="74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3"/>
      <c r="B1101" s="74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3"/>
      <c r="B1102" s="74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3"/>
      <c r="B1103" s="74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3"/>
      <c r="B1104" s="74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3"/>
      <c r="B1105" s="74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3"/>
      <c r="B1106" s="74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3"/>
      <c r="B1107" s="74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3"/>
      <c r="B1108" s="74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3"/>
      <c r="B1109" s="74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3"/>
      <c r="B1110" s="74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3"/>
      <c r="B1111" s="74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3"/>
      <c r="B1112" s="74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3"/>
      <c r="B1113" s="74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3"/>
      <c r="B1114" s="74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3"/>
      <c r="B1115" s="74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3"/>
      <c r="B1116" s="74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3"/>
      <c r="B1117" s="74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3"/>
      <c r="B1118" s="74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3"/>
      <c r="B1119" s="74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3"/>
      <c r="B1120" s="74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3"/>
      <c r="B1121" s="74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3"/>
      <c r="B1122" s="74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3"/>
      <c r="B1123" s="74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3"/>
      <c r="B1124" s="74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3"/>
      <c r="B1125" s="74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3"/>
      <c r="B1126" s="74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3"/>
      <c r="B1127" s="74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3"/>
      <c r="B1128" s="74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3"/>
      <c r="B1129" s="74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3"/>
      <c r="B1130" s="74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3"/>
      <c r="B1131" s="74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3"/>
      <c r="B1132" s="74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3"/>
      <c r="B1133" s="74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3"/>
      <c r="B1134" s="74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3"/>
      <c r="B1135" s="74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3"/>
      <c r="B1136" s="74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3"/>
      <c r="B1137" s="74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3"/>
      <c r="B1138" s="74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3"/>
      <c r="B1139" s="74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3"/>
      <c r="B1140" s="74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3"/>
      <c r="B1141" s="74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3"/>
      <c r="B1142" s="74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3"/>
      <c r="B1143" s="74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3"/>
      <c r="B1144" s="74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3"/>
      <c r="B1145" s="74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3"/>
      <c r="B1146" s="74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3"/>
      <c r="B1147" s="74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3"/>
      <c r="B1148" s="74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3"/>
      <c r="B1149" s="74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3"/>
      <c r="B1150" s="74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3"/>
      <c r="B1151" s="74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3"/>
      <c r="B1152" s="74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3"/>
      <c r="B1153" s="74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3"/>
      <c r="B1154" s="74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3"/>
      <c r="B1155" s="74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3"/>
      <c r="B1156" s="74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3"/>
      <c r="B1157" s="74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3"/>
      <c r="B1158" s="74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3"/>
      <c r="B1159" s="74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3"/>
      <c r="B1160" s="74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3"/>
      <c r="B1161" s="74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3"/>
      <c r="B1162" s="74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3"/>
      <c r="B1163" s="74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3"/>
      <c r="B1164" s="74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3"/>
      <c r="B1165" s="74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3"/>
      <c r="B1166" s="74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3"/>
      <c r="B1167" s="74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3"/>
      <c r="B1168" s="74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3"/>
      <c r="B1169" s="74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3"/>
      <c r="B1170" s="74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3"/>
      <c r="B1171" s="74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3"/>
      <c r="B1172" s="74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3"/>
      <c r="B1173" s="74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3"/>
      <c r="B1174" s="74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3"/>
      <c r="B1175" s="74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3"/>
      <c r="B1176" s="74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3"/>
      <c r="B1177" s="74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3"/>
      <c r="B1178" s="74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3"/>
      <c r="B1179" s="74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3"/>
      <c r="B1180" s="74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3"/>
      <c r="B1181" s="74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3"/>
      <c r="B1182" s="74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3"/>
      <c r="B1183" s="74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3"/>
      <c r="B1184" s="74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3"/>
      <c r="B1185" s="74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3"/>
      <c r="B1186" s="74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3"/>
      <c r="B1187" s="74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3"/>
      <c r="B1188" s="74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3"/>
      <c r="B1189" s="74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3"/>
      <c r="B1190" s="74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3"/>
      <c r="B1191" s="74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3"/>
      <c r="B1192" s="74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3"/>
      <c r="B1193" s="74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3"/>
      <c r="B1194" s="74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3"/>
      <c r="B1195" s="74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3"/>
      <c r="B1196" s="74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3"/>
      <c r="B1197" s="74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3"/>
      <c r="B1198" s="74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3"/>
      <c r="B1199" s="74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3"/>
      <c r="B1200" s="74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3"/>
      <c r="B1201" s="74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3"/>
      <c r="B1202" s="74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3"/>
      <c r="B1203" s="74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3"/>
      <c r="B1204" s="74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3"/>
      <c r="B1205" s="74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3"/>
      <c r="B1206" s="74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3"/>
      <c r="B1207" s="74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3"/>
      <c r="B1208" s="74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3"/>
      <c r="B1209" s="74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3"/>
      <c r="B1210" s="74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3"/>
      <c r="B1211" s="74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3"/>
      <c r="B1212" s="74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3"/>
      <c r="B1213" s="74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3"/>
      <c r="B1214" s="74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3"/>
      <c r="B1215" s="74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3"/>
      <c r="B1216" s="74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3"/>
      <c r="B1217" s="74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3"/>
      <c r="B1218" s="74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3"/>
      <c r="B1219" s="74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3"/>
      <c r="B1220" s="74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3"/>
      <c r="B1221" s="74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3"/>
      <c r="B1222" s="74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3"/>
      <c r="B1223" s="74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3"/>
      <c r="B1224" s="74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3"/>
      <c r="B1225" s="74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3"/>
      <c r="B1226" s="74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3"/>
      <c r="B1227" s="74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3"/>
      <c r="B1228" s="74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3"/>
      <c r="B1229" s="74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3"/>
      <c r="B1230" s="74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3"/>
      <c r="B1231" s="74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3"/>
      <c r="B1232" s="74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3"/>
      <c r="B1233" s="74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3"/>
      <c r="B1234" s="74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3"/>
      <c r="B1235" s="74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3"/>
      <c r="B1236" s="74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3"/>
      <c r="B1237" s="74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3"/>
      <c r="B1238" s="74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3"/>
      <c r="B1239" s="74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3"/>
      <c r="B1240" s="74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3"/>
      <c r="B1241" s="74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3"/>
      <c r="B1242" s="74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3"/>
      <c r="B1243" s="74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3"/>
      <c r="B1244" s="74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3"/>
      <c r="B1245" s="74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3"/>
      <c r="B1246" s="74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3"/>
      <c r="B1247" s="74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3"/>
      <c r="B1248" s="74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3"/>
      <c r="B1249" s="74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3"/>
      <c r="B1250" s="74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3"/>
      <c r="B1251" s="74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3"/>
      <c r="B1252" s="74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3"/>
      <c r="B1253" s="74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3"/>
      <c r="B1254" s="74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3"/>
      <c r="B1255" s="74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3"/>
      <c r="B1256" s="74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3"/>
      <c r="B1257" s="74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3"/>
      <c r="B1258" s="74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3"/>
      <c r="B1259" s="74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3"/>
      <c r="B1260" s="74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3"/>
      <c r="B1261" s="74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3"/>
      <c r="B1262" s="74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3"/>
      <c r="B1263" s="74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3"/>
      <c r="B1264" s="74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3"/>
      <c r="B1265" s="74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3"/>
      <c r="B1266" s="74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3"/>
      <c r="B1267" s="74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3"/>
      <c r="B1268" s="74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3"/>
      <c r="B1269" s="74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3"/>
      <c r="B1270" s="74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3"/>
      <c r="B1271" s="74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3"/>
      <c r="B1272" s="74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3"/>
      <c r="B1273" s="74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3"/>
      <c r="B1274" s="74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3"/>
      <c r="B1275" s="74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3"/>
      <c r="B1276" s="74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3"/>
      <c r="B1277" s="74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3"/>
      <c r="B1278" s="74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3"/>
      <c r="B1279" s="74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3"/>
      <c r="B1280" s="74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3"/>
      <c r="B1281" s="74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3"/>
      <c r="B1282" s="74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3"/>
      <c r="B1283" s="74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3"/>
      <c r="B1284" s="74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3"/>
      <c r="B1285" s="74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3"/>
      <c r="B1286" s="74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3"/>
      <c r="B1287" s="74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3"/>
      <c r="B1288" s="74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3"/>
      <c r="B1289" s="74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3"/>
      <c r="B1290" s="74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3"/>
      <c r="B1291" s="74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3"/>
      <c r="B1292" s="74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3"/>
      <c r="B1293" s="74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3"/>
      <c r="B1294" s="74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3"/>
      <c r="B1295" s="74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3"/>
      <c r="B1296" s="74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3"/>
      <c r="B1297" s="74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3"/>
      <c r="B1298" s="74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3"/>
      <c r="B1299" s="74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3"/>
      <c r="B1300" s="74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3"/>
      <c r="B1301" s="74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3"/>
      <c r="B1302" s="74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3"/>
      <c r="B1303" s="74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3"/>
      <c r="B1304" s="74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3"/>
      <c r="B1305" s="74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3"/>
      <c r="B1306" s="74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3"/>
      <c r="B1307" s="74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3"/>
      <c r="B1308" s="74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3"/>
      <c r="B1309" s="74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3"/>
      <c r="B1310" s="74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3"/>
      <c r="B1311" s="74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3"/>
      <c r="B1312" s="74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3"/>
      <c r="B1313" s="74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3"/>
      <c r="B1314" s="74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3"/>
      <c r="B1315" s="74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3"/>
      <c r="B1316" s="74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3"/>
      <c r="B1317" s="74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3"/>
      <c r="B1318" s="74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3"/>
      <c r="B1319" s="74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3"/>
      <c r="B1320" s="74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3"/>
      <c r="B1321" s="74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3"/>
      <c r="B1322" s="74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3"/>
      <c r="B1323" s="74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3"/>
      <c r="B1324" s="74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3"/>
      <c r="B1325" s="74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3"/>
      <c r="B1326" s="74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3"/>
      <c r="B1327" s="74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3"/>
      <c r="B1328" s="74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3"/>
      <c r="B1329" s="74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3"/>
      <c r="B1330" s="74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3"/>
      <c r="B1331" s="74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3"/>
      <c r="B1332" s="74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3"/>
      <c r="B1333" s="74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3"/>
      <c r="B1334" s="74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3"/>
      <c r="B1335" s="74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3"/>
      <c r="B1336" s="74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3"/>
      <c r="B1337" s="74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3"/>
      <c r="B1338" s="74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3"/>
      <c r="B1339" s="74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3"/>
      <c r="B1340" s="74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3"/>
      <c r="B1341" s="74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3"/>
      <c r="B1342" s="74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3"/>
      <c r="B1343" s="74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3"/>
      <c r="B1344" s="74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3"/>
      <c r="B1345" s="74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3"/>
      <c r="B1346" s="74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3"/>
      <c r="B1347" s="74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3"/>
      <c r="B1348" s="74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3"/>
      <c r="B1349" s="74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3"/>
      <c r="B1350" s="74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3"/>
      <c r="B1351" s="74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3"/>
      <c r="B1352" s="74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3"/>
      <c r="B1353" s="74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3"/>
      <c r="B1354" s="74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3"/>
      <c r="B1355" s="74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3"/>
      <c r="B1356" s="74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3"/>
      <c r="B1357" s="74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3"/>
      <c r="B1358" s="74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3"/>
      <c r="B1359" s="74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3"/>
      <c r="B1360" s="74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3"/>
      <c r="B1361" s="74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3"/>
      <c r="B1362" s="74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3"/>
      <c r="B1363" s="74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3"/>
      <c r="B1364" s="74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3"/>
      <c r="B1365" s="74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3"/>
      <c r="B1366" s="74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3"/>
      <c r="B1367" s="74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3"/>
      <c r="B1368" s="74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3"/>
      <c r="B1369" s="74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3"/>
      <c r="B1370" s="74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3"/>
      <c r="B1371" s="74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3"/>
      <c r="B1372" s="74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3"/>
      <c r="B1373" s="74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3"/>
      <c r="B1374" s="74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3"/>
      <c r="B1375" s="74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3"/>
      <c r="B1376" s="74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3"/>
      <c r="B1377" s="74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3"/>
      <c r="B1378" s="74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3"/>
      <c r="B1379" s="74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3"/>
      <c r="B1380" s="74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3"/>
      <c r="B1381" s="74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3"/>
      <c r="B1382" s="74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3"/>
      <c r="B1383" s="74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3"/>
      <c r="B1384" s="74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3"/>
      <c r="B1385" s="74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3"/>
      <c r="B1386" s="74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3"/>
      <c r="B1387" s="74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3"/>
      <c r="B1388" s="74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3"/>
      <c r="B1389" s="74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3"/>
      <c r="B1390" s="74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3"/>
      <c r="B1391" s="74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3"/>
      <c r="B1392" s="74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3"/>
      <c r="B1393" s="74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3"/>
      <c r="B1394" s="74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3"/>
      <c r="B1395" s="74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3"/>
      <c r="B1396" s="74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3"/>
      <c r="B1397" s="74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3"/>
      <c r="B1398" s="74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3"/>
      <c r="B1399" s="74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3"/>
      <c r="B1400" s="74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3"/>
      <c r="B1401" s="74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3"/>
      <c r="B1402" s="74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3"/>
      <c r="B1403" s="74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3"/>
      <c r="B1404" s="74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3"/>
      <c r="B1405" s="74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3"/>
      <c r="B1406" s="74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3"/>
      <c r="B1407" s="74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3"/>
      <c r="B1408" s="74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3"/>
      <c r="B1409" s="74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3"/>
      <c r="B1410" s="74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3"/>
      <c r="B1411" s="74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3"/>
      <c r="B1412" s="74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3"/>
      <c r="B1413" s="74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3"/>
      <c r="B1414" s="74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3"/>
      <c r="B1415" s="74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3"/>
      <c r="B1416" s="74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3"/>
      <c r="B1417" s="74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3"/>
      <c r="B1418" s="74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3"/>
      <c r="B1419" s="74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3"/>
      <c r="B1420" s="74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3"/>
      <c r="B1421" s="74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3"/>
      <c r="B1422" s="74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3"/>
      <c r="B1423" s="74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3"/>
      <c r="B1424" s="74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3"/>
      <c r="B1425" s="74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3"/>
      <c r="B1426" s="74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3"/>
      <c r="B1427" s="74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3"/>
      <c r="B1428" s="74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3"/>
      <c r="B1429" s="74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3"/>
      <c r="B1430" s="74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3"/>
      <c r="B1431" s="74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3"/>
      <c r="B1432" s="74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3"/>
      <c r="B1433" s="74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3"/>
      <c r="B1434" s="74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3"/>
      <c r="B1435" s="74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3"/>
      <c r="B1436" s="74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3"/>
      <c r="B1437" s="74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3"/>
      <c r="B1438" s="74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3"/>
      <c r="B1439" s="74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3"/>
      <c r="B1440" s="74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3"/>
      <c r="B1441" s="74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3"/>
      <c r="B1442" s="74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3"/>
      <c r="B1443" s="74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3"/>
      <c r="B1444" s="74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3"/>
      <c r="B1445" s="74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3"/>
      <c r="B1446" s="74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3"/>
      <c r="B1447" s="74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3"/>
      <c r="B1448" s="74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3"/>
      <c r="B1449" s="74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3"/>
      <c r="B1450" s="74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3"/>
      <c r="B1451" s="74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3"/>
      <c r="B1452" s="74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3"/>
      <c r="B1453" s="74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3"/>
      <c r="B1454" s="74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3"/>
      <c r="B1455" s="74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3"/>
      <c r="B1456" s="74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3"/>
      <c r="B1457" s="74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3"/>
      <c r="B1458" s="74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3"/>
      <c r="B1459" s="74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3"/>
      <c r="B1460" s="74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3"/>
      <c r="B1461" s="74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3"/>
      <c r="B1462" s="74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3"/>
      <c r="B1463" s="74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3"/>
      <c r="B1464" s="74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3"/>
      <c r="B1465" s="74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3"/>
      <c r="B1466" s="74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3"/>
      <c r="B1467" s="74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3"/>
      <c r="B1468" s="74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3"/>
      <c r="B1469" s="74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3"/>
      <c r="B1470" s="74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3"/>
      <c r="B1471" s="74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3"/>
      <c r="B1472" s="74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3"/>
      <c r="B1473" s="74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3"/>
      <c r="B1474" s="74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3"/>
      <c r="B1475" s="74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3"/>
      <c r="B1476" s="74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3"/>
      <c r="B1477" s="74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3"/>
      <c r="B1478" s="74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3"/>
      <c r="B1479" s="74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3"/>
      <c r="B1480" s="74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3"/>
      <c r="B1481" s="74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3"/>
      <c r="B1482" s="74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3"/>
      <c r="B1483" s="74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3"/>
      <c r="B1484" s="74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3"/>
      <c r="B1485" s="74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3"/>
      <c r="B1486" s="74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3"/>
      <c r="B1487" s="74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3"/>
      <c r="B1488" s="74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3"/>
      <c r="B1489" s="74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3"/>
      <c r="B1490" s="74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3"/>
      <c r="B1491" s="74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3"/>
      <c r="B1492" s="74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3"/>
      <c r="B1493" s="74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3"/>
      <c r="B1494" s="74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3"/>
      <c r="B1495" s="74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3"/>
      <c r="B1496" s="74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3"/>
      <c r="B1497" s="74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3"/>
      <c r="B1498" s="74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3"/>
      <c r="B1499" s="74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3"/>
      <c r="B1500" s="74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3"/>
      <c r="B1501" s="74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3"/>
      <c r="B1502" s="74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3"/>
      <c r="B1503" s="74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3"/>
      <c r="B1504" s="74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3"/>
      <c r="B1505" s="74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3"/>
      <c r="B1506" s="74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3"/>
      <c r="B1507" s="74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3"/>
      <c r="B1508" s="74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3"/>
      <c r="B1509" s="74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3"/>
      <c r="B1510" s="74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3"/>
      <c r="B1511" s="74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3"/>
      <c r="B1512" s="74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3"/>
      <c r="B1513" s="74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3"/>
      <c r="B1514" s="74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3"/>
      <c r="B1515" s="74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3"/>
      <c r="B1516" s="74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3"/>
      <c r="B1517" s="74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3"/>
      <c r="B1518" s="74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3"/>
      <c r="B1519" s="74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3"/>
      <c r="B1520" s="74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3"/>
      <c r="B1521" s="74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3"/>
      <c r="B1522" s="74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3"/>
      <c r="B1523" s="74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3"/>
      <c r="B1524" s="74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3"/>
      <c r="B1525" s="74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3"/>
      <c r="B1526" s="74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3"/>
      <c r="B1527" s="74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3"/>
      <c r="B1528" s="74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3"/>
      <c r="B1529" s="74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3"/>
      <c r="B1530" s="74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3"/>
      <c r="B1531" s="74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3"/>
      <c r="B1532" s="74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3"/>
      <c r="B1533" s="74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3"/>
      <c r="B1534" s="74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3"/>
      <c r="B1535" s="74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3"/>
      <c r="B1536" s="74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3"/>
      <c r="B1537" s="74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3"/>
      <c r="B1538" s="74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3"/>
      <c r="B1539" s="74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3"/>
      <c r="B1540" s="74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3"/>
      <c r="B1541" s="74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3"/>
      <c r="B1542" s="74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3"/>
      <c r="B1543" s="74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3"/>
      <c r="B1544" s="74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3"/>
      <c r="B1545" s="74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3"/>
      <c r="B1546" s="74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3"/>
      <c r="B1547" s="74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3"/>
      <c r="B1548" s="74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3"/>
      <c r="B1549" s="74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3"/>
      <c r="B1550" s="74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3"/>
      <c r="B1551" s="74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3"/>
      <c r="B1552" s="74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3"/>
      <c r="B1553" s="74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3"/>
      <c r="B1554" s="74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3"/>
      <c r="B1555" s="74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3"/>
      <c r="B1556" s="74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3"/>
      <c r="B1557" s="74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3"/>
      <c r="B1558" s="74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3"/>
      <c r="B1559" s="74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3"/>
      <c r="B1560" s="74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3"/>
      <c r="B1561" s="74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3"/>
      <c r="B1562" s="74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3"/>
      <c r="B1563" s="74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3"/>
      <c r="B1564" s="74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3"/>
      <c r="B1565" s="74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3"/>
      <c r="B1566" s="74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3"/>
      <c r="B1567" s="74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3"/>
      <c r="B1568" s="74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3"/>
      <c r="B1569" s="74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3"/>
      <c r="B1570" s="74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3"/>
      <c r="B1571" s="74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3"/>
      <c r="B1572" s="74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3"/>
      <c r="B1573" s="74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3"/>
      <c r="B1574" s="74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3"/>
      <c r="B1575" s="74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3"/>
      <c r="B1576" s="74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3"/>
      <c r="B1577" s="74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3"/>
      <c r="B1578" s="74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3"/>
      <c r="B1579" s="74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3"/>
      <c r="B1580" s="74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3"/>
      <c r="B1581" s="74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3"/>
      <c r="B1582" s="74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3"/>
      <c r="B1583" s="74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3"/>
      <c r="B1584" s="74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3"/>
      <c r="B1585" s="74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3"/>
      <c r="B1586" s="74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3"/>
      <c r="B1587" s="74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3"/>
      <c r="B1588" s="74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3"/>
      <c r="B1589" s="74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3"/>
      <c r="B1590" s="74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3"/>
      <c r="B1591" s="74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3"/>
      <c r="B1592" s="74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3"/>
      <c r="B1593" s="74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3"/>
      <c r="B1594" s="74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3"/>
      <c r="B1595" s="74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3"/>
      <c r="B1596" s="74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3"/>
      <c r="B1597" s="74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3"/>
      <c r="B1598" s="74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3"/>
      <c r="B1599" s="74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3"/>
      <c r="B1600" s="74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3"/>
      <c r="B1601" s="74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3"/>
      <c r="B1602" s="74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3"/>
      <c r="B1603" s="74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3"/>
      <c r="B1604" s="74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3"/>
      <c r="B1605" s="74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3"/>
      <c r="B1606" s="74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3"/>
      <c r="B1607" s="74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3"/>
      <c r="B1608" s="74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3"/>
      <c r="B1609" s="74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3"/>
      <c r="B1610" s="74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3"/>
      <c r="B1611" s="74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3"/>
      <c r="B1612" s="74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3"/>
      <c r="B1613" s="74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3"/>
      <c r="B1614" s="74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3"/>
      <c r="B1615" s="74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3"/>
      <c r="B1616" s="74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3"/>
      <c r="B1617" s="74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3"/>
      <c r="B1618" s="74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3"/>
      <c r="B1619" s="74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3"/>
      <c r="B1620" s="74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3"/>
      <c r="B1621" s="74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3"/>
      <c r="B1622" s="74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3"/>
      <c r="B1623" s="74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3"/>
      <c r="B1624" s="74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3"/>
      <c r="B1625" s="74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3"/>
      <c r="B1626" s="74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3"/>
      <c r="B1627" s="74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3"/>
      <c r="B1628" s="74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3"/>
      <c r="B1629" s="74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3"/>
      <c r="B1630" s="74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3"/>
      <c r="B1631" s="74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3"/>
      <c r="B1632" s="74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3"/>
      <c r="B1633" s="74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3"/>
      <c r="B1634" s="74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3"/>
      <c r="B1635" s="74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3"/>
      <c r="B1636" s="74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3"/>
      <c r="B1637" s="74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3"/>
      <c r="B1638" s="74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3"/>
      <c r="B1639" s="74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3"/>
      <c r="B1640" s="74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3"/>
      <c r="B1641" s="74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3"/>
      <c r="B1642" s="74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3"/>
      <c r="B1643" s="74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3"/>
      <c r="B1644" s="74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3"/>
      <c r="B1645" s="74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3"/>
      <c r="B1646" s="74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3"/>
      <c r="B1647" s="74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3"/>
      <c r="B1648" s="74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3"/>
      <c r="B1649" s="74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3"/>
      <c r="B1650" s="74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3"/>
      <c r="B1651" s="74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3"/>
      <c r="B1652" s="74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3"/>
      <c r="B1653" s="74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3"/>
      <c r="B1654" s="74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3"/>
      <c r="B1655" s="74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3"/>
      <c r="B1656" s="74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3"/>
      <c r="B1657" s="74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3"/>
      <c r="B1658" s="74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3"/>
      <c r="B1659" s="74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3"/>
      <c r="B1660" s="74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3"/>
      <c r="B1661" s="74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3"/>
      <c r="B1662" s="74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3"/>
      <c r="B1663" s="74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3"/>
      <c r="B1664" s="74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3"/>
      <c r="B1665" s="74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3"/>
      <c r="B1666" s="74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3"/>
      <c r="B1667" s="74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3"/>
      <c r="B1668" s="74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3"/>
      <c r="B1669" s="74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3"/>
      <c r="B1670" s="74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3"/>
      <c r="B1671" s="74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3"/>
      <c r="B1672" s="74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3"/>
      <c r="B1673" s="74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3"/>
      <c r="B1674" s="74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3"/>
      <c r="B1675" s="74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3"/>
      <c r="B1676" s="74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3"/>
      <c r="B1677" s="74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3"/>
      <c r="B1678" s="74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3"/>
      <c r="B1679" s="74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3"/>
      <c r="B1680" s="74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3"/>
      <c r="B1681" s="74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3"/>
      <c r="B1682" s="74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3"/>
      <c r="B1683" s="74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3"/>
      <c r="B1684" s="74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3"/>
      <c r="B1685" s="74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3"/>
      <c r="B1686" s="74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3"/>
      <c r="B1687" s="74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3"/>
      <c r="B1688" s="74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3"/>
      <c r="B1689" s="74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3"/>
      <c r="B1690" s="74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3"/>
      <c r="B1691" s="74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3"/>
      <c r="B1692" s="74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3"/>
      <c r="B1693" s="74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3"/>
      <c r="B1694" s="74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3"/>
      <c r="B1695" s="74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3"/>
      <c r="B1696" s="74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3"/>
      <c r="B1697" s="74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3"/>
      <c r="B1698" s="74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3"/>
      <c r="B1699" s="74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3"/>
      <c r="B1700" s="74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3"/>
      <c r="B1701" s="74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3"/>
      <c r="B1702" s="74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3"/>
      <c r="B1703" s="74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3"/>
      <c r="B1704" s="74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3"/>
      <c r="B1705" s="74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3"/>
      <c r="B1706" s="74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3"/>
      <c r="B1707" s="74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3"/>
      <c r="B1708" s="74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3"/>
      <c r="B1709" s="74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3"/>
      <c r="B1710" s="74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3"/>
      <c r="B1711" s="74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3"/>
      <c r="B1712" s="74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3"/>
      <c r="B1713" s="74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3"/>
      <c r="B1714" s="74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3"/>
      <c r="B1715" s="74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3"/>
      <c r="B1716" s="74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3"/>
      <c r="B1717" s="74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3"/>
      <c r="B1718" s="74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3"/>
      <c r="B1719" s="74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3"/>
      <c r="B1720" s="74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3"/>
      <c r="B1721" s="74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3"/>
      <c r="B1722" s="74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3"/>
      <c r="B1723" s="74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3"/>
      <c r="B1724" s="74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3"/>
      <c r="B1725" s="74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3"/>
      <c r="B1726" s="74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3"/>
      <c r="B1727" s="74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3"/>
      <c r="B1728" s="74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3"/>
      <c r="B1729" s="74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3"/>
      <c r="B1730" s="74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3"/>
      <c r="B1731" s="74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3"/>
      <c r="B1732" s="74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3"/>
      <c r="B1733" s="74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3"/>
      <c r="B1734" s="74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3"/>
      <c r="B1735" s="74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3"/>
      <c r="B1736" s="74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3"/>
      <c r="B1737" s="74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3"/>
      <c r="B1738" s="74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3"/>
      <c r="B1739" s="74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3"/>
      <c r="B1740" s="74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3"/>
      <c r="B1741" s="74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3"/>
      <c r="B1742" s="74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3"/>
      <c r="B1743" s="74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3"/>
      <c r="B1744" s="74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3"/>
      <c r="B1745" s="74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3"/>
      <c r="B1746" s="74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3"/>
      <c r="B1747" s="74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3"/>
      <c r="B1748" s="74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3"/>
      <c r="B1749" s="74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3"/>
      <c r="B1750" s="74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3"/>
      <c r="B1751" s="74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3"/>
      <c r="B1752" s="74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3"/>
      <c r="B1753" s="74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3"/>
      <c r="B1754" s="74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3"/>
      <c r="B1755" s="74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3"/>
      <c r="B1756" s="74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3"/>
      <c r="B1757" s="74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3"/>
      <c r="B1758" s="74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3"/>
      <c r="B1759" s="74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3"/>
      <c r="B1760" s="74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3"/>
      <c r="B1761" s="74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3"/>
      <c r="B1762" s="74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3"/>
      <c r="B1763" s="74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3"/>
      <c r="B1764" s="74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3"/>
      <c r="B1765" s="74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3"/>
      <c r="B1766" s="74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3"/>
      <c r="B1767" s="74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3"/>
      <c r="B1768" s="74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3"/>
      <c r="B1769" s="74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3"/>
      <c r="B1770" s="74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3"/>
      <c r="B1771" s="74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3"/>
      <c r="B1772" s="74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3"/>
      <c r="B1773" s="74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3"/>
      <c r="B1774" s="74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3"/>
      <c r="B1775" s="74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3"/>
      <c r="B1776" s="74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3"/>
      <c r="B1777" s="74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3"/>
      <c r="B1778" s="74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3"/>
      <c r="B1779" s="74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3"/>
      <c r="B1780" s="74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3"/>
      <c r="B1781" s="74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3"/>
      <c r="B1782" s="74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3"/>
      <c r="B1783" s="74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3"/>
      <c r="B1784" s="74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3"/>
      <c r="B1785" s="74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3"/>
      <c r="B1786" s="74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3"/>
      <c r="B1787" s="74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3"/>
      <c r="B1788" s="74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3"/>
      <c r="B1789" s="74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3"/>
      <c r="B1790" s="74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3"/>
      <c r="B1791" s="74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3"/>
      <c r="B1792" s="74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3"/>
      <c r="B1793" s="74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3"/>
      <c r="B1794" s="74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3"/>
      <c r="B1795" s="74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3"/>
      <c r="B1796" s="74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3"/>
      <c r="B1797" s="74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3"/>
      <c r="B1798" s="74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3"/>
      <c r="B1799" s="74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3"/>
      <c r="B1800" s="74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3"/>
      <c r="B1801" s="74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3"/>
      <c r="B1802" s="74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3"/>
      <c r="B1803" s="74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3"/>
      <c r="B1804" s="74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3"/>
      <c r="B1805" s="74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3"/>
      <c r="B1806" s="74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3"/>
      <c r="B1807" s="74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3"/>
      <c r="B1808" s="74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3"/>
      <c r="B1809" s="74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3"/>
      <c r="B1810" s="74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3"/>
      <c r="B1811" s="74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3"/>
      <c r="B1812" s="74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3"/>
      <c r="B1813" s="74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3"/>
      <c r="B1814" s="74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3"/>
      <c r="B1815" s="74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3"/>
      <c r="B1816" s="74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3"/>
      <c r="B1817" s="74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3"/>
      <c r="B1818" s="74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3"/>
      <c r="B1819" s="74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3"/>
      <c r="B1820" s="74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3"/>
      <c r="B1821" s="74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3"/>
      <c r="B1822" s="74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3"/>
      <c r="B1823" s="74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3"/>
      <c r="B1824" s="74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3"/>
      <c r="B1825" s="74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3"/>
      <c r="B1826" s="74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3"/>
      <c r="B1827" s="74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3"/>
      <c r="B1828" s="74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3"/>
      <c r="B1829" s="74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3"/>
      <c r="B1830" s="74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70"/>
      <c r="B1831" s="76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3"/>
      <c r="B1832" s="74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3"/>
      <c r="B1833" s="74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3"/>
      <c r="B1834" s="74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3"/>
      <c r="B1835" s="74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3"/>
      <c r="B1836" s="74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3"/>
      <c r="B1837" s="74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3"/>
      <c r="B1838" s="74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3"/>
      <c r="B1839" s="74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3"/>
      <c r="B1840" s="74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3"/>
      <c r="B1841" s="74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3"/>
      <c r="B1842" s="74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3"/>
      <c r="B1843" s="74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3"/>
      <c r="B1844" s="74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3"/>
      <c r="B1845" s="74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3"/>
      <c r="B1846" s="74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3"/>
      <c r="B1847" s="74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3"/>
      <c r="B1848" s="74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3"/>
      <c r="B1849" s="74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3"/>
      <c r="B1850" s="74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3"/>
      <c r="B1851" s="74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3"/>
      <c r="B1852" s="74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3"/>
      <c r="B1853" s="74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3"/>
      <c r="B1854" s="74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3"/>
      <c r="B1855" s="74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3"/>
      <c r="B1856" s="74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3"/>
      <c r="B1857" s="74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3"/>
      <c r="B1858" s="74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70"/>
      <c r="B1859" s="76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3"/>
      <c r="B1860" s="74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3"/>
      <c r="B1861" s="74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3"/>
      <c r="B1862" s="74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3"/>
      <c r="B1863" s="74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3"/>
      <c r="B1864" s="74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3"/>
      <c r="B1865" s="74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3"/>
      <c r="B1866" s="74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3"/>
      <c r="B1867" s="74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3"/>
      <c r="B1868" s="74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3"/>
      <c r="B1869" s="74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3"/>
      <c r="B1870" s="74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3"/>
      <c r="B1871" s="74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3"/>
      <c r="B1872" s="74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3"/>
      <c r="B1873" s="74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3"/>
      <c r="B1874" s="74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3"/>
      <c r="B1875" s="74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3"/>
      <c r="B1876" s="74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3"/>
      <c r="B1877" s="74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3"/>
      <c r="B1878" s="74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3"/>
      <c r="B1879" s="74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3"/>
      <c r="B1880" s="74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3"/>
      <c r="B1881" s="74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3"/>
      <c r="B1882" s="74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3"/>
      <c r="B1883" s="74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3"/>
      <c r="B1884" s="74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3"/>
      <c r="B1885" s="74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3"/>
      <c r="B1886" s="74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3"/>
      <c r="B1887" s="74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3"/>
      <c r="B1888" s="74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3"/>
      <c r="B1889" s="74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3"/>
      <c r="B1890" s="74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3"/>
      <c r="B1891" s="74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3"/>
      <c r="B1892" s="74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3"/>
      <c r="B1893" s="74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3"/>
      <c r="B1894" s="74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3"/>
      <c r="B1895" s="74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3"/>
      <c r="B1896" s="74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3"/>
      <c r="B1897" s="74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3"/>
      <c r="B1898" s="74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3"/>
      <c r="B1899" s="74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3"/>
      <c r="B1900" s="74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3"/>
      <c r="B1901" s="74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3"/>
      <c r="B1902" s="74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3"/>
      <c r="B1903" s="74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3"/>
      <c r="B1904" s="74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3"/>
      <c r="B1905" s="74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3"/>
      <c r="B1906" s="74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3"/>
      <c r="B1907" s="74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3"/>
      <c r="B1908" s="74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3"/>
      <c r="B1909" s="74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3"/>
      <c r="B1910" s="74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3"/>
      <c r="B1911" s="74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3"/>
      <c r="B1912" s="74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3"/>
      <c r="B1913" s="74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3"/>
      <c r="B1914" s="74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3"/>
      <c r="B1915" s="74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3"/>
      <c r="B1916" s="74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3"/>
      <c r="B1917" s="74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3"/>
      <c r="B1918" s="74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3"/>
      <c r="B1919" s="74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3"/>
      <c r="B1920" s="74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3"/>
      <c r="B1921" s="74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3"/>
      <c r="B1922" s="74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3"/>
      <c r="B1923" s="74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3"/>
      <c r="B1924" s="74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3"/>
      <c r="B1925" s="74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3"/>
      <c r="B1926" s="74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3"/>
      <c r="B1927" s="74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3"/>
      <c r="B1928" s="74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3"/>
      <c r="B1929" s="74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3"/>
      <c r="B1930" s="74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3"/>
      <c r="B1931" s="74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3"/>
      <c r="B1932" s="74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3"/>
      <c r="B1933" s="74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3"/>
      <c r="B1934" s="74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3"/>
      <c r="B1935" s="74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3"/>
      <c r="B1936" s="74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3"/>
      <c r="B1937" s="74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3"/>
      <c r="B1938" s="74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3"/>
      <c r="B1939" s="74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3"/>
      <c r="B1940" s="74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3"/>
      <c r="B1941" s="74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3"/>
      <c r="B1942" s="74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3"/>
      <c r="B1943" s="74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3"/>
      <c r="B1944" s="74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3"/>
      <c r="B1945" s="74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3"/>
      <c r="B1946" s="74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3"/>
      <c r="B1947" s="74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3"/>
      <c r="B1948" s="74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3"/>
      <c r="B1949" s="74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3"/>
      <c r="B1950" s="74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3"/>
      <c r="B1951" s="74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3"/>
      <c r="B1952" s="74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3"/>
      <c r="B1953" s="74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3"/>
      <c r="B1954" s="74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3"/>
      <c r="B1955" s="74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3"/>
      <c r="B1956" s="74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3"/>
      <c r="B1957" s="74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3"/>
      <c r="B1958" s="74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3"/>
      <c r="B1959" s="74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3"/>
      <c r="B1960" s="74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3"/>
      <c r="B1961" s="74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3"/>
      <c r="B1962" s="74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3"/>
      <c r="B1963" s="74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3"/>
      <c r="B1964" s="74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3"/>
      <c r="B1965" s="74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3"/>
      <c r="B1966" s="74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3"/>
      <c r="B1967" s="74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3"/>
      <c r="B1968" s="74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3"/>
      <c r="B1969" s="74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3"/>
      <c r="B1970" s="74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3"/>
      <c r="B1971" s="74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3"/>
      <c r="B1972" s="74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3"/>
      <c r="B1973" s="74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3"/>
      <c r="B1974" s="74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3"/>
      <c r="B1975" s="74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3"/>
      <c r="B1976" s="74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3"/>
      <c r="B1977" s="74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3"/>
      <c r="B1978" s="74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3"/>
      <c r="B1979" s="74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3"/>
      <c r="B1980" s="74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3"/>
      <c r="B1981" s="74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3"/>
      <c r="B1982" s="74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3"/>
      <c r="B1983" s="74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3"/>
      <c r="B1984" s="74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3"/>
      <c r="B1985" s="74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3"/>
      <c r="B1986" s="74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3"/>
      <c r="B1987" s="74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3"/>
      <c r="B1988" s="74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3"/>
      <c r="B1989" s="74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3"/>
      <c r="B1990" s="74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3"/>
      <c r="B1991" s="74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3"/>
      <c r="B1992" s="74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3"/>
      <c r="B1993" s="74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3"/>
      <c r="B1994" s="74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3"/>
      <c r="B1995" s="74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3"/>
      <c r="B1996" s="74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3"/>
      <c r="B1997" s="74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3"/>
      <c r="B1998" s="74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3"/>
      <c r="B1999" s="74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3"/>
      <c r="B2000" s="74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3"/>
      <c r="B2001" s="74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3"/>
      <c r="B2002" s="74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3"/>
      <c r="B2003" s="74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3"/>
      <c r="B2004" s="74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3"/>
      <c r="B2005" s="74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3"/>
      <c r="B2006" s="74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3"/>
      <c r="B2007" s="74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3"/>
      <c r="B2008" s="74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3"/>
      <c r="B2009" s="74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3"/>
      <c r="B2010" s="74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3"/>
      <c r="B2011" s="74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3"/>
      <c r="B2012" s="74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3"/>
      <c r="B2013" s="74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3"/>
      <c r="B2014" s="74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3"/>
      <c r="B2015" s="74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3"/>
      <c r="B2016" s="74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3"/>
      <c r="B2017" s="74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3"/>
      <c r="B2018" s="74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3"/>
      <c r="B2019" s="74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3"/>
      <c r="B2020" s="74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3"/>
      <c r="B2021" s="74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3"/>
      <c r="B2022" s="74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3"/>
      <c r="B2023" s="74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3"/>
      <c r="B2024" s="74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3"/>
      <c r="B2025" s="74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3"/>
      <c r="B2026" s="74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3"/>
      <c r="B2027" s="74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3"/>
      <c r="B2028" s="74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3"/>
      <c r="B2029" s="74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3"/>
      <c r="B2030" s="74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3"/>
      <c r="B2031" s="74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3"/>
      <c r="B2032" s="74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3"/>
      <c r="B2033" s="74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3"/>
      <c r="B2034" s="74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3"/>
      <c r="B2035" s="74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3"/>
      <c r="B2036" s="74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3"/>
      <c r="B2037" s="74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3"/>
      <c r="B2038" s="74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3"/>
      <c r="B2039" s="74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3"/>
      <c r="B2040" s="74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3"/>
      <c r="B2041" s="74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3"/>
      <c r="B2042" s="74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3"/>
      <c r="B2043" s="74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3"/>
      <c r="B2044" s="74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3"/>
      <c r="B2045" s="74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3"/>
      <c r="B2046" s="74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3"/>
      <c r="B2047" s="74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3"/>
      <c r="B2048" s="74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3"/>
      <c r="B2049" s="74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3"/>
      <c r="B2050" s="74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3"/>
      <c r="B2051" s="74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3"/>
      <c r="B2052" s="74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3"/>
      <c r="B2053" s="74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3"/>
      <c r="B2054" s="74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3"/>
      <c r="B2055" s="74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3"/>
      <c r="B2056" s="74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3"/>
      <c r="B2057" s="74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3"/>
      <c r="B2058" s="74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3"/>
      <c r="B2059" s="74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3"/>
      <c r="B2060" s="74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3"/>
      <c r="B2061" s="74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3"/>
      <c r="B2062" s="74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3"/>
      <c r="B2063" s="74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3"/>
      <c r="B2064" s="74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3"/>
      <c r="B2065" s="74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3"/>
      <c r="B2066" s="74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3"/>
      <c r="B2067" s="74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3"/>
      <c r="B2068" s="74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3"/>
      <c r="B2069" s="74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3"/>
      <c r="B2070" s="74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3"/>
      <c r="B2071" s="74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3"/>
      <c r="B2072" s="74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3"/>
      <c r="B2073" s="74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3"/>
      <c r="B2074" s="74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3"/>
      <c r="B2075" s="74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3"/>
      <c r="B2076" s="74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3"/>
      <c r="B2077" s="74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3"/>
      <c r="B2078" s="74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3"/>
      <c r="B2079" s="74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3"/>
      <c r="B2080" s="74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3"/>
      <c r="B2081" s="74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3"/>
      <c r="B2082" s="74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3"/>
      <c r="B2083" s="74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3"/>
      <c r="B2084" s="74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3"/>
      <c r="B2085" s="74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3"/>
      <c r="B2086" s="74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3"/>
      <c r="B2087" s="74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3"/>
      <c r="B2088" s="74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3"/>
      <c r="B2089" s="74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3"/>
      <c r="B2090" s="74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3"/>
      <c r="B2091" s="74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3"/>
      <c r="B2092" s="74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3"/>
      <c r="B2093" s="74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3"/>
      <c r="B2094" s="74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3"/>
      <c r="B2095" s="74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3"/>
      <c r="B2096" s="74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3"/>
      <c r="B2097" s="74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3"/>
      <c r="B2098" s="74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3"/>
      <c r="B2099" s="74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3"/>
      <c r="B2100" s="74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3"/>
      <c r="B2101" s="74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3"/>
      <c r="B2102" s="74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3"/>
      <c r="B2103" s="74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3"/>
      <c r="B2104" s="74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3"/>
      <c r="B2105" s="74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3"/>
      <c r="B2106" s="74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3"/>
      <c r="B2107" s="74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3"/>
      <c r="B2108" s="74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3"/>
      <c r="B2109" s="74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3"/>
      <c r="B2110" s="74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3"/>
      <c r="B2111" s="74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3"/>
      <c r="B2112" s="74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3"/>
      <c r="B2113" s="74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3"/>
      <c r="B2114" s="74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3"/>
      <c r="B2115" s="74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3"/>
      <c r="B2116" s="74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3"/>
      <c r="B2117" s="74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3"/>
      <c r="B2118" s="74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3"/>
      <c r="B2119" s="74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3"/>
      <c r="B2120" s="74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3"/>
      <c r="B2121" s="74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3"/>
      <c r="B2122" s="74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3"/>
      <c r="B2123" s="74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3"/>
      <c r="B2124" s="74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3"/>
      <c r="B2125" s="74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3"/>
      <c r="B2126" s="74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3"/>
      <c r="B2127" s="74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3"/>
      <c r="B2128" s="74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3"/>
      <c r="B2129" s="74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3"/>
      <c r="B2130" s="74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3"/>
      <c r="B2131" s="74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3"/>
      <c r="B2132" s="74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3"/>
      <c r="B2133" s="74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3"/>
      <c r="B2134" s="74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3"/>
      <c r="B2135" s="74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3"/>
      <c r="B2136" s="74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3"/>
      <c r="B2137" s="74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3"/>
      <c r="B2138" s="74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3"/>
      <c r="B2139" s="74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3"/>
      <c r="B2140" s="74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3"/>
      <c r="B2141" s="74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3"/>
      <c r="B2142" s="74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3"/>
      <c r="B2143" s="74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3"/>
      <c r="B2144" s="74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3"/>
      <c r="B2145" s="74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3"/>
      <c r="B2146" s="74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3"/>
      <c r="B2147" s="74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3"/>
      <c r="B2148" s="74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3"/>
      <c r="B2149" s="74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3"/>
      <c r="B2150" s="74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3"/>
      <c r="B2151" s="74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3"/>
      <c r="B2152" s="74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3"/>
      <c r="B2153" s="74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3"/>
      <c r="B2154" s="74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3"/>
      <c r="B2155" s="74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3"/>
      <c r="B2156" s="74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3"/>
      <c r="B2157" s="74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3"/>
      <c r="B2158" s="74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3"/>
      <c r="B2159" s="74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3"/>
      <c r="B2160" s="74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3"/>
      <c r="B2161" s="74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3"/>
      <c r="B2162" s="74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3"/>
      <c r="B2163" s="74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3"/>
      <c r="B2164" s="74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3"/>
      <c r="B2165" s="74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3"/>
      <c r="B2166" s="74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3"/>
      <c r="B2167" s="74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3"/>
      <c r="B2168" s="74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3"/>
      <c r="B2169" s="74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3"/>
      <c r="B2170" s="74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3"/>
      <c r="B2171" s="74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3"/>
      <c r="B2172" s="74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3"/>
      <c r="B2173" s="74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3"/>
      <c r="B2174" s="74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3"/>
      <c r="B2175" s="74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3"/>
      <c r="B2176" s="74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3"/>
      <c r="B2177" s="74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3"/>
      <c r="B2178" s="74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3"/>
      <c r="B2179" s="74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3"/>
      <c r="B2180" s="74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3"/>
      <c r="B2181" s="74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3"/>
      <c r="B2182" s="74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3"/>
      <c r="B2183" s="74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3"/>
      <c r="B2184" s="74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3"/>
      <c r="B2185" s="74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3"/>
      <c r="B2186" s="74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3"/>
      <c r="B2187" s="74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3"/>
      <c r="B2188" s="74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3"/>
      <c r="B2189" s="74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3"/>
      <c r="B2190" s="74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3"/>
      <c r="B2191" s="74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3"/>
      <c r="B2192" s="74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3"/>
      <c r="B2193" s="74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3"/>
      <c r="B2194" s="74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3"/>
      <c r="B2195" s="74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3"/>
      <c r="B2196" s="74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3"/>
      <c r="B2197" s="74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3"/>
      <c r="B2198" s="74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3"/>
      <c r="B2199" s="74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3"/>
      <c r="B2200" s="74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3"/>
      <c r="B2201" s="74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3"/>
      <c r="B2202" s="74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3"/>
      <c r="B2203" s="74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3"/>
      <c r="B2204" s="74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3"/>
      <c r="B2205" s="74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3"/>
      <c r="B2206" s="74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3"/>
      <c r="B2207" s="74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3"/>
      <c r="B2208" s="74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3"/>
      <c r="B2209" s="74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3"/>
      <c r="B2210" s="74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3"/>
      <c r="B2211" s="74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3"/>
      <c r="B2212" s="74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3"/>
      <c r="B2213" s="74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3"/>
      <c r="B2214" s="74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3"/>
      <c r="B2215" s="74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3"/>
      <c r="B2216" s="74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3"/>
      <c r="B2217" s="74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3"/>
      <c r="B2218" s="74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3"/>
      <c r="B2219" s="74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3"/>
      <c r="B2220" s="74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3"/>
      <c r="B2221" s="74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3"/>
      <c r="B2222" s="74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3"/>
      <c r="B2223" s="74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3"/>
      <c r="B2224" s="74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3"/>
      <c r="B2225" s="74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3"/>
      <c r="B2226" s="74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3"/>
      <c r="B2227" s="74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3"/>
      <c r="B2228" s="74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3"/>
      <c r="B2229" s="74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3"/>
      <c r="B2230" s="74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3"/>
      <c r="B2231" s="74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3"/>
      <c r="B2232" s="74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3"/>
      <c r="B2233" s="74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3"/>
      <c r="B2234" s="74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3"/>
      <c r="B2235" s="74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3"/>
      <c r="B2236" s="74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3"/>
      <c r="B2237" s="74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3"/>
      <c r="B2238" s="74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3"/>
      <c r="B2239" s="74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3"/>
      <c r="B2240" s="74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3"/>
      <c r="B2241" s="74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3"/>
      <c r="B2242" s="74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3"/>
      <c r="B2243" s="74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3"/>
      <c r="B2244" s="74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3"/>
      <c r="B2245" s="74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3"/>
      <c r="B2246" s="74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3"/>
      <c r="B2247" s="74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3"/>
      <c r="B2248" s="74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3"/>
      <c r="B2249" s="74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3"/>
      <c r="B2250" s="74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3"/>
      <c r="B2251" s="74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3"/>
      <c r="B2252" s="74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3"/>
      <c r="B2253" s="74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3"/>
      <c r="B2254" s="74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3"/>
      <c r="B2255" s="74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3"/>
      <c r="B2256" s="74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3"/>
      <c r="B2257" s="74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3"/>
      <c r="B2258" s="74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3"/>
      <c r="B2259" s="74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3"/>
      <c r="B2260" s="74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3"/>
      <c r="B2261" s="74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3"/>
      <c r="B2262" s="74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3"/>
      <c r="B2263" s="74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3"/>
      <c r="B2264" s="74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3"/>
      <c r="B2265" s="74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3"/>
      <c r="B2266" s="74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3"/>
      <c r="B2267" s="74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3"/>
      <c r="B2268" s="74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3"/>
      <c r="B2269" s="74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3"/>
      <c r="B2270" s="74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3"/>
      <c r="B2271" s="74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3"/>
      <c r="B2272" s="74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3"/>
      <c r="B2273" s="74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3"/>
      <c r="B2274" s="74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3"/>
      <c r="B2275" s="74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3"/>
      <c r="B2276" s="74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3"/>
      <c r="B2277" s="74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3"/>
      <c r="B2278" s="74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3"/>
      <c r="B2279" s="74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3"/>
      <c r="B2280" s="74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3"/>
      <c r="B2281" s="74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3"/>
      <c r="B2282" s="74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3"/>
      <c r="B2283" s="74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3"/>
      <c r="B2284" s="74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3"/>
      <c r="B2285" s="74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3"/>
      <c r="B2286" s="74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3"/>
      <c r="B2287" s="74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3"/>
      <c r="B2288" s="74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3"/>
      <c r="B2289" s="74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3"/>
      <c r="B2290" s="74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3"/>
      <c r="B2291" s="74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3"/>
      <c r="B2292" s="74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3"/>
      <c r="B2293" s="74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3"/>
      <c r="B2294" s="74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3"/>
      <c r="B2295" s="74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3"/>
      <c r="B2296" s="74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3"/>
      <c r="B2297" s="74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3"/>
      <c r="B2298" s="74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3"/>
      <c r="B2299" s="74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3"/>
      <c r="B2300" s="74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3"/>
      <c r="B2301" s="74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3"/>
      <c r="B2302" s="74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3"/>
      <c r="B2303" s="74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3"/>
      <c r="B2304" s="74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3"/>
      <c r="B2305" s="74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3"/>
      <c r="B2306" s="74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3"/>
      <c r="B2307" s="74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3"/>
      <c r="B2308" s="74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3"/>
      <c r="B2309" s="74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3"/>
      <c r="B2310" s="74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3"/>
      <c r="B2311" s="74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3"/>
      <c r="B2312" s="74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3"/>
      <c r="B2313" s="74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3"/>
      <c r="B2314" s="74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3"/>
      <c r="B2315" s="74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3"/>
      <c r="B2316" s="74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3"/>
      <c r="B2317" s="74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3"/>
      <c r="B2318" s="74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3"/>
      <c r="B2319" s="74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3"/>
      <c r="B2320" s="74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3"/>
      <c r="B2321" s="74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3"/>
      <c r="B2322" s="74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3"/>
      <c r="B2323" s="74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3"/>
      <c r="B2324" s="74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3"/>
      <c r="B2325" s="74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3"/>
      <c r="B2326" s="74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3"/>
      <c r="B2327" s="74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3"/>
      <c r="B2328" s="74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3"/>
      <c r="B2329" s="74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3"/>
      <c r="B2330" s="74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3"/>
      <c r="B2331" s="74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3"/>
      <c r="B2332" s="74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3"/>
      <c r="B2333" s="74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3"/>
      <c r="B2334" s="74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3"/>
      <c r="B2335" s="74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3"/>
      <c r="B2336" s="74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3"/>
      <c r="B2337" s="74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3"/>
      <c r="B2338" s="74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3"/>
      <c r="B2339" s="74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3"/>
      <c r="B2340" s="74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3"/>
      <c r="B2341" s="74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3"/>
      <c r="B2342" s="74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3"/>
      <c r="B2343" s="74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3"/>
      <c r="B2344" s="74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3"/>
      <c r="B2345" s="74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3"/>
      <c r="B2346" s="74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3"/>
      <c r="B2347" s="74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3"/>
      <c r="B2348" s="74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3"/>
      <c r="B2349" s="74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3"/>
      <c r="B2350" s="74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3"/>
      <c r="B2351" s="74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3"/>
      <c r="B2352" s="74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3"/>
      <c r="B2353" s="74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3"/>
      <c r="B2354" s="74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3"/>
      <c r="B2355" s="74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3"/>
      <c r="B2356" s="74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3"/>
      <c r="B2357" s="74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3"/>
      <c r="B2358" s="74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3"/>
      <c r="B2359" s="74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3"/>
      <c r="B2360" s="74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3"/>
      <c r="B2361" s="74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3"/>
      <c r="B2362" s="74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3"/>
      <c r="B2363" s="74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3"/>
      <c r="B2364" s="74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3"/>
      <c r="B2365" s="74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3"/>
      <c r="B2366" s="74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3"/>
      <c r="B2367" s="74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3"/>
      <c r="B2368" s="74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3"/>
      <c r="B2369" s="74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3"/>
      <c r="B2370" s="74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3"/>
      <c r="B2371" s="74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3"/>
      <c r="B2372" s="74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3"/>
      <c r="B2373" s="74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3"/>
      <c r="B2374" s="74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3"/>
      <c r="B2375" s="74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3"/>
      <c r="B2376" s="74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3"/>
      <c r="B2377" s="74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3"/>
      <c r="B2378" s="74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3"/>
      <c r="B2379" s="74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3"/>
      <c r="B2380" s="74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3"/>
      <c r="B2381" s="74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3"/>
      <c r="B2382" s="74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3"/>
      <c r="B2383" s="74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3"/>
      <c r="B2384" s="74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3"/>
      <c r="B2385" s="74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3"/>
      <c r="B2386" s="74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3"/>
      <c r="B2387" s="74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3"/>
      <c r="B2388" s="74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3"/>
      <c r="B2389" s="74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3"/>
      <c r="B2390" s="74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3"/>
      <c r="B2391" s="74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3"/>
      <c r="B2392" s="74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3"/>
      <c r="B2393" s="74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3"/>
      <c r="B2394" s="74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3"/>
      <c r="B2395" s="74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3"/>
      <c r="B2396" s="74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3"/>
      <c r="B2397" s="74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3"/>
      <c r="B2398" s="74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3"/>
      <c r="B2399" s="74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3"/>
      <c r="B2400" s="74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3"/>
      <c r="B2401" s="74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3"/>
      <c r="B2402" s="74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3"/>
      <c r="B2403" s="74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3"/>
      <c r="B2404" s="74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3"/>
      <c r="B2405" s="74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3"/>
      <c r="B2406" s="74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3"/>
      <c r="B2407" s="74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3"/>
      <c r="B2408" s="74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3"/>
      <c r="B2409" s="74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3"/>
      <c r="B2410" s="74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3"/>
      <c r="B2411" s="74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3"/>
      <c r="B2412" s="74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3"/>
      <c r="B2413" s="74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3"/>
      <c r="B2414" s="74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3"/>
      <c r="B2415" s="74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3"/>
      <c r="B2416" s="74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3"/>
      <c r="B2417" s="74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3"/>
      <c r="B2418" s="74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3"/>
      <c r="B2419" s="74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3"/>
      <c r="B2420" s="74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3"/>
      <c r="B2421" s="74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3"/>
      <c r="B2422" s="74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3"/>
      <c r="B2423" s="74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3"/>
      <c r="B2424" s="74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3"/>
      <c r="B2425" s="74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3"/>
      <c r="B2426" s="74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3"/>
      <c r="B2427" s="74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3"/>
      <c r="B2428" s="74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3"/>
      <c r="B2429" s="74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3"/>
      <c r="B2430" s="74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3"/>
      <c r="B2431" s="74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3"/>
      <c r="B2432" s="74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3"/>
      <c r="B2433" s="74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3"/>
      <c r="B2434" s="74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3"/>
      <c r="B2435" s="74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3"/>
      <c r="B2436" s="74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3"/>
      <c r="B2437" s="74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3"/>
      <c r="B2438" s="74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3"/>
      <c r="B2439" s="74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3"/>
      <c r="B2440" s="74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3"/>
      <c r="B2441" s="74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3"/>
      <c r="B2442" s="74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3"/>
      <c r="B2443" s="74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3"/>
      <c r="B2444" s="74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3"/>
      <c r="B2445" s="74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3"/>
      <c r="B2446" s="74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3"/>
      <c r="B2447" s="74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3"/>
      <c r="B2448" s="74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3"/>
      <c r="B2449" s="74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3"/>
      <c r="B2450" s="74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3"/>
      <c r="B2451" s="74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3"/>
      <c r="B2452" s="74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3"/>
      <c r="B2453" s="74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3"/>
      <c r="B2454" s="74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3"/>
      <c r="B2455" s="74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3"/>
      <c r="B2456" s="74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3"/>
      <c r="B2457" s="74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3"/>
      <c r="B2458" s="74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3"/>
      <c r="B2459" s="74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3"/>
      <c r="B2460" s="74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3"/>
      <c r="B2461" s="74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3"/>
      <c r="B2462" s="74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3"/>
      <c r="B2463" s="74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3"/>
      <c r="B2464" s="74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3"/>
      <c r="B2465" s="74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3"/>
      <c r="B2466" s="74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3"/>
      <c r="B2467" s="74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3"/>
      <c r="B2468" s="74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3"/>
      <c r="B2469" s="74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3"/>
      <c r="B2470" s="74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3"/>
      <c r="B2471" s="74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3"/>
      <c r="B2472" s="74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3"/>
      <c r="B2473" s="74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3"/>
      <c r="B2474" s="74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3"/>
      <c r="B2475" s="74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3"/>
      <c r="B2476" s="74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3"/>
      <c r="B2477" s="74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3"/>
      <c r="B2478" s="74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3"/>
      <c r="B2479" s="74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3"/>
      <c r="B2480" s="74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3"/>
      <c r="B2481" s="74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3"/>
      <c r="B2482" s="74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3"/>
      <c r="B2483" s="74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3"/>
      <c r="B2484" s="74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3"/>
      <c r="B2485" s="74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3"/>
      <c r="B2486" s="74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3"/>
      <c r="B2487" s="74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3"/>
      <c r="B2488" s="74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3"/>
      <c r="B2489" s="74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3"/>
      <c r="B2490" s="74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3"/>
      <c r="B2491" s="74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3"/>
      <c r="B2492" s="74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3"/>
      <c r="B2493" s="74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3"/>
      <c r="B2494" s="74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3"/>
      <c r="B2495" s="74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3"/>
      <c r="B2496" s="74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3"/>
      <c r="B2497" s="74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3"/>
      <c r="B2498" s="74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3"/>
      <c r="B2499" s="74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3"/>
      <c r="B2500" s="74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3"/>
      <c r="B2501" s="74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3"/>
      <c r="B2502" s="74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3"/>
      <c r="B2503" s="74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3"/>
      <c r="B2504" s="74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3"/>
      <c r="B2505" s="74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3"/>
      <c r="B2506" s="74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3"/>
      <c r="B2507" s="74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3"/>
      <c r="B2508" s="74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3"/>
      <c r="B2509" s="74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3"/>
      <c r="B2510" s="74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3"/>
      <c r="B2511" s="74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3"/>
      <c r="B2512" s="74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3"/>
      <c r="B2513" s="74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3"/>
      <c r="B2514" s="74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3"/>
      <c r="B2515" s="74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3"/>
      <c r="B2516" s="74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3"/>
      <c r="B2517" s="74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3"/>
      <c r="B2518" s="74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3"/>
      <c r="B2519" s="74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3"/>
      <c r="B2520" s="74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3"/>
      <c r="B2521" s="74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3"/>
      <c r="B2522" s="74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3"/>
      <c r="B2523" s="74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3"/>
      <c r="B2524" s="74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3"/>
      <c r="B2525" s="74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3"/>
      <c r="B2526" s="74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3"/>
      <c r="B2527" s="74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3"/>
      <c r="B2528" s="74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3"/>
      <c r="B2529" s="74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3"/>
      <c r="B2530" s="74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3"/>
      <c r="B2531" s="74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3"/>
      <c r="B2532" s="74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3"/>
      <c r="B2533" s="74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3"/>
      <c r="B2534" s="74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3"/>
      <c r="B2535" s="74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3"/>
      <c r="B2536" s="74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3"/>
      <c r="B2537" s="74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3"/>
      <c r="B2538" s="74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3"/>
      <c r="B2539" s="74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3"/>
      <c r="B2540" s="74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3"/>
      <c r="B2541" s="74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3"/>
      <c r="B2542" s="74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3"/>
      <c r="B2543" s="74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3"/>
      <c r="B2544" s="74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3"/>
      <c r="B2545" s="74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3"/>
      <c r="B2546" s="74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3"/>
      <c r="B2547" s="74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3"/>
      <c r="B2548" s="74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3"/>
      <c r="B2549" s="74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3"/>
      <c r="B2550" s="74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3"/>
      <c r="B2551" s="74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3"/>
      <c r="B2552" s="74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3"/>
      <c r="B2553" s="74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3"/>
      <c r="B2554" s="74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3"/>
      <c r="B2555" s="74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3"/>
      <c r="B2556" s="74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3"/>
      <c r="B2557" s="74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3"/>
      <c r="B2558" s="74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3"/>
      <c r="B2559" s="74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3"/>
      <c r="B2560" s="74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3"/>
      <c r="B2561" s="74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3"/>
      <c r="B2562" s="74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3"/>
      <c r="B2563" s="74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3"/>
      <c r="B2564" s="74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3"/>
      <c r="B2565" s="74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3"/>
      <c r="B2566" s="74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3"/>
      <c r="B2567" s="74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3"/>
      <c r="B2568" s="74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3"/>
      <c r="B2569" s="74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3"/>
      <c r="B2570" s="74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3"/>
      <c r="B2571" s="74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3"/>
      <c r="B2572" s="74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3"/>
      <c r="B2573" s="74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3"/>
      <c r="B2574" s="74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3"/>
      <c r="B2575" s="74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3"/>
      <c r="B2576" s="74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3"/>
      <c r="B2577" s="74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3"/>
      <c r="B2578" s="74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3"/>
      <c r="B2579" s="74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3"/>
      <c r="B2580" s="74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3"/>
      <c r="B2581" s="74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3"/>
      <c r="B2582" s="74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3"/>
      <c r="B2583" s="74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3"/>
      <c r="B2584" s="74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3"/>
      <c r="B2585" s="74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3"/>
      <c r="B2586" s="74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3"/>
      <c r="B2587" s="74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3"/>
      <c r="B2588" s="74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3"/>
      <c r="B2589" s="74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3"/>
      <c r="B2590" s="74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3"/>
      <c r="B2591" s="74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3"/>
      <c r="B2592" s="74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3"/>
      <c r="B2593" s="74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3"/>
      <c r="B2594" s="74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3"/>
      <c r="B2595" s="74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3"/>
      <c r="B2596" s="74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3"/>
      <c r="B2597" s="74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3"/>
      <c r="B2598" s="74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3"/>
      <c r="B2599" s="74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3"/>
      <c r="B2600" s="74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3"/>
      <c r="B2601" s="74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3"/>
      <c r="B2602" s="74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3"/>
      <c r="B2603" s="74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3"/>
      <c r="B2604" s="74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3"/>
      <c r="B2605" s="74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3"/>
      <c r="B2606" s="74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3"/>
      <c r="B2607" s="74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3"/>
      <c r="B2608" s="74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3"/>
      <c r="B2609" s="74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3"/>
      <c r="B2610" s="74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3"/>
      <c r="B2611" s="74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3"/>
      <c r="B2612" s="74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3"/>
      <c r="B2613" s="74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3"/>
      <c r="B2614" s="74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3"/>
      <c r="B2615" s="74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3"/>
      <c r="B2616" s="74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3"/>
      <c r="B2617" s="74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3"/>
      <c r="B2618" s="74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3"/>
      <c r="B2619" s="74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3"/>
      <c r="B2620" s="74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3"/>
      <c r="B2621" s="74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3"/>
      <c r="B2622" s="74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3"/>
      <c r="B2623" s="74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3"/>
      <c r="B2624" s="74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3"/>
      <c r="B2625" s="74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3"/>
      <c r="B2626" s="74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3"/>
      <c r="B2627" s="74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3"/>
      <c r="B2628" s="74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3"/>
      <c r="B2629" s="74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3"/>
      <c r="B2630" s="74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3"/>
      <c r="B2631" s="74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3"/>
      <c r="B2632" s="74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3"/>
      <c r="B2633" s="74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3"/>
      <c r="B2634" s="74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3"/>
      <c r="B2635" s="74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3"/>
      <c r="B2636" s="74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3"/>
      <c r="B2637" s="74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3"/>
      <c r="B2638" s="74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3"/>
      <c r="B2639" s="74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3"/>
      <c r="B2640" s="74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3"/>
      <c r="B2641" s="74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3"/>
      <c r="B2642" s="74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3"/>
      <c r="B2643" s="74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3"/>
      <c r="B2644" s="74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3"/>
      <c r="B2645" s="74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3"/>
      <c r="B2646" s="74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3"/>
      <c r="B2647" s="74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3"/>
      <c r="B2648" s="74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3"/>
      <c r="B2649" s="74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3"/>
      <c r="B2650" s="74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3"/>
      <c r="B2651" s="74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3"/>
      <c r="B2652" s="74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3"/>
      <c r="B2653" s="74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3"/>
      <c r="B2654" s="74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3"/>
      <c r="B2655" s="74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3"/>
      <c r="B2656" s="74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3"/>
      <c r="B2657" s="74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3"/>
      <c r="B2658" s="74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3"/>
      <c r="B2659" s="74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3"/>
      <c r="B2660" s="74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3"/>
      <c r="B2661" s="74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3"/>
      <c r="B2662" s="74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3"/>
      <c r="B2663" s="74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3"/>
      <c r="B2664" s="74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3"/>
      <c r="B2665" s="74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3"/>
      <c r="B2666" s="74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3"/>
      <c r="B2667" s="74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3"/>
      <c r="B2668" s="74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3"/>
      <c r="B2669" s="74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3"/>
      <c r="B2670" s="74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3"/>
      <c r="B2671" s="74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3"/>
      <c r="B2672" s="74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3"/>
      <c r="B2673" s="74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3"/>
      <c r="B2674" s="74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3"/>
      <c r="B2675" s="74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3"/>
      <c r="B2676" s="74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3"/>
      <c r="B2677" s="74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3"/>
      <c r="B2678" s="74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3"/>
      <c r="B2679" s="74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3"/>
      <c r="B2680" s="74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3"/>
      <c r="B2681" s="74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3"/>
      <c r="B2682" s="74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3"/>
      <c r="B2683" s="74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3"/>
      <c r="B2684" s="74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3"/>
      <c r="B2685" s="74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3"/>
      <c r="B2686" s="74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3"/>
      <c r="B2687" s="74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3"/>
      <c r="B2688" s="74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3"/>
      <c r="B2689" s="74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3"/>
      <c r="B2690" s="74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3"/>
      <c r="B2691" s="74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3"/>
      <c r="B2692" s="74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3"/>
      <c r="B2693" s="74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3"/>
      <c r="B2694" s="74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3"/>
      <c r="B2695" s="74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3"/>
      <c r="B2696" s="74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3"/>
      <c r="B2697" s="74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3"/>
      <c r="B2698" s="74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3"/>
      <c r="B2699" s="74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3"/>
      <c r="B2700" s="74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3"/>
      <c r="B2701" s="74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3"/>
      <c r="B2702" s="74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3"/>
      <c r="B2703" s="74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3"/>
      <c r="B2704" s="74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3"/>
      <c r="B2705" s="74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3"/>
      <c r="B2706" s="74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3"/>
      <c r="B2707" s="74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3"/>
      <c r="B2708" s="74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3"/>
      <c r="B2709" s="74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3"/>
      <c r="B2710" s="74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3"/>
      <c r="B2711" s="74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3"/>
      <c r="B2712" s="74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3"/>
      <c r="B2713" s="74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3"/>
      <c r="B2714" s="74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3"/>
      <c r="B2715" s="74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3"/>
      <c r="B2716" s="74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3"/>
      <c r="B2717" s="74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3"/>
      <c r="B2718" s="74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3"/>
      <c r="B2719" s="74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3"/>
      <c r="B2720" s="74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3"/>
      <c r="B2721" s="74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3"/>
      <c r="B2722" s="74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3"/>
      <c r="B2723" s="74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3"/>
      <c r="B2724" s="74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3"/>
      <c r="B2725" s="74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3"/>
      <c r="B2726" s="74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3"/>
      <c r="B2727" s="74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3"/>
      <c r="B2728" s="74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3"/>
      <c r="B2729" s="74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3"/>
      <c r="B2730" s="74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3"/>
      <c r="B2731" s="74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3"/>
      <c r="B2732" s="74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3"/>
      <c r="B2733" s="74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3"/>
      <c r="B2734" s="74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3"/>
      <c r="B2735" s="74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3"/>
      <c r="B2736" s="74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3"/>
      <c r="B2737" s="74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3"/>
      <c r="B2738" s="74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3"/>
      <c r="B2739" s="74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3"/>
      <c r="B2740" s="74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3"/>
      <c r="B2741" s="74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3"/>
      <c r="B2742" s="74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3"/>
      <c r="B2743" s="74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3"/>
      <c r="B2744" s="74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3"/>
      <c r="B2745" s="74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3"/>
      <c r="B2746" s="74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3"/>
      <c r="B2747" s="74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3"/>
      <c r="B2748" s="74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3"/>
      <c r="B2749" s="74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3"/>
      <c r="B2750" s="74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3"/>
      <c r="B2751" s="74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3"/>
      <c r="B2752" s="74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3"/>
      <c r="B2753" s="74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3"/>
      <c r="B2754" s="74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3"/>
      <c r="B2755" s="74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3"/>
      <c r="B2756" s="74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3"/>
      <c r="B2757" s="74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3"/>
      <c r="B2758" s="74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3"/>
      <c r="B2759" s="74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3"/>
      <c r="B2760" s="74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3"/>
      <c r="B2761" s="74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3"/>
      <c r="B2762" s="74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3"/>
      <c r="B2763" s="74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3"/>
      <c r="B2764" s="74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3"/>
      <c r="B2765" s="74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3"/>
      <c r="B2766" s="74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3"/>
      <c r="B2767" s="74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3"/>
      <c r="B2768" s="74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3"/>
      <c r="B2769" s="74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3"/>
      <c r="B2770" s="74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3"/>
      <c r="B2771" s="74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3"/>
      <c r="B2772" s="74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3"/>
      <c r="B2773" s="74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3"/>
      <c r="B2774" s="74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3"/>
      <c r="B2775" s="74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3"/>
      <c r="B2776" s="74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3"/>
      <c r="B2777" s="74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3"/>
      <c r="B2778" s="74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3"/>
      <c r="B2779" s="74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3"/>
      <c r="B2780" s="74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3"/>
      <c r="B2781" s="74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3"/>
      <c r="B2782" s="74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3"/>
      <c r="B2783" s="74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3"/>
      <c r="B2784" s="74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3"/>
      <c r="B2785" s="74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3"/>
      <c r="B2786" s="74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3"/>
      <c r="B2787" s="74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3"/>
      <c r="B2788" s="74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3"/>
      <c r="B2789" s="74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3"/>
      <c r="B2790" s="74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3"/>
      <c r="B2791" s="74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3"/>
      <c r="B2792" s="74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3"/>
      <c r="B2793" s="74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3"/>
      <c r="B2794" s="74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3"/>
      <c r="B2795" s="74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3"/>
      <c r="B2796" s="74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3"/>
      <c r="B2797" s="74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3"/>
      <c r="B2798" s="74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3"/>
      <c r="B2799" s="74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3"/>
      <c r="B2800" s="74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3"/>
      <c r="B2801" s="74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3"/>
      <c r="B2802" s="74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3"/>
      <c r="B2803" s="74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3"/>
      <c r="B2804" s="74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3"/>
      <c r="B2805" s="74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3"/>
      <c r="B2806" s="74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3"/>
      <c r="B2807" s="74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3"/>
      <c r="B2808" s="74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3"/>
      <c r="B2809" s="74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3"/>
      <c r="B2810" s="74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3"/>
      <c r="B2811" s="74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3"/>
      <c r="B2812" s="74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3"/>
      <c r="B2813" s="74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3"/>
      <c r="B2814" s="74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3"/>
      <c r="B2815" s="74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3"/>
      <c r="B2816" s="74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3"/>
      <c r="B2817" s="74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3"/>
      <c r="B2818" s="74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3"/>
      <c r="B2819" s="74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3"/>
      <c r="B2820" s="74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3"/>
      <c r="B2821" s="74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3"/>
      <c r="B2822" s="74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3"/>
      <c r="B2823" s="74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3"/>
      <c r="B2824" s="74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3"/>
      <c r="B2825" s="74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3"/>
      <c r="B2826" s="74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3"/>
      <c r="B2827" s="74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3"/>
      <c r="B2828" s="74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3"/>
      <c r="B2829" s="74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3"/>
      <c r="B2830" s="74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3"/>
      <c r="B2831" s="74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3"/>
      <c r="B2832" s="74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3"/>
      <c r="B2833" s="74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3"/>
      <c r="B2834" s="74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3"/>
      <c r="B2835" s="74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3"/>
      <c r="B2836" s="74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3"/>
      <c r="B2837" s="74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3"/>
      <c r="B2838" s="74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3"/>
      <c r="B2839" s="74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3"/>
      <c r="B2840" s="74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3"/>
      <c r="B2841" s="74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3"/>
      <c r="B2842" s="74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3"/>
      <c r="B2843" s="74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3"/>
      <c r="B2844" s="74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3"/>
      <c r="B2845" s="74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3"/>
      <c r="B2846" s="74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3"/>
      <c r="B2847" s="74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3"/>
      <c r="B2848" s="74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3"/>
      <c r="B2849" s="74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3"/>
      <c r="B2850" s="74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3"/>
      <c r="B2851" s="74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3"/>
      <c r="B2852" s="74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3"/>
      <c r="B2853" s="74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3"/>
      <c r="B2854" s="74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3"/>
      <c r="B2855" s="74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3"/>
      <c r="B2856" s="74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3"/>
      <c r="B2857" s="74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3"/>
      <c r="B2858" s="74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3"/>
      <c r="B2859" s="74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3"/>
      <c r="B2860" s="74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3"/>
      <c r="B2861" s="74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3"/>
      <c r="B2862" s="74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3"/>
      <c r="B2863" s="74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3"/>
      <c r="B2864" s="74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3"/>
      <c r="B2865" s="74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3"/>
      <c r="B2866" s="74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3"/>
      <c r="B2867" s="74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3"/>
      <c r="B2868" s="74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3"/>
      <c r="B2869" s="74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3"/>
      <c r="B2870" s="74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3"/>
      <c r="B2871" s="74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3"/>
      <c r="B2872" s="74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3"/>
      <c r="B2873" s="74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3"/>
      <c r="B2874" s="74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3"/>
      <c r="B2875" s="74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3"/>
      <c r="B2876" s="74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3"/>
      <c r="B2877" s="74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3"/>
      <c r="B2878" s="74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3"/>
      <c r="B2879" s="74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3"/>
      <c r="B2880" s="74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3"/>
      <c r="B2881" s="74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3"/>
      <c r="B2882" s="74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3"/>
      <c r="B2883" s="74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3"/>
      <c r="B2884" s="74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3"/>
      <c r="B2885" s="74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3"/>
      <c r="B2886" s="74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3"/>
      <c r="B2887" s="74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3"/>
      <c r="B2888" s="74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3"/>
      <c r="B2889" s="74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3"/>
      <c r="B2890" s="74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3"/>
      <c r="B2891" s="74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3"/>
      <c r="B2892" s="74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3"/>
      <c r="B2893" s="74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3"/>
      <c r="B2894" s="74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3"/>
      <c r="B2895" s="74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3"/>
      <c r="B2896" s="74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3"/>
      <c r="B2897" s="74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3"/>
      <c r="B2898" s="74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3"/>
      <c r="B2899" s="74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3"/>
      <c r="B2900" s="74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3"/>
      <c r="B2901" s="74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3"/>
      <c r="B2902" s="74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3"/>
      <c r="B2903" s="74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3"/>
      <c r="B2904" s="74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3"/>
      <c r="B2905" s="74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3"/>
      <c r="B2906" s="74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3"/>
      <c r="B2907" s="74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3"/>
      <c r="B2908" s="74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3"/>
      <c r="B2909" s="74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3"/>
      <c r="B2910" s="74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3"/>
      <c r="B2911" s="74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3"/>
      <c r="B2912" s="74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3"/>
      <c r="B2913" s="74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3"/>
      <c r="B2914" s="74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3"/>
      <c r="B2915" s="74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3"/>
      <c r="B2916" s="74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3"/>
      <c r="B2917" s="74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3"/>
      <c r="B2918" s="74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3"/>
      <c r="B2919" s="74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3"/>
      <c r="B2920" s="74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3"/>
      <c r="B2921" s="74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3"/>
      <c r="B2922" s="74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3"/>
      <c r="B2923" s="74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3"/>
      <c r="B2924" s="74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3"/>
      <c r="B2925" s="74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3"/>
      <c r="B2926" s="74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3"/>
      <c r="B2927" s="74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3"/>
      <c r="B2928" s="74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3"/>
      <c r="B2929" s="74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3"/>
      <c r="B2930" s="74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3"/>
      <c r="B2931" s="74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3"/>
      <c r="B2932" s="74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3"/>
      <c r="B2933" s="74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3"/>
      <c r="B2934" s="74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3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3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3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3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3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3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3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3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3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3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3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3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3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3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3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3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3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3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3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3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3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3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3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3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3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3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3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3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3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3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3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3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3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3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3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3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3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3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3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3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3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3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3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3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3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3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3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3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3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3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3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3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3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3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3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3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3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3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3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3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3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3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3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3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3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3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3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3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3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3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3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3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3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3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3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3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3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3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3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3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3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3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3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3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3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3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3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3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3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3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3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3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3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3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3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3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3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3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3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3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3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3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3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3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3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3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3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3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3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3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3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3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3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3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3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3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3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3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3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3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3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3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3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3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3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3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3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3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3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3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3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3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3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3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3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3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3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3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3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3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3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3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3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3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3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3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3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3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3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3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3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3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3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3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3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3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3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3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3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3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3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3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3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3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3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3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3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3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3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3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3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3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3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3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3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3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3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3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3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3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3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3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3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3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3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3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3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3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3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3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3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3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3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3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3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3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3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3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3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3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3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3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3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3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3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3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3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3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3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3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3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3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3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3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3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3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3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3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3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3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3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3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3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3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3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3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3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3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3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3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3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3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3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3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3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3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3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3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3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3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3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3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3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3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3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3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3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3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3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3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3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3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3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3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3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3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3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3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3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3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3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3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3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3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3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3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3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3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3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3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3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3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3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3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3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3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3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3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3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3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3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3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3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3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3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3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3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3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3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3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3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3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3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3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3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3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3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3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3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3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3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3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3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3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3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3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3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3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3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3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3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3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3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3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3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3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3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3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3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3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3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3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3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3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3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3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3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3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3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3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3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3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3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3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3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3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3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3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3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3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3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3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3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3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3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3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3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3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3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3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3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3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3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3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3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3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3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3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3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3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3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3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3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3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3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3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3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3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3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3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3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3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3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3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3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3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3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3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3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3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3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3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3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3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3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3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3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3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3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3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3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3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3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3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3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3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3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3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3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3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3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3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3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3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3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3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3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3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3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3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3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3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3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3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3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3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3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3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3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3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3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3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3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3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3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3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3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3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3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3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3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3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3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3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3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3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3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3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3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3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3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3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3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3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3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3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3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3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3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3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3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3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3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3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3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3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3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3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3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3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3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3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3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3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3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3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3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3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3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3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3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3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3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3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3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3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3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3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3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3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3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3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3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3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3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3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3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3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3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3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3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3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3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3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3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3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3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3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3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3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3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3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3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3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3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3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3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3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3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3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3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3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3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3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3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3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3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3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3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3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3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3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3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3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3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3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3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3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3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3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3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3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3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3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3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3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3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3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3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3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3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3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3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3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3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3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3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3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3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3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3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3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3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3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3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3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3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3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3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3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3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3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3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3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3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3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3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3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3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3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3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3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3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3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3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3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3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3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3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3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3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3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3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3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3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3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3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3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3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3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3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3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3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3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3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3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3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3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3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3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3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3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3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3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3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3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3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3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3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3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3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3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3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3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3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3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3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3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3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3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3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3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3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3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3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3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3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3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3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3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3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3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3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3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3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3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3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3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3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3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3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3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3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3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3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3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3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3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3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3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3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3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3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3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3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3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3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3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3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3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3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3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3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3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3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3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3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3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3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3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3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3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3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3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3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3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3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3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3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3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3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3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3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3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3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3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3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3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3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3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3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3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3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3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3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3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3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3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3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3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3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3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3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3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3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3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3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3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3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3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3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3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3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3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3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3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3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3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3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3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3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3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3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3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3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3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3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3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3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3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3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3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3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3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3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3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3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3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3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3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3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3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3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3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3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3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3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3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3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3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3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3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3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3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3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3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3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3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3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3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3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3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3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3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3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3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3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3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3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3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3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3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3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3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3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3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3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3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3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3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3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3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3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3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3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3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3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3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3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3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3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3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3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3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3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3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3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3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3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3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3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3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3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3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3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3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3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3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3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3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3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3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3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3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3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3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3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3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3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3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3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3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3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3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3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3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3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3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3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3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3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3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3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3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3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3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3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3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3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3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3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3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3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3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3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3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3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3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3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3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3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3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3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3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3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3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3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3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3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3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3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3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3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3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3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3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3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3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3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3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3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3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3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3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3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3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3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3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3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3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3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3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3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3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3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3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3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3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3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3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3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3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3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3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3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3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3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3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3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3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3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3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3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3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3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3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3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3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3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3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3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3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3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3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3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3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3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3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3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3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3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3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3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3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3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3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3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3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3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3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3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3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3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3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3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3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3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3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3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3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3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3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3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3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3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3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3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3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3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3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3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3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3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3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3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3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3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3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3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3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3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3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3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3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3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3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3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3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3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3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3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3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3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3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3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3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3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3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3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3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3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3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3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3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3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3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3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3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3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3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3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3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3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3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3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3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3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3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3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3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3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3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3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3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3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3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3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3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3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3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3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3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3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3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3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3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3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3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3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3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3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3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3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3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3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3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3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3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3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3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3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3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3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3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3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3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3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3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3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3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3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3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3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3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3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3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3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3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3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3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3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3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3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3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3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3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3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3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3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3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3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3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3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3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3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3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3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3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3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3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3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3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3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3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3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3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3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3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3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3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3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3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3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3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3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3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3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3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3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3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3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3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3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3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3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3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3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3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3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3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3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3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3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3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3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3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3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3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3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3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3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3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3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3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3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3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3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3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3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3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3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3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3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3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3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3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3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3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3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3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3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3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3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3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3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3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3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3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3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3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3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3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3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3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3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3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3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3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3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3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3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3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3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3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3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3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3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3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3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3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3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3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3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3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3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3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3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3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3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3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3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3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3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3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3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3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3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3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3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3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3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3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3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3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3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3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3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3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3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3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3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3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3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3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3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3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3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3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3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3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3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3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3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3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3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3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3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3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3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3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3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3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3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3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3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3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3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3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3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3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3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3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3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3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3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3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3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3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3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3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3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3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3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3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3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3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3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3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3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3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3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3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3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3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3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3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3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3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3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3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3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3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3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3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3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3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3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3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3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3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3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3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3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3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3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3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3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3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3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3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3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3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3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3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3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3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3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3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3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3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3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3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3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3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3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3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3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3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3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3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3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3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3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3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3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3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3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3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3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3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3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3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3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3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3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3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3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3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3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3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3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3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3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3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3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3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3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3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3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3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3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3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3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3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3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3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3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3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3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3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3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3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3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3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3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3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3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3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3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3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3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3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3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3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3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3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3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3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3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3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3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3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3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3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3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3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3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3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3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3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3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3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3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3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3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3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3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3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3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3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3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3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3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3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3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3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3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3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3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3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3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3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3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3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3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3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3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3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3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3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3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3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3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3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3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3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3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3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3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3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3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3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3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3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3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3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3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3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3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3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3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3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3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3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3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3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3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3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3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3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3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3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3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3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3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3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3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3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3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3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3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3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3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3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3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3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3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3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3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3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3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3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3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3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3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3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3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3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3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3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3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3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3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3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3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3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3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3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3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3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3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3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3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3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3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3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3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3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3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3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3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3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3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3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3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3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3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3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3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3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3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3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3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3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3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3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3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3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3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3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3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3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3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3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3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3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3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3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3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3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3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3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3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3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3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3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3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3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3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3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3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3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3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3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3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3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3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3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3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3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3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3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3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3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3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3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3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3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3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3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3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3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3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3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3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3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3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3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3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3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3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3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3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3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3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3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3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3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3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3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3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3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3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3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3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3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3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3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3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3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3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3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3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3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3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3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3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3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3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3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3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3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3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3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3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3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3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3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3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3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3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3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3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3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3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3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3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3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3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3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3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3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3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3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3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3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3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3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3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3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3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3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3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3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3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3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3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3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3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3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3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3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3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3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3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3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3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3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3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3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3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3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3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3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3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3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3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3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3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3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3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3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3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3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3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3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3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3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3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3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3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3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3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3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3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3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3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3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3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3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3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3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3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3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3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3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3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3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3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3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3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3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3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3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3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3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3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3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3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3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3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3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3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3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3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3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3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3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3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3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3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3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3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3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3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3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3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3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3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3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3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3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3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3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3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3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3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3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3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3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3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3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3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3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3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3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3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3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3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3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3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3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3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3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3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3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3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3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3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3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3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3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3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3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3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3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3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3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3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3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3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3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3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3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3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3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3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3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3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3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3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3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3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3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3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3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3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3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3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3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3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3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3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3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3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3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3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3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3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3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3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3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3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3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3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3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3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3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3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3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3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3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3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3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3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3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3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3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3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3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3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3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3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3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3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3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3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3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3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3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3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3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3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3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3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3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3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3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3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3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3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3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3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3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3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3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3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3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2024-11-21T12:08:06Z</dcterms:modified>
</cp:coreProperties>
</file>