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D42E382-3127-44B7-BAAC-3F1B673C63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R12" i="1" s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4" i="1" l="1"/>
  <c r="AD164" i="1" s="1"/>
  <c r="X16" i="1" s="1"/>
  <c r="AG15" i="1" s="1"/>
  <c r="AB163" i="1"/>
  <c r="AD163" i="1" s="1"/>
  <c r="X15" i="1" s="1"/>
  <c r="Z16" i="1" l="1"/>
  <c r="AA11" i="1"/>
  <c r="AB161" i="1"/>
  <c r="AD161" i="1" s="1"/>
  <c r="X13" i="1" s="1"/>
  <c r="A12" i="1"/>
  <c r="AC160" i="1" s="1"/>
  <c r="AB160" i="1" s="1"/>
  <c r="AD160" i="1" s="1"/>
  <c r="J12" i="1" s="1"/>
  <c r="J13" i="1" s="1"/>
  <c r="C13" i="1"/>
  <c r="B1" i="1"/>
  <c r="AE13" i="1"/>
  <c r="AE14" i="1" s="1"/>
  <c r="AE15" i="1" s="1"/>
  <c r="AE16" i="1" s="1"/>
  <c r="W13" i="1"/>
  <c r="W14" i="1" s="1"/>
  <c r="W15" i="1" s="1"/>
  <c r="W1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B15" i="1" l="1"/>
  <c r="AB16" i="1"/>
  <c r="AB14" i="1"/>
  <c r="AG14" i="1"/>
  <c r="AG12" i="1"/>
  <c r="T12" i="1" s="1"/>
  <c r="T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62" i="1"/>
  <c r="AD162" i="1" s="1"/>
  <c r="AB13" i="1"/>
  <c r="Y13" i="1" s="1"/>
  <c r="I61" i="1"/>
  <c r="X12" i="1"/>
  <c r="Z13" i="1" s="1"/>
  <c r="AA13" i="1" s="1"/>
  <c r="Y14" i="1" l="1"/>
  <c r="Y15" i="1" s="1"/>
  <c r="Y16" i="1" s="1"/>
  <c r="AA16" i="1"/>
  <c r="AD16" i="1" s="1"/>
  <c r="X14" i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Z15" i="1" l="1"/>
  <c r="AA15" i="1" s="1"/>
  <c r="AD15" i="1" s="1"/>
  <c r="Z14" i="1"/>
  <c r="AG13" i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AA14" i="1" l="1"/>
  <c r="AD14" i="1" s="1"/>
  <c r="F21" i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l="1"/>
  <c r="I83" i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E497" i="1" l="1"/>
  <c r="I106" i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I113" i="1"/>
  <c r="F71" i="1" l="1"/>
  <c r="I114" i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R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F90" i="1" s="1"/>
  <c r="Q88" i="1"/>
  <c r="R88" i="1" s="1"/>
  <c r="T89" i="1"/>
  <c r="S89" i="1"/>
  <c r="I132" i="1"/>
  <c r="P14" i="1" l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I196" i="1" s="1"/>
  <c r="I197" i="1" s="1"/>
  <c r="I198" i="1" s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A197" i="1" s="1"/>
  <c r="D195" i="1"/>
  <c r="I238" i="1"/>
  <c r="Q194" i="1"/>
  <c r="R194" i="1" s="1"/>
  <c r="S195" i="1"/>
  <c r="T195" i="1"/>
  <c r="A198" i="1" l="1"/>
  <c r="D197" i="1"/>
  <c r="E197" i="1" s="1"/>
  <c r="O197" i="1"/>
  <c r="Q197" i="1" s="1"/>
  <c r="R197" i="1" s="1"/>
  <c r="E195" i="1"/>
  <c r="F196" i="1" s="1"/>
  <c r="J123" i="1"/>
  <c r="K122" i="1"/>
  <c r="L122" i="1" s="1"/>
  <c r="M122" i="1" s="1"/>
  <c r="H121" i="1"/>
  <c r="N121" i="1" s="1"/>
  <c r="P121" i="1" s="1"/>
  <c r="B121" i="1" s="1"/>
  <c r="G122" i="1"/>
  <c r="O196" i="1"/>
  <c r="D196" i="1"/>
  <c r="E196" i="1" s="1"/>
  <c r="Q195" i="1"/>
  <c r="R195" i="1" s="1"/>
  <c r="T196" i="1"/>
  <c r="S196" i="1"/>
  <c r="C127" i="1"/>
  <c r="I239" i="1"/>
  <c r="D198" i="1" l="1"/>
  <c r="E198" i="1" s="1"/>
  <c r="O198" i="1"/>
  <c r="Q198" i="1" s="1"/>
  <c r="R198" i="1" s="1"/>
  <c r="T197" i="1"/>
  <c r="T198" i="1" s="1"/>
  <c r="S197" i="1"/>
  <c r="S198" i="1" s="1"/>
  <c r="F197" i="1"/>
  <c r="F198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J125" i="1" l="1"/>
  <c r="K124" i="1"/>
  <c r="L124" i="1" s="1"/>
  <c r="M124" i="1" s="1"/>
  <c r="G124" i="1"/>
  <c r="H123" i="1"/>
  <c r="N123" i="1" s="1"/>
  <c r="P123" i="1" s="1"/>
  <c r="B123" i="1" s="1"/>
  <c r="C129" i="1"/>
  <c r="A199" i="1"/>
  <c r="F199" i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D229" i="1" s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30" i="1" s="1"/>
  <c r="E229" i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1" i="1" s="1"/>
  <c r="E230" i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2" i="1" s="1"/>
  <c r="E231" i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D233" i="1" s="1"/>
  <c r="O232" i="1"/>
  <c r="E232" i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D234" i="1" s="1"/>
  <c r="O233" i="1"/>
  <c r="E233" i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D235" i="1" s="1"/>
  <c r="O234" i="1"/>
  <c r="E234" i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6" i="1" s="1"/>
  <c r="E235" i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7" i="1" s="1"/>
  <c r="E236" i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D238" i="1" s="1"/>
  <c r="O237" i="1"/>
  <c r="E237" i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D239" i="1" s="1"/>
  <c r="O238" i="1"/>
  <c r="E238" i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40" i="1" s="1"/>
  <c r="E239" i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C171" i="1"/>
  <c r="A241" i="1"/>
  <c r="D241" i="1" s="1"/>
  <c r="O240" i="1"/>
  <c r="E240" i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A242" i="1"/>
  <c r="D242" i="1" s="1"/>
  <c r="O241" i="1"/>
  <c r="E241" i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D243" i="1" s="1"/>
  <c r="O242" i="1"/>
  <c r="E242" i="1"/>
  <c r="F243" i="1" s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Q242" i="1"/>
  <c r="R242" i="1" s="1"/>
  <c r="T243" i="1"/>
  <c r="S243" i="1"/>
  <c r="O243" i="1"/>
  <c r="A244" i="1"/>
  <c r="D244" i="1" s="1"/>
  <c r="E243" i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D245" i="1" s="1"/>
  <c r="O244" i="1"/>
  <c r="E244" i="1"/>
  <c r="F245" i="1" s="1"/>
  <c r="C175" i="1"/>
  <c r="Q243" i="1"/>
  <c r="R243" i="1" s="1"/>
  <c r="T244" i="1"/>
  <c r="S244" i="1"/>
  <c r="G171" i="1" l="1"/>
  <c r="H170" i="1"/>
  <c r="N170" i="1" s="1"/>
  <c r="P170" i="1" s="1"/>
  <c r="B170" i="1" s="1"/>
  <c r="K171" i="1"/>
  <c r="L171" i="1" s="1"/>
  <c r="M171" i="1" s="1"/>
  <c r="J172" i="1"/>
  <c r="A246" i="1"/>
  <c r="D246" i="1" s="1"/>
  <c r="O245" i="1"/>
  <c r="E245" i="1"/>
  <c r="F246" i="1" s="1"/>
  <c r="C176" i="1"/>
  <c r="Q244" i="1"/>
  <c r="R244" i="1" s="1"/>
  <c r="S245" i="1"/>
  <c r="T245" i="1"/>
  <c r="K172" i="1" l="1"/>
  <c r="L172" i="1" s="1"/>
  <c r="M172" i="1" s="1"/>
  <c r="J173" i="1"/>
  <c r="H171" i="1"/>
  <c r="N171" i="1" s="1"/>
  <c r="P171" i="1" s="1"/>
  <c r="B171" i="1" s="1"/>
  <c r="G172" i="1"/>
  <c r="C177" i="1"/>
  <c r="Q245" i="1"/>
  <c r="R245" i="1" s="1"/>
  <c r="T246" i="1"/>
  <c r="S246" i="1"/>
  <c r="A247" i="1"/>
  <c r="D247" i="1" s="1"/>
  <c r="O246" i="1"/>
  <c r="E246" i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8" i="1" s="1"/>
  <c r="E247" i="1"/>
  <c r="F248" i="1" s="1"/>
  <c r="C178" i="1"/>
  <c r="K174" i="1" l="1"/>
  <c r="L174" i="1" s="1"/>
  <c r="M174" i="1" s="1"/>
  <c r="J175" i="1"/>
  <c r="H173" i="1"/>
  <c r="N173" i="1" s="1"/>
  <c r="P173" i="1" s="1"/>
  <c r="B173" i="1" s="1"/>
  <c r="G174" i="1"/>
  <c r="C179" i="1"/>
  <c r="A249" i="1"/>
  <c r="D249" i="1" s="1"/>
  <c r="O248" i="1"/>
  <c r="E248" i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D250" i="1" s="1"/>
  <c r="O249" i="1"/>
  <c r="E249" i="1"/>
  <c r="F250" i="1" s="1"/>
  <c r="K176" i="1" l="1"/>
  <c r="L176" i="1" s="1"/>
  <c r="M176" i="1" s="1"/>
  <c r="J177" i="1"/>
  <c r="H175" i="1"/>
  <c r="N175" i="1" s="1"/>
  <c r="P175" i="1" s="1"/>
  <c r="B175" i="1" s="1"/>
  <c r="G176" i="1"/>
  <c r="T250" i="1"/>
  <c r="S250" i="1"/>
  <c r="Q249" i="1"/>
  <c r="R249" i="1" s="1"/>
  <c r="C181" i="1"/>
  <c r="O250" i="1"/>
  <c r="A251" i="1"/>
  <c r="D251" i="1" s="1"/>
  <c r="E250" i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A252" i="1"/>
  <c r="D252" i="1" s="1"/>
  <c r="O251" i="1"/>
  <c r="E251" i="1"/>
  <c r="F252" i="1" s="1"/>
  <c r="J179" i="1" l="1"/>
  <c r="K178" i="1"/>
  <c r="L178" i="1" s="1"/>
  <c r="M178" i="1" s="1"/>
  <c r="H177" i="1"/>
  <c r="N177" i="1" s="1"/>
  <c r="P177" i="1" s="1"/>
  <c r="B177" i="1" s="1"/>
  <c r="G178" i="1"/>
  <c r="A253" i="1"/>
  <c r="D253" i="1" s="1"/>
  <c r="O252" i="1"/>
  <c r="E252" i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C184" i="1"/>
  <c r="O253" i="1"/>
  <c r="A254" i="1"/>
  <c r="D254" i="1" s="1"/>
  <c r="E253" i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5" i="1" s="1"/>
  <c r="E254" i="1"/>
  <c r="F255" i="1" s="1"/>
  <c r="C185" i="1"/>
  <c r="T254" i="1"/>
  <c r="S254" i="1"/>
  <c r="Q253" i="1"/>
  <c r="R253" i="1" s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A256" i="1"/>
  <c r="D256" i="1" s="1"/>
  <c r="O255" i="1"/>
  <c r="E255" i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7" i="1" s="1"/>
  <c r="E256" i="1"/>
  <c r="F257" i="1" s="1"/>
  <c r="C187" i="1"/>
  <c r="H182" i="1" l="1"/>
  <c r="N182" i="1" s="1"/>
  <c r="P182" i="1" s="1"/>
  <c r="B182" i="1" s="1"/>
  <c r="G183" i="1"/>
  <c r="J184" i="1"/>
  <c r="K183" i="1"/>
  <c r="L183" i="1" s="1"/>
  <c r="M183" i="1" s="1"/>
  <c r="A258" i="1"/>
  <c r="D258" i="1" s="1"/>
  <c r="O257" i="1"/>
  <c r="E257" i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T258" i="1"/>
  <c r="S258" i="1"/>
  <c r="Q257" i="1"/>
  <c r="R257" i="1" s="1"/>
  <c r="C189" i="1"/>
  <c r="O258" i="1"/>
  <c r="A259" i="1"/>
  <c r="D259" i="1" s="1"/>
  <c r="E258" i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D260" i="1" s="1"/>
  <c r="O259" i="1"/>
  <c r="E259" i="1"/>
  <c r="F260" i="1" s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A261" i="1"/>
  <c r="D261" i="1" s="1"/>
  <c r="O260" i="1"/>
  <c r="E260" i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C192" i="1"/>
  <c r="O261" i="1"/>
  <c r="A262" i="1"/>
  <c r="D262" i="1" s="1"/>
  <c r="E261" i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3" i="1" s="1"/>
  <c r="E262" i="1"/>
  <c r="F263" i="1" s="1"/>
  <c r="C193" i="1"/>
  <c r="T262" i="1"/>
  <c r="S262" i="1"/>
  <c r="Q261" i="1"/>
  <c r="R261" i="1" s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C194" i="1"/>
  <c r="A264" i="1"/>
  <c r="D264" i="1" s="1"/>
  <c r="O263" i="1"/>
  <c r="E263" i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O264" i="1"/>
  <c r="A265" i="1"/>
  <c r="D265" i="1" s="1"/>
  <c r="E264" i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6" i="1" s="1"/>
  <c r="E265" i="1"/>
  <c r="F266" i="1" s="1"/>
  <c r="S265" i="1"/>
  <c r="T265" i="1"/>
  <c r="Q264" i="1"/>
  <c r="R264" i="1" s="1"/>
  <c r="C196" i="1"/>
  <c r="C197" i="1" s="1"/>
  <c r="C198" i="1" l="1"/>
  <c r="K192" i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O266" i="1"/>
  <c r="A267" i="1"/>
  <c r="D267" i="1" s="1"/>
  <c r="E266" i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8" i="1" s="1"/>
  <c r="E267" i="1"/>
  <c r="F268" i="1" s="1"/>
  <c r="T267" i="1"/>
  <c r="Q266" i="1"/>
  <c r="R266" i="1" s="1"/>
  <c r="S267" i="1"/>
  <c r="J195" i="1" l="1"/>
  <c r="K194" i="1"/>
  <c r="L194" i="1" s="1"/>
  <c r="M194" i="1" s="1"/>
  <c r="G194" i="1"/>
  <c r="H193" i="1"/>
  <c r="N193" i="1" s="1"/>
  <c r="P193" i="1" s="1"/>
  <c r="B193" i="1" s="1"/>
  <c r="C199" i="1"/>
  <c r="O268" i="1"/>
  <c r="A269" i="1"/>
  <c r="D269" i="1" s="1"/>
  <c r="E268" i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J197" i="1" s="1"/>
  <c r="O269" i="1"/>
  <c r="A270" i="1"/>
  <c r="D270" i="1" s="1"/>
  <c r="E269" i="1"/>
  <c r="F270" i="1" s="1"/>
  <c r="C200" i="1"/>
  <c r="S269" i="1"/>
  <c r="T269" i="1"/>
  <c r="Q268" i="1"/>
  <c r="R268" i="1" s="1"/>
  <c r="K197" i="1" l="1"/>
  <c r="J198" i="1"/>
  <c r="K198" i="1" s="1"/>
  <c r="K196" i="1"/>
  <c r="L196" i="1" s="1"/>
  <c r="M196" i="1" s="1"/>
  <c r="G196" i="1"/>
  <c r="G197" i="1" s="1"/>
  <c r="H195" i="1"/>
  <c r="N195" i="1" s="1"/>
  <c r="P195" i="1" s="1"/>
  <c r="B195" i="1" s="1"/>
  <c r="C201" i="1"/>
  <c r="O270" i="1"/>
  <c r="A271" i="1"/>
  <c r="D271" i="1" s="1"/>
  <c r="E270" i="1"/>
  <c r="F271" i="1" s="1"/>
  <c r="T270" i="1"/>
  <c r="S270" i="1"/>
  <c r="Q269" i="1"/>
  <c r="R269" i="1" s="1"/>
  <c r="L198" i="1" l="1"/>
  <c r="M198" i="1" s="1"/>
  <c r="L197" i="1"/>
  <c r="M197" i="1" s="1"/>
  <c r="G198" i="1"/>
  <c r="H198" i="1" s="1"/>
  <c r="H197" i="1"/>
  <c r="H196" i="1"/>
  <c r="N196" i="1" s="1"/>
  <c r="P196" i="1" s="1"/>
  <c r="B196" i="1" s="1"/>
  <c r="T271" i="1"/>
  <c r="Q270" i="1"/>
  <c r="R270" i="1" s="1"/>
  <c r="S271" i="1"/>
  <c r="C202" i="1"/>
  <c r="A272" i="1"/>
  <c r="D272" i="1" s="1"/>
  <c r="O271" i="1"/>
  <c r="E271" i="1"/>
  <c r="F272" i="1" s="1"/>
  <c r="N198" i="1" l="1"/>
  <c r="P198" i="1" s="1"/>
  <c r="B198" i="1" s="1"/>
  <c r="N197" i="1"/>
  <c r="P197" i="1" s="1"/>
  <c r="B197" i="1" s="1"/>
  <c r="J199" i="1"/>
  <c r="C203" i="1"/>
  <c r="Q271" i="1"/>
  <c r="R271" i="1" s="1"/>
  <c r="T272" i="1"/>
  <c r="S272" i="1"/>
  <c r="A273" i="1"/>
  <c r="D273" i="1" s="1"/>
  <c r="O272" i="1"/>
  <c r="E272" i="1"/>
  <c r="F273" i="1" s="1"/>
  <c r="G199" i="1" l="1"/>
  <c r="J200" i="1"/>
  <c r="K199" i="1"/>
  <c r="L199" i="1" s="1"/>
  <c r="M199" i="1" s="1"/>
  <c r="S273" i="1"/>
  <c r="T273" i="1"/>
  <c r="Q272" i="1"/>
  <c r="R272" i="1" s="1"/>
  <c r="C204" i="1"/>
  <c r="A274" i="1"/>
  <c r="D274" i="1" s="1"/>
  <c r="O273" i="1"/>
  <c r="E273" i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5" i="1" s="1"/>
  <c r="E274" i="1"/>
  <c r="F275" i="1" s="1"/>
  <c r="G201" i="1" l="1"/>
  <c r="H200" i="1"/>
  <c r="N200" i="1" s="1"/>
  <c r="P200" i="1" s="1"/>
  <c r="B200" i="1" s="1"/>
  <c r="K201" i="1"/>
  <c r="L201" i="1" s="1"/>
  <c r="M201" i="1" s="1"/>
  <c r="J202" i="1"/>
  <c r="T275" i="1"/>
  <c r="Q274" i="1"/>
  <c r="R274" i="1" s="1"/>
  <c r="S275" i="1"/>
  <c r="O275" i="1"/>
  <c r="A276" i="1"/>
  <c r="D276" i="1" s="1"/>
  <c r="E275" i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D277" i="1" s="1"/>
  <c r="O276" i="1"/>
  <c r="E276" i="1"/>
  <c r="F277" i="1" s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8" i="1" s="1"/>
  <c r="E277" i="1"/>
  <c r="F278" i="1" s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9" i="1" s="1"/>
  <c r="E278" i="1"/>
  <c r="F279" i="1" s="1"/>
  <c r="C209" i="1"/>
  <c r="T278" i="1"/>
  <c r="S278" i="1"/>
  <c r="Q277" i="1"/>
  <c r="R277" i="1" s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D280" i="1" s="1"/>
  <c r="O279" i="1"/>
  <c r="E279" i="1"/>
  <c r="F280" i="1" s="1"/>
  <c r="T279" i="1"/>
  <c r="Q278" i="1"/>
  <c r="R278" i="1" s="1"/>
  <c r="S279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D281" i="1" s="1"/>
  <c r="O280" i="1"/>
  <c r="E280" i="1"/>
  <c r="F281" i="1" s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2" i="1" s="1"/>
  <c r="E281" i="1"/>
  <c r="F282" i="1" s="1"/>
  <c r="K208" i="1" l="1"/>
  <c r="L208" i="1" s="1"/>
  <c r="M208" i="1" s="1"/>
  <c r="J209" i="1"/>
  <c r="H207" i="1"/>
  <c r="N207" i="1" s="1"/>
  <c r="P207" i="1" s="1"/>
  <c r="B207" i="1" s="1"/>
  <c r="G208" i="1"/>
  <c r="O282" i="1"/>
  <c r="A283" i="1"/>
  <c r="D283" i="1" s="1"/>
  <c r="E282" i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E283" i="1"/>
  <c r="F284" i="1" s="1"/>
  <c r="T283" i="1"/>
  <c r="Q282" i="1"/>
  <c r="R282" i="1" s="1"/>
  <c r="S283" i="1"/>
  <c r="C214" i="1"/>
  <c r="A285" i="1" l="1"/>
  <c r="D284" i="1"/>
  <c r="J211" i="1"/>
  <c r="K210" i="1"/>
  <c r="L210" i="1" s="1"/>
  <c r="M210" i="1" s="1"/>
  <c r="H209" i="1"/>
  <c r="N209" i="1" s="1"/>
  <c r="P209" i="1" s="1"/>
  <c r="B209" i="1" s="1"/>
  <c r="G210" i="1"/>
  <c r="C215" i="1"/>
  <c r="Q283" i="1"/>
  <c r="R283" i="1" s="1"/>
  <c r="T284" i="1"/>
  <c r="S284" i="1"/>
  <c r="O284" i="1"/>
  <c r="A286" i="1" l="1"/>
  <c r="D285" i="1"/>
  <c r="E285" i="1" s="1"/>
  <c r="O285" i="1"/>
  <c r="Q285" i="1" s="1"/>
  <c r="R285" i="1" s="1"/>
  <c r="E284" i="1"/>
  <c r="S285" i="1"/>
  <c r="S286" i="1" s="1"/>
  <c r="T285" i="1"/>
  <c r="H210" i="1"/>
  <c r="N210" i="1" s="1"/>
  <c r="P210" i="1" s="1"/>
  <c r="B210" i="1" s="1"/>
  <c r="G211" i="1"/>
  <c r="K211" i="1"/>
  <c r="L211" i="1" s="1"/>
  <c r="M211" i="1" s="1"/>
  <c r="J212" i="1"/>
  <c r="C216" i="1"/>
  <c r="Q284" i="1"/>
  <c r="R284" i="1" s="1"/>
  <c r="T286" i="1" l="1"/>
  <c r="A287" i="1"/>
  <c r="D286" i="1"/>
  <c r="E286" i="1" s="1"/>
  <c r="O286" i="1"/>
  <c r="Q286" i="1" s="1"/>
  <c r="R286" i="1" s="1"/>
  <c r="F285" i="1"/>
  <c r="F286" i="1"/>
  <c r="F287" i="1"/>
  <c r="K212" i="1"/>
  <c r="L212" i="1" s="1"/>
  <c r="M212" i="1" s="1"/>
  <c r="J213" i="1"/>
  <c r="G212" i="1"/>
  <c r="H211" i="1"/>
  <c r="N211" i="1" s="1"/>
  <c r="P211" i="1" s="1"/>
  <c r="B211" i="1" s="1"/>
  <c r="C217" i="1"/>
  <c r="A288" i="1" l="1"/>
  <c r="D287" i="1"/>
  <c r="E287" i="1" s="1"/>
  <c r="O287" i="1"/>
  <c r="Q287" i="1" s="1"/>
  <c r="R287" i="1" s="1"/>
  <c r="T287" i="1"/>
  <c r="S287" i="1"/>
  <c r="G213" i="1"/>
  <c r="H212" i="1"/>
  <c r="N212" i="1" s="1"/>
  <c r="P212" i="1" s="1"/>
  <c r="B212" i="1" s="1"/>
  <c r="J214" i="1"/>
  <c r="K213" i="1"/>
  <c r="L213" i="1" s="1"/>
  <c r="M213" i="1" s="1"/>
  <c r="C218" i="1"/>
  <c r="S288" i="1" l="1"/>
  <c r="T288" i="1"/>
  <c r="F288" i="1"/>
  <c r="A289" i="1"/>
  <c r="D288" i="1"/>
  <c r="E288" i="1" s="1"/>
  <c r="O288" i="1"/>
  <c r="Q288" i="1" s="1"/>
  <c r="R288" i="1" s="1"/>
  <c r="K214" i="1"/>
  <c r="L214" i="1" s="1"/>
  <c r="M214" i="1" s="1"/>
  <c r="J215" i="1"/>
  <c r="G214" i="1"/>
  <c r="H213" i="1"/>
  <c r="N213" i="1" s="1"/>
  <c r="P213" i="1" s="1"/>
  <c r="B213" i="1" s="1"/>
  <c r="C219" i="1"/>
  <c r="A290" i="1" l="1"/>
  <c r="D289" i="1"/>
  <c r="E289" i="1" s="1"/>
  <c r="O289" i="1"/>
  <c r="Q289" i="1" s="1"/>
  <c r="R289" i="1" s="1"/>
  <c r="F289" i="1"/>
  <c r="T289" i="1"/>
  <c r="S289" i="1"/>
  <c r="H214" i="1"/>
  <c r="N214" i="1" s="1"/>
  <c r="P214" i="1" s="1"/>
  <c r="B214" i="1" s="1"/>
  <c r="G215" i="1"/>
  <c r="K215" i="1"/>
  <c r="L215" i="1" s="1"/>
  <c r="M215" i="1" s="1"/>
  <c r="J216" i="1"/>
  <c r="C220" i="1"/>
  <c r="S290" i="1" l="1"/>
  <c r="A291" i="1"/>
  <c r="D290" i="1"/>
  <c r="E290" i="1" s="1"/>
  <c r="O290" i="1"/>
  <c r="Q290" i="1" s="1"/>
  <c r="R290" i="1" s="1"/>
  <c r="F290" i="1"/>
  <c r="T290" i="1"/>
  <c r="G216" i="1"/>
  <c r="H215" i="1"/>
  <c r="N215" i="1" s="1"/>
  <c r="P215" i="1" s="1"/>
  <c r="B215" i="1" s="1"/>
  <c r="J217" i="1"/>
  <c r="K216" i="1"/>
  <c r="L216" i="1" s="1"/>
  <c r="M216" i="1" s="1"/>
  <c r="C221" i="1"/>
  <c r="T291" i="1" l="1"/>
  <c r="F291" i="1"/>
  <c r="A292" i="1"/>
  <c r="D291" i="1"/>
  <c r="E291" i="1" s="1"/>
  <c r="O291" i="1"/>
  <c r="Q291" i="1" s="1"/>
  <c r="R291" i="1" s="1"/>
  <c r="S291" i="1"/>
  <c r="S292" i="1" s="1"/>
  <c r="J218" i="1"/>
  <c r="K217" i="1"/>
  <c r="L217" i="1" s="1"/>
  <c r="M217" i="1" s="1"/>
  <c r="H216" i="1"/>
  <c r="N216" i="1" s="1"/>
  <c r="P216" i="1" s="1"/>
  <c r="B216" i="1" s="1"/>
  <c r="G217" i="1"/>
  <c r="C222" i="1"/>
  <c r="T292" i="1" l="1"/>
  <c r="F292" i="1"/>
  <c r="A293" i="1"/>
  <c r="D292" i="1"/>
  <c r="E292" i="1" s="1"/>
  <c r="O292" i="1"/>
  <c r="Q292" i="1" s="1"/>
  <c r="R292" i="1" s="1"/>
  <c r="F293" i="1"/>
  <c r="G218" i="1"/>
  <c r="H217" i="1"/>
  <c r="N217" i="1" s="1"/>
  <c r="P217" i="1" s="1"/>
  <c r="B217" i="1" s="1"/>
  <c r="J219" i="1"/>
  <c r="K218" i="1"/>
  <c r="L218" i="1" s="1"/>
  <c r="M218" i="1" s="1"/>
  <c r="C223" i="1"/>
  <c r="S293" i="1" l="1"/>
  <c r="T293" i="1"/>
  <c r="A294" i="1"/>
  <c r="D293" i="1"/>
  <c r="E293" i="1" s="1"/>
  <c r="O293" i="1"/>
  <c r="Q293" i="1" s="1"/>
  <c r="R293" i="1" s="1"/>
  <c r="F294" i="1"/>
  <c r="T294" i="1"/>
  <c r="J220" i="1"/>
  <c r="K219" i="1"/>
  <c r="L219" i="1" s="1"/>
  <c r="M219" i="1" s="1"/>
  <c r="H218" i="1"/>
  <c r="N218" i="1" s="1"/>
  <c r="P218" i="1" s="1"/>
  <c r="B218" i="1" s="1"/>
  <c r="G219" i="1"/>
  <c r="C224" i="1"/>
  <c r="A295" i="1" l="1"/>
  <c r="D294" i="1"/>
  <c r="E294" i="1" s="1"/>
  <c r="F295" i="1" s="1"/>
  <c r="O294" i="1"/>
  <c r="Q294" i="1" s="1"/>
  <c r="R294" i="1" s="1"/>
  <c r="S294" i="1"/>
  <c r="H219" i="1"/>
  <c r="N219" i="1" s="1"/>
  <c r="P219" i="1" s="1"/>
  <c r="B219" i="1" s="1"/>
  <c r="G220" i="1"/>
  <c r="K220" i="1"/>
  <c r="L220" i="1" s="1"/>
  <c r="M220" i="1" s="1"/>
  <c r="J221" i="1"/>
  <c r="C225" i="1"/>
  <c r="S295" i="1" l="1"/>
  <c r="T295" i="1"/>
  <c r="A296" i="1"/>
  <c r="D295" i="1"/>
  <c r="E295" i="1" s="1"/>
  <c r="F296" i="1" s="1"/>
  <c r="O295" i="1"/>
  <c r="Q295" i="1" s="1"/>
  <c r="R295" i="1" s="1"/>
  <c r="J222" i="1"/>
  <c r="K221" i="1"/>
  <c r="L221" i="1" s="1"/>
  <c r="M221" i="1" s="1"/>
  <c r="H220" i="1"/>
  <c r="N220" i="1" s="1"/>
  <c r="P220" i="1" s="1"/>
  <c r="B220" i="1" s="1"/>
  <c r="G221" i="1"/>
  <c r="A297" i="1" l="1"/>
  <c r="D296" i="1"/>
  <c r="E296" i="1" s="1"/>
  <c r="F297" i="1" s="1"/>
  <c r="O296" i="1"/>
  <c r="Q296" i="1" s="1"/>
  <c r="R296" i="1" s="1"/>
  <c r="T296" i="1"/>
  <c r="S296" i="1"/>
  <c r="H221" i="1"/>
  <c r="N221" i="1" s="1"/>
  <c r="P221" i="1" s="1"/>
  <c r="B221" i="1" s="1"/>
  <c r="G222" i="1"/>
  <c r="J223" i="1"/>
  <c r="K222" i="1"/>
  <c r="L222" i="1" s="1"/>
  <c r="M222" i="1" s="1"/>
  <c r="S297" i="1" l="1"/>
  <c r="T297" i="1"/>
  <c r="A298" i="1"/>
  <c r="D297" i="1"/>
  <c r="E297" i="1" s="1"/>
  <c r="F298" i="1" s="1"/>
  <c r="O297" i="1"/>
  <c r="Q297" i="1" s="1"/>
  <c r="R297" i="1" s="1"/>
  <c r="K223" i="1"/>
  <c r="L223" i="1" s="1"/>
  <c r="M223" i="1" s="1"/>
  <c r="J224" i="1"/>
  <c r="H222" i="1"/>
  <c r="N222" i="1" s="1"/>
  <c r="P222" i="1" s="1"/>
  <c r="B222" i="1" s="1"/>
  <c r="G223" i="1"/>
  <c r="A299" i="1" l="1"/>
  <c r="D298" i="1"/>
  <c r="E298" i="1" s="1"/>
  <c r="F299" i="1" s="1"/>
  <c r="O298" i="1"/>
  <c r="Q298" i="1" s="1"/>
  <c r="R298" i="1" s="1"/>
  <c r="T298" i="1"/>
  <c r="S298" i="1"/>
  <c r="G224" i="1"/>
  <c r="H223" i="1"/>
  <c r="N223" i="1" s="1"/>
  <c r="P223" i="1" s="1"/>
  <c r="B223" i="1" s="1"/>
  <c r="J225" i="1"/>
  <c r="K224" i="1"/>
  <c r="L224" i="1" s="1"/>
  <c r="M224" i="1" s="1"/>
  <c r="S299" i="1" l="1"/>
  <c r="T299" i="1"/>
  <c r="A300" i="1"/>
  <c r="D299" i="1"/>
  <c r="E299" i="1" s="1"/>
  <c r="F300" i="1" s="1"/>
  <c r="O299" i="1"/>
  <c r="Q299" i="1" s="1"/>
  <c r="R299" i="1" s="1"/>
  <c r="J226" i="1"/>
  <c r="K225" i="1"/>
  <c r="L225" i="1" s="1"/>
  <c r="M225" i="1" s="1"/>
  <c r="H224" i="1"/>
  <c r="N224" i="1" s="1"/>
  <c r="P224" i="1" s="1"/>
  <c r="B224" i="1" s="1"/>
  <c r="G225" i="1"/>
  <c r="A301" i="1" l="1"/>
  <c r="D300" i="1"/>
  <c r="E300" i="1" s="1"/>
  <c r="F301" i="1" s="1"/>
  <c r="O300" i="1"/>
  <c r="Q300" i="1" s="1"/>
  <c r="R300" i="1" s="1"/>
  <c r="T300" i="1"/>
  <c r="S300" i="1"/>
  <c r="H225" i="1"/>
  <c r="N225" i="1" s="1"/>
  <c r="P225" i="1" s="1"/>
  <c r="G226" i="1"/>
  <c r="J227" i="1"/>
  <c r="K226" i="1"/>
  <c r="L226" i="1" s="1"/>
  <c r="M226" i="1" s="1"/>
  <c r="S301" i="1" l="1"/>
  <c r="T301" i="1"/>
  <c r="A302" i="1"/>
  <c r="D301" i="1"/>
  <c r="E301" i="1" s="1"/>
  <c r="F302" i="1" s="1"/>
  <c r="O301" i="1"/>
  <c r="Q301" i="1" s="1"/>
  <c r="R301" i="1" s="1"/>
  <c r="B225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J228" i="1"/>
  <c r="K227" i="1"/>
  <c r="L227" i="1" s="1"/>
  <c r="M227" i="1" s="1"/>
  <c r="H226" i="1"/>
  <c r="N226" i="1" s="1"/>
  <c r="G227" i="1"/>
  <c r="A303" i="1" l="1"/>
  <c r="D302" i="1"/>
  <c r="E302" i="1" s="1"/>
  <c r="F303" i="1" s="1"/>
  <c r="O302" i="1"/>
  <c r="Q302" i="1" s="1"/>
  <c r="R302" i="1" s="1"/>
  <c r="S302" i="1"/>
  <c r="T302" i="1"/>
  <c r="P226" i="1"/>
  <c r="B226" i="1" s="1"/>
  <c r="C286" i="1"/>
  <c r="H227" i="1"/>
  <c r="N227" i="1" s="1"/>
  <c r="P227" i="1" s="1"/>
  <c r="B227" i="1" s="1"/>
  <c r="G228" i="1"/>
  <c r="K228" i="1"/>
  <c r="L228" i="1" s="1"/>
  <c r="M228" i="1" s="1"/>
  <c r="J229" i="1"/>
  <c r="T303" i="1" l="1"/>
  <c r="S303" i="1"/>
  <c r="A304" i="1"/>
  <c r="D303" i="1"/>
  <c r="E303" i="1" s="1"/>
  <c r="F304" i="1" s="1"/>
  <c r="O303" i="1"/>
  <c r="Q303" i="1" s="1"/>
  <c r="R303" i="1" s="1"/>
  <c r="C287" i="1"/>
  <c r="K229" i="1"/>
  <c r="L229" i="1" s="1"/>
  <c r="M229" i="1" s="1"/>
  <c r="J230" i="1"/>
  <c r="H228" i="1"/>
  <c r="N228" i="1" s="1"/>
  <c r="P228" i="1" s="1"/>
  <c r="B228" i="1" s="1"/>
  <c r="G229" i="1"/>
  <c r="A305" i="1" l="1"/>
  <c r="D304" i="1"/>
  <c r="E304" i="1" s="1"/>
  <c r="F305" i="1" s="1"/>
  <c r="O304" i="1"/>
  <c r="Q304" i="1" s="1"/>
  <c r="R304" i="1" s="1"/>
  <c r="S304" i="1"/>
  <c r="T304" i="1"/>
  <c r="C288" i="1"/>
  <c r="G230" i="1"/>
  <c r="H229" i="1"/>
  <c r="N229" i="1" s="1"/>
  <c r="P229" i="1" s="1"/>
  <c r="B229" i="1" s="1"/>
  <c r="J231" i="1"/>
  <c r="K230" i="1"/>
  <c r="L230" i="1" s="1"/>
  <c r="M230" i="1" s="1"/>
  <c r="T305" i="1" l="1"/>
  <c r="S305" i="1"/>
  <c r="A306" i="1"/>
  <c r="D305" i="1"/>
  <c r="E305" i="1" s="1"/>
  <c r="F306" i="1" s="1"/>
  <c r="O305" i="1"/>
  <c r="Q305" i="1" s="1"/>
  <c r="R305" i="1" s="1"/>
  <c r="C289" i="1"/>
  <c r="J232" i="1"/>
  <c r="K231" i="1"/>
  <c r="L231" i="1" s="1"/>
  <c r="M231" i="1" s="1"/>
  <c r="H230" i="1"/>
  <c r="N230" i="1" s="1"/>
  <c r="P230" i="1" s="1"/>
  <c r="B230" i="1" s="1"/>
  <c r="G231" i="1"/>
  <c r="A307" i="1" l="1"/>
  <c r="D306" i="1"/>
  <c r="E306" i="1" s="1"/>
  <c r="F307" i="1" s="1"/>
  <c r="O306" i="1"/>
  <c r="Q306" i="1" s="1"/>
  <c r="R306" i="1" s="1"/>
  <c r="S306" i="1"/>
  <c r="T306" i="1"/>
  <c r="C290" i="1"/>
  <c r="G232" i="1"/>
  <c r="H231" i="1"/>
  <c r="N231" i="1" s="1"/>
  <c r="P231" i="1" s="1"/>
  <c r="B231" i="1" s="1"/>
  <c r="J233" i="1"/>
  <c r="K232" i="1"/>
  <c r="L232" i="1" s="1"/>
  <c r="M232" i="1" s="1"/>
  <c r="T307" i="1" l="1"/>
  <c r="S307" i="1"/>
  <c r="A308" i="1"/>
  <c r="D307" i="1"/>
  <c r="E307" i="1" s="1"/>
  <c r="F308" i="1" s="1"/>
  <c r="O307" i="1"/>
  <c r="Q307" i="1" s="1"/>
  <c r="R307" i="1" s="1"/>
  <c r="C291" i="1"/>
  <c r="J234" i="1"/>
  <c r="K233" i="1"/>
  <c r="L233" i="1" s="1"/>
  <c r="M233" i="1" s="1"/>
  <c r="G233" i="1"/>
  <c r="H232" i="1"/>
  <c r="N232" i="1" s="1"/>
  <c r="P232" i="1" s="1"/>
  <c r="B232" i="1" s="1"/>
  <c r="A309" i="1" l="1"/>
  <c r="D308" i="1"/>
  <c r="E308" i="1" s="1"/>
  <c r="F309" i="1" s="1"/>
  <c r="O308" i="1"/>
  <c r="Q308" i="1" s="1"/>
  <c r="R308" i="1" s="1"/>
  <c r="S308" i="1"/>
  <c r="T308" i="1"/>
  <c r="C292" i="1"/>
  <c r="H233" i="1"/>
  <c r="N233" i="1" s="1"/>
  <c r="P233" i="1" s="1"/>
  <c r="B233" i="1" s="1"/>
  <c r="G234" i="1"/>
  <c r="J235" i="1"/>
  <c r="K234" i="1"/>
  <c r="L234" i="1" s="1"/>
  <c r="M234" i="1" s="1"/>
  <c r="T309" i="1" l="1"/>
  <c r="S309" i="1"/>
  <c r="A310" i="1"/>
  <c r="D309" i="1"/>
  <c r="E309" i="1" s="1"/>
  <c r="F310" i="1" s="1"/>
  <c r="O309" i="1"/>
  <c r="Q309" i="1" s="1"/>
  <c r="R309" i="1" s="1"/>
  <c r="C293" i="1"/>
  <c r="K235" i="1"/>
  <c r="L235" i="1" s="1"/>
  <c r="M235" i="1" s="1"/>
  <c r="J236" i="1"/>
  <c r="G235" i="1"/>
  <c r="H234" i="1"/>
  <c r="N234" i="1" s="1"/>
  <c r="P234" i="1" s="1"/>
  <c r="B234" i="1" s="1"/>
  <c r="A311" i="1" l="1"/>
  <c r="D310" i="1"/>
  <c r="E310" i="1" s="1"/>
  <c r="F311" i="1" s="1"/>
  <c r="O310" i="1"/>
  <c r="Q310" i="1" s="1"/>
  <c r="R310" i="1" s="1"/>
  <c r="S310" i="1"/>
  <c r="T310" i="1"/>
  <c r="C294" i="1"/>
  <c r="G236" i="1"/>
  <c r="H235" i="1"/>
  <c r="N235" i="1" s="1"/>
  <c r="P235" i="1" s="1"/>
  <c r="B235" i="1" s="1"/>
  <c r="K236" i="1"/>
  <c r="L236" i="1" s="1"/>
  <c r="M236" i="1" s="1"/>
  <c r="J237" i="1"/>
  <c r="T311" i="1" l="1"/>
  <c r="S311" i="1"/>
  <c r="A312" i="1"/>
  <c r="D311" i="1"/>
  <c r="E311" i="1" s="1"/>
  <c r="F312" i="1" s="1"/>
  <c r="O311" i="1"/>
  <c r="Q311" i="1" s="1"/>
  <c r="R311" i="1" s="1"/>
  <c r="C295" i="1"/>
  <c r="K237" i="1"/>
  <c r="L237" i="1" s="1"/>
  <c r="M237" i="1" s="1"/>
  <c r="J238" i="1"/>
  <c r="G237" i="1"/>
  <c r="H236" i="1"/>
  <c r="N236" i="1" s="1"/>
  <c r="P236" i="1" s="1"/>
  <c r="B236" i="1" s="1"/>
  <c r="A313" i="1" l="1"/>
  <c r="D312" i="1"/>
  <c r="E312" i="1" s="1"/>
  <c r="F313" i="1" s="1"/>
  <c r="O312" i="1"/>
  <c r="Q312" i="1" s="1"/>
  <c r="R312" i="1" s="1"/>
  <c r="S312" i="1"/>
  <c r="T312" i="1"/>
  <c r="C296" i="1"/>
  <c r="H237" i="1"/>
  <c r="N237" i="1" s="1"/>
  <c r="P237" i="1" s="1"/>
  <c r="B237" i="1" s="1"/>
  <c r="G238" i="1"/>
  <c r="K238" i="1"/>
  <c r="L238" i="1" s="1"/>
  <c r="M238" i="1" s="1"/>
  <c r="J239" i="1"/>
  <c r="T313" i="1" l="1"/>
  <c r="S313" i="1"/>
  <c r="A314" i="1"/>
  <c r="D313" i="1"/>
  <c r="E313" i="1" s="1"/>
  <c r="F314" i="1" s="1"/>
  <c r="O313" i="1"/>
  <c r="Q313" i="1" s="1"/>
  <c r="R313" i="1" s="1"/>
  <c r="C297" i="1"/>
  <c r="K239" i="1"/>
  <c r="L239" i="1" s="1"/>
  <c r="M239" i="1" s="1"/>
  <c r="J240" i="1"/>
  <c r="G239" i="1"/>
  <c r="H238" i="1"/>
  <c r="N238" i="1" s="1"/>
  <c r="P238" i="1" s="1"/>
  <c r="B238" i="1" s="1"/>
  <c r="A315" i="1" l="1"/>
  <c r="D314" i="1"/>
  <c r="E314" i="1" s="1"/>
  <c r="F315" i="1" s="1"/>
  <c r="O314" i="1"/>
  <c r="Q314" i="1" s="1"/>
  <c r="R314" i="1" s="1"/>
  <c r="S314" i="1"/>
  <c r="S315" i="1" s="1"/>
  <c r="T314" i="1"/>
  <c r="C298" i="1"/>
  <c r="H239" i="1"/>
  <c r="N239" i="1" s="1"/>
  <c r="P239" i="1" s="1"/>
  <c r="B239" i="1" s="1"/>
  <c r="G240" i="1"/>
  <c r="K240" i="1"/>
  <c r="L240" i="1" s="1"/>
  <c r="M240" i="1" s="1"/>
  <c r="J241" i="1"/>
  <c r="T315" i="1" l="1"/>
  <c r="A316" i="1"/>
  <c r="D315" i="1"/>
  <c r="E315" i="1" s="1"/>
  <c r="F316" i="1" s="1"/>
  <c r="O315" i="1"/>
  <c r="Q315" i="1" s="1"/>
  <c r="R315" i="1" s="1"/>
  <c r="C299" i="1"/>
  <c r="K241" i="1"/>
  <c r="L241" i="1" s="1"/>
  <c r="M241" i="1" s="1"/>
  <c r="J242" i="1"/>
  <c r="G241" i="1"/>
  <c r="H240" i="1"/>
  <c r="N240" i="1" s="1"/>
  <c r="P240" i="1" s="1"/>
  <c r="B240" i="1" s="1"/>
  <c r="A317" i="1" l="1"/>
  <c r="D316" i="1"/>
  <c r="E316" i="1" s="1"/>
  <c r="F317" i="1" s="1"/>
  <c r="O316" i="1"/>
  <c r="Q316" i="1" s="1"/>
  <c r="R316" i="1" s="1"/>
  <c r="S316" i="1"/>
  <c r="T316" i="1"/>
  <c r="C300" i="1"/>
  <c r="G242" i="1"/>
  <c r="H241" i="1"/>
  <c r="N241" i="1" s="1"/>
  <c r="P241" i="1" s="1"/>
  <c r="B241" i="1" s="1"/>
  <c r="J243" i="1"/>
  <c r="K242" i="1"/>
  <c r="L242" i="1" s="1"/>
  <c r="M242" i="1" s="1"/>
  <c r="T317" i="1" l="1"/>
  <c r="S317" i="1"/>
  <c r="A318" i="1"/>
  <c r="D317" i="1"/>
  <c r="E317" i="1" s="1"/>
  <c r="F318" i="1" s="1"/>
  <c r="O317" i="1"/>
  <c r="Q317" i="1" s="1"/>
  <c r="R317" i="1" s="1"/>
  <c r="C301" i="1"/>
  <c r="J244" i="1"/>
  <c r="K243" i="1"/>
  <c r="L243" i="1" s="1"/>
  <c r="M243" i="1" s="1"/>
  <c r="H242" i="1"/>
  <c r="N242" i="1" s="1"/>
  <c r="P242" i="1" s="1"/>
  <c r="B242" i="1" s="1"/>
  <c r="G243" i="1"/>
  <c r="A319" i="1" l="1"/>
  <c r="D318" i="1"/>
  <c r="E318" i="1" s="1"/>
  <c r="F319" i="1" s="1"/>
  <c r="O318" i="1"/>
  <c r="Q318" i="1" s="1"/>
  <c r="R318" i="1" s="1"/>
  <c r="S318" i="1"/>
  <c r="T318" i="1"/>
  <c r="C302" i="1"/>
  <c r="H243" i="1"/>
  <c r="N243" i="1" s="1"/>
  <c r="P243" i="1" s="1"/>
  <c r="B243" i="1" s="1"/>
  <c r="G244" i="1"/>
  <c r="K244" i="1"/>
  <c r="L244" i="1" s="1"/>
  <c r="M244" i="1" s="1"/>
  <c r="J245" i="1"/>
  <c r="T319" i="1" l="1"/>
  <c r="S319" i="1"/>
  <c r="A320" i="1"/>
  <c r="D319" i="1"/>
  <c r="E319" i="1" s="1"/>
  <c r="F320" i="1" s="1"/>
  <c r="O319" i="1"/>
  <c r="Q319" i="1" s="1"/>
  <c r="C303" i="1"/>
  <c r="K245" i="1"/>
  <c r="L245" i="1" s="1"/>
  <c r="M245" i="1" s="1"/>
  <c r="J246" i="1"/>
  <c r="G245" i="1"/>
  <c r="H244" i="1"/>
  <c r="N244" i="1" s="1"/>
  <c r="P244" i="1" s="1"/>
  <c r="B244" i="1" s="1"/>
  <c r="A321" i="1" l="1"/>
  <c r="D320" i="1"/>
  <c r="E320" i="1" s="1"/>
  <c r="F321" i="1" s="1"/>
  <c r="O320" i="1"/>
  <c r="Q320" i="1" s="1"/>
  <c r="R320" i="1" s="1"/>
  <c r="S320" i="1"/>
  <c r="T320" i="1"/>
  <c r="C304" i="1"/>
  <c r="G246" i="1"/>
  <c r="H245" i="1"/>
  <c r="N245" i="1" s="1"/>
  <c r="P245" i="1" s="1"/>
  <c r="B245" i="1" s="1"/>
  <c r="J247" i="1"/>
  <c r="K246" i="1"/>
  <c r="L246" i="1" s="1"/>
  <c r="M246" i="1" s="1"/>
  <c r="T321" i="1" l="1"/>
  <c r="S321" i="1"/>
  <c r="A322" i="1"/>
  <c r="D321" i="1"/>
  <c r="E321" i="1" s="1"/>
  <c r="F322" i="1" s="1"/>
  <c r="O321" i="1"/>
  <c r="Q321" i="1" s="1"/>
  <c r="R321" i="1" s="1"/>
  <c r="C305" i="1"/>
  <c r="K247" i="1"/>
  <c r="L247" i="1" s="1"/>
  <c r="M247" i="1" s="1"/>
  <c r="J248" i="1"/>
  <c r="H246" i="1"/>
  <c r="N246" i="1" s="1"/>
  <c r="P246" i="1" s="1"/>
  <c r="B246" i="1" s="1"/>
  <c r="G247" i="1"/>
  <c r="A323" i="1" l="1"/>
  <c r="D322" i="1"/>
  <c r="E322" i="1" s="1"/>
  <c r="F323" i="1" s="1"/>
  <c r="O322" i="1"/>
  <c r="Q322" i="1" s="1"/>
  <c r="R322" i="1" s="1"/>
  <c r="S322" i="1"/>
  <c r="T322" i="1"/>
  <c r="C306" i="1"/>
  <c r="G248" i="1"/>
  <c r="H247" i="1"/>
  <c r="N247" i="1" s="1"/>
  <c r="P247" i="1" s="1"/>
  <c r="B247" i="1" s="1"/>
  <c r="K248" i="1"/>
  <c r="L248" i="1" s="1"/>
  <c r="M248" i="1" s="1"/>
  <c r="J249" i="1"/>
  <c r="T323" i="1" l="1"/>
  <c r="S323" i="1"/>
  <c r="A324" i="1"/>
  <c r="D323" i="1"/>
  <c r="E323" i="1" s="1"/>
  <c r="F324" i="1" s="1"/>
  <c r="O323" i="1"/>
  <c r="Q323" i="1" s="1"/>
  <c r="R323" i="1" s="1"/>
  <c r="C307" i="1"/>
  <c r="K249" i="1"/>
  <c r="L249" i="1" s="1"/>
  <c r="M249" i="1" s="1"/>
  <c r="J250" i="1"/>
  <c r="G249" i="1"/>
  <c r="H248" i="1"/>
  <c r="N248" i="1" s="1"/>
  <c r="P248" i="1" s="1"/>
  <c r="B248" i="1" s="1"/>
  <c r="A325" i="1" l="1"/>
  <c r="D324" i="1"/>
  <c r="E324" i="1" s="1"/>
  <c r="F325" i="1" s="1"/>
  <c r="O324" i="1"/>
  <c r="Q324" i="1" s="1"/>
  <c r="R324" i="1" s="1"/>
  <c r="S324" i="1"/>
  <c r="T324" i="1"/>
  <c r="C308" i="1"/>
  <c r="R319" i="1"/>
  <c r="G250" i="1"/>
  <c r="H249" i="1"/>
  <c r="N249" i="1" s="1"/>
  <c r="P249" i="1" s="1"/>
  <c r="B249" i="1" s="1"/>
  <c r="K250" i="1"/>
  <c r="L250" i="1" s="1"/>
  <c r="M250" i="1" s="1"/>
  <c r="J251" i="1"/>
  <c r="T325" i="1" l="1"/>
  <c r="S325" i="1"/>
  <c r="A326" i="1"/>
  <c r="D325" i="1"/>
  <c r="E325" i="1" s="1"/>
  <c r="F326" i="1" s="1"/>
  <c r="O325" i="1"/>
  <c r="Q325" i="1" s="1"/>
  <c r="R325" i="1" s="1"/>
  <c r="C309" i="1"/>
  <c r="K251" i="1"/>
  <c r="L251" i="1" s="1"/>
  <c r="M251" i="1" s="1"/>
  <c r="J252" i="1"/>
  <c r="G251" i="1"/>
  <c r="H250" i="1"/>
  <c r="N250" i="1" s="1"/>
  <c r="P250" i="1" s="1"/>
  <c r="B250" i="1" s="1"/>
  <c r="A327" i="1" l="1"/>
  <c r="D326" i="1"/>
  <c r="E326" i="1" s="1"/>
  <c r="F327" i="1" s="1"/>
  <c r="O326" i="1"/>
  <c r="Q326" i="1" s="1"/>
  <c r="R326" i="1" s="1"/>
  <c r="S326" i="1"/>
  <c r="T326" i="1"/>
  <c r="C310" i="1"/>
  <c r="H251" i="1"/>
  <c r="N251" i="1" s="1"/>
  <c r="P251" i="1" s="1"/>
  <c r="B251" i="1" s="1"/>
  <c r="G252" i="1"/>
  <c r="J253" i="1"/>
  <c r="K252" i="1"/>
  <c r="L252" i="1" s="1"/>
  <c r="M252" i="1" s="1"/>
  <c r="T327" i="1" l="1"/>
  <c r="S327" i="1"/>
  <c r="A328" i="1"/>
  <c r="D327" i="1"/>
  <c r="E327" i="1" s="1"/>
  <c r="F328" i="1" s="1"/>
  <c r="O327" i="1"/>
  <c r="Q327" i="1" s="1"/>
  <c r="R327" i="1" s="1"/>
  <c r="C311" i="1"/>
  <c r="J254" i="1"/>
  <c r="K253" i="1"/>
  <c r="L253" i="1" s="1"/>
  <c r="M253" i="1" s="1"/>
  <c r="G253" i="1"/>
  <c r="H252" i="1"/>
  <c r="N252" i="1" s="1"/>
  <c r="P252" i="1" s="1"/>
  <c r="B252" i="1" s="1"/>
  <c r="A329" i="1" l="1"/>
  <c r="D328" i="1"/>
  <c r="E328" i="1" s="1"/>
  <c r="F329" i="1" s="1"/>
  <c r="O328" i="1"/>
  <c r="Q328" i="1" s="1"/>
  <c r="R328" i="1" s="1"/>
  <c r="S328" i="1"/>
  <c r="T328" i="1"/>
  <c r="C312" i="1"/>
  <c r="G254" i="1"/>
  <c r="H253" i="1"/>
  <c r="N253" i="1" s="1"/>
  <c r="P253" i="1" s="1"/>
  <c r="B253" i="1" s="1"/>
  <c r="K254" i="1"/>
  <c r="L254" i="1" s="1"/>
  <c r="M254" i="1" s="1"/>
  <c r="J255" i="1"/>
  <c r="T329" i="1" l="1"/>
  <c r="S329" i="1"/>
  <c r="A330" i="1"/>
  <c r="D329" i="1"/>
  <c r="E329" i="1" s="1"/>
  <c r="F330" i="1" s="1"/>
  <c r="O329" i="1"/>
  <c r="Q329" i="1" s="1"/>
  <c r="R329" i="1" s="1"/>
  <c r="C313" i="1"/>
  <c r="K255" i="1"/>
  <c r="L255" i="1" s="1"/>
  <c r="M255" i="1" s="1"/>
  <c r="J256" i="1"/>
  <c r="H254" i="1"/>
  <c r="N254" i="1" s="1"/>
  <c r="P254" i="1" s="1"/>
  <c r="B254" i="1" s="1"/>
  <c r="G255" i="1"/>
  <c r="A331" i="1" l="1"/>
  <c r="D330" i="1"/>
  <c r="E330" i="1" s="1"/>
  <c r="F331" i="1" s="1"/>
  <c r="O330" i="1"/>
  <c r="Q330" i="1" s="1"/>
  <c r="R330" i="1" s="1"/>
  <c r="S330" i="1"/>
  <c r="T330" i="1"/>
  <c r="C314" i="1"/>
  <c r="H255" i="1"/>
  <c r="N255" i="1" s="1"/>
  <c r="P255" i="1" s="1"/>
  <c r="B255" i="1" s="1"/>
  <c r="G256" i="1"/>
  <c r="K256" i="1"/>
  <c r="L256" i="1" s="1"/>
  <c r="M256" i="1" s="1"/>
  <c r="J257" i="1"/>
  <c r="T331" i="1" l="1"/>
  <c r="S331" i="1"/>
  <c r="A332" i="1"/>
  <c r="D331" i="1"/>
  <c r="E331" i="1" s="1"/>
  <c r="F332" i="1" s="1"/>
  <c r="O331" i="1"/>
  <c r="Q331" i="1" s="1"/>
  <c r="R331" i="1" s="1"/>
  <c r="C315" i="1"/>
  <c r="K257" i="1"/>
  <c r="L257" i="1" s="1"/>
  <c r="M257" i="1" s="1"/>
  <c r="J258" i="1"/>
  <c r="H256" i="1"/>
  <c r="N256" i="1" s="1"/>
  <c r="P256" i="1" s="1"/>
  <c r="B256" i="1" s="1"/>
  <c r="G257" i="1"/>
  <c r="A333" i="1" l="1"/>
  <c r="D332" i="1"/>
  <c r="E332" i="1" s="1"/>
  <c r="F333" i="1" s="1"/>
  <c r="O332" i="1"/>
  <c r="Q332" i="1" s="1"/>
  <c r="R332" i="1" s="1"/>
  <c r="S332" i="1"/>
  <c r="T332" i="1"/>
  <c r="C316" i="1"/>
  <c r="H257" i="1"/>
  <c r="N257" i="1" s="1"/>
  <c r="P257" i="1" s="1"/>
  <c r="B257" i="1" s="1"/>
  <c r="G258" i="1"/>
  <c r="K258" i="1"/>
  <c r="L258" i="1" s="1"/>
  <c r="M258" i="1" s="1"/>
  <c r="J259" i="1"/>
  <c r="T333" i="1" l="1"/>
  <c r="S333" i="1"/>
  <c r="A334" i="1"/>
  <c r="D333" i="1"/>
  <c r="E333" i="1" s="1"/>
  <c r="F334" i="1" s="1"/>
  <c r="O333" i="1"/>
  <c r="Q333" i="1" s="1"/>
  <c r="R333" i="1" s="1"/>
  <c r="C317" i="1"/>
  <c r="J260" i="1"/>
  <c r="K259" i="1"/>
  <c r="L259" i="1" s="1"/>
  <c r="M259" i="1" s="1"/>
  <c r="G259" i="1"/>
  <c r="H258" i="1"/>
  <c r="N258" i="1" s="1"/>
  <c r="P258" i="1" s="1"/>
  <c r="B258" i="1" s="1"/>
  <c r="A335" i="1" l="1"/>
  <c r="D334" i="1"/>
  <c r="E334" i="1" s="1"/>
  <c r="F335" i="1" s="1"/>
  <c r="O334" i="1"/>
  <c r="Q334" i="1" s="1"/>
  <c r="R334" i="1" s="1"/>
  <c r="S334" i="1"/>
  <c r="T334" i="1"/>
  <c r="C318" i="1"/>
  <c r="G260" i="1"/>
  <c r="H259" i="1"/>
  <c r="N259" i="1" s="1"/>
  <c r="P259" i="1" s="1"/>
  <c r="B259" i="1" s="1"/>
  <c r="K260" i="1"/>
  <c r="L260" i="1" s="1"/>
  <c r="M260" i="1" s="1"/>
  <c r="J261" i="1"/>
  <c r="T335" i="1" l="1"/>
  <c r="S335" i="1"/>
  <c r="A336" i="1"/>
  <c r="D335" i="1"/>
  <c r="E335" i="1" s="1"/>
  <c r="F336" i="1" s="1"/>
  <c r="O335" i="1"/>
  <c r="Q335" i="1" s="1"/>
  <c r="R335" i="1" s="1"/>
  <c r="C319" i="1"/>
  <c r="K261" i="1"/>
  <c r="L261" i="1" s="1"/>
  <c r="M261" i="1" s="1"/>
  <c r="J262" i="1"/>
  <c r="G261" i="1"/>
  <c r="H260" i="1"/>
  <c r="N260" i="1" s="1"/>
  <c r="P260" i="1" s="1"/>
  <c r="B260" i="1" s="1"/>
  <c r="A337" i="1" l="1"/>
  <c r="D336" i="1"/>
  <c r="E336" i="1" s="1"/>
  <c r="F337" i="1" s="1"/>
  <c r="O336" i="1"/>
  <c r="Q336" i="1" s="1"/>
  <c r="R336" i="1" s="1"/>
  <c r="S336" i="1"/>
  <c r="T336" i="1"/>
  <c r="C320" i="1"/>
  <c r="G262" i="1"/>
  <c r="H261" i="1"/>
  <c r="N261" i="1" s="1"/>
  <c r="P261" i="1" s="1"/>
  <c r="B261" i="1" s="1"/>
  <c r="J263" i="1"/>
  <c r="K262" i="1"/>
  <c r="L262" i="1" s="1"/>
  <c r="M262" i="1" s="1"/>
  <c r="T337" i="1" l="1"/>
  <c r="S337" i="1"/>
  <c r="A338" i="1"/>
  <c r="D337" i="1"/>
  <c r="E337" i="1" s="1"/>
  <c r="F338" i="1" s="1"/>
  <c r="O337" i="1"/>
  <c r="C321" i="1"/>
  <c r="K263" i="1"/>
  <c r="L263" i="1" s="1"/>
  <c r="M263" i="1" s="1"/>
  <c r="J264" i="1"/>
  <c r="G263" i="1"/>
  <c r="H262" i="1"/>
  <c r="N262" i="1" s="1"/>
  <c r="P262" i="1" s="1"/>
  <c r="B262" i="1" s="1"/>
  <c r="A339" i="1" l="1"/>
  <c r="O338" i="1"/>
  <c r="D338" i="1"/>
  <c r="E338" i="1" s="1"/>
  <c r="F339" i="1" s="1"/>
  <c r="Q337" i="1"/>
  <c r="R337" i="1" s="1"/>
  <c r="J338" i="1"/>
  <c r="K338" i="1" s="1"/>
  <c r="S338" i="1"/>
  <c r="S339" i="1" s="1"/>
  <c r="T338" i="1"/>
  <c r="T339" i="1" s="1"/>
  <c r="C322" i="1"/>
  <c r="G264" i="1"/>
  <c r="H263" i="1"/>
  <c r="N263" i="1" s="1"/>
  <c r="P263" i="1" s="1"/>
  <c r="B263" i="1" s="1"/>
  <c r="K264" i="1"/>
  <c r="L264" i="1" s="1"/>
  <c r="M264" i="1" s="1"/>
  <c r="J265" i="1"/>
  <c r="Q338" i="1" l="1"/>
  <c r="R338" i="1" s="1"/>
  <c r="J339" i="1"/>
  <c r="A340" i="1"/>
  <c r="O339" i="1"/>
  <c r="D339" i="1"/>
  <c r="E339" i="1" s="1"/>
  <c r="F340" i="1" s="1"/>
  <c r="K339" i="1"/>
  <c r="L339" i="1" s="1"/>
  <c r="M339" i="1" s="1"/>
  <c r="C323" i="1"/>
  <c r="K265" i="1"/>
  <c r="L265" i="1" s="1"/>
  <c r="M265" i="1" s="1"/>
  <c r="J266" i="1"/>
  <c r="H264" i="1"/>
  <c r="N264" i="1" s="1"/>
  <c r="P264" i="1" s="1"/>
  <c r="B264" i="1" s="1"/>
  <c r="G265" i="1"/>
  <c r="A341" i="1" l="1"/>
  <c r="O340" i="1"/>
  <c r="D340" i="1"/>
  <c r="E340" i="1" s="1"/>
  <c r="F341" i="1" s="1"/>
  <c r="Q339" i="1"/>
  <c r="R339" i="1" s="1"/>
  <c r="J340" i="1"/>
  <c r="K340" i="1" s="1"/>
  <c r="L340" i="1" s="1"/>
  <c r="M340" i="1" s="1"/>
  <c r="S340" i="1"/>
  <c r="S341" i="1" s="1"/>
  <c r="T340" i="1"/>
  <c r="C324" i="1"/>
  <c r="H265" i="1"/>
  <c r="N265" i="1" s="1"/>
  <c r="P265" i="1" s="1"/>
  <c r="B265" i="1" s="1"/>
  <c r="G266" i="1"/>
  <c r="K266" i="1"/>
  <c r="L266" i="1" s="1"/>
  <c r="M266" i="1" s="1"/>
  <c r="J267" i="1"/>
  <c r="Q340" i="1" l="1"/>
  <c r="R340" i="1" s="1"/>
  <c r="J341" i="1"/>
  <c r="T341" i="1"/>
  <c r="A342" i="1"/>
  <c r="O341" i="1"/>
  <c r="D341" i="1"/>
  <c r="E341" i="1" s="1"/>
  <c r="F342" i="1" s="1"/>
  <c r="K341" i="1"/>
  <c r="L341" i="1" s="1"/>
  <c r="M341" i="1" s="1"/>
  <c r="C325" i="1"/>
  <c r="K267" i="1"/>
  <c r="L267" i="1" s="1"/>
  <c r="M267" i="1" s="1"/>
  <c r="J268" i="1"/>
  <c r="G267" i="1"/>
  <c r="H266" i="1"/>
  <c r="N266" i="1" s="1"/>
  <c r="P266" i="1" s="1"/>
  <c r="B266" i="1" s="1"/>
  <c r="T342" i="1" l="1"/>
  <c r="Q341" i="1"/>
  <c r="R341" i="1" s="1"/>
  <c r="J342" i="1"/>
  <c r="A343" i="1"/>
  <c r="O342" i="1"/>
  <c r="D342" i="1"/>
  <c r="E342" i="1" s="1"/>
  <c r="F343" i="1" s="1"/>
  <c r="K342" i="1"/>
  <c r="L342" i="1" s="1"/>
  <c r="M342" i="1" s="1"/>
  <c r="S342" i="1"/>
  <c r="C326" i="1"/>
  <c r="H267" i="1"/>
  <c r="N267" i="1" s="1"/>
  <c r="P267" i="1" s="1"/>
  <c r="B267" i="1" s="1"/>
  <c r="G268" i="1"/>
  <c r="J269" i="1"/>
  <c r="K268" i="1"/>
  <c r="L268" i="1" s="1"/>
  <c r="M268" i="1" s="1"/>
  <c r="S343" i="1" l="1"/>
  <c r="Q342" i="1"/>
  <c r="R342" i="1" s="1"/>
  <c r="J343" i="1"/>
  <c r="A344" i="1"/>
  <c r="O343" i="1"/>
  <c r="D343" i="1"/>
  <c r="E343" i="1" s="1"/>
  <c r="F344" i="1" s="1"/>
  <c r="K343" i="1"/>
  <c r="L343" i="1" s="1"/>
  <c r="M343" i="1" s="1"/>
  <c r="T343" i="1"/>
  <c r="C327" i="1"/>
  <c r="K269" i="1"/>
  <c r="L269" i="1" s="1"/>
  <c r="M269" i="1" s="1"/>
  <c r="J270" i="1"/>
  <c r="G269" i="1"/>
  <c r="H268" i="1"/>
  <c r="N268" i="1" s="1"/>
  <c r="P268" i="1" s="1"/>
  <c r="B268" i="1" s="1"/>
  <c r="T344" i="1" l="1"/>
  <c r="Q343" i="1"/>
  <c r="R343" i="1" s="1"/>
  <c r="J344" i="1"/>
  <c r="A345" i="1"/>
  <c r="O344" i="1"/>
  <c r="D344" i="1"/>
  <c r="E344" i="1" s="1"/>
  <c r="F345" i="1" s="1"/>
  <c r="K344" i="1"/>
  <c r="L344" i="1" s="1"/>
  <c r="M344" i="1" s="1"/>
  <c r="S344" i="1"/>
  <c r="S345" i="1" s="1"/>
  <c r="C328" i="1"/>
  <c r="H269" i="1"/>
  <c r="N269" i="1" s="1"/>
  <c r="P269" i="1" s="1"/>
  <c r="B269" i="1" s="1"/>
  <c r="G270" i="1"/>
  <c r="J271" i="1"/>
  <c r="K270" i="1"/>
  <c r="L270" i="1" s="1"/>
  <c r="M270" i="1" s="1"/>
  <c r="Q344" i="1" l="1"/>
  <c r="R344" i="1" s="1"/>
  <c r="J345" i="1"/>
  <c r="A346" i="1"/>
  <c r="O345" i="1"/>
  <c r="D345" i="1"/>
  <c r="E345" i="1" s="1"/>
  <c r="F346" i="1" s="1"/>
  <c r="K345" i="1"/>
  <c r="L345" i="1" s="1"/>
  <c r="M345" i="1" s="1"/>
  <c r="T345" i="1"/>
  <c r="C329" i="1"/>
  <c r="J272" i="1"/>
  <c r="K271" i="1"/>
  <c r="L271" i="1" s="1"/>
  <c r="M271" i="1" s="1"/>
  <c r="G271" i="1"/>
  <c r="H270" i="1"/>
  <c r="N270" i="1" s="1"/>
  <c r="P270" i="1" s="1"/>
  <c r="B270" i="1" s="1"/>
  <c r="T346" i="1" l="1"/>
  <c r="A347" i="1"/>
  <c r="O346" i="1"/>
  <c r="D346" i="1"/>
  <c r="E346" i="1" s="1"/>
  <c r="F347" i="1" s="1"/>
  <c r="Q345" i="1"/>
  <c r="R345" i="1" s="1"/>
  <c r="J346" i="1"/>
  <c r="K346" i="1" s="1"/>
  <c r="L346" i="1" s="1"/>
  <c r="M346" i="1" s="1"/>
  <c r="S346" i="1"/>
  <c r="S347" i="1" s="1"/>
  <c r="C330" i="1"/>
  <c r="H271" i="1"/>
  <c r="N271" i="1" s="1"/>
  <c r="P271" i="1" s="1"/>
  <c r="B271" i="1" s="1"/>
  <c r="G272" i="1"/>
  <c r="K272" i="1"/>
  <c r="L272" i="1" s="1"/>
  <c r="M272" i="1" s="1"/>
  <c r="J273" i="1"/>
  <c r="Q346" i="1" l="1"/>
  <c r="R346" i="1" s="1"/>
  <c r="J347" i="1"/>
  <c r="A348" i="1"/>
  <c r="O347" i="1"/>
  <c r="D347" i="1"/>
  <c r="E347" i="1" s="1"/>
  <c r="F348" i="1" s="1"/>
  <c r="K347" i="1"/>
  <c r="L347" i="1" s="1"/>
  <c r="M347" i="1" s="1"/>
  <c r="T347" i="1"/>
  <c r="C331" i="1"/>
  <c r="K273" i="1"/>
  <c r="L273" i="1" s="1"/>
  <c r="M273" i="1" s="1"/>
  <c r="J274" i="1"/>
  <c r="H272" i="1"/>
  <c r="N272" i="1" s="1"/>
  <c r="P272" i="1" s="1"/>
  <c r="B272" i="1" s="1"/>
  <c r="G273" i="1"/>
  <c r="T348" i="1" l="1"/>
  <c r="Q347" i="1"/>
  <c r="R347" i="1" s="1"/>
  <c r="J348" i="1"/>
  <c r="A349" i="1"/>
  <c r="O348" i="1"/>
  <c r="D348" i="1"/>
  <c r="E348" i="1" s="1"/>
  <c r="F349" i="1" s="1"/>
  <c r="K348" i="1"/>
  <c r="L348" i="1" s="1"/>
  <c r="M348" i="1" s="1"/>
  <c r="S348" i="1"/>
  <c r="C332" i="1"/>
  <c r="G274" i="1"/>
  <c r="H273" i="1"/>
  <c r="N273" i="1" s="1"/>
  <c r="P273" i="1" s="1"/>
  <c r="B273" i="1" s="1"/>
  <c r="J275" i="1"/>
  <c r="K274" i="1"/>
  <c r="L274" i="1" s="1"/>
  <c r="M274" i="1" s="1"/>
  <c r="S349" i="1" l="1"/>
  <c r="Q348" i="1"/>
  <c r="R348" i="1" s="1"/>
  <c r="J349" i="1"/>
  <c r="A350" i="1"/>
  <c r="O349" i="1"/>
  <c r="D349" i="1"/>
  <c r="E349" i="1" s="1"/>
  <c r="F350" i="1" s="1"/>
  <c r="K349" i="1"/>
  <c r="L349" i="1" s="1"/>
  <c r="M349" i="1" s="1"/>
  <c r="T349" i="1"/>
  <c r="T350" i="1" s="1"/>
  <c r="C333" i="1"/>
  <c r="K275" i="1"/>
  <c r="L275" i="1" s="1"/>
  <c r="M275" i="1" s="1"/>
  <c r="J276" i="1"/>
  <c r="G275" i="1"/>
  <c r="H274" i="1"/>
  <c r="N274" i="1" s="1"/>
  <c r="P274" i="1" s="1"/>
  <c r="B274" i="1" s="1"/>
  <c r="Q349" i="1" l="1"/>
  <c r="R349" i="1" s="1"/>
  <c r="J350" i="1"/>
  <c r="A351" i="1"/>
  <c r="O350" i="1"/>
  <c r="D350" i="1"/>
  <c r="E350" i="1" s="1"/>
  <c r="F351" i="1" s="1"/>
  <c r="K350" i="1"/>
  <c r="L350" i="1" s="1"/>
  <c r="M350" i="1" s="1"/>
  <c r="S350" i="1"/>
  <c r="S351" i="1" s="1"/>
  <c r="C334" i="1"/>
  <c r="G276" i="1"/>
  <c r="H275" i="1"/>
  <c r="N275" i="1" s="1"/>
  <c r="P275" i="1" s="1"/>
  <c r="B275" i="1" s="1"/>
  <c r="K276" i="1"/>
  <c r="L276" i="1" s="1"/>
  <c r="M276" i="1" s="1"/>
  <c r="J277" i="1"/>
  <c r="Q350" i="1" l="1"/>
  <c r="R350" i="1" s="1"/>
  <c r="J351" i="1"/>
  <c r="A352" i="1"/>
  <c r="O351" i="1"/>
  <c r="D351" i="1"/>
  <c r="E351" i="1" s="1"/>
  <c r="F352" i="1" s="1"/>
  <c r="K351" i="1"/>
  <c r="L351" i="1" s="1"/>
  <c r="M351" i="1" s="1"/>
  <c r="T351" i="1"/>
  <c r="C335" i="1"/>
  <c r="K277" i="1"/>
  <c r="L277" i="1" s="1"/>
  <c r="M277" i="1" s="1"/>
  <c r="J278" i="1"/>
  <c r="G277" i="1"/>
  <c r="H276" i="1"/>
  <c r="N276" i="1" s="1"/>
  <c r="P276" i="1" s="1"/>
  <c r="B276" i="1" s="1"/>
  <c r="T352" i="1" l="1"/>
  <c r="Q351" i="1"/>
  <c r="R351" i="1" s="1"/>
  <c r="J352" i="1"/>
  <c r="A353" i="1"/>
  <c r="O352" i="1"/>
  <c r="D352" i="1"/>
  <c r="E352" i="1" s="1"/>
  <c r="F353" i="1" s="1"/>
  <c r="K352" i="1"/>
  <c r="L352" i="1" s="1"/>
  <c r="M352" i="1" s="1"/>
  <c r="S352" i="1"/>
  <c r="S353" i="1" s="1"/>
  <c r="C336" i="1"/>
  <c r="G278" i="1"/>
  <c r="H277" i="1"/>
  <c r="N277" i="1" s="1"/>
  <c r="P277" i="1" s="1"/>
  <c r="B277" i="1" s="1"/>
  <c r="K278" i="1"/>
  <c r="L278" i="1" s="1"/>
  <c r="M278" i="1" s="1"/>
  <c r="J279" i="1"/>
  <c r="A354" i="1" l="1"/>
  <c r="O353" i="1"/>
  <c r="S354" i="1" s="1"/>
  <c r="D353" i="1"/>
  <c r="E353" i="1" s="1"/>
  <c r="F354" i="1" s="1"/>
  <c r="Q352" i="1"/>
  <c r="R352" i="1" s="1"/>
  <c r="J353" i="1"/>
  <c r="K353" i="1" s="1"/>
  <c r="L353" i="1" s="1"/>
  <c r="M353" i="1" s="1"/>
  <c r="T353" i="1"/>
  <c r="C337" i="1"/>
  <c r="K279" i="1"/>
  <c r="L279" i="1" s="1"/>
  <c r="M279" i="1" s="1"/>
  <c r="J280" i="1"/>
  <c r="G279" i="1"/>
  <c r="H278" i="1"/>
  <c r="N278" i="1" s="1"/>
  <c r="P278" i="1" s="1"/>
  <c r="B278" i="1" s="1"/>
  <c r="T354" i="1" l="1"/>
  <c r="Q353" i="1"/>
  <c r="R353" i="1" s="1"/>
  <c r="J354" i="1"/>
  <c r="A355" i="1"/>
  <c r="O354" i="1"/>
  <c r="D354" i="1"/>
  <c r="E354" i="1" s="1"/>
  <c r="F355" i="1" s="1"/>
  <c r="K354" i="1"/>
  <c r="L354" i="1" s="1"/>
  <c r="M354" i="1" s="1"/>
  <c r="C338" i="1"/>
  <c r="G280" i="1"/>
  <c r="H279" i="1"/>
  <c r="N279" i="1" s="1"/>
  <c r="P279" i="1" s="1"/>
  <c r="B279" i="1" s="1"/>
  <c r="K280" i="1"/>
  <c r="L280" i="1" s="1"/>
  <c r="M280" i="1" s="1"/>
  <c r="J281" i="1"/>
  <c r="Q354" i="1" l="1"/>
  <c r="R354" i="1" s="1"/>
  <c r="J355" i="1"/>
  <c r="A356" i="1"/>
  <c r="O355" i="1"/>
  <c r="D355" i="1"/>
  <c r="E355" i="1" s="1"/>
  <c r="F356" i="1" s="1"/>
  <c r="K355" i="1"/>
  <c r="L355" i="1" s="1"/>
  <c r="M355" i="1" s="1"/>
  <c r="T355" i="1"/>
  <c r="T356" i="1" s="1"/>
  <c r="S355" i="1"/>
  <c r="S356" i="1" s="1"/>
  <c r="C339" i="1"/>
  <c r="K281" i="1"/>
  <c r="L281" i="1" s="1"/>
  <c r="M281" i="1" s="1"/>
  <c r="J282" i="1"/>
  <c r="H280" i="1"/>
  <c r="N280" i="1" s="1"/>
  <c r="P280" i="1" s="1"/>
  <c r="B280" i="1" s="1"/>
  <c r="G281" i="1"/>
  <c r="Q355" i="1" l="1"/>
  <c r="R355" i="1" s="1"/>
  <c r="J356" i="1"/>
  <c r="A357" i="1"/>
  <c r="O356" i="1"/>
  <c r="D356" i="1"/>
  <c r="E356" i="1" s="1"/>
  <c r="F357" i="1" s="1"/>
  <c r="K356" i="1"/>
  <c r="L356" i="1" s="1"/>
  <c r="M356" i="1" s="1"/>
  <c r="C340" i="1"/>
  <c r="G282" i="1"/>
  <c r="H281" i="1"/>
  <c r="N281" i="1" s="1"/>
  <c r="P281" i="1" s="1"/>
  <c r="B281" i="1" s="1"/>
  <c r="J283" i="1"/>
  <c r="K282" i="1"/>
  <c r="L282" i="1" s="1"/>
  <c r="M282" i="1" s="1"/>
  <c r="Q356" i="1" l="1"/>
  <c r="R356" i="1" s="1"/>
  <c r="J357" i="1"/>
  <c r="A358" i="1"/>
  <c r="O357" i="1"/>
  <c r="D357" i="1"/>
  <c r="E357" i="1" s="1"/>
  <c r="F358" i="1" s="1"/>
  <c r="K357" i="1"/>
  <c r="L357" i="1" s="1"/>
  <c r="M357" i="1" s="1"/>
  <c r="T357" i="1"/>
  <c r="S357" i="1"/>
  <c r="S358" i="1" s="1"/>
  <c r="C341" i="1"/>
  <c r="J284" i="1"/>
  <c r="J285" i="1" s="1"/>
  <c r="K283" i="1"/>
  <c r="L283" i="1" s="1"/>
  <c r="M283" i="1" s="1"/>
  <c r="H282" i="1"/>
  <c r="N282" i="1" s="1"/>
  <c r="P282" i="1" s="1"/>
  <c r="B282" i="1" s="1"/>
  <c r="G283" i="1"/>
  <c r="T358" i="1" l="1"/>
  <c r="Q357" i="1"/>
  <c r="R357" i="1" s="1"/>
  <c r="J358" i="1"/>
  <c r="A359" i="1"/>
  <c r="O358" i="1"/>
  <c r="D358" i="1"/>
  <c r="E358" i="1" s="1"/>
  <c r="F359" i="1" s="1"/>
  <c r="K358" i="1"/>
  <c r="L358" i="1" s="1"/>
  <c r="M358" i="1" s="1"/>
  <c r="C342" i="1"/>
  <c r="K285" i="1"/>
  <c r="J286" i="1"/>
  <c r="H283" i="1"/>
  <c r="N283" i="1" s="1"/>
  <c r="P283" i="1" s="1"/>
  <c r="B283" i="1" s="1"/>
  <c r="G284" i="1"/>
  <c r="G285" i="1" s="1"/>
  <c r="K284" i="1"/>
  <c r="L284" i="1" s="1"/>
  <c r="M284" i="1" s="1"/>
  <c r="Q358" i="1" l="1"/>
  <c r="R358" i="1" s="1"/>
  <c r="J359" i="1"/>
  <c r="A360" i="1"/>
  <c r="O359" i="1"/>
  <c r="D359" i="1"/>
  <c r="E359" i="1" s="1"/>
  <c r="F360" i="1" s="1"/>
  <c r="K359" i="1"/>
  <c r="L359" i="1" s="1"/>
  <c r="M359" i="1" s="1"/>
  <c r="S359" i="1"/>
  <c r="S360" i="1" s="1"/>
  <c r="T359" i="1"/>
  <c r="T360" i="1" s="1"/>
  <c r="C343" i="1"/>
  <c r="K286" i="1"/>
  <c r="L286" i="1" s="1"/>
  <c r="M286" i="1" s="1"/>
  <c r="J287" i="1"/>
  <c r="L285" i="1"/>
  <c r="M285" i="1" s="1"/>
  <c r="G286" i="1"/>
  <c r="H285" i="1"/>
  <c r="H284" i="1"/>
  <c r="N284" i="1" s="1"/>
  <c r="P284" i="1" s="1"/>
  <c r="B284" i="1" s="1"/>
  <c r="Q359" i="1" l="1"/>
  <c r="R359" i="1" s="1"/>
  <c r="J360" i="1"/>
  <c r="O360" i="1"/>
  <c r="A361" i="1"/>
  <c r="D360" i="1"/>
  <c r="E360" i="1" s="1"/>
  <c r="F361" i="1" s="1"/>
  <c r="K360" i="1"/>
  <c r="L360" i="1" s="1"/>
  <c r="M360" i="1" s="1"/>
  <c r="T361" i="1"/>
  <c r="C344" i="1"/>
  <c r="N285" i="1"/>
  <c r="P285" i="1" s="1"/>
  <c r="B285" i="1" s="1"/>
  <c r="K287" i="1"/>
  <c r="L287" i="1" s="1"/>
  <c r="M287" i="1" s="1"/>
  <c r="J288" i="1"/>
  <c r="G287" i="1"/>
  <c r="H286" i="1"/>
  <c r="N286" i="1" s="1"/>
  <c r="P286" i="1" s="1"/>
  <c r="B286" i="1" s="1"/>
  <c r="D361" i="1" l="1"/>
  <c r="E361" i="1" s="1"/>
  <c r="F362" i="1" s="1"/>
  <c r="O361" i="1"/>
  <c r="T362" i="1" s="1"/>
  <c r="A362" i="1"/>
  <c r="Q360" i="1"/>
  <c r="R360" i="1" s="1"/>
  <c r="J361" i="1"/>
  <c r="K361" i="1" s="1"/>
  <c r="L361" i="1" s="1"/>
  <c r="M361" i="1" s="1"/>
  <c r="S361" i="1"/>
  <c r="C345" i="1"/>
  <c r="K288" i="1"/>
  <c r="L288" i="1" s="1"/>
  <c r="M288" i="1" s="1"/>
  <c r="J289" i="1"/>
  <c r="G288" i="1"/>
  <c r="H287" i="1"/>
  <c r="N287" i="1" s="1"/>
  <c r="P287" i="1" s="1"/>
  <c r="B287" i="1" s="1"/>
  <c r="S362" i="1" l="1"/>
  <c r="D362" i="1"/>
  <c r="E362" i="1" s="1"/>
  <c r="F363" i="1" s="1"/>
  <c r="O362" i="1"/>
  <c r="A363" i="1"/>
  <c r="Q361" i="1"/>
  <c r="R361" i="1" s="1"/>
  <c r="J362" i="1"/>
  <c r="K362" i="1" s="1"/>
  <c r="L362" i="1" s="1"/>
  <c r="M362" i="1" s="1"/>
  <c r="C346" i="1"/>
  <c r="K289" i="1"/>
  <c r="L289" i="1" s="1"/>
  <c r="M289" i="1" s="1"/>
  <c r="J290" i="1"/>
  <c r="G289" i="1"/>
  <c r="H288" i="1"/>
  <c r="N288" i="1" s="1"/>
  <c r="P288" i="1" s="1"/>
  <c r="B288" i="1" s="1"/>
  <c r="D363" i="1" l="1"/>
  <c r="E363" i="1" s="1"/>
  <c r="F364" i="1" s="1"/>
  <c r="O363" i="1"/>
  <c r="A364" i="1"/>
  <c r="Q362" i="1"/>
  <c r="R362" i="1" s="1"/>
  <c r="J363" i="1"/>
  <c r="K363" i="1" s="1"/>
  <c r="L363" i="1" s="1"/>
  <c r="M363" i="1" s="1"/>
  <c r="S363" i="1"/>
  <c r="S364" i="1" s="1"/>
  <c r="T363" i="1"/>
  <c r="T364" i="1" s="1"/>
  <c r="C347" i="1"/>
  <c r="K290" i="1"/>
  <c r="L290" i="1" s="1"/>
  <c r="M290" i="1" s="1"/>
  <c r="J291" i="1"/>
  <c r="G290" i="1"/>
  <c r="H289" i="1"/>
  <c r="N289" i="1" s="1"/>
  <c r="P289" i="1" s="1"/>
  <c r="B289" i="1" s="1"/>
  <c r="D364" i="1" l="1"/>
  <c r="E364" i="1" s="1"/>
  <c r="F365" i="1" s="1"/>
  <c r="A365" i="1"/>
  <c r="O364" i="1"/>
  <c r="Q363" i="1"/>
  <c r="R363" i="1" s="1"/>
  <c r="J364" i="1"/>
  <c r="K364" i="1" s="1"/>
  <c r="L364" i="1" s="1"/>
  <c r="M364" i="1" s="1"/>
  <c r="C348" i="1"/>
  <c r="K291" i="1"/>
  <c r="L291" i="1" s="1"/>
  <c r="M291" i="1" s="1"/>
  <c r="J292" i="1"/>
  <c r="G291" i="1"/>
  <c r="H290" i="1"/>
  <c r="N290" i="1" s="1"/>
  <c r="P290" i="1" s="1"/>
  <c r="B290" i="1" s="1"/>
  <c r="Q364" i="1" l="1"/>
  <c r="R364" i="1" s="1"/>
  <c r="J365" i="1"/>
  <c r="D365" i="1"/>
  <c r="E365" i="1" s="1"/>
  <c r="F366" i="1" s="1"/>
  <c r="A366" i="1"/>
  <c r="O365" i="1"/>
  <c r="K365" i="1"/>
  <c r="L365" i="1" s="1"/>
  <c r="M365" i="1" s="1"/>
  <c r="S365" i="1"/>
  <c r="T365" i="1"/>
  <c r="C349" i="1"/>
  <c r="K292" i="1"/>
  <c r="L292" i="1" s="1"/>
  <c r="M292" i="1" s="1"/>
  <c r="J293" i="1"/>
  <c r="G292" i="1"/>
  <c r="H291" i="1"/>
  <c r="N291" i="1" s="1"/>
  <c r="P291" i="1" s="1"/>
  <c r="B291" i="1" s="1"/>
  <c r="T366" i="1" l="1"/>
  <c r="S366" i="1"/>
  <c r="D366" i="1"/>
  <c r="E366" i="1" s="1"/>
  <c r="F367" i="1" s="1"/>
  <c r="O366" i="1"/>
  <c r="A367" i="1"/>
  <c r="Q365" i="1"/>
  <c r="R365" i="1" s="1"/>
  <c r="J366" i="1"/>
  <c r="K366" i="1" s="1"/>
  <c r="L366" i="1" s="1"/>
  <c r="M366" i="1" s="1"/>
  <c r="C350" i="1"/>
  <c r="K293" i="1"/>
  <c r="L293" i="1" s="1"/>
  <c r="M293" i="1" s="1"/>
  <c r="J294" i="1"/>
  <c r="G293" i="1"/>
  <c r="H292" i="1"/>
  <c r="N292" i="1" s="1"/>
  <c r="P292" i="1" s="1"/>
  <c r="B292" i="1" s="1"/>
  <c r="D367" i="1" l="1"/>
  <c r="E367" i="1" s="1"/>
  <c r="F368" i="1" s="1"/>
  <c r="O367" i="1"/>
  <c r="A368" i="1"/>
  <c r="Q366" i="1"/>
  <c r="R366" i="1" s="1"/>
  <c r="J367" i="1"/>
  <c r="K367" i="1" s="1"/>
  <c r="L367" i="1" s="1"/>
  <c r="M367" i="1" s="1"/>
  <c r="S367" i="1"/>
  <c r="T367" i="1"/>
  <c r="C351" i="1"/>
  <c r="K294" i="1"/>
  <c r="L294" i="1" s="1"/>
  <c r="M294" i="1" s="1"/>
  <c r="J295" i="1"/>
  <c r="G294" i="1"/>
  <c r="H293" i="1"/>
  <c r="N293" i="1" s="1"/>
  <c r="P293" i="1" s="1"/>
  <c r="B293" i="1" s="1"/>
  <c r="T368" i="1" l="1"/>
  <c r="S368" i="1"/>
  <c r="D368" i="1"/>
  <c r="E368" i="1" s="1"/>
  <c r="F369" i="1" s="1"/>
  <c r="O368" i="1"/>
  <c r="A369" i="1"/>
  <c r="Q367" i="1"/>
  <c r="R367" i="1" s="1"/>
  <c r="J368" i="1"/>
  <c r="K368" i="1" s="1"/>
  <c r="L368" i="1" s="1"/>
  <c r="M368" i="1" s="1"/>
  <c r="C352" i="1"/>
  <c r="K295" i="1"/>
  <c r="L295" i="1" s="1"/>
  <c r="M295" i="1" s="1"/>
  <c r="J296" i="1"/>
  <c r="G295" i="1"/>
  <c r="H294" i="1"/>
  <c r="N294" i="1" s="1"/>
  <c r="P294" i="1" s="1"/>
  <c r="B294" i="1" s="1"/>
  <c r="D369" i="1" l="1"/>
  <c r="E369" i="1" s="1"/>
  <c r="F370" i="1" s="1"/>
  <c r="A370" i="1"/>
  <c r="O369" i="1"/>
  <c r="Q368" i="1"/>
  <c r="R368" i="1" s="1"/>
  <c r="J369" i="1"/>
  <c r="K369" i="1" s="1"/>
  <c r="L369" i="1" s="1"/>
  <c r="M369" i="1" s="1"/>
  <c r="T369" i="1"/>
  <c r="S369" i="1"/>
  <c r="C353" i="1"/>
  <c r="K296" i="1"/>
  <c r="L296" i="1" s="1"/>
  <c r="M296" i="1" s="1"/>
  <c r="J297" i="1"/>
  <c r="G296" i="1"/>
  <c r="H295" i="1"/>
  <c r="N295" i="1" s="1"/>
  <c r="P295" i="1" s="1"/>
  <c r="B295" i="1" s="1"/>
  <c r="T370" i="1" l="1"/>
  <c r="S370" i="1"/>
  <c r="Q369" i="1"/>
  <c r="R369" i="1" s="1"/>
  <c r="J370" i="1"/>
  <c r="D370" i="1"/>
  <c r="E370" i="1" s="1"/>
  <c r="F371" i="1" s="1"/>
  <c r="A371" i="1"/>
  <c r="O370" i="1"/>
  <c r="K370" i="1"/>
  <c r="L370" i="1" s="1"/>
  <c r="M370" i="1" s="1"/>
  <c r="C354" i="1"/>
  <c r="K297" i="1"/>
  <c r="L297" i="1" s="1"/>
  <c r="M297" i="1" s="1"/>
  <c r="J298" i="1"/>
  <c r="G297" i="1"/>
  <c r="H296" i="1"/>
  <c r="N296" i="1" s="1"/>
  <c r="P296" i="1" s="1"/>
  <c r="B296" i="1" s="1"/>
  <c r="Q370" i="1" l="1"/>
  <c r="R370" i="1" s="1"/>
  <c r="J371" i="1"/>
  <c r="D371" i="1"/>
  <c r="E371" i="1" s="1"/>
  <c r="F372" i="1" s="1"/>
  <c r="O371" i="1"/>
  <c r="A372" i="1"/>
  <c r="K371" i="1"/>
  <c r="L371" i="1" s="1"/>
  <c r="M371" i="1" s="1"/>
  <c r="T371" i="1"/>
  <c r="S371" i="1"/>
  <c r="C355" i="1"/>
  <c r="K298" i="1"/>
  <c r="L298" i="1" s="1"/>
  <c r="M298" i="1" s="1"/>
  <c r="J299" i="1"/>
  <c r="G298" i="1"/>
  <c r="H297" i="1"/>
  <c r="N297" i="1" s="1"/>
  <c r="P297" i="1" s="1"/>
  <c r="B297" i="1" s="1"/>
  <c r="S372" i="1" l="1"/>
  <c r="T372" i="1"/>
  <c r="Q371" i="1"/>
  <c r="R371" i="1" s="1"/>
  <c r="J372" i="1"/>
  <c r="D372" i="1"/>
  <c r="E372" i="1" s="1"/>
  <c r="F373" i="1" s="1"/>
  <c r="A373" i="1"/>
  <c r="O372" i="1"/>
  <c r="K372" i="1"/>
  <c r="L372" i="1" s="1"/>
  <c r="M372" i="1" s="1"/>
  <c r="C356" i="1"/>
  <c r="K299" i="1"/>
  <c r="L299" i="1" s="1"/>
  <c r="M299" i="1" s="1"/>
  <c r="J300" i="1"/>
  <c r="G299" i="1"/>
  <c r="H298" i="1"/>
  <c r="N298" i="1" s="1"/>
  <c r="P298" i="1" s="1"/>
  <c r="B298" i="1" s="1"/>
  <c r="Q372" i="1" l="1"/>
  <c r="R372" i="1" s="1"/>
  <c r="J373" i="1"/>
  <c r="D373" i="1"/>
  <c r="E373" i="1" s="1"/>
  <c r="F374" i="1" s="1"/>
  <c r="O373" i="1"/>
  <c r="A374" i="1"/>
  <c r="K373" i="1"/>
  <c r="L373" i="1" s="1"/>
  <c r="M373" i="1" s="1"/>
  <c r="T373" i="1"/>
  <c r="S373" i="1"/>
  <c r="C357" i="1"/>
  <c r="K300" i="1"/>
  <c r="L300" i="1" s="1"/>
  <c r="M300" i="1" s="1"/>
  <c r="J301" i="1"/>
  <c r="G300" i="1"/>
  <c r="H299" i="1"/>
  <c r="N299" i="1" s="1"/>
  <c r="P299" i="1" s="1"/>
  <c r="B299" i="1" s="1"/>
  <c r="S374" i="1" l="1"/>
  <c r="T374" i="1"/>
  <c r="Q373" i="1"/>
  <c r="R373" i="1" s="1"/>
  <c r="J374" i="1"/>
  <c r="D374" i="1"/>
  <c r="E374" i="1" s="1"/>
  <c r="F375" i="1" s="1"/>
  <c r="O374" i="1"/>
  <c r="A375" i="1"/>
  <c r="K374" i="1"/>
  <c r="L374" i="1" s="1"/>
  <c r="M374" i="1" s="1"/>
  <c r="C358" i="1"/>
  <c r="K301" i="1"/>
  <c r="L301" i="1" s="1"/>
  <c r="M301" i="1" s="1"/>
  <c r="J302" i="1"/>
  <c r="G301" i="1"/>
  <c r="H300" i="1"/>
  <c r="N300" i="1" s="1"/>
  <c r="P300" i="1" s="1"/>
  <c r="B300" i="1" s="1"/>
  <c r="Q374" i="1" l="1"/>
  <c r="R374" i="1" s="1"/>
  <c r="J375" i="1"/>
  <c r="D375" i="1"/>
  <c r="E375" i="1" s="1"/>
  <c r="F376" i="1" s="1"/>
  <c r="A376" i="1"/>
  <c r="O375" i="1"/>
  <c r="K375" i="1"/>
  <c r="L375" i="1" s="1"/>
  <c r="M375" i="1" s="1"/>
  <c r="T375" i="1"/>
  <c r="S375" i="1"/>
  <c r="C359" i="1"/>
  <c r="K302" i="1"/>
  <c r="L302" i="1" s="1"/>
  <c r="M302" i="1" s="1"/>
  <c r="J303" i="1"/>
  <c r="G302" i="1"/>
  <c r="H301" i="1"/>
  <c r="N301" i="1" s="1"/>
  <c r="P301" i="1" s="1"/>
  <c r="B301" i="1" s="1"/>
  <c r="S376" i="1" l="1"/>
  <c r="Q375" i="1"/>
  <c r="R375" i="1" s="1"/>
  <c r="J376" i="1"/>
  <c r="T376" i="1"/>
  <c r="D376" i="1"/>
  <c r="E376" i="1" s="1"/>
  <c r="F377" i="1" s="1"/>
  <c r="O376" i="1"/>
  <c r="A377" i="1"/>
  <c r="K376" i="1"/>
  <c r="L376" i="1" s="1"/>
  <c r="M376" i="1" s="1"/>
  <c r="C360" i="1"/>
  <c r="K303" i="1"/>
  <c r="L303" i="1" s="1"/>
  <c r="M303" i="1" s="1"/>
  <c r="J304" i="1"/>
  <c r="G303" i="1"/>
  <c r="H302" i="1"/>
  <c r="N302" i="1" s="1"/>
  <c r="P302" i="1" s="1"/>
  <c r="B302" i="1" s="1"/>
  <c r="D377" i="1" l="1"/>
  <c r="E377" i="1" s="1"/>
  <c r="F378" i="1" s="1"/>
  <c r="O377" i="1"/>
  <c r="A378" i="1"/>
  <c r="Q376" i="1"/>
  <c r="R376" i="1" s="1"/>
  <c r="J377" i="1"/>
  <c r="K377" i="1" s="1"/>
  <c r="L377" i="1" s="1"/>
  <c r="M377" i="1" s="1"/>
  <c r="T377" i="1"/>
  <c r="S377" i="1"/>
  <c r="S378" i="1" s="1"/>
  <c r="C361" i="1"/>
  <c r="K304" i="1"/>
  <c r="L304" i="1" s="1"/>
  <c r="M304" i="1" s="1"/>
  <c r="J305" i="1"/>
  <c r="G304" i="1"/>
  <c r="H303" i="1"/>
  <c r="N303" i="1" s="1"/>
  <c r="P303" i="1" s="1"/>
  <c r="B303" i="1" s="1"/>
  <c r="T378" i="1" l="1"/>
  <c r="D378" i="1"/>
  <c r="E378" i="1" s="1"/>
  <c r="F379" i="1" s="1"/>
  <c r="O378" i="1"/>
  <c r="S379" i="1" s="1"/>
  <c r="A379" i="1"/>
  <c r="Q377" i="1"/>
  <c r="R377" i="1" s="1"/>
  <c r="J378" i="1"/>
  <c r="K378" i="1" s="1"/>
  <c r="L378" i="1" s="1"/>
  <c r="M378" i="1" s="1"/>
  <c r="C362" i="1"/>
  <c r="K305" i="1"/>
  <c r="L305" i="1" s="1"/>
  <c r="M305" i="1" s="1"/>
  <c r="J306" i="1"/>
  <c r="G305" i="1"/>
  <c r="H304" i="1"/>
  <c r="N304" i="1" s="1"/>
  <c r="P304" i="1" s="1"/>
  <c r="B304" i="1" s="1"/>
  <c r="D379" i="1" l="1"/>
  <c r="E379" i="1" s="1"/>
  <c r="F380" i="1" s="1"/>
  <c r="A380" i="1"/>
  <c r="O379" i="1"/>
  <c r="Q378" i="1"/>
  <c r="R378" i="1" s="1"/>
  <c r="J379" i="1"/>
  <c r="K379" i="1" s="1"/>
  <c r="L379" i="1" s="1"/>
  <c r="M379" i="1" s="1"/>
  <c r="T379" i="1"/>
  <c r="C363" i="1"/>
  <c r="K306" i="1"/>
  <c r="L306" i="1" s="1"/>
  <c r="M306" i="1" s="1"/>
  <c r="J307" i="1"/>
  <c r="G306" i="1"/>
  <c r="H305" i="1"/>
  <c r="N305" i="1" s="1"/>
  <c r="P305" i="1" s="1"/>
  <c r="B305" i="1" s="1"/>
  <c r="T380" i="1" l="1"/>
  <c r="Q379" i="1"/>
  <c r="R379" i="1" s="1"/>
  <c r="J380" i="1"/>
  <c r="D380" i="1"/>
  <c r="E380" i="1" s="1"/>
  <c r="F381" i="1" s="1"/>
  <c r="A381" i="1"/>
  <c r="O380" i="1"/>
  <c r="K380" i="1"/>
  <c r="L380" i="1" s="1"/>
  <c r="M380" i="1" s="1"/>
  <c r="S380" i="1"/>
  <c r="C364" i="1"/>
  <c r="K307" i="1"/>
  <c r="L307" i="1" s="1"/>
  <c r="M307" i="1" s="1"/>
  <c r="J308" i="1"/>
  <c r="G307" i="1"/>
  <c r="H306" i="1"/>
  <c r="N306" i="1" s="1"/>
  <c r="P306" i="1" s="1"/>
  <c r="B306" i="1" s="1"/>
  <c r="S381" i="1" l="1"/>
  <c r="Q380" i="1"/>
  <c r="R380" i="1" s="1"/>
  <c r="J381" i="1"/>
  <c r="D381" i="1"/>
  <c r="E381" i="1" s="1"/>
  <c r="F382" i="1" s="1"/>
  <c r="O381" i="1"/>
  <c r="A382" i="1"/>
  <c r="K381" i="1"/>
  <c r="L381" i="1" s="1"/>
  <c r="M381" i="1" s="1"/>
  <c r="T381" i="1"/>
  <c r="C365" i="1"/>
  <c r="K308" i="1"/>
  <c r="L308" i="1" s="1"/>
  <c r="M308" i="1" s="1"/>
  <c r="J309" i="1"/>
  <c r="G308" i="1"/>
  <c r="H307" i="1"/>
  <c r="N307" i="1" s="1"/>
  <c r="P307" i="1" s="1"/>
  <c r="B307" i="1" s="1"/>
  <c r="T382" i="1" l="1"/>
  <c r="D382" i="1"/>
  <c r="E382" i="1" s="1"/>
  <c r="F383" i="1" s="1"/>
  <c r="A383" i="1"/>
  <c r="O382" i="1"/>
  <c r="Q381" i="1"/>
  <c r="R381" i="1" s="1"/>
  <c r="J382" i="1"/>
  <c r="K382" i="1" s="1"/>
  <c r="L382" i="1" s="1"/>
  <c r="M382" i="1" s="1"/>
  <c r="S382" i="1"/>
  <c r="C366" i="1"/>
  <c r="K309" i="1"/>
  <c r="L309" i="1" s="1"/>
  <c r="M309" i="1" s="1"/>
  <c r="J310" i="1"/>
  <c r="G309" i="1"/>
  <c r="H308" i="1"/>
  <c r="N308" i="1" s="1"/>
  <c r="P308" i="1" s="1"/>
  <c r="B308" i="1" s="1"/>
  <c r="S383" i="1" l="1"/>
  <c r="Q382" i="1"/>
  <c r="R382" i="1" s="1"/>
  <c r="J383" i="1"/>
  <c r="D383" i="1"/>
  <c r="E383" i="1" s="1"/>
  <c r="F384" i="1" s="1"/>
  <c r="O383" i="1"/>
  <c r="A384" i="1"/>
  <c r="K383" i="1"/>
  <c r="L383" i="1" s="1"/>
  <c r="M383" i="1" s="1"/>
  <c r="T383" i="1"/>
  <c r="C367" i="1"/>
  <c r="K310" i="1"/>
  <c r="L310" i="1" s="1"/>
  <c r="M310" i="1" s="1"/>
  <c r="J311" i="1"/>
  <c r="G310" i="1"/>
  <c r="H309" i="1"/>
  <c r="N309" i="1" s="1"/>
  <c r="P309" i="1" s="1"/>
  <c r="B309" i="1" s="1"/>
  <c r="T384" i="1" l="1"/>
  <c r="D384" i="1"/>
  <c r="E384" i="1" s="1"/>
  <c r="F385" i="1" s="1"/>
  <c r="O384" i="1"/>
  <c r="A385" i="1"/>
  <c r="Q383" i="1"/>
  <c r="R383" i="1" s="1"/>
  <c r="J384" i="1"/>
  <c r="K384" i="1" s="1"/>
  <c r="L384" i="1" s="1"/>
  <c r="M384" i="1" s="1"/>
  <c r="S384" i="1"/>
  <c r="C368" i="1"/>
  <c r="K311" i="1"/>
  <c r="L311" i="1" s="1"/>
  <c r="M311" i="1" s="1"/>
  <c r="J312" i="1"/>
  <c r="G311" i="1"/>
  <c r="H310" i="1"/>
  <c r="N310" i="1" s="1"/>
  <c r="P310" i="1" s="1"/>
  <c r="B310" i="1" s="1"/>
  <c r="S385" i="1" l="1"/>
  <c r="Q384" i="1"/>
  <c r="R384" i="1" s="1"/>
  <c r="J385" i="1"/>
  <c r="T385" i="1"/>
  <c r="D385" i="1"/>
  <c r="E385" i="1" s="1"/>
  <c r="F386" i="1" s="1"/>
  <c r="O385" i="1"/>
  <c r="A386" i="1"/>
  <c r="K385" i="1"/>
  <c r="L385" i="1" s="1"/>
  <c r="M385" i="1" s="1"/>
  <c r="C369" i="1"/>
  <c r="K312" i="1"/>
  <c r="L312" i="1" s="1"/>
  <c r="M312" i="1" s="1"/>
  <c r="J313" i="1"/>
  <c r="G312" i="1"/>
  <c r="H311" i="1"/>
  <c r="N311" i="1" s="1"/>
  <c r="P311" i="1" s="1"/>
  <c r="B311" i="1" s="1"/>
  <c r="Q385" i="1" l="1"/>
  <c r="R385" i="1" s="1"/>
  <c r="J386" i="1"/>
  <c r="D386" i="1"/>
  <c r="E386" i="1" s="1"/>
  <c r="F387" i="1" s="1"/>
  <c r="A387" i="1"/>
  <c r="O386" i="1"/>
  <c r="K386" i="1"/>
  <c r="L386" i="1" s="1"/>
  <c r="M386" i="1" s="1"/>
  <c r="T386" i="1"/>
  <c r="S386" i="1"/>
  <c r="S387" i="1" s="1"/>
  <c r="C370" i="1"/>
  <c r="K313" i="1"/>
  <c r="L313" i="1" s="1"/>
  <c r="M313" i="1" s="1"/>
  <c r="J314" i="1"/>
  <c r="G313" i="1"/>
  <c r="H312" i="1"/>
  <c r="N312" i="1" s="1"/>
  <c r="P312" i="1" s="1"/>
  <c r="B312" i="1" s="1"/>
  <c r="T387" i="1" l="1"/>
  <c r="Q386" i="1"/>
  <c r="R386" i="1" s="1"/>
  <c r="J387" i="1"/>
  <c r="D387" i="1"/>
  <c r="E387" i="1" s="1"/>
  <c r="F388" i="1" s="1"/>
  <c r="A388" i="1"/>
  <c r="O387" i="1"/>
  <c r="K387" i="1"/>
  <c r="L387" i="1" s="1"/>
  <c r="M387" i="1" s="1"/>
  <c r="C371" i="1"/>
  <c r="K314" i="1"/>
  <c r="L314" i="1" s="1"/>
  <c r="M314" i="1" s="1"/>
  <c r="J315" i="1"/>
  <c r="G314" i="1"/>
  <c r="H313" i="1"/>
  <c r="N313" i="1" s="1"/>
  <c r="P313" i="1" s="1"/>
  <c r="B313" i="1" s="1"/>
  <c r="D388" i="1" l="1"/>
  <c r="E388" i="1" s="1"/>
  <c r="F389" i="1" s="1"/>
  <c r="O388" i="1"/>
  <c r="A389" i="1"/>
  <c r="Q387" i="1"/>
  <c r="R387" i="1" s="1"/>
  <c r="J388" i="1"/>
  <c r="K388" i="1" s="1"/>
  <c r="L388" i="1" s="1"/>
  <c r="M388" i="1" s="1"/>
  <c r="S388" i="1"/>
  <c r="T388" i="1"/>
  <c r="T389" i="1" s="1"/>
  <c r="C372" i="1"/>
  <c r="K315" i="1"/>
  <c r="L315" i="1" s="1"/>
  <c r="M315" i="1" s="1"/>
  <c r="J316" i="1"/>
  <c r="G315" i="1"/>
  <c r="H314" i="1"/>
  <c r="N314" i="1" s="1"/>
  <c r="P314" i="1" s="1"/>
  <c r="B314" i="1" s="1"/>
  <c r="D389" i="1" l="1"/>
  <c r="E389" i="1" s="1"/>
  <c r="F390" i="1" s="1"/>
  <c r="O389" i="1"/>
  <c r="T390" i="1" s="1"/>
  <c r="A390" i="1"/>
  <c r="S389" i="1"/>
  <c r="Q388" i="1"/>
  <c r="R388" i="1" s="1"/>
  <c r="J389" i="1"/>
  <c r="K389" i="1" s="1"/>
  <c r="L389" i="1" s="1"/>
  <c r="M389" i="1" s="1"/>
  <c r="C373" i="1"/>
  <c r="K316" i="1"/>
  <c r="L316" i="1" s="1"/>
  <c r="M316" i="1" s="1"/>
  <c r="J317" i="1"/>
  <c r="G316" i="1"/>
  <c r="H315" i="1"/>
  <c r="N315" i="1" s="1"/>
  <c r="P315" i="1" s="1"/>
  <c r="B315" i="1" s="1"/>
  <c r="S390" i="1" l="1"/>
  <c r="A391" i="1"/>
  <c r="D390" i="1"/>
  <c r="E390" i="1" s="1"/>
  <c r="F391" i="1" s="1"/>
  <c r="O390" i="1"/>
  <c r="Q389" i="1"/>
  <c r="R389" i="1" s="1"/>
  <c r="J390" i="1"/>
  <c r="K390" i="1" s="1"/>
  <c r="L390" i="1" s="1"/>
  <c r="M390" i="1" s="1"/>
  <c r="C374" i="1"/>
  <c r="K317" i="1"/>
  <c r="L317" i="1" s="1"/>
  <c r="M317" i="1" s="1"/>
  <c r="J318" i="1"/>
  <c r="G317" i="1"/>
  <c r="H316" i="1"/>
  <c r="N316" i="1" s="1"/>
  <c r="P316" i="1" s="1"/>
  <c r="B316" i="1" s="1"/>
  <c r="Q390" i="1" l="1"/>
  <c r="R390" i="1" s="1"/>
  <c r="J391" i="1"/>
  <c r="A392" i="1"/>
  <c r="O391" i="1"/>
  <c r="D391" i="1"/>
  <c r="E391" i="1" s="1"/>
  <c r="F392" i="1" s="1"/>
  <c r="K391" i="1"/>
  <c r="L391" i="1" s="1"/>
  <c r="M391" i="1" s="1"/>
  <c r="S391" i="1"/>
  <c r="T391" i="1"/>
  <c r="C375" i="1"/>
  <c r="K318" i="1"/>
  <c r="L318" i="1" s="1"/>
  <c r="M318" i="1" s="1"/>
  <c r="J319" i="1"/>
  <c r="G318" i="1"/>
  <c r="H317" i="1"/>
  <c r="N317" i="1" s="1"/>
  <c r="P317" i="1" s="1"/>
  <c r="B317" i="1" s="1"/>
  <c r="T392" i="1" l="1"/>
  <c r="S392" i="1"/>
  <c r="Q391" i="1"/>
  <c r="R391" i="1" s="1"/>
  <c r="J392" i="1"/>
  <c r="A393" i="1"/>
  <c r="O392" i="1"/>
  <c r="D392" i="1"/>
  <c r="E392" i="1" s="1"/>
  <c r="F393" i="1" s="1"/>
  <c r="K392" i="1"/>
  <c r="L392" i="1" s="1"/>
  <c r="M392" i="1" s="1"/>
  <c r="C376" i="1"/>
  <c r="K319" i="1"/>
  <c r="L319" i="1" s="1"/>
  <c r="M319" i="1" s="1"/>
  <c r="J320" i="1"/>
  <c r="G319" i="1"/>
  <c r="H318" i="1"/>
  <c r="N318" i="1" s="1"/>
  <c r="P318" i="1" s="1"/>
  <c r="B318" i="1" s="1"/>
  <c r="Q392" i="1" l="1"/>
  <c r="R392" i="1" s="1"/>
  <c r="J393" i="1"/>
  <c r="A394" i="1"/>
  <c r="O393" i="1"/>
  <c r="D393" i="1"/>
  <c r="E393" i="1" s="1"/>
  <c r="F394" i="1" s="1"/>
  <c r="K393" i="1"/>
  <c r="L393" i="1" s="1"/>
  <c r="M393" i="1" s="1"/>
  <c r="T393" i="1"/>
  <c r="S393" i="1"/>
  <c r="C377" i="1"/>
  <c r="H319" i="1"/>
  <c r="N319" i="1" s="1"/>
  <c r="P319" i="1" s="1"/>
  <c r="B319" i="1" s="1"/>
  <c r="G320" i="1"/>
  <c r="K320" i="1"/>
  <c r="L320" i="1" s="1"/>
  <c r="M320" i="1" s="1"/>
  <c r="J321" i="1"/>
  <c r="S394" i="1" l="1"/>
  <c r="T394" i="1"/>
  <c r="Q393" i="1"/>
  <c r="R393" i="1" s="1"/>
  <c r="J394" i="1"/>
  <c r="A395" i="1"/>
  <c r="O394" i="1"/>
  <c r="D394" i="1"/>
  <c r="E394" i="1" s="1"/>
  <c r="F395" i="1" s="1"/>
  <c r="K394" i="1"/>
  <c r="L394" i="1" s="1"/>
  <c r="M394" i="1" s="1"/>
  <c r="C378" i="1"/>
  <c r="K321" i="1"/>
  <c r="L321" i="1" s="1"/>
  <c r="M321" i="1" s="1"/>
  <c r="J322" i="1"/>
  <c r="G321" i="1"/>
  <c r="H320" i="1"/>
  <c r="N320" i="1" s="1"/>
  <c r="P320" i="1" s="1"/>
  <c r="B320" i="1" s="1"/>
  <c r="Q394" i="1" l="1"/>
  <c r="R394" i="1" s="1"/>
  <c r="J395" i="1"/>
  <c r="A396" i="1"/>
  <c r="O395" i="1"/>
  <c r="D395" i="1"/>
  <c r="E395" i="1" s="1"/>
  <c r="F396" i="1" s="1"/>
  <c r="K395" i="1"/>
  <c r="L395" i="1" s="1"/>
  <c r="M395" i="1" s="1"/>
  <c r="T395" i="1"/>
  <c r="S395" i="1"/>
  <c r="S396" i="1" s="1"/>
  <c r="C379" i="1"/>
  <c r="G322" i="1"/>
  <c r="H321" i="1"/>
  <c r="N321" i="1" s="1"/>
  <c r="P321" i="1" s="1"/>
  <c r="B321" i="1" s="1"/>
  <c r="K322" i="1"/>
  <c r="L322" i="1" s="1"/>
  <c r="M322" i="1" s="1"/>
  <c r="J323" i="1"/>
  <c r="T396" i="1" l="1"/>
  <c r="Q395" i="1"/>
  <c r="R395" i="1" s="1"/>
  <c r="J396" i="1"/>
  <c r="A397" i="1"/>
  <c r="O396" i="1"/>
  <c r="D396" i="1"/>
  <c r="E396" i="1" s="1"/>
  <c r="F397" i="1" s="1"/>
  <c r="K396" i="1"/>
  <c r="L396" i="1" s="1"/>
  <c r="M396" i="1" s="1"/>
  <c r="C380" i="1"/>
  <c r="K323" i="1"/>
  <c r="L323" i="1" s="1"/>
  <c r="M323" i="1" s="1"/>
  <c r="J324" i="1"/>
  <c r="G323" i="1"/>
  <c r="H322" i="1"/>
  <c r="N322" i="1" s="1"/>
  <c r="P322" i="1" s="1"/>
  <c r="Q396" i="1" l="1"/>
  <c r="R396" i="1" s="1"/>
  <c r="J397" i="1"/>
  <c r="A398" i="1"/>
  <c r="O397" i="1"/>
  <c r="D397" i="1"/>
  <c r="E397" i="1" s="1"/>
  <c r="F398" i="1" s="1"/>
  <c r="K397" i="1"/>
  <c r="L397" i="1" s="1"/>
  <c r="M397" i="1" s="1"/>
  <c r="T397" i="1"/>
  <c r="S397" i="1"/>
  <c r="C381" i="1"/>
  <c r="B322" i="1"/>
  <c r="G324" i="1"/>
  <c r="H323" i="1"/>
  <c r="N323" i="1" s="1"/>
  <c r="P323" i="1" s="1"/>
  <c r="B323" i="1" s="1"/>
  <c r="K324" i="1"/>
  <c r="L324" i="1" s="1"/>
  <c r="M324" i="1" s="1"/>
  <c r="J325" i="1"/>
  <c r="A6" i="1"/>
  <c r="A5" i="1"/>
  <c r="S398" i="1" l="1"/>
  <c r="T398" i="1"/>
  <c r="A399" i="1"/>
  <c r="O398" i="1"/>
  <c r="D398" i="1"/>
  <c r="E398" i="1" s="1"/>
  <c r="F399" i="1" s="1"/>
  <c r="Q397" i="1"/>
  <c r="R397" i="1" s="1"/>
  <c r="J398" i="1"/>
  <c r="K398" i="1" s="1"/>
  <c r="L398" i="1" s="1"/>
  <c r="M398" i="1" s="1"/>
  <c r="C382" i="1"/>
  <c r="K325" i="1"/>
  <c r="L325" i="1" s="1"/>
  <c r="M325" i="1" s="1"/>
  <c r="J326" i="1"/>
  <c r="G325" i="1"/>
  <c r="H324" i="1"/>
  <c r="N324" i="1" s="1"/>
  <c r="P324" i="1" s="1"/>
  <c r="B324" i="1" s="1"/>
  <c r="B12" i="1"/>
  <c r="T399" i="1" l="1"/>
  <c r="Q398" i="1"/>
  <c r="R398" i="1" s="1"/>
  <c r="J399" i="1"/>
  <c r="A400" i="1"/>
  <c r="O399" i="1"/>
  <c r="D399" i="1"/>
  <c r="E399" i="1" s="1"/>
  <c r="F400" i="1" s="1"/>
  <c r="K399" i="1"/>
  <c r="L399" i="1" s="1"/>
  <c r="M399" i="1" s="1"/>
  <c r="S399" i="1"/>
  <c r="C383" i="1"/>
  <c r="G326" i="1"/>
  <c r="H325" i="1"/>
  <c r="N325" i="1" s="1"/>
  <c r="P325" i="1" s="1"/>
  <c r="B325" i="1" s="1"/>
  <c r="K326" i="1"/>
  <c r="L326" i="1" s="1"/>
  <c r="M326" i="1" s="1"/>
  <c r="J327" i="1"/>
  <c r="S400" i="1" l="1"/>
  <c r="Q399" i="1"/>
  <c r="R399" i="1" s="1"/>
  <c r="J400" i="1"/>
  <c r="A401" i="1"/>
  <c r="O400" i="1"/>
  <c r="D400" i="1"/>
  <c r="E400" i="1" s="1"/>
  <c r="F401" i="1" s="1"/>
  <c r="K400" i="1"/>
  <c r="L400" i="1" s="1"/>
  <c r="M400" i="1" s="1"/>
  <c r="T400" i="1"/>
  <c r="C384" i="1"/>
  <c r="K327" i="1"/>
  <c r="L327" i="1" s="1"/>
  <c r="M327" i="1" s="1"/>
  <c r="J328" i="1"/>
  <c r="G327" i="1"/>
  <c r="H326" i="1"/>
  <c r="N326" i="1" s="1"/>
  <c r="P326" i="1" s="1"/>
  <c r="T401" i="1" l="1"/>
  <c r="Q400" i="1"/>
  <c r="R400" i="1" s="1"/>
  <c r="J401" i="1"/>
  <c r="A402" i="1"/>
  <c r="O401" i="1"/>
  <c r="D401" i="1"/>
  <c r="E401" i="1" s="1"/>
  <c r="F402" i="1" s="1"/>
  <c r="K401" i="1"/>
  <c r="L401" i="1" s="1"/>
  <c r="M401" i="1" s="1"/>
  <c r="S401" i="1"/>
  <c r="C385" i="1"/>
  <c r="B326" i="1"/>
  <c r="G328" i="1"/>
  <c r="H327" i="1"/>
  <c r="N327" i="1" s="1"/>
  <c r="P327" i="1" s="1"/>
  <c r="B327" i="1" s="1"/>
  <c r="K328" i="1"/>
  <c r="L328" i="1" s="1"/>
  <c r="M328" i="1" s="1"/>
  <c r="J329" i="1"/>
  <c r="S402" i="1" l="1"/>
  <c r="Q401" i="1"/>
  <c r="R401" i="1" s="1"/>
  <c r="J402" i="1"/>
  <c r="A403" i="1"/>
  <c r="O402" i="1"/>
  <c r="D402" i="1"/>
  <c r="E402" i="1" s="1"/>
  <c r="F403" i="1" s="1"/>
  <c r="K402" i="1"/>
  <c r="L402" i="1" s="1"/>
  <c r="M402" i="1" s="1"/>
  <c r="T402" i="1"/>
  <c r="C386" i="1"/>
  <c r="K329" i="1"/>
  <c r="L329" i="1" s="1"/>
  <c r="M329" i="1" s="1"/>
  <c r="J330" i="1"/>
  <c r="G329" i="1"/>
  <c r="H328" i="1"/>
  <c r="N328" i="1" s="1"/>
  <c r="P328" i="1" s="1"/>
  <c r="T403" i="1" l="1"/>
  <c r="A404" i="1"/>
  <c r="O403" i="1"/>
  <c r="D403" i="1"/>
  <c r="E403" i="1" s="1"/>
  <c r="F404" i="1" s="1"/>
  <c r="Q402" i="1"/>
  <c r="R402" i="1" s="1"/>
  <c r="J403" i="1"/>
  <c r="K403" i="1" s="1"/>
  <c r="L403" i="1" s="1"/>
  <c r="M403" i="1" s="1"/>
  <c r="S403" i="1"/>
  <c r="S404" i="1" s="1"/>
  <c r="C387" i="1"/>
  <c r="K330" i="1"/>
  <c r="L330" i="1" s="1"/>
  <c r="M330" i="1" s="1"/>
  <c r="J331" i="1"/>
  <c r="B328" i="1"/>
  <c r="G330" i="1"/>
  <c r="H329" i="1"/>
  <c r="N329" i="1" s="1"/>
  <c r="P329" i="1" s="1"/>
  <c r="B329" i="1" s="1"/>
  <c r="Q403" i="1" l="1"/>
  <c r="R403" i="1" s="1"/>
  <c r="J404" i="1"/>
  <c r="A405" i="1"/>
  <c r="O404" i="1"/>
  <c r="D404" i="1"/>
  <c r="E404" i="1" s="1"/>
  <c r="F405" i="1" s="1"/>
  <c r="K404" i="1"/>
  <c r="L404" i="1" s="1"/>
  <c r="M404" i="1" s="1"/>
  <c r="T404" i="1"/>
  <c r="C388" i="1"/>
  <c r="K331" i="1"/>
  <c r="L331" i="1" s="1"/>
  <c r="M331" i="1" s="1"/>
  <c r="J332" i="1"/>
  <c r="G331" i="1"/>
  <c r="H330" i="1"/>
  <c r="N330" i="1" s="1"/>
  <c r="P330" i="1" s="1"/>
  <c r="T405" i="1" l="1"/>
  <c r="A406" i="1"/>
  <c r="O405" i="1"/>
  <c r="D405" i="1"/>
  <c r="E405" i="1" s="1"/>
  <c r="F406" i="1" s="1"/>
  <c r="Q404" i="1"/>
  <c r="R404" i="1" s="1"/>
  <c r="J405" i="1"/>
  <c r="K405" i="1" s="1"/>
  <c r="L405" i="1" s="1"/>
  <c r="M405" i="1" s="1"/>
  <c r="S405" i="1"/>
  <c r="C389" i="1"/>
  <c r="K332" i="1"/>
  <c r="L332" i="1" s="1"/>
  <c r="M332" i="1" s="1"/>
  <c r="J333" i="1"/>
  <c r="B330" i="1"/>
  <c r="G332" i="1"/>
  <c r="H331" i="1"/>
  <c r="N331" i="1" s="1"/>
  <c r="P331" i="1" s="1"/>
  <c r="B331" i="1" s="1"/>
  <c r="S406" i="1" l="1"/>
  <c r="Q405" i="1"/>
  <c r="R405" i="1" s="1"/>
  <c r="J406" i="1"/>
  <c r="A407" i="1"/>
  <c r="O406" i="1"/>
  <c r="D406" i="1"/>
  <c r="E406" i="1" s="1"/>
  <c r="F407" i="1" s="1"/>
  <c r="K406" i="1"/>
  <c r="L406" i="1" s="1"/>
  <c r="M406" i="1" s="1"/>
  <c r="T406" i="1"/>
  <c r="C390" i="1"/>
  <c r="K333" i="1"/>
  <c r="L333" i="1" s="1"/>
  <c r="M333" i="1" s="1"/>
  <c r="J334" i="1"/>
  <c r="G333" i="1"/>
  <c r="H332" i="1"/>
  <c r="N332" i="1" s="1"/>
  <c r="P332" i="1" s="1"/>
  <c r="B332" i="1" s="1"/>
  <c r="T407" i="1" l="1"/>
  <c r="Q406" i="1"/>
  <c r="R406" i="1" s="1"/>
  <c r="J407" i="1"/>
  <c r="A408" i="1"/>
  <c r="O407" i="1"/>
  <c r="D407" i="1"/>
  <c r="E407" i="1" s="1"/>
  <c r="F408" i="1" s="1"/>
  <c r="K407" i="1"/>
  <c r="L407" i="1" s="1"/>
  <c r="M407" i="1" s="1"/>
  <c r="S407" i="1"/>
  <c r="C391" i="1"/>
  <c r="K334" i="1"/>
  <c r="L334" i="1" s="1"/>
  <c r="M334" i="1" s="1"/>
  <c r="J335" i="1"/>
  <c r="G334" i="1"/>
  <c r="H333" i="1"/>
  <c r="N333" i="1" s="1"/>
  <c r="P333" i="1" s="1"/>
  <c r="S408" i="1" l="1"/>
  <c r="Q407" i="1"/>
  <c r="R407" i="1" s="1"/>
  <c r="J408" i="1"/>
  <c r="A409" i="1"/>
  <c r="O408" i="1"/>
  <c r="D408" i="1"/>
  <c r="E408" i="1" s="1"/>
  <c r="F409" i="1" s="1"/>
  <c r="K408" i="1"/>
  <c r="L408" i="1" s="1"/>
  <c r="M408" i="1" s="1"/>
  <c r="T408" i="1"/>
  <c r="C392" i="1"/>
  <c r="B333" i="1"/>
  <c r="K335" i="1"/>
  <c r="L335" i="1" s="1"/>
  <c r="M335" i="1" s="1"/>
  <c r="J336" i="1"/>
  <c r="G335" i="1"/>
  <c r="H334" i="1"/>
  <c r="N334" i="1" s="1"/>
  <c r="P334" i="1" s="1"/>
  <c r="B334" i="1" s="1"/>
  <c r="T409" i="1" l="1"/>
  <c r="Q408" i="1"/>
  <c r="R408" i="1" s="1"/>
  <c r="J409" i="1"/>
  <c r="A410" i="1"/>
  <c r="O409" i="1"/>
  <c r="D409" i="1"/>
  <c r="E409" i="1" s="1"/>
  <c r="F410" i="1" s="1"/>
  <c r="K409" i="1"/>
  <c r="L409" i="1" s="1"/>
  <c r="M409" i="1" s="1"/>
  <c r="S409" i="1"/>
  <c r="C393" i="1"/>
  <c r="K336" i="1"/>
  <c r="L336" i="1" s="1"/>
  <c r="M336" i="1" s="1"/>
  <c r="J337" i="1"/>
  <c r="K337" i="1" s="1"/>
  <c r="G336" i="1"/>
  <c r="H335" i="1"/>
  <c r="N335" i="1" s="1"/>
  <c r="P335" i="1" s="1"/>
  <c r="Q409" i="1" l="1"/>
  <c r="R409" i="1" s="1"/>
  <c r="J410" i="1"/>
  <c r="A411" i="1"/>
  <c r="O410" i="1"/>
  <c r="D410" i="1"/>
  <c r="E410" i="1" s="1"/>
  <c r="F411" i="1" s="1"/>
  <c r="K410" i="1"/>
  <c r="L410" i="1" s="1"/>
  <c r="M410" i="1" s="1"/>
  <c r="S410" i="1"/>
  <c r="T410" i="1"/>
  <c r="C394" i="1"/>
  <c r="B335" i="1"/>
  <c r="L337" i="1"/>
  <c r="M337" i="1" s="1"/>
  <c r="L338" i="1"/>
  <c r="M338" i="1" s="1"/>
  <c r="G337" i="1"/>
  <c r="H336" i="1"/>
  <c r="N336" i="1" s="1"/>
  <c r="P336" i="1" s="1"/>
  <c r="B336" i="1" s="1"/>
  <c r="S411" i="1" l="1"/>
  <c r="T411" i="1"/>
  <c r="A412" i="1"/>
  <c r="O411" i="1"/>
  <c r="D411" i="1"/>
  <c r="E411" i="1" s="1"/>
  <c r="F412" i="1" s="1"/>
  <c r="Q410" i="1"/>
  <c r="J411" i="1"/>
  <c r="K411" i="1" s="1"/>
  <c r="L411" i="1" s="1"/>
  <c r="M411" i="1" s="1"/>
  <c r="C395" i="1"/>
  <c r="G338" i="1"/>
  <c r="H337" i="1"/>
  <c r="N337" i="1" s="1"/>
  <c r="P337" i="1" s="1"/>
  <c r="Q411" i="1" l="1"/>
  <c r="R411" i="1" s="1"/>
  <c r="J412" i="1"/>
  <c r="A413" i="1"/>
  <c r="O412" i="1"/>
  <c r="D412" i="1"/>
  <c r="E412" i="1" s="1"/>
  <c r="F413" i="1" s="1"/>
  <c r="K412" i="1"/>
  <c r="L412" i="1" s="1"/>
  <c r="M412" i="1" s="1"/>
  <c r="T412" i="1"/>
  <c r="S412" i="1"/>
  <c r="C396" i="1"/>
  <c r="B337" i="1"/>
  <c r="G339" i="1"/>
  <c r="H338" i="1"/>
  <c r="N338" i="1" s="1"/>
  <c r="P338" i="1" s="1"/>
  <c r="B338" i="1" s="1"/>
  <c r="S413" i="1" l="1"/>
  <c r="T413" i="1"/>
  <c r="Q412" i="1"/>
  <c r="R412" i="1" s="1"/>
  <c r="J413" i="1"/>
  <c r="A414" i="1"/>
  <c r="O413" i="1"/>
  <c r="D413" i="1"/>
  <c r="E413" i="1" s="1"/>
  <c r="F414" i="1" s="1"/>
  <c r="K413" i="1"/>
  <c r="L413" i="1" s="1"/>
  <c r="M413" i="1" s="1"/>
  <c r="C397" i="1"/>
  <c r="G340" i="1"/>
  <c r="H339" i="1"/>
  <c r="N339" i="1" s="1"/>
  <c r="P339" i="1" s="1"/>
  <c r="B339" i="1" s="1"/>
  <c r="Q413" i="1" l="1"/>
  <c r="R413" i="1" s="1"/>
  <c r="J414" i="1"/>
  <c r="T414" i="1"/>
  <c r="A415" i="1"/>
  <c r="O414" i="1"/>
  <c r="D414" i="1"/>
  <c r="E414" i="1" s="1"/>
  <c r="F415" i="1" s="1"/>
  <c r="K414" i="1"/>
  <c r="L414" i="1" s="1"/>
  <c r="M414" i="1" s="1"/>
  <c r="S414" i="1"/>
  <c r="C398" i="1"/>
  <c r="G341" i="1"/>
  <c r="H340" i="1"/>
  <c r="N340" i="1" s="1"/>
  <c r="P340" i="1" s="1"/>
  <c r="S415" i="1" l="1"/>
  <c r="Q414" i="1"/>
  <c r="R414" i="1" s="1"/>
  <c r="J415" i="1"/>
  <c r="A416" i="1"/>
  <c r="O415" i="1"/>
  <c r="D415" i="1"/>
  <c r="E415" i="1" s="1"/>
  <c r="F416" i="1" s="1"/>
  <c r="K415" i="1"/>
  <c r="L415" i="1" s="1"/>
  <c r="M415" i="1" s="1"/>
  <c r="T415" i="1"/>
  <c r="C399" i="1"/>
  <c r="B340" i="1"/>
  <c r="G342" i="1"/>
  <c r="H341" i="1"/>
  <c r="N341" i="1" s="1"/>
  <c r="P341" i="1" s="1"/>
  <c r="B341" i="1" s="1"/>
  <c r="T416" i="1" l="1"/>
  <c r="Q415" i="1"/>
  <c r="R415" i="1" s="1"/>
  <c r="J416" i="1"/>
  <c r="A417" i="1"/>
  <c r="O416" i="1"/>
  <c r="D416" i="1"/>
  <c r="E416" i="1" s="1"/>
  <c r="F417" i="1" s="1"/>
  <c r="K416" i="1"/>
  <c r="L416" i="1" s="1"/>
  <c r="M416" i="1" s="1"/>
  <c r="S416" i="1"/>
  <c r="C400" i="1"/>
  <c r="G343" i="1"/>
  <c r="H342" i="1"/>
  <c r="N342" i="1" s="1"/>
  <c r="P342" i="1" s="1"/>
  <c r="S417" i="1" l="1"/>
  <c r="Q416" i="1"/>
  <c r="R416" i="1" s="1"/>
  <c r="J417" i="1"/>
  <c r="A418" i="1"/>
  <c r="O417" i="1"/>
  <c r="D417" i="1"/>
  <c r="E417" i="1" s="1"/>
  <c r="F418" i="1" s="1"/>
  <c r="K417" i="1"/>
  <c r="L417" i="1" s="1"/>
  <c r="M417" i="1" s="1"/>
  <c r="T417" i="1"/>
  <c r="C401" i="1"/>
  <c r="B342" i="1"/>
  <c r="G344" i="1"/>
  <c r="H343" i="1"/>
  <c r="N343" i="1" s="1"/>
  <c r="P343" i="1" s="1"/>
  <c r="B343" i="1" s="1"/>
  <c r="T418" i="1" l="1"/>
  <c r="Q417" i="1"/>
  <c r="R417" i="1" s="1"/>
  <c r="J418" i="1"/>
  <c r="A419" i="1"/>
  <c r="O418" i="1"/>
  <c r="D418" i="1"/>
  <c r="E418" i="1" s="1"/>
  <c r="F419" i="1" s="1"/>
  <c r="K418" i="1"/>
  <c r="L418" i="1" s="1"/>
  <c r="M418" i="1" s="1"/>
  <c r="S418" i="1"/>
  <c r="C402" i="1"/>
  <c r="G345" i="1"/>
  <c r="H344" i="1"/>
  <c r="N344" i="1" s="1"/>
  <c r="P344" i="1" s="1"/>
  <c r="A420" i="1" l="1"/>
  <c r="O419" i="1"/>
  <c r="D419" i="1"/>
  <c r="E419" i="1" s="1"/>
  <c r="F420" i="1" s="1"/>
  <c r="S419" i="1"/>
  <c r="Q418" i="1"/>
  <c r="R418" i="1" s="1"/>
  <c r="J419" i="1"/>
  <c r="K419" i="1" s="1"/>
  <c r="L419" i="1" s="1"/>
  <c r="M419" i="1" s="1"/>
  <c r="T419" i="1"/>
  <c r="C403" i="1"/>
  <c r="B344" i="1"/>
  <c r="G346" i="1"/>
  <c r="H345" i="1"/>
  <c r="N345" i="1" s="1"/>
  <c r="P345" i="1" s="1"/>
  <c r="B345" i="1" s="1"/>
  <c r="T420" i="1" l="1"/>
  <c r="S420" i="1"/>
  <c r="Q419" i="1"/>
  <c r="R419" i="1" s="1"/>
  <c r="J420" i="1"/>
  <c r="A421" i="1"/>
  <c r="O420" i="1"/>
  <c r="T421" i="1" s="1"/>
  <c r="D420" i="1"/>
  <c r="E420" i="1" s="1"/>
  <c r="F421" i="1" s="1"/>
  <c r="K420" i="1"/>
  <c r="L420" i="1" s="1"/>
  <c r="M420" i="1" s="1"/>
  <c r="C404" i="1"/>
  <c r="G347" i="1"/>
  <c r="H346" i="1"/>
  <c r="N346" i="1" s="1"/>
  <c r="P346" i="1" s="1"/>
  <c r="B346" i="1" s="1"/>
  <c r="A422" i="1" l="1"/>
  <c r="O421" i="1"/>
  <c r="D421" i="1"/>
  <c r="E421" i="1" s="1"/>
  <c r="F422" i="1" s="1"/>
  <c r="Q420" i="1"/>
  <c r="R420" i="1" s="1"/>
  <c r="J421" i="1"/>
  <c r="K421" i="1" s="1"/>
  <c r="L421" i="1" s="1"/>
  <c r="M421" i="1" s="1"/>
  <c r="S421" i="1"/>
  <c r="S422" i="1" s="1"/>
  <c r="C405" i="1"/>
  <c r="G348" i="1"/>
  <c r="H347" i="1"/>
  <c r="N347" i="1" s="1"/>
  <c r="P347" i="1" s="1"/>
  <c r="Q421" i="1" l="1"/>
  <c r="R421" i="1" s="1"/>
  <c r="J422" i="1"/>
  <c r="A423" i="1"/>
  <c r="O422" i="1"/>
  <c r="D422" i="1"/>
  <c r="E422" i="1" s="1"/>
  <c r="F423" i="1" s="1"/>
  <c r="K422" i="1"/>
  <c r="L422" i="1" s="1"/>
  <c r="M422" i="1" s="1"/>
  <c r="T422" i="1"/>
  <c r="C406" i="1"/>
  <c r="B347" i="1"/>
  <c r="G349" i="1"/>
  <c r="H348" i="1"/>
  <c r="N348" i="1" s="1"/>
  <c r="P348" i="1" s="1"/>
  <c r="B348" i="1" s="1"/>
  <c r="T423" i="1" l="1"/>
  <c r="Q422" i="1"/>
  <c r="R422" i="1" s="1"/>
  <c r="J423" i="1"/>
  <c r="A424" i="1"/>
  <c r="O423" i="1"/>
  <c r="D423" i="1"/>
  <c r="E423" i="1" s="1"/>
  <c r="F424" i="1" s="1"/>
  <c r="K423" i="1"/>
  <c r="L423" i="1" s="1"/>
  <c r="M423" i="1" s="1"/>
  <c r="S423" i="1"/>
  <c r="C407" i="1"/>
  <c r="G350" i="1"/>
  <c r="H349" i="1"/>
  <c r="N349" i="1" s="1"/>
  <c r="P349" i="1" s="1"/>
  <c r="R410" i="1"/>
  <c r="S424" i="1" l="1"/>
  <c r="Q423" i="1"/>
  <c r="R423" i="1" s="1"/>
  <c r="J424" i="1"/>
  <c r="A425" i="1"/>
  <c r="O424" i="1"/>
  <c r="D424" i="1"/>
  <c r="E424" i="1" s="1"/>
  <c r="F425" i="1" s="1"/>
  <c r="K424" i="1"/>
  <c r="L424" i="1" s="1"/>
  <c r="M424" i="1" s="1"/>
  <c r="T424" i="1"/>
  <c r="C408" i="1"/>
  <c r="B349" i="1"/>
  <c r="G351" i="1"/>
  <c r="H350" i="1"/>
  <c r="N350" i="1" s="1"/>
  <c r="P350" i="1" s="1"/>
  <c r="B350" i="1" s="1"/>
  <c r="T425" i="1" l="1"/>
  <c r="Q424" i="1"/>
  <c r="R424" i="1" s="1"/>
  <c r="J425" i="1"/>
  <c r="A426" i="1"/>
  <c r="O425" i="1"/>
  <c r="D425" i="1"/>
  <c r="E425" i="1" s="1"/>
  <c r="F426" i="1" s="1"/>
  <c r="K425" i="1"/>
  <c r="L425" i="1" s="1"/>
  <c r="M425" i="1" s="1"/>
  <c r="S425" i="1"/>
  <c r="C409" i="1"/>
  <c r="G352" i="1"/>
  <c r="H351" i="1"/>
  <c r="N351" i="1" s="1"/>
  <c r="P351" i="1" s="1"/>
  <c r="S426" i="1" l="1"/>
  <c r="Q425" i="1"/>
  <c r="R425" i="1" s="1"/>
  <c r="J426" i="1"/>
  <c r="A427" i="1"/>
  <c r="O426" i="1"/>
  <c r="D426" i="1"/>
  <c r="E426" i="1" s="1"/>
  <c r="F427" i="1" s="1"/>
  <c r="K426" i="1"/>
  <c r="L426" i="1" s="1"/>
  <c r="M426" i="1" s="1"/>
  <c r="T426" i="1"/>
  <c r="C410" i="1"/>
  <c r="B351" i="1"/>
  <c r="G353" i="1"/>
  <c r="H352" i="1"/>
  <c r="N352" i="1" s="1"/>
  <c r="P352" i="1" s="1"/>
  <c r="B352" i="1" s="1"/>
  <c r="Q426" i="1" l="1"/>
  <c r="R426" i="1" s="1"/>
  <c r="J427" i="1"/>
  <c r="T427" i="1"/>
  <c r="A428" i="1"/>
  <c r="O427" i="1"/>
  <c r="D427" i="1"/>
  <c r="E427" i="1" s="1"/>
  <c r="F428" i="1" s="1"/>
  <c r="K427" i="1"/>
  <c r="L427" i="1" s="1"/>
  <c r="M427" i="1" s="1"/>
  <c r="S427" i="1"/>
  <c r="S428" i="1" s="1"/>
  <c r="C411" i="1"/>
  <c r="G354" i="1"/>
  <c r="H353" i="1"/>
  <c r="N353" i="1" s="1"/>
  <c r="P353" i="1" s="1"/>
  <c r="B353" i="1" s="1"/>
  <c r="Q427" i="1" l="1"/>
  <c r="R427" i="1" s="1"/>
  <c r="J428" i="1"/>
  <c r="K428" i="1" s="1"/>
  <c r="L428" i="1" s="1"/>
  <c r="M428" i="1" s="1"/>
  <c r="A429" i="1"/>
  <c r="O428" i="1"/>
  <c r="D428" i="1"/>
  <c r="E428" i="1" s="1"/>
  <c r="F429" i="1" s="1"/>
  <c r="T428" i="1"/>
  <c r="C412" i="1"/>
  <c r="G355" i="1"/>
  <c r="H354" i="1"/>
  <c r="N354" i="1" s="1"/>
  <c r="P354" i="1" s="1"/>
  <c r="T429" i="1" l="1"/>
  <c r="Q428" i="1"/>
  <c r="R428" i="1" s="1"/>
  <c r="J429" i="1"/>
  <c r="A430" i="1"/>
  <c r="O429" i="1"/>
  <c r="D429" i="1"/>
  <c r="E429" i="1" s="1"/>
  <c r="F430" i="1" s="1"/>
  <c r="K429" i="1"/>
  <c r="L429" i="1" s="1"/>
  <c r="M429" i="1" s="1"/>
  <c r="S429" i="1"/>
  <c r="C413" i="1"/>
  <c r="B354" i="1"/>
  <c r="G356" i="1"/>
  <c r="H355" i="1"/>
  <c r="N355" i="1" s="1"/>
  <c r="P355" i="1" s="1"/>
  <c r="B355" i="1" s="1"/>
  <c r="S430" i="1" l="1"/>
  <c r="Q429" i="1"/>
  <c r="R429" i="1" s="1"/>
  <c r="J430" i="1"/>
  <c r="A431" i="1"/>
  <c r="O430" i="1"/>
  <c r="D430" i="1"/>
  <c r="E430" i="1" s="1"/>
  <c r="F431" i="1" s="1"/>
  <c r="K430" i="1"/>
  <c r="L430" i="1" s="1"/>
  <c r="M430" i="1" s="1"/>
  <c r="T430" i="1"/>
  <c r="C414" i="1"/>
  <c r="G357" i="1"/>
  <c r="H356" i="1"/>
  <c r="N356" i="1" s="1"/>
  <c r="P356" i="1" s="1"/>
  <c r="T431" i="1" l="1"/>
  <c r="Q430" i="1"/>
  <c r="R430" i="1" s="1"/>
  <c r="J431" i="1"/>
  <c r="A432" i="1"/>
  <c r="O431" i="1"/>
  <c r="D431" i="1"/>
  <c r="E431" i="1" s="1"/>
  <c r="F432" i="1" s="1"/>
  <c r="K431" i="1"/>
  <c r="L431" i="1" s="1"/>
  <c r="M431" i="1" s="1"/>
  <c r="S431" i="1"/>
  <c r="C415" i="1"/>
  <c r="B356" i="1"/>
  <c r="G358" i="1"/>
  <c r="H357" i="1"/>
  <c r="N357" i="1" s="1"/>
  <c r="P357" i="1" s="1"/>
  <c r="B357" i="1" s="1"/>
  <c r="S432" i="1" l="1"/>
  <c r="A433" i="1"/>
  <c r="O432" i="1"/>
  <c r="D432" i="1"/>
  <c r="E432" i="1" s="1"/>
  <c r="F433" i="1" s="1"/>
  <c r="Q431" i="1"/>
  <c r="R431" i="1" s="1"/>
  <c r="J432" i="1"/>
  <c r="K432" i="1" s="1"/>
  <c r="L432" i="1" s="1"/>
  <c r="M432" i="1" s="1"/>
  <c r="T432" i="1"/>
  <c r="C416" i="1"/>
  <c r="G359" i="1"/>
  <c r="H358" i="1"/>
  <c r="N358" i="1" s="1"/>
  <c r="P358" i="1" s="1"/>
  <c r="T433" i="1" l="1"/>
  <c r="A434" i="1"/>
  <c r="O433" i="1"/>
  <c r="D433" i="1"/>
  <c r="E433" i="1" s="1"/>
  <c r="F434" i="1" s="1"/>
  <c r="Q432" i="1"/>
  <c r="R432" i="1" s="1"/>
  <c r="J433" i="1"/>
  <c r="K433" i="1" s="1"/>
  <c r="L433" i="1" s="1"/>
  <c r="M433" i="1" s="1"/>
  <c r="S433" i="1"/>
  <c r="C417" i="1"/>
  <c r="B358" i="1"/>
  <c r="G360" i="1"/>
  <c r="H359" i="1"/>
  <c r="N359" i="1" s="1"/>
  <c r="P359" i="1" s="1"/>
  <c r="B359" i="1" s="1"/>
  <c r="S434" i="1" l="1"/>
  <c r="A435" i="1"/>
  <c r="O434" i="1"/>
  <c r="D434" i="1"/>
  <c r="E434" i="1" s="1"/>
  <c r="F435" i="1" s="1"/>
  <c r="Q433" i="1"/>
  <c r="R433" i="1" s="1"/>
  <c r="J434" i="1"/>
  <c r="K434" i="1" s="1"/>
  <c r="L434" i="1" s="1"/>
  <c r="M434" i="1" s="1"/>
  <c r="T434" i="1"/>
  <c r="C418" i="1"/>
  <c r="G361" i="1"/>
  <c r="H360" i="1"/>
  <c r="N360" i="1" s="1"/>
  <c r="P360" i="1" s="1"/>
  <c r="B360" i="1" s="1"/>
  <c r="T435" i="1" l="1"/>
  <c r="Q434" i="1"/>
  <c r="R434" i="1" s="1"/>
  <c r="J435" i="1"/>
  <c r="A436" i="1"/>
  <c r="O435" i="1"/>
  <c r="D435" i="1"/>
  <c r="E435" i="1" s="1"/>
  <c r="F436" i="1" s="1"/>
  <c r="K435" i="1"/>
  <c r="L435" i="1" s="1"/>
  <c r="M435" i="1" s="1"/>
  <c r="S435" i="1"/>
  <c r="C419" i="1"/>
  <c r="G362" i="1"/>
  <c r="H361" i="1"/>
  <c r="N361" i="1" s="1"/>
  <c r="P361" i="1" s="1"/>
  <c r="B361" i="1" s="1"/>
  <c r="A437" i="1" l="1"/>
  <c r="O436" i="1"/>
  <c r="D436" i="1"/>
  <c r="E436" i="1" s="1"/>
  <c r="F437" i="1" s="1"/>
  <c r="Q435" i="1"/>
  <c r="R435" i="1" s="1"/>
  <c r="J436" i="1"/>
  <c r="K436" i="1" s="1"/>
  <c r="L436" i="1" s="1"/>
  <c r="M436" i="1" s="1"/>
  <c r="S436" i="1"/>
  <c r="T436" i="1"/>
  <c r="C420" i="1"/>
  <c r="G363" i="1"/>
  <c r="H362" i="1"/>
  <c r="N362" i="1" s="1"/>
  <c r="P362" i="1" s="1"/>
  <c r="T437" i="1" l="1"/>
  <c r="S437" i="1"/>
  <c r="Q436" i="1"/>
  <c r="R436" i="1" s="1"/>
  <c r="J437" i="1"/>
  <c r="A438" i="1"/>
  <c r="O437" i="1"/>
  <c r="T438" i="1" s="1"/>
  <c r="D437" i="1"/>
  <c r="E437" i="1" s="1"/>
  <c r="F438" i="1" s="1"/>
  <c r="K437" i="1"/>
  <c r="L437" i="1" s="1"/>
  <c r="M437" i="1" s="1"/>
  <c r="C421" i="1"/>
  <c r="B362" i="1"/>
  <c r="G364" i="1"/>
  <c r="H363" i="1"/>
  <c r="N363" i="1" s="1"/>
  <c r="P363" i="1" s="1"/>
  <c r="B363" i="1" s="1"/>
  <c r="Q437" i="1" l="1"/>
  <c r="R437" i="1" s="1"/>
  <c r="J438" i="1"/>
  <c r="A439" i="1"/>
  <c r="O438" i="1"/>
  <c r="D438" i="1"/>
  <c r="E438" i="1" s="1"/>
  <c r="F439" i="1" s="1"/>
  <c r="K438" i="1"/>
  <c r="L438" i="1" s="1"/>
  <c r="M438" i="1" s="1"/>
  <c r="S438" i="1"/>
  <c r="C422" i="1"/>
  <c r="G365" i="1"/>
  <c r="H364" i="1"/>
  <c r="N364" i="1" s="1"/>
  <c r="P364" i="1" s="1"/>
  <c r="S439" i="1" l="1"/>
  <c r="Q438" i="1"/>
  <c r="R438" i="1" s="1"/>
  <c r="J439" i="1"/>
  <c r="A440" i="1"/>
  <c r="O439" i="1"/>
  <c r="D439" i="1"/>
  <c r="E439" i="1" s="1"/>
  <c r="F440" i="1" s="1"/>
  <c r="K439" i="1"/>
  <c r="L439" i="1" s="1"/>
  <c r="M439" i="1" s="1"/>
  <c r="T439" i="1"/>
  <c r="C423" i="1"/>
  <c r="B364" i="1"/>
  <c r="G366" i="1"/>
  <c r="H365" i="1"/>
  <c r="N365" i="1" s="1"/>
  <c r="P365" i="1" s="1"/>
  <c r="B365" i="1" s="1"/>
  <c r="Q439" i="1" l="1"/>
  <c r="R439" i="1" s="1"/>
  <c r="J440" i="1"/>
  <c r="T440" i="1"/>
  <c r="A441" i="1"/>
  <c r="O440" i="1"/>
  <c r="D440" i="1"/>
  <c r="E440" i="1" s="1"/>
  <c r="F441" i="1" s="1"/>
  <c r="K440" i="1"/>
  <c r="L440" i="1" s="1"/>
  <c r="M440" i="1" s="1"/>
  <c r="S440" i="1"/>
  <c r="C424" i="1"/>
  <c r="G367" i="1"/>
  <c r="H366" i="1"/>
  <c r="N366" i="1" s="1"/>
  <c r="P366" i="1" s="1"/>
  <c r="B366" i="1" s="1"/>
  <c r="S441" i="1" l="1"/>
  <c r="Q440" i="1"/>
  <c r="R440" i="1" s="1"/>
  <c r="J441" i="1"/>
  <c r="A442" i="1"/>
  <c r="O441" i="1"/>
  <c r="D441" i="1"/>
  <c r="E441" i="1" s="1"/>
  <c r="F442" i="1" s="1"/>
  <c r="K441" i="1"/>
  <c r="L441" i="1" s="1"/>
  <c r="M441" i="1" s="1"/>
  <c r="T441" i="1"/>
  <c r="C425" i="1"/>
  <c r="G368" i="1"/>
  <c r="H367" i="1"/>
  <c r="N367" i="1" s="1"/>
  <c r="P367" i="1" s="1"/>
  <c r="B367" i="1" s="1"/>
  <c r="T442" i="1" l="1"/>
  <c r="Q441" i="1"/>
  <c r="R441" i="1" s="1"/>
  <c r="J442" i="1"/>
  <c r="A443" i="1"/>
  <c r="O442" i="1"/>
  <c r="D442" i="1"/>
  <c r="E442" i="1" s="1"/>
  <c r="F443" i="1" s="1"/>
  <c r="K442" i="1"/>
  <c r="L442" i="1" s="1"/>
  <c r="M442" i="1" s="1"/>
  <c r="S442" i="1"/>
  <c r="C426" i="1"/>
  <c r="G369" i="1"/>
  <c r="H368" i="1"/>
  <c r="N368" i="1" s="1"/>
  <c r="P368" i="1" s="1"/>
  <c r="S443" i="1" l="1"/>
  <c r="Q442" i="1"/>
  <c r="R442" i="1" s="1"/>
  <c r="J443" i="1"/>
  <c r="A444" i="1"/>
  <c r="O443" i="1"/>
  <c r="D443" i="1"/>
  <c r="E443" i="1" s="1"/>
  <c r="F444" i="1" s="1"/>
  <c r="K443" i="1"/>
  <c r="L443" i="1" s="1"/>
  <c r="M443" i="1" s="1"/>
  <c r="T443" i="1"/>
  <c r="C427" i="1"/>
  <c r="B368" i="1"/>
  <c r="G370" i="1"/>
  <c r="H369" i="1"/>
  <c r="N369" i="1" s="1"/>
  <c r="P369" i="1" s="1"/>
  <c r="B369" i="1" s="1"/>
  <c r="T444" i="1" l="1"/>
  <c r="Q443" i="1"/>
  <c r="R443" i="1" s="1"/>
  <c r="J444" i="1"/>
  <c r="A445" i="1"/>
  <c r="O444" i="1"/>
  <c r="D444" i="1"/>
  <c r="E444" i="1" s="1"/>
  <c r="F445" i="1" s="1"/>
  <c r="K444" i="1"/>
  <c r="L444" i="1" s="1"/>
  <c r="M444" i="1" s="1"/>
  <c r="S444" i="1"/>
  <c r="C428" i="1"/>
  <c r="G371" i="1"/>
  <c r="H370" i="1"/>
  <c r="N370" i="1" s="1"/>
  <c r="P370" i="1" s="1"/>
  <c r="S445" i="1" l="1"/>
  <c r="Q444" i="1"/>
  <c r="R444" i="1" s="1"/>
  <c r="J445" i="1"/>
  <c r="A446" i="1"/>
  <c r="O445" i="1"/>
  <c r="D445" i="1"/>
  <c r="E445" i="1" s="1"/>
  <c r="F446" i="1" s="1"/>
  <c r="K445" i="1"/>
  <c r="L445" i="1" s="1"/>
  <c r="M445" i="1" s="1"/>
  <c r="T445" i="1"/>
  <c r="C429" i="1"/>
  <c r="B370" i="1"/>
  <c r="G372" i="1"/>
  <c r="H371" i="1"/>
  <c r="N371" i="1" s="1"/>
  <c r="P371" i="1" s="1"/>
  <c r="B371" i="1" s="1"/>
  <c r="T446" i="1" l="1"/>
  <c r="Q445" i="1"/>
  <c r="R445" i="1" s="1"/>
  <c r="J446" i="1"/>
  <c r="A447" i="1"/>
  <c r="O446" i="1"/>
  <c r="D446" i="1"/>
  <c r="E446" i="1" s="1"/>
  <c r="F447" i="1" s="1"/>
  <c r="K446" i="1"/>
  <c r="L446" i="1" s="1"/>
  <c r="M446" i="1" s="1"/>
  <c r="S446" i="1"/>
  <c r="C430" i="1"/>
  <c r="G373" i="1"/>
  <c r="H372" i="1"/>
  <c r="N372" i="1" s="1"/>
  <c r="P372" i="1" s="1"/>
  <c r="S447" i="1" l="1"/>
  <c r="Q446" i="1"/>
  <c r="R446" i="1" s="1"/>
  <c r="J447" i="1"/>
  <c r="A448" i="1"/>
  <c r="O447" i="1"/>
  <c r="D447" i="1"/>
  <c r="E447" i="1" s="1"/>
  <c r="F448" i="1" s="1"/>
  <c r="K447" i="1"/>
  <c r="L447" i="1" s="1"/>
  <c r="M447" i="1" s="1"/>
  <c r="T447" i="1"/>
  <c r="C431" i="1"/>
  <c r="B372" i="1"/>
  <c r="G374" i="1"/>
  <c r="H373" i="1"/>
  <c r="N373" i="1" s="1"/>
  <c r="P373" i="1" s="1"/>
  <c r="B373" i="1" s="1"/>
  <c r="T448" i="1" l="1"/>
  <c r="Q447" i="1"/>
  <c r="R447" i="1" s="1"/>
  <c r="J448" i="1"/>
  <c r="A449" i="1"/>
  <c r="O448" i="1"/>
  <c r="D448" i="1"/>
  <c r="E448" i="1" s="1"/>
  <c r="F449" i="1" s="1"/>
  <c r="K448" i="1"/>
  <c r="L448" i="1" s="1"/>
  <c r="M448" i="1" s="1"/>
  <c r="S448" i="1"/>
  <c r="C432" i="1"/>
  <c r="G375" i="1"/>
  <c r="H374" i="1"/>
  <c r="N374" i="1" s="1"/>
  <c r="P374" i="1" s="1"/>
  <c r="B374" i="1" s="1"/>
  <c r="S449" i="1" l="1"/>
  <c r="Q448" i="1"/>
  <c r="R448" i="1" s="1"/>
  <c r="J449" i="1"/>
  <c r="A450" i="1"/>
  <c r="O449" i="1"/>
  <c r="D449" i="1"/>
  <c r="E449" i="1" s="1"/>
  <c r="F450" i="1" s="1"/>
  <c r="K449" i="1"/>
  <c r="L449" i="1" s="1"/>
  <c r="M449" i="1" s="1"/>
  <c r="T449" i="1"/>
  <c r="C433" i="1"/>
  <c r="G376" i="1"/>
  <c r="H375" i="1"/>
  <c r="N375" i="1" s="1"/>
  <c r="P375" i="1" s="1"/>
  <c r="T450" i="1" l="1"/>
  <c r="Q449" i="1"/>
  <c r="R449" i="1" s="1"/>
  <c r="J450" i="1"/>
  <c r="A451" i="1"/>
  <c r="O450" i="1"/>
  <c r="D450" i="1"/>
  <c r="E450" i="1" s="1"/>
  <c r="F451" i="1" s="1"/>
  <c r="K450" i="1"/>
  <c r="L450" i="1" s="1"/>
  <c r="M450" i="1" s="1"/>
  <c r="S450" i="1"/>
  <c r="C434" i="1"/>
  <c r="B375" i="1"/>
  <c r="G377" i="1"/>
  <c r="H376" i="1"/>
  <c r="N376" i="1" s="1"/>
  <c r="P376" i="1" s="1"/>
  <c r="B376" i="1" s="1"/>
  <c r="S451" i="1" l="1"/>
  <c r="Q450" i="1"/>
  <c r="R450" i="1" s="1"/>
  <c r="J451" i="1"/>
  <c r="K451" i="1" s="1"/>
  <c r="L451" i="1" s="1"/>
  <c r="M451" i="1" s="1"/>
  <c r="A452" i="1"/>
  <c r="O451" i="1"/>
  <c r="D451" i="1"/>
  <c r="E451" i="1" s="1"/>
  <c r="F452" i="1" s="1"/>
  <c r="T451" i="1"/>
  <c r="C435" i="1"/>
  <c r="G378" i="1"/>
  <c r="H377" i="1"/>
  <c r="N377" i="1" s="1"/>
  <c r="P377" i="1" s="1"/>
  <c r="Q451" i="1" l="1"/>
  <c r="R451" i="1" s="1"/>
  <c r="J452" i="1"/>
  <c r="T452" i="1"/>
  <c r="O452" i="1"/>
  <c r="A453" i="1"/>
  <c r="D452" i="1"/>
  <c r="E452" i="1" s="1"/>
  <c r="F453" i="1" s="1"/>
  <c r="K452" i="1"/>
  <c r="L452" i="1" s="1"/>
  <c r="M452" i="1" s="1"/>
  <c r="S452" i="1"/>
  <c r="C436" i="1"/>
  <c r="B377" i="1"/>
  <c r="G379" i="1"/>
  <c r="H378" i="1"/>
  <c r="N378" i="1" s="1"/>
  <c r="P378" i="1" s="1"/>
  <c r="B378" i="1" s="1"/>
  <c r="Q452" i="1" l="1"/>
  <c r="R452" i="1" s="1"/>
  <c r="J453" i="1"/>
  <c r="O453" i="1"/>
  <c r="A454" i="1"/>
  <c r="D453" i="1"/>
  <c r="E453" i="1" s="1"/>
  <c r="F454" i="1" s="1"/>
  <c r="K453" i="1"/>
  <c r="L453" i="1" s="1"/>
  <c r="M453" i="1" s="1"/>
  <c r="T453" i="1"/>
  <c r="S453" i="1"/>
  <c r="C437" i="1"/>
  <c r="G380" i="1"/>
  <c r="H379" i="1"/>
  <c r="N379" i="1" s="1"/>
  <c r="P379" i="1" s="1"/>
  <c r="S454" i="1" l="1"/>
  <c r="T454" i="1"/>
  <c r="O454" i="1"/>
  <c r="D454" i="1"/>
  <c r="E454" i="1" s="1"/>
  <c r="F455" i="1" s="1"/>
  <c r="A455" i="1"/>
  <c r="K454" i="1"/>
  <c r="L454" i="1" s="1"/>
  <c r="M454" i="1" s="1"/>
  <c r="Q453" i="1"/>
  <c r="R453" i="1" s="1"/>
  <c r="J454" i="1"/>
  <c r="C438" i="1"/>
  <c r="B379" i="1"/>
  <c r="G381" i="1"/>
  <c r="H380" i="1"/>
  <c r="N380" i="1" s="1"/>
  <c r="P380" i="1" s="1"/>
  <c r="B380" i="1" s="1"/>
  <c r="Q454" i="1" l="1"/>
  <c r="R454" i="1" s="1"/>
  <c r="J455" i="1"/>
  <c r="O455" i="1"/>
  <c r="A456" i="1"/>
  <c r="D455" i="1"/>
  <c r="E455" i="1" s="1"/>
  <c r="F456" i="1" s="1"/>
  <c r="K455" i="1"/>
  <c r="L455" i="1" s="1"/>
  <c r="M455" i="1" s="1"/>
  <c r="T455" i="1"/>
  <c r="S455" i="1"/>
  <c r="C439" i="1"/>
  <c r="G382" i="1"/>
  <c r="H381" i="1"/>
  <c r="N381" i="1" s="1"/>
  <c r="P381" i="1" s="1"/>
  <c r="B381" i="1" s="1"/>
  <c r="S456" i="1" l="1"/>
  <c r="T456" i="1"/>
  <c r="O456" i="1"/>
  <c r="A457" i="1"/>
  <c r="D456" i="1"/>
  <c r="E456" i="1" s="1"/>
  <c r="F457" i="1" s="1"/>
  <c r="Q455" i="1"/>
  <c r="R455" i="1" s="1"/>
  <c r="J456" i="1"/>
  <c r="K456" i="1" s="1"/>
  <c r="L456" i="1" s="1"/>
  <c r="M456" i="1" s="1"/>
  <c r="C440" i="1"/>
  <c r="G383" i="1"/>
  <c r="H382" i="1"/>
  <c r="N382" i="1" s="1"/>
  <c r="P382" i="1" s="1"/>
  <c r="O457" i="1" l="1"/>
  <c r="D457" i="1"/>
  <c r="E457" i="1" s="1"/>
  <c r="F458" i="1" s="1"/>
  <c r="A458" i="1"/>
  <c r="Q456" i="1"/>
  <c r="R456" i="1" s="1"/>
  <c r="J457" i="1"/>
  <c r="K457" i="1" s="1"/>
  <c r="L457" i="1" s="1"/>
  <c r="M457" i="1" s="1"/>
  <c r="T457" i="1"/>
  <c r="S457" i="1"/>
  <c r="C441" i="1"/>
  <c r="B382" i="1"/>
  <c r="G384" i="1"/>
  <c r="H383" i="1"/>
  <c r="N383" i="1" s="1"/>
  <c r="P383" i="1" s="1"/>
  <c r="B383" i="1" s="1"/>
  <c r="S458" i="1" l="1"/>
  <c r="T458" i="1"/>
  <c r="O458" i="1"/>
  <c r="A459" i="1"/>
  <c r="D458" i="1"/>
  <c r="E458" i="1" s="1"/>
  <c r="F459" i="1" s="1"/>
  <c r="Q457" i="1"/>
  <c r="R457" i="1" s="1"/>
  <c r="J458" i="1"/>
  <c r="K458" i="1" s="1"/>
  <c r="L458" i="1" s="1"/>
  <c r="M458" i="1" s="1"/>
  <c r="C442" i="1"/>
  <c r="G385" i="1"/>
  <c r="H384" i="1"/>
  <c r="N384" i="1" s="1"/>
  <c r="P384" i="1" s="1"/>
  <c r="O459" i="1" l="1"/>
  <c r="D459" i="1"/>
  <c r="E459" i="1" s="1"/>
  <c r="F460" i="1" s="1"/>
  <c r="A460" i="1"/>
  <c r="Q458" i="1"/>
  <c r="R458" i="1" s="1"/>
  <c r="J459" i="1"/>
  <c r="K459" i="1" s="1"/>
  <c r="L459" i="1" s="1"/>
  <c r="M459" i="1" s="1"/>
  <c r="T459" i="1"/>
  <c r="S459" i="1"/>
  <c r="S460" i="1" s="1"/>
  <c r="C443" i="1"/>
  <c r="B384" i="1"/>
  <c r="G386" i="1"/>
  <c r="H385" i="1"/>
  <c r="N385" i="1" s="1"/>
  <c r="P385" i="1" s="1"/>
  <c r="B385" i="1" s="1"/>
  <c r="T460" i="1" l="1"/>
  <c r="O460" i="1"/>
  <c r="A461" i="1"/>
  <c r="D460" i="1"/>
  <c r="E460" i="1" s="1"/>
  <c r="F461" i="1" s="1"/>
  <c r="Q459" i="1"/>
  <c r="R459" i="1" s="1"/>
  <c r="J460" i="1"/>
  <c r="K460" i="1" s="1"/>
  <c r="L460" i="1" s="1"/>
  <c r="M460" i="1" s="1"/>
  <c r="C444" i="1"/>
  <c r="G387" i="1"/>
  <c r="H386" i="1"/>
  <c r="N386" i="1" s="1"/>
  <c r="P386" i="1" s="1"/>
  <c r="Q460" i="1" l="1"/>
  <c r="R460" i="1" s="1"/>
  <c r="J461" i="1"/>
  <c r="A462" i="1"/>
  <c r="O461" i="1"/>
  <c r="D461" i="1"/>
  <c r="E461" i="1" s="1"/>
  <c r="F462" i="1" s="1"/>
  <c r="K461" i="1"/>
  <c r="L461" i="1" s="1"/>
  <c r="M461" i="1" s="1"/>
  <c r="T461" i="1"/>
  <c r="S461" i="1"/>
  <c r="C445" i="1"/>
  <c r="B386" i="1"/>
  <c r="G388" i="1"/>
  <c r="H387" i="1"/>
  <c r="N387" i="1" s="1"/>
  <c r="P387" i="1" s="1"/>
  <c r="B387" i="1" s="1"/>
  <c r="S462" i="1" l="1"/>
  <c r="T462" i="1"/>
  <c r="A463" i="1"/>
  <c r="D462" i="1"/>
  <c r="E462" i="1" s="1"/>
  <c r="F463" i="1" s="1"/>
  <c r="O462" i="1"/>
  <c r="Q461" i="1"/>
  <c r="R461" i="1" s="1"/>
  <c r="J462" i="1"/>
  <c r="K462" i="1" s="1"/>
  <c r="L462" i="1" s="1"/>
  <c r="M462" i="1" s="1"/>
  <c r="C446" i="1"/>
  <c r="G389" i="1"/>
  <c r="H388" i="1"/>
  <c r="N388" i="1" s="1"/>
  <c r="P388" i="1" s="1"/>
  <c r="B388" i="1" s="1"/>
  <c r="Q462" i="1" l="1"/>
  <c r="R462" i="1" s="1"/>
  <c r="J463" i="1"/>
  <c r="S463" i="1"/>
  <c r="O463" i="1"/>
  <c r="A464" i="1"/>
  <c r="D463" i="1"/>
  <c r="E463" i="1" s="1"/>
  <c r="F464" i="1" s="1"/>
  <c r="K463" i="1"/>
  <c r="L463" i="1" s="1"/>
  <c r="M463" i="1" s="1"/>
  <c r="T463" i="1"/>
  <c r="C447" i="1"/>
  <c r="G390" i="1"/>
  <c r="H389" i="1"/>
  <c r="N389" i="1" s="1"/>
  <c r="P389" i="1" s="1"/>
  <c r="T464" i="1" l="1"/>
  <c r="Q463" i="1"/>
  <c r="R463" i="1" s="1"/>
  <c r="J464" i="1"/>
  <c r="O464" i="1"/>
  <c r="A465" i="1"/>
  <c r="D464" i="1"/>
  <c r="E464" i="1" s="1"/>
  <c r="F465" i="1" s="1"/>
  <c r="K464" i="1"/>
  <c r="L464" i="1" s="1"/>
  <c r="M464" i="1" s="1"/>
  <c r="S464" i="1"/>
  <c r="S465" i="1" s="1"/>
  <c r="C448" i="1"/>
  <c r="B389" i="1"/>
  <c r="G391" i="1"/>
  <c r="H390" i="1"/>
  <c r="N390" i="1" s="1"/>
  <c r="P390" i="1" s="1"/>
  <c r="B390" i="1" s="1"/>
  <c r="D465" i="1" l="1"/>
  <c r="E465" i="1" s="1"/>
  <c r="F466" i="1" s="1"/>
  <c r="A466" i="1"/>
  <c r="O465" i="1"/>
  <c r="Q464" i="1"/>
  <c r="R464" i="1" s="1"/>
  <c r="J465" i="1"/>
  <c r="K465" i="1" s="1"/>
  <c r="L465" i="1" s="1"/>
  <c r="M465" i="1" s="1"/>
  <c r="T465" i="1"/>
  <c r="C449" i="1"/>
  <c r="G392" i="1"/>
  <c r="H391" i="1"/>
  <c r="N391" i="1" s="1"/>
  <c r="P391" i="1" s="1"/>
  <c r="Q465" i="1" l="1"/>
  <c r="R465" i="1" s="1"/>
  <c r="J466" i="1"/>
  <c r="T466" i="1"/>
  <c r="S466" i="1"/>
  <c r="O466" i="1"/>
  <c r="A467" i="1"/>
  <c r="D466" i="1"/>
  <c r="E466" i="1" s="1"/>
  <c r="F467" i="1" s="1"/>
  <c r="K466" i="1"/>
  <c r="L466" i="1" s="1"/>
  <c r="M466" i="1" s="1"/>
  <c r="C450" i="1"/>
  <c r="B391" i="1"/>
  <c r="G393" i="1"/>
  <c r="H392" i="1"/>
  <c r="N392" i="1" s="1"/>
  <c r="P392" i="1" s="1"/>
  <c r="B392" i="1" s="1"/>
  <c r="A468" i="1" l="1"/>
  <c r="O467" i="1"/>
  <c r="D467" i="1"/>
  <c r="E467" i="1" s="1"/>
  <c r="F468" i="1" s="1"/>
  <c r="Q466" i="1"/>
  <c r="R466" i="1" s="1"/>
  <c r="J467" i="1"/>
  <c r="K467" i="1" s="1"/>
  <c r="L467" i="1" s="1"/>
  <c r="M467" i="1" s="1"/>
  <c r="T467" i="1"/>
  <c r="S467" i="1"/>
  <c r="C451" i="1"/>
  <c r="G394" i="1"/>
  <c r="H393" i="1"/>
  <c r="N393" i="1" s="1"/>
  <c r="P393" i="1" s="1"/>
  <c r="S468" i="1" l="1"/>
  <c r="T468" i="1"/>
  <c r="Q467" i="1"/>
  <c r="R467" i="1" s="1"/>
  <c r="J468" i="1"/>
  <c r="O468" i="1"/>
  <c r="D468" i="1"/>
  <c r="E468" i="1" s="1"/>
  <c r="F469" i="1" s="1"/>
  <c r="A469" i="1"/>
  <c r="K468" i="1"/>
  <c r="L468" i="1" s="1"/>
  <c r="M468" i="1" s="1"/>
  <c r="C452" i="1"/>
  <c r="B393" i="1"/>
  <c r="G395" i="1"/>
  <c r="H394" i="1"/>
  <c r="N394" i="1" s="1"/>
  <c r="P394" i="1" s="1"/>
  <c r="B394" i="1" s="1"/>
  <c r="D469" i="1" l="1"/>
  <c r="E469" i="1" s="1"/>
  <c r="F470" i="1" s="1"/>
  <c r="A470" i="1"/>
  <c r="O469" i="1"/>
  <c r="Q468" i="1"/>
  <c r="R468" i="1" s="1"/>
  <c r="J469" i="1"/>
  <c r="K469" i="1" s="1"/>
  <c r="L469" i="1" s="1"/>
  <c r="M469" i="1" s="1"/>
  <c r="S469" i="1"/>
  <c r="S470" i="1" s="1"/>
  <c r="T469" i="1"/>
  <c r="C453" i="1"/>
  <c r="G396" i="1"/>
  <c r="H395" i="1"/>
  <c r="N395" i="1" s="1"/>
  <c r="P395" i="1" s="1"/>
  <c r="B395" i="1" s="1"/>
  <c r="T470" i="1" l="1"/>
  <c r="Q469" i="1"/>
  <c r="R469" i="1" s="1"/>
  <c r="J470" i="1"/>
  <c r="O470" i="1"/>
  <c r="A471" i="1"/>
  <c r="D470" i="1"/>
  <c r="E470" i="1" s="1"/>
  <c r="F471" i="1" s="1"/>
  <c r="K470" i="1"/>
  <c r="L470" i="1" s="1"/>
  <c r="M470" i="1" s="1"/>
  <c r="C454" i="1"/>
  <c r="G397" i="1"/>
  <c r="H396" i="1"/>
  <c r="N396" i="1" s="1"/>
  <c r="P396" i="1" s="1"/>
  <c r="D471" i="1" l="1"/>
  <c r="E471" i="1" s="1"/>
  <c r="F472" i="1" s="1"/>
  <c r="O471" i="1"/>
  <c r="A472" i="1"/>
  <c r="K471" i="1"/>
  <c r="L471" i="1" s="1"/>
  <c r="M471" i="1" s="1"/>
  <c r="Q470" i="1"/>
  <c r="R470" i="1" s="1"/>
  <c r="J471" i="1"/>
  <c r="S471" i="1"/>
  <c r="T471" i="1"/>
  <c r="C455" i="1"/>
  <c r="B396" i="1"/>
  <c r="G398" i="1"/>
  <c r="H397" i="1"/>
  <c r="N397" i="1" s="1"/>
  <c r="P397" i="1" s="1"/>
  <c r="B397" i="1" s="1"/>
  <c r="T472" i="1" l="1"/>
  <c r="S472" i="1"/>
  <c r="O472" i="1"/>
  <c r="A473" i="1"/>
  <c r="D472" i="1"/>
  <c r="E472" i="1" s="1"/>
  <c r="F473" i="1" s="1"/>
  <c r="Q471" i="1"/>
  <c r="R471" i="1" s="1"/>
  <c r="J472" i="1"/>
  <c r="K472" i="1" s="1"/>
  <c r="L472" i="1" s="1"/>
  <c r="M472" i="1" s="1"/>
  <c r="C456" i="1"/>
  <c r="G399" i="1"/>
  <c r="H398" i="1"/>
  <c r="N398" i="1" s="1"/>
  <c r="P398" i="1" s="1"/>
  <c r="Q472" i="1" l="1"/>
  <c r="R472" i="1" s="1"/>
  <c r="J473" i="1"/>
  <c r="T473" i="1"/>
  <c r="D473" i="1"/>
  <c r="E473" i="1" s="1"/>
  <c r="F474" i="1" s="1"/>
  <c r="A474" i="1"/>
  <c r="O473" i="1"/>
  <c r="K473" i="1"/>
  <c r="L473" i="1" s="1"/>
  <c r="M473" i="1" s="1"/>
  <c r="S473" i="1"/>
  <c r="C457" i="1"/>
  <c r="B398" i="1"/>
  <c r="G400" i="1"/>
  <c r="H399" i="1"/>
  <c r="N399" i="1" s="1"/>
  <c r="P399" i="1" s="1"/>
  <c r="B399" i="1" s="1"/>
  <c r="Q473" i="1" l="1"/>
  <c r="R473" i="1" s="1"/>
  <c r="J474" i="1"/>
  <c r="O474" i="1"/>
  <c r="D474" i="1"/>
  <c r="E474" i="1" s="1"/>
  <c r="F475" i="1" s="1"/>
  <c r="A475" i="1"/>
  <c r="K474" i="1"/>
  <c r="L474" i="1" s="1"/>
  <c r="M474" i="1" s="1"/>
  <c r="S474" i="1"/>
  <c r="S475" i="1" s="1"/>
  <c r="T474" i="1"/>
  <c r="T475" i="1" s="1"/>
  <c r="C458" i="1"/>
  <c r="G401" i="1"/>
  <c r="H400" i="1"/>
  <c r="N400" i="1" s="1"/>
  <c r="P400" i="1" s="1"/>
  <c r="O475" i="1" l="1"/>
  <c r="A476" i="1"/>
  <c r="D475" i="1"/>
  <c r="E475" i="1" s="1"/>
  <c r="F476" i="1" s="1"/>
  <c r="Q474" i="1"/>
  <c r="R474" i="1" s="1"/>
  <c r="J475" i="1"/>
  <c r="K475" i="1" s="1"/>
  <c r="L475" i="1" s="1"/>
  <c r="M475" i="1" s="1"/>
  <c r="C459" i="1"/>
  <c r="B400" i="1"/>
  <c r="G402" i="1"/>
  <c r="H401" i="1"/>
  <c r="N401" i="1" s="1"/>
  <c r="P401" i="1" s="1"/>
  <c r="B401" i="1" s="1"/>
  <c r="Q475" i="1" l="1"/>
  <c r="R475" i="1" s="1"/>
  <c r="J476" i="1"/>
  <c r="D476" i="1"/>
  <c r="E476" i="1" s="1"/>
  <c r="F477" i="1" s="1"/>
  <c r="O476" i="1"/>
  <c r="A477" i="1"/>
  <c r="K476" i="1"/>
  <c r="L476" i="1" s="1"/>
  <c r="M476" i="1" s="1"/>
  <c r="S476" i="1"/>
  <c r="T476" i="1"/>
  <c r="C460" i="1"/>
  <c r="G403" i="1"/>
  <c r="H402" i="1"/>
  <c r="N402" i="1" s="1"/>
  <c r="P402" i="1" s="1"/>
  <c r="B402" i="1" s="1"/>
  <c r="Q476" i="1" l="1"/>
  <c r="R476" i="1" s="1"/>
  <c r="J477" i="1"/>
  <c r="T477" i="1"/>
  <c r="S477" i="1"/>
  <c r="A478" i="1"/>
  <c r="O477" i="1"/>
  <c r="D477" i="1"/>
  <c r="E477" i="1" s="1"/>
  <c r="F478" i="1" s="1"/>
  <c r="K477" i="1"/>
  <c r="L477" i="1" s="1"/>
  <c r="M477" i="1" s="1"/>
  <c r="C461" i="1"/>
  <c r="G404" i="1"/>
  <c r="H403" i="1"/>
  <c r="N403" i="1" s="1"/>
  <c r="P403" i="1" s="1"/>
  <c r="A479" i="1" l="1"/>
  <c r="O478" i="1"/>
  <c r="D478" i="1"/>
  <c r="E478" i="1" s="1"/>
  <c r="F479" i="1" s="1"/>
  <c r="K478" i="1"/>
  <c r="L478" i="1" s="1"/>
  <c r="M478" i="1" s="1"/>
  <c r="Q477" i="1"/>
  <c r="R477" i="1" s="1"/>
  <c r="J478" i="1"/>
  <c r="S478" i="1"/>
  <c r="T478" i="1"/>
  <c r="C462" i="1"/>
  <c r="B403" i="1"/>
  <c r="G405" i="1"/>
  <c r="H404" i="1"/>
  <c r="N404" i="1" s="1"/>
  <c r="P404" i="1" s="1"/>
  <c r="B404" i="1" s="1"/>
  <c r="T479" i="1" l="1"/>
  <c r="S479" i="1"/>
  <c r="Q478" i="1"/>
  <c r="R478" i="1" s="1"/>
  <c r="J479" i="1"/>
  <c r="D479" i="1"/>
  <c r="E479" i="1" s="1"/>
  <c r="F480" i="1" s="1"/>
  <c r="A480" i="1"/>
  <c r="O479" i="1"/>
  <c r="K479" i="1"/>
  <c r="L479" i="1" s="1"/>
  <c r="M479" i="1" s="1"/>
  <c r="C463" i="1"/>
  <c r="G406" i="1"/>
  <c r="H405" i="1"/>
  <c r="N405" i="1" s="1"/>
  <c r="P405" i="1" s="1"/>
  <c r="Q479" i="1" l="1"/>
  <c r="R479" i="1" s="1"/>
  <c r="J480" i="1"/>
  <c r="A481" i="1"/>
  <c r="D480" i="1"/>
  <c r="E480" i="1" s="1"/>
  <c r="F481" i="1" s="1"/>
  <c r="O480" i="1"/>
  <c r="K480" i="1"/>
  <c r="L480" i="1" s="1"/>
  <c r="M480" i="1" s="1"/>
  <c r="S480" i="1"/>
  <c r="T480" i="1"/>
  <c r="C464" i="1"/>
  <c r="B405" i="1"/>
  <c r="G407" i="1"/>
  <c r="H406" i="1"/>
  <c r="N406" i="1" s="1"/>
  <c r="P406" i="1" s="1"/>
  <c r="B406" i="1" s="1"/>
  <c r="T481" i="1" l="1"/>
  <c r="S481" i="1"/>
  <c r="Q480" i="1"/>
  <c r="R480" i="1" s="1"/>
  <c r="J481" i="1"/>
  <c r="D481" i="1"/>
  <c r="E481" i="1" s="1"/>
  <c r="F482" i="1" s="1"/>
  <c r="A482" i="1"/>
  <c r="O481" i="1"/>
  <c r="K481" i="1"/>
  <c r="L481" i="1" s="1"/>
  <c r="M481" i="1" s="1"/>
  <c r="C465" i="1"/>
  <c r="G408" i="1"/>
  <c r="H407" i="1"/>
  <c r="N407" i="1" s="1"/>
  <c r="P407" i="1" s="1"/>
  <c r="Q481" i="1" l="1"/>
  <c r="R481" i="1" s="1"/>
  <c r="J482" i="1"/>
  <c r="A483" i="1"/>
  <c r="D482" i="1"/>
  <c r="E482" i="1" s="1"/>
  <c r="F483" i="1" s="1"/>
  <c r="O482" i="1"/>
  <c r="K482" i="1"/>
  <c r="L482" i="1" s="1"/>
  <c r="M482" i="1" s="1"/>
  <c r="S482" i="1"/>
  <c r="T482" i="1"/>
  <c r="C466" i="1"/>
  <c r="B407" i="1"/>
  <c r="G409" i="1"/>
  <c r="H408" i="1"/>
  <c r="N408" i="1" s="1"/>
  <c r="P408" i="1" s="1"/>
  <c r="B408" i="1" s="1"/>
  <c r="T483" i="1" l="1"/>
  <c r="S483" i="1"/>
  <c r="Q482" i="1"/>
  <c r="R482" i="1" s="1"/>
  <c r="J483" i="1"/>
  <c r="D483" i="1"/>
  <c r="E483" i="1" s="1"/>
  <c r="F484" i="1" s="1"/>
  <c r="O483" i="1"/>
  <c r="A484" i="1"/>
  <c r="K483" i="1"/>
  <c r="L483" i="1" s="1"/>
  <c r="M483" i="1" s="1"/>
  <c r="C467" i="1"/>
  <c r="G410" i="1"/>
  <c r="H409" i="1"/>
  <c r="N409" i="1" s="1"/>
  <c r="P409" i="1" s="1"/>
  <c r="B409" i="1" s="1"/>
  <c r="A485" i="1" l="1"/>
  <c r="D484" i="1"/>
  <c r="E484" i="1" s="1"/>
  <c r="F485" i="1" s="1"/>
  <c r="O484" i="1"/>
  <c r="Q483" i="1"/>
  <c r="R483" i="1" s="1"/>
  <c r="J484" i="1"/>
  <c r="K484" i="1" s="1"/>
  <c r="L484" i="1" s="1"/>
  <c r="M484" i="1" s="1"/>
  <c r="S484" i="1"/>
  <c r="T484" i="1"/>
  <c r="C468" i="1"/>
  <c r="H410" i="1"/>
  <c r="N410" i="1" s="1"/>
  <c r="P410" i="1" s="1"/>
  <c r="G411" i="1"/>
  <c r="T485" i="1" l="1"/>
  <c r="S485" i="1"/>
  <c r="Q484" i="1"/>
  <c r="R484" i="1" s="1"/>
  <c r="J485" i="1"/>
  <c r="O485" i="1"/>
  <c r="D485" i="1"/>
  <c r="E485" i="1" s="1"/>
  <c r="F486" i="1" s="1"/>
  <c r="A486" i="1"/>
  <c r="K485" i="1"/>
  <c r="L485" i="1" s="1"/>
  <c r="M485" i="1" s="1"/>
  <c r="C469" i="1"/>
  <c r="B410" i="1"/>
  <c r="G412" i="1"/>
  <c r="H411" i="1"/>
  <c r="N411" i="1" s="1"/>
  <c r="P411" i="1" s="1"/>
  <c r="B411" i="1" s="1"/>
  <c r="D486" i="1" l="1"/>
  <c r="E486" i="1" s="1"/>
  <c r="F487" i="1" s="1"/>
  <c r="O486" i="1"/>
  <c r="A487" i="1"/>
  <c r="S486" i="1"/>
  <c r="Q485" i="1"/>
  <c r="R485" i="1" s="1"/>
  <c r="J486" i="1"/>
  <c r="K486" i="1" s="1"/>
  <c r="L486" i="1" s="1"/>
  <c r="M486" i="1" s="1"/>
  <c r="T486" i="1"/>
  <c r="C470" i="1"/>
  <c r="G413" i="1"/>
  <c r="H412" i="1"/>
  <c r="N412" i="1" s="1"/>
  <c r="P412" i="1" s="1"/>
  <c r="T487" i="1" l="1"/>
  <c r="S487" i="1"/>
  <c r="A488" i="1"/>
  <c r="D487" i="1"/>
  <c r="E487" i="1" s="1"/>
  <c r="F488" i="1" s="1"/>
  <c r="O487" i="1"/>
  <c r="Q486" i="1"/>
  <c r="R486" i="1" s="1"/>
  <c r="J487" i="1"/>
  <c r="K487" i="1" s="1"/>
  <c r="L487" i="1" s="1"/>
  <c r="M487" i="1" s="1"/>
  <c r="C471" i="1"/>
  <c r="B412" i="1"/>
  <c r="G414" i="1"/>
  <c r="H413" i="1"/>
  <c r="N413" i="1" s="1"/>
  <c r="P413" i="1" s="1"/>
  <c r="B413" i="1" s="1"/>
  <c r="Q487" i="1" l="1"/>
  <c r="R487" i="1" s="1"/>
  <c r="J488" i="1"/>
  <c r="K488" i="1" s="1"/>
  <c r="L488" i="1" s="1"/>
  <c r="M488" i="1" s="1"/>
  <c r="A489" i="1"/>
  <c r="O488" i="1"/>
  <c r="D488" i="1"/>
  <c r="E488" i="1" s="1"/>
  <c r="F489" i="1" s="1"/>
  <c r="T488" i="1"/>
  <c r="S488" i="1"/>
  <c r="C472" i="1"/>
  <c r="G415" i="1"/>
  <c r="H414" i="1"/>
  <c r="N414" i="1" s="1"/>
  <c r="P414" i="1" s="1"/>
  <c r="T489" i="1" l="1"/>
  <c r="S489" i="1"/>
  <c r="Q488" i="1"/>
  <c r="R488" i="1" s="1"/>
  <c r="J489" i="1"/>
  <c r="A490" i="1"/>
  <c r="D489" i="1"/>
  <c r="E489" i="1" s="1"/>
  <c r="F490" i="1" s="1"/>
  <c r="O489" i="1"/>
  <c r="K489" i="1"/>
  <c r="L489" i="1" s="1"/>
  <c r="M489" i="1" s="1"/>
  <c r="C473" i="1"/>
  <c r="B414" i="1"/>
  <c r="G416" i="1"/>
  <c r="H415" i="1"/>
  <c r="N415" i="1" s="1"/>
  <c r="P415" i="1" s="1"/>
  <c r="B415" i="1" s="1"/>
  <c r="Q489" i="1" l="1"/>
  <c r="R489" i="1" s="1"/>
  <c r="J490" i="1"/>
  <c r="S490" i="1"/>
  <c r="D490" i="1"/>
  <c r="E490" i="1" s="1"/>
  <c r="F491" i="1" s="1"/>
  <c r="O490" i="1"/>
  <c r="A491" i="1"/>
  <c r="K490" i="1"/>
  <c r="L490" i="1" s="1"/>
  <c r="M490" i="1" s="1"/>
  <c r="T490" i="1"/>
  <c r="C474" i="1"/>
  <c r="G417" i="1"/>
  <c r="H416" i="1"/>
  <c r="N416" i="1" s="1"/>
  <c r="P416" i="1" s="1"/>
  <c r="B416" i="1" s="1"/>
  <c r="T491" i="1" l="1"/>
  <c r="A492" i="1"/>
  <c r="D491" i="1"/>
  <c r="E491" i="1" s="1"/>
  <c r="F492" i="1" s="1"/>
  <c r="O491" i="1"/>
  <c r="Q490" i="1"/>
  <c r="R490" i="1" s="1"/>
  <c r="J491" i="1"/>
  <c r="K491" i="1" s="1"/>
  <c r="L491" i="1" s="1"/>
  <c r="M491" i="1" s="1"/>
  <c r="S491" i="1"/>
  <c r="C475" i="1"/>
  <c r="G418" i="1"/>
  <c r="H417" i="1"/>
  <c r="N417" i="1" s="1"/>
  <c r="P417" i="1" s="1"/>
  <c r="S492" i="1" l="1"/>
  <c r="Q491" i="1"/>
  <c r="R491" i="1" s="1"/>
  <c r="J492" i="1"/>
  <c r="D492" i="1"/>
  <c r="E492" i="1" s="1"/>
  <c r="F493" i="1" s="1"/>
  <c r="A493" i="1"/>
  <c r="O492" i="1"/>
  <c r="K492" i="1"/>
  <c r="L492" i="1" s="1"/>
  <c r="M492" i="1" s="1"/>
  <c r="T492" i="1"/>
  <c r="C476" i="1"/>
  <c r="B417" i="1"/>
  <c r="G419" i="1"/>
  <c r="H418" i="1"/>
  <c r="N418" i="1" s="1"/>
  <c r="P418" i="1" s="1"/>
  <c r="B418" i="1" s="1"/>
  <c r="T493" i="1" l="1"/>
  <c r="Q492" i="1"/>
  <c r="R492" i="1" s="1"/>
  <c r="J493" i="1"/>
  <c r="A494" i="1"/>
  <c r="D493" i="1"/>
  <c r="E493" i="1" s="1"/>
  <c r="F494" i="1" s="1"/>
  <c r="O493" i="1"/>
  <c r="K493" i="1"/>
  <c r="L493" i="1" s="1"/>
  <c r="M493" i="1" s="1"/>
  <c r="S493" i="1"/>
  <c r="C477" i="1"/>
  <c r="G420" i="1"/>
  <c r="H419" i="1"/>
  <c r="N419" i="1" s="1"/>
  <c r="P419" i="1" s="1"/>
  <c r="S494" i="1" l="1"/>
  <c r="Q493" i="1"/>
  <c r="R493" i="1" s="1"/>
  <c r="J494" i="1"/>
  <c r="D494" i="1"/>
  <c r="E494" i="1" s="1"/>
  <c r="F495" i="1" s="1"/>
  <c r="A495" i="1"/>
  <c r="O494" i="1"/>
  <c r="K494" i="1"/>
  <c r="L494" i="1" s="1"/>
  <c r="M494" i="1" s="1"/>
  <c r="T494" i="1"/>
  <c r="C478" i="1"/>
  <c r="B419" i="1"/>
  <c r="G421" i="1"/>
  <c r="H420" i="1"/>
  <c r="N420" i="1" s="1"/>
  <c r="P420" i="1" s="1"/>
  <c r="B420" i="1" s="1"/>
  <c r="Q494" i="1" l="1"/>
  <c r="R494" i="1" s="1"/>
  <c r="J495" i="1"/>
  <c r="A496" i="1"/>
  <c r="D495" i="1"/>
  <c r="E495" i="1" s="1"/>
  <c r="F496" i="1" s="1"/>
  <c r="O495" i="1"/>
  <c r="K495" i="1"/>
  <c r="L495" i="1" s="1"/>
  <c r="M495" i="1" s="1"/>
  <c r="T495" i="1"/>
  <c r="S495" i="1"/>
  <c r="C479" i="1"/>
  <c r="G422" i="1"/>
  <c r="H421" i="1"/>
  <c r="N421" i="1" s="1"/>
  <c r="P421" i="1" s="1"/>
  <c r="T496" i="1" l="1"/>
  <c r="S496" i="1"/>
  <c r="Q495" i="1"/>
  <c r="R495" i="1" s="1"/>
  <c r="J496" i="1"/>
  <c r="K496" i="1" s="1"/>
  <c r="L496" i="1" s="1"/>
  <c r="M496" i="1" s="1"/>
  <c r="D496" i="1"/>
  <c r="E496" i="1" s="1"/>
  <c r="O496" i="1"/>
  <c r="A497" i="1"/>
  <c r="C480" i="1"/>
  <c r="B421" i="1"/>
  <c r="G423" i="1"/>
  <c r="H422" i="1"/>
  <c r="N422" i="1" s="1"/>
  <c r="P422" i="1" s="1"/>
  <c r="B422" i="1" s="1"/>
  <c r="A498" i="1" l="1"/>
  <c r="O497" i="1"/>
  <c r="F497" i="1"/>
  <c r="F498" i="1"/>
  <c r="S497" i="1"/>
  <c r="Q496" i="1"/>
  <c r="R496" i="1" s="1"/>
  <c r="J497" i="1"/>
  <c r="K497" i="1" s="1"/>
  <c r="L497" i="1" s="1"/>
  <c r="M497" i="1" s="1"/>
  <c r="T497" i="1"/>
  <c r="C481" i="1"/>
  <c r="G424" i="1"/>
  <c r="H423" i="1"/>
  <c r="N423" i="1" s="1"/>
  <c r="P423" i="1" s="1"/>
  <c r="B423" i="1" s="1"/>
  <c r="S498" i="1" l="1"/>
  <c r="Q497" i="1"/>
  <c r="R497" i="1" s="1"/>
  <c r="J498" i="1"/>
  <c r="T498" i="1"/>
  <c r="D498" i="1"/>
  <c r="E498" i="1" s="1"/>
  <c r="F499" i="1" s="1"/>
  <c r="A499" i="1"/>
  <c r="O498" i="1"/>
  <c r="K498" i="1"/>
  <c r="L498" i="1" s="1"/>
  <c r="M498" i="1" s="1"/>
  <c r="C482" i="1"/>
  <c r="G425" i="1"/>
  <c r="H424" i="1"/>
  <c r="N424" i="1" s="1"/>
  <c r="P424" i="1" s="1"/>
  <c r="Q498" i="1" l="1"/>
  <c r="R498" i="1" s="1"/>
  <c r="J499" i="1"/>
  <c r="A500" i="1"/>
  <c r="D499" i="1"/>
  <c r="E499" i="1" s="1"/>
  <c r="F500" i="1" s="1"/>
  <c r="O499" i="1"/>
  <c r="K499" i="1"/>
  <c r="L499" i="1" s="1"/>
  <c r="M499" i="1" s="1"/>
  <c r="T499" i="1"/>
  <c r="S499" i="1"/>
  <c r="C483" i="1"/>
  <c r="B424" i="1"/>
  <c r="G426" i="1"/>
  <c r="H425" i="1"/>
  <c r="N425" i="1" s="1"/>
  <c r="P425" i="1" s="1"/>
  <c r="B425" i="1" s="1"/>
  <c r="Q499" i="1" l="1"/>
  <c r="R499" i="1" s="1"/>
  <c r="J500" i="1"/>
  <c r="D500" i="1"/>
  <c r="E500" i="1" s="1"/>
  <c r="F501" i="1" s="1"/>
  <c r="O500" i="1"/>
  <c r="A501" i="1"/>
  <c r="K500" i="1"/>
  <c r="L500" i="1" s="1"/>
  <c r="M500" i="1" s="1"/>
  <c r="S500" i="1"/>
  <c r="T500" i="1"/>
  <c r="C484" i="1"/>
  <c r="G427" i="1"/>
  <c r="H426" i="1"/>
  <c r="N426" i="1" s="1"/>
  <c r="P426" i="1" s="1"/>
  <c r="Q500" i="1" l="1"/>
  <c r="R500" i="1" s="1"/>
  <c r="J501" i="1"/>
  <c r="T501" i="1"/>
  <c r="S501" i="1"/>
  <c r="A502" i="1"/>
  <c r="D501" i="1"/>
  <c r="E501" i="1" s="1"/>
  <c r="F502" i="1" s="1"/>
  <c r="O501" i="1"/>
  <c r="K501" i="1"/>
  <c r="L501" i="1" s="1"/>
  <c r="M501" i="1" s="1"/>
  <c r="C485" i="1"/>
  <c r="B426" i="1"/>
  <c r="G428" i="1"/>
  <c r="H427" i="1"/>
  <c r="N427" i="1" s="1"/>
  <c r="P427" i="1" s="1"/>
  <c r="B427" i="1" s="1"/>
  <c r="S502" i="1" l="1"/>
  <c r="T502" i="1"/>
  <c r="A503" i="1"/>
  <c r="O502" i="1"/>
  <c r="D502" i="1"/>
  <c r="E502" i="1" s="1"/>
  <c r="F503" i="1" s="1"/>
  <c r="Q501" i="1"/>
  <c r="J502" i="1"/>
  <c r="K502" i="1" s="1"/>
  <c r="L502" i="1" s="1"/>
  <c r="M502" i="1" s="1"/>
  <c r="C486" i="1"/>
  <c r="G429" i="1"/>
  <c r="H428" i="1"/>
  <c r="N428" i="1" s="1"/>
  <c r="P428" i="1" s="1"/>
  <c r="Q502" i="1" l="1"/>
  <c r="R502" i="1" s="1"/>
  <c r="J503" i="1"/>
  <c r="A504" i="1"/>
  <c r="O503" i="1"/>
  <c r="D503" i="1"/>
  <c r="E503" i="1" s="1"/>
  <c r="F504" i="1" s="1"/>
  <c r="K503" i="1"/>
  <c r="L503" i="1" s="1"/>
  <c r="M503" i="1" s="1"/>
  <c r="T503" i="1"/>
  <c r="S503" i="1"/>
  <c r="C487" i="1"/>
  <c r="B428" i="1"/>
  <c r="G430" i="1"/>
  <c r="H429" i="1"/>
  <c r="N429" i="1" s="1"/>
  <c r="P429" i="1" s="1"/>
  <c r="B429" i="1" s="1"/>
  <c r="Q503" i="1" l="1"/>
  <c r="R503" i="1" s="1"/>
  <c r="J504" i="1"/>
  <c r="A505" i="1"/>
  <c r="O504" i="1"/>
  <c r="D504" i="1"/>
  <c r="E504" i="1" s="1"/>
  <c r="F505" i="1" s="1"/>
  <c r="K504" i="1"/>
  <c r="L504" i="1" s="1"/>
  <c r="M504" i="1" s="1"/>
  <c r="S504" i="1"/>
  <c r="T504" i="1"/>
  <c r="C488" i="1"/>
  <c r="G431" i="1"/>
  <c r="H430" i="1"/>
  <c r="N430" i="1" s="1"/>
  <c r="P430" i="1" s="1"/>
  <c r="B430" i="1" s="1"/>
  <c r="Q504" i="1" l="1"/>
  <c r="R504" i="1" s="1"/>
  <c r="J505" i="1"/>
  <c r="T505" i="1"/>
  <c r="S505" i="1"/>
  <c r="A506" i="1"/>
  <c r="O505" i="1"/>
  <c r="D505" i="1"/>
  <c r="E505" i="1" s="1"/>
  <c r="F506" i="1" s="1"/>
  <c r="K505" i="1"/>
  <c r="L505" i="1" s="1"/>
  <c r="M505" i="1" s="1"/>
  <c r="C489" i="1"/>
  <c r="G432" i="1"/>
  <c r="H431" i="1"/>
  <c r="N431" i="1" s="1"/>
  <c r="P431" i="1" s="1"/>
  <c r="Q505" i="1" l="1"/>
  <c r="R505" i="1" s="1"/>
  <c r="J506" i="1"/>
  <c r="A507" i="1"/>
  <c r="O506" i="1"/>
  <c r="D506" i="1"/>
  <c r="E506" i="1" s="1"/>
  <c r="F507" i="1" s="1"/>
  <c r="K506" i="1"/>
  <c r="L506" i="1" s="1"/>
  <c r="M506" i="1" s="1"/>
  <c r="S506" i="1"/>
  <c r="T506" i="1"/>
  <c r="C490" i="1"/>
  <c r="B431" i="1"/>
  <c r="G433" i="1"/>
  <c r="H432" i="1"/>
  <c r="N432" i="1" s="1"/>
  <c r="P432" i="1" s="1"/>
  <c r="B432" i="1" s="1"/>
  <c r="S507" i="1" l="1"/>
  <c r="T507" i="1"/>
  <c r="A508" i="1"/>
  <c r="O507" i="1"/>
  <c r="D507" i="1"/>
  <c r="E507" i="1" s="1"/>
  <c r="F508" i="1" s="1"/>
  <c r="Q506" i="1"/>
  <c r="R506" i="1" s="1"/>
  <c r="J507" i="1"/>
  <c r="K507" i="1" s="1"/>
  <c r="L507" i="1" s="1"/>
  <c r="M507" i="1" s="1"/>
  <c r="C491" i="1"/>
  <c r="G434" i="1"/>
  <c r="H433" i="1"/>
  <c r="N433" i="1" s="1"/>
  <c r="P433" i="1" s="1"/>
  <c r="Q507" i="1" l="1"/>
  <c r="R507" i="1" s="1"/>
  <c r="J508" i="1"/>
  <c r="A509" i="1"/>
  <c r="O508" i="1"/>
  <c r="D508" i="1"/>
  <c r="E508" i="1" s="1"/>
  <c r="F509" i="1" s="1"/>
  <c r="K508" i="1"/>
  <c r="L508" i="1" s="1"/>
  <c r="M508" i="1" s="1"/>
  <c r="S508" i="1"/>
  <c r="T508" i="1"/>
  <c r="C492" i="1"/>
  <c r="B433" i="1"/>
  <c r="G435" i="1"/>
  <c r="H434" i="1"/>
  <c r="N434" i="1" s="1"/>
  <c r="P434" i="1" s="1"/>
  <c r="B434" i="1" s="1"/>
  <c r="T509" i="1" l="1"/>
  <c r="S509" i="1"/>
  <c r="A510" i="1"/>
  <c r="O509" i="1"/>
  <c r="D509" i="1"/>
  <c r="E509" i="1" s="1"/>
  <c r="F510" i="1" s="1"/>
  <c r="Q508" i="1"/>
  <c r="R508" i="1" s="1"/>
  <c r="J509" i="1"/>
  <c r="K509" i="1" s="1"/>
  <c r="L509" i="1" s="1"/>
  <c r="M509" i="1" s="1"/>
  <c r="C493" i="1"/>
  <c r="G436" i="1"/>
  <c r="H435" i="1"/>
  <c r="N435" i="1" s="1"/>
  <c r="P435" i="1" s="1"/>
  <c r="Q509" i="1" l="1"/>
  <c r="R509" i="1" s="1"/>
  <c r="J510" i="1"/>
  <c r="A511" i="1"/>
  <c r="O510" i="1"/>
  <c r="D510" i="1"/>
  <c r="E510" i="1" s="1"/>
  <c r="F511" i="1" s="1"/>
  <c r="K510" i="1"/>
  <c r="L510" i="1" s="1"/>
  <c r="M510" i="1" s="1"/>
  <c r="S510" i="1"/>
  <c r="T510" i="1"/>
  <c r="C494" i="1"/>
  <c r="B435" i="1"/>
  <c r="G437" i="1"/>
  <c r="H436" i="1"/>
  <c r="N436" i="1" s="1"/>
  <c r="P436" i="1" s="1"/>
  <c r="B436" i="1" s="1"/>
  <c r="T511" i="1" l="1"/>
  <c r="S511" i="1"/>
  <c r="Q510" i="1"/>
  <c r="R510" i="1" s="1"/>
  <c r="J511" i="1"/>
  <c r="A512" i="1"/>
  <c r="O511" i="1"/>
  <c r="D511" i="1"/>
  <c r="E511" i="1" s="1"/>
  <c r="F512" i="1" s="1"/>
  <c r="K511" i="1"/>
  <c r="L511" i="1" s="1"/>
  <c r="M511" i="1" s="1"/>
  <c r="C495" i="1"/>
  <c r="G438" i="1"/>
  <c r="H437" i="1"/>
  <c r="N437" i="1" s="1"/>
  <c r="P437" i="1" s="1"/>
  <c r="B437" i="1" s="1"/>
  <c r="Q511" i="1" l="1"/>
  <c r="R511" i="1" s="1"/>
  <c r="J512" i="1"/>
  <c r="A513" i="1"/>
  <c r="O512" i="1"/>
  <c r="D512" i="1"/>
  <c r="E512" i="1" s="1"/>
  <c r="F513" i="1" s="1"/>
  <c r="K512" i="1"/>
  <c r="L512" i="1" s="1"/>
  <c r="M512" i="1" s="1"/>
  <c r="T512" i="1"/>
  <c r="S512" i="1"/>
  <c r="C496" i="1"/>
  <c r="G439" i="1"/>
  <c r="H438" i="1"/>
  <c r="N438" i="1" s="1"/>
  <c r="P438" i="1" s="1"/>
  <c r="S513" i="1" l="1"/>
  <c r="T513" i="1"/>
  <c r="Q512" i="1"/>
  <c r="R512" i="1" s="1"/>
  <c r="J513" i="1"/>
  <c r="A514" i="1"/>
  <c r="O513" i="1"/>
  <c r="D513" i="1"/>
  <c r="E513" i="1" s="1"/>
  <c r="F514" i="1" s="1"/>
  <c r="K513" i="1"/>
  <c r="L513" i="1" s="1"/>
  <c r="M513" i="1" s="1"/>
  <c r="C497" i="1"/>
  <c r="B438" i="1"/>
  <c r="G440" i="1"/>
  <c r="H439" i="1"/>
  <c r="N439" i="1" s="1"/>
  <c r="P439" i="1" s="1"/>
  <c r="B439" i="1" s="1"/>
  <c r="Q513" i="1" l="1"/>
  <c r="R513" i="1" s="1"/>
  <c r="J514" i="1"/>
  <c r="A515" i="1"/>
  <c r="O514" i="1"/>
  <c r="D514" i="1"/>
  <c r="E514" i="1" s="1"/>
  <c r="F515" i="1" s="1"/>
  <c r="K514" i="1"/>
  <c r="L514" i="1" s="1"/>
  <c r="M514" i="1" s="1"/>
  <c r="T514" i="1"/>
  <c r="T515" i="1" s="1"/>
  <c r="S514" i="1"/>
  <c r="S515" i="1" s="1"/>
  <c r="C498" i="1"/>
  <c r="G441" i="1"/>
  <c r="H440" i="1"/>
  <c r="N440" i="1" s="1"/>
  <c r="P440" i="1" s="1"/>
  <c r="Q514" i="1" l="1"/>
  <c r="R514" i="1" s="1"/>
  <c r="J515" i="1"/>
  <c r="A516" i="1"/>
  <c r="O515" i="1"/>
  <c r="D515" i="1"/>
  <c r="E515" i="1" s="1"/>
  <c r="F516" i="1" s="1"/>
  <c r="K515" i="1"/>
  <c r="L515" i="1" s="1"/>
  <c r="M515" i="1" s="1"/>
  <c r="C499" i="1"/>
  <c r="B440" i="1"/>
  <c r="G442" i="1"/>
  <c r="H441" i="1"/>
  <c r="N441" i="1" s="1"/>
  <c r="P441" i="1" s="1"/>
  <c r="B441" i="1" s="1"/>
  <c r="Q515" i="1" l="1"/>
  <c r="R515" i="1" s="1"/>
  <c r="J516" i="1"/>
  <c r="A517" i="1"/>
  <c r="O516" i="1"/>
  <c r="D516" i="1"/>
  <c r="E516" i="1" s="1"/>
  <c r="F517" i="1" s="1"/>
  <c r="K516" i="1"/>
  <c r="L516" i="1" s="1"/>
  <c r="M516" i="1" s="1"/>
  <c r="S516" i="1"/>
  <c r="T516" i="1"/>
  <c r="C500" i="1"/>
  <c r="G443" i="1"/>
  <c r="H442" i="1"/>
  <c r="N442" i="1" s="1"/>
  <c r="P442" i="1" s="1"/>
  <c r="S517" i="1" l="1"/>
  <c r="T517" i="1"/>
  <c r="Q516" i="1"/>
  <c r="R516" i="1" s="1"/>
  <c r="J517" i="1"/>
  <c r="A518" i="1"/>
  <c r="O517" i="1"/>
  <c r="D517" i="1"/>
  <c r="E517" i="1" s="1"/>
  <c r="F518" i="1" s="1"/>
  <c r="K517" i="1"/>
  <c r="L517" i="1" s="1"/>
  <c r="M517" i="1" s="1"/>
  <c r="C501" i="1"/>
  <c r="B442" i="1"/>
  <c r="G444" i="1"/>
  <c r="H443" i="1"/>
  <c r="N443" i="1" s="1"/>
  <c r="P443" i="1" s="1"/>
  <c r="B443" i="1" s="1"/>
  <c r="Q517" i="1" l="1"/>
  <c r="R517" i="1" s="1"/>
  <c r="J518" i="1"/>
  <c r="A519" i="1"/>
  <c r="O518" i="1"/>
  <c r="D518" i="1"/>
  <c r="E518" i="1" s="1"/>
  <c r="F519" i="1" s="1"/>
  <c r="K518" i="1"/>
  <c r="L518" i="1" s="1"/>
  <c r="M518" i="1" s="1"/>
  <c r="T518" i="1"/>
  <c r="S518" i="1"/>
  <c r="R501" i="1"/>
  <c r="C502" i="1" s="1"/>
  <c r="G445" i="1"/>
  <c r="H444" i="1"/>
  <c r="N444" i="1" s="1"/>
  <c r="P444" i="1" s="1"/>
  <c r="B444" i="1" s="1"/>
  <c r="T519" i="1" l="1"/>
  <c r="S519" i="1"/>
  <c r="Q518" i="1"/>
  <c r="R518" i="1" s="1"/>
  <c r="J519" i="1"/>
  <c r="A520" i="1"/>
  <c r="O519" i="1"/>
  <c r="D519" i="1"/>
  <c r="E519" i="1" s="1"/>
  <c r="F520" i="1" s="1"/>
  <c r="K519" i="1"/>
  <c r="L519" i="1" s="1"/>
  <c r="M519" i="1" s="1"/>
  <c r="C503" i="1"/>
  <c r="G446" i="1"/>
  <c r="H445" i="1"/>
  <c r="N445" i="1" s="1"/>
  <c r="P445" i="1" s="1"/>
  <c r="Q519" i="1" l="1"/>
  <c r="R519" i="1" s="1"/>
  <c r="J520" i="1"/>
  <c r="A521" i="1"/>
  <c r="O520" i="1"/>
  <c r="D520" i="1"/>
  <c r="E520" i="1" s="1"/>
  <c r="F521" i="1" s="1"/>
  <c r="K520" i="1"/>
  <c r="L520" i="1" s="1"/>
  <c r="M520" i="1" s="1"/>
  <c r="S520" i="1"/>
  <c r="T520" i="1"/>
  <c r="C504" i="1"/>
  <c r="B445" i="1"/>
  <c r="G447" i="1"/>
  <c r="H446" i="1"/>
  <c r="N446" i="1" s="1"/>
  <c r="P446" i="1" s="1"/>
  <c r="B446" i="1" s="1"/>
  <c r="T521" i="1" l="1"/>
  <c r="S521" i="1"/>
  <c r="Q520" i="1"/>
  <c r="R520" i="1" s="1"/>
  <c r="J521" i="1"/>
  <c r="A522" i="1"/>
  <c r="O521" i="1"/>
  <c r="D521" i="1"/>
  <c r="E521" i="1" s="1"/>
  <c r="F522" i="1" s="1"/>
  <c r="K521" i="1"/>
  <c r="L521" i="1" s="1"/>
  <c r="M521" i="1" s="1"/>
  <c r="C505" i="1"/>
  <c r="G448" i="1"/>
  <c r="H447" i="1"/>
  <c r="N447" i="1" s="1"/>
  <c r="P447" i="1" s="1"/>
  <c r="A523" i="1" l="1"/>
  <c r="O522" i="1"/>
  <c r="D522" i="1"/>
  <c r="E522" i="1" s="1"/>
  <c r="F523" i="1" s="1"/>
  <c r="Q521" i="1"/>
  <c r="R521" i="1" s="1"/>
  <c r="J522" i="1"/>
  <c r="K522" i="1" s="1"/>
  <c r="L522" i="1" s="1"/>
  <c r="M522" i="1" s="1"/>
  <c r="S522" i="1"/>
  <c r="T522" i="1"/>
  <c r="C506" i="1"/>
  <c r="B447" i="1"/>
  <c r="G449" i="1"/>
  <c r="H448" i="1"/>
  <c r="N448" i="1" s="1"/>
  <c r="P448" i="1" s="1"/>
  <c r="B448" i="1" s="1"/>
  <c r="T523" i="1" l="1"/>
  <c r="S523" i="1"/>
  <c r="Q522" i="1"/>
  <c r="R522" i="1" s="1"/>
  <c r="J523" i="1"/>
  <c r="A524" i="1"/>
  <c r="O523" i="1"/>
  <c r="D523" i="1"/>
  <c r="E523" i="1" s="1"/>
  <c r="F524" i="1" s="1"/>
  <c r="K523" i="1"/>
  <c r="L523" i="1" s="1"/>
  <c r="M523" i="1" s="1"/>
  <c r="C507" i="1"/>
  <c r="G450" i="1"/>
  <c r="H449" i="1"/>
  <c r="N449" i="1" s="1"/>
  <c r="P449" i="1" s="1"/>
  <c r="Q523" i="1" l="1"/>
  <c r="R523" i="1" s="1"/>
  <c r="J524" i="1"/>
  <c r="S524" i="1"/>
  <c r="A525" i="1"/>
  <c r="O524" i="1"/>
  <c r="D524" i="1"/>
  <c r="E524" i="1" s="1"/>
  <c r="F525" i="1" s="1"/>
  <c r="K524" i="1"/>
  <c r="L524" i="1" s="1"/>
  <c r="M524" i="1" s="1"/>
  <c r="T524" i="1"/>
  <c r="C508" i="1"/>
  <c r="B449" i="1"/>
  <c r="G451" i="1"/>
  <c r="H450" i="1"/>
  <c r="N450" i="1" s="1"/>
  <c r="P450" i="1" s="1"/>
  <c r="B450" i="1" s="1"/>
  <c r="T525" i="1" l="1"/>
  <c r="A526" i="1"/>
  <c r="O525" i="1"/>
  <c r="D525" i="1"/>
  <c r="E525" i="1" s="1"/>
  <c r="F526" i="1" s="1"/>
  <c r="Q524" i="1"/>
  <c r="R524" i="1" s="1"/>
  <c r="J525" i="1"/>
  <c r="K525" i="1" s="1"/>
  <c r="L525" i="1" s="1"/>
  <c r="M525" i="1" s="1"/>
  <c r="S525" i="1"/>
  <c r="S526" i="1" s="1"/>
  <c r="C509" i="1"/>
  <c r="G452" i="1"/>
  <c r="H451" i="1"/>
  <c r="N451" i="1" s="1"/>
  <c r="P451" i="1" s="1"/>
  <c r="B451" i="1" s="1"/>
  <c r="Q525" i="1" l="1"/>
  <c r="R525" i="1" s="1"/>
  <c r="J526" i="1"/>
  <c r="A527" i="1"/>
  <c r="O526" i="1"/>
  <c r="D526" i="1"/>
  <c r="E526" i="1" s="1"/>
  <c r="F527" i="1" s="1"/>
  <c r="K526" i="1"/>
  <c r="L526" i="1" s="1"/>
  <c r="M526" i="1" s="1"/>
  <c r="T526" i="1"/>
  <c r="C510" i="1"/>
  <c r="G453" i="1"/>
  <c r="H452" i="1"/>
  <c r="N452" i="1" s="1"/>
  <c r="P452" i="1" s="1"/>
  <c r="T527" i="1" l="1"/>
  <c r="A528" i="1"/>
  <c r="O527" i="1"/>
  <c r="D527" i="1"/>
  <c r="E527" i="1" s="1"/>
  <c r="F528" i="1" s="1"/>
  <c r="Q526" i="1"/>
  <c r="J527" i="1"/>
  <c r="K527" i="1" s="1"/>
  <c r="L527" i="1" s="1"/>
  <c r="M527" i="1" s="1"/>
  <c r="S527" i="1"/>
  <c r="C511" i="1"/>
  <c r="B452" i="1"/>
  <c r="G454" i="1"/>
  <c r="H453" i="1"/>
  <c r="N453" i="1" s="1"/>
  <c r="P453" i="1" s="1"/>
  <c r="B453" i="1" s="1"/>
  <c r="S528" i="1" l="1"/>
  <c r="Q527" i="1"/>
  <c r="R527" i="1" s="1"/>
  <c r="J528" i="1"/>
  <c r="A529" i="1"/>
  <c r="O528" i="1"/>
  <c r="D528" i="1"/>
  <c r="E528" i="1" s="1"/>
  <c r="F529" i="1" s="1"/>
  <c r="K528" i="1"/>
  <c r="L528" i="1" s="1"/>
  <c r="M528" i="1" s="1"/>
  <c r="T528" i="1"/>
  <c r="C512" i="1"/>
  <c r="G455" i="1"/>
  <c r="H454" i="1"/>
  <c r="N454" i="1" s="1"/>
  <c r="P454" i="1" s="1"/>
  <c r="T529" i="1" l="1"/>
  <c r="Q528" i="1"/>
  <c r="R528" i="1" s="1"/>
  <c r="J529" i="1"/>
  <c r="A530" i="1"/>
  <c r="O529" i="1"/>
  <c r="D529" i="1"/>
  <c r="E529" i="1" s="1"/>
  <c r="F530" i="1" s="1"/>
  <c r="K529" i="1"/>
  <c r="L529" i="1" s="1"/>
  <c r="M529" i="1" s="1"/>
  <c r="S529" i="1"/>
  <c r="C513" i="1"/>
  <c r="B454" i="1"/>
  <c r="G456" i="1"/>
  <c r="H455" i="1"/>
  <c r="N455" i="1" s="1"/>
  <c r="P455" i="1" s="1"/>
  <c r="B455" i="1" s="1"/>
  <c r="S530" i="1" l="1"/>
  <c r="Q529" i="1"/>
  <c r="R529" i="1" s="1"/>
  <c r="J530" i="1"/>
  <c r="A531" i="1"/>
  <c r="O530" i="1"/>
  <c r="D530" i="1"/>
  <c r="E530" i="1" s="1"/>
  <c r="F531" i="1" s="1"/>
  <c r="K530" i="1"/>
  <c r="L530" i="1" s="1"/>
  <c r="M530" i="1" s="1"/>
  <c r="T530" i="1"/>
  <c r="C514" i="1"/>
  <c r="G457" i="1"/>
  <c r="H456" i="1"/>
  <c r="N456" i="1" s="1"/>
  <c r="P456" i="1" s="1"/>
  <c r="T531" i="1" l="1"/>
  <c r="Q530" i="1"/>
  <c r="R530" i="1" s="1"/>
  <c r="J531" i="1"/>
  <c r="A532" i="1"/>
  <c r="O531" i="1"/>
  <c r="D531" i="1"/>
  <c r="E531" i="1" s="1"/>
  <c r="F532" i="1" s="1"/>
  <c r="K531" i="1"/>
  <c r="L531" i="1" s="1"/>
  <c r="M531" i="1" s="1"/>
  <c r="S531" i="1"/>
  <c r="C515" i="1"/>
  <c r="B456" i="1"/>
  <c r="G458" i="1"/>
  <c r="H457" i="1"/>
  <c r="N457" i="1" s="1"/>
  <c r="P457" i="1" s="1"/>
  <c r="B457" i="1" s="1"/>
  <c r="S532" i="1" l="1"/>
  <c r="A533" i="1"/>
  <c r="O532" i="1"/>
  <c r="D532" i="1"/>
  <c r="E532" i="1" s="1"/>
  <c r="F533" i="1" s="1"/>
  <c r="Q531" i="1"/>
  <c r="R531" i="1" s="1"/>
  <c r="J532" i="1"/>
  <c r="K532" i="1" s="1"/>
  <c r="L532" i="1" s="1"/>
  <c r="M532" i="1" s="1"/>
  <c r="T532" i="1"/>
  <c r="T533" i="1" s="1"/>
  <c r="C516" i="1"/>
  <c r="G459" i="1"/>
  <c r="H458" i="1"/>
  <c r="N458" i="1" s="1"/>
  <c r="P458" i="1" s="1"/>
  <c r="B458" i="1" s="1"/>
  <c r="A534" i="1" l="1"/>
  <c r="O533" i="1"/>
  <c r="T534" i="1" s="1"/>
  <c r="D533" i="1"/>
  <c r="E533" i="1" s="1"/>
  <c r="F534" i="1" s="1"/>
  <c r="Q532" i="1"/>
  <c r="R532" i="1" s="1"/>
  <c r="J533" i="1"/>
  <c r="K533" i="1" s="1"/>
  <c r="L533" i="1" s="1"/>
  <c r="M533" i="1" s="1"/>
  <c r="S533" i="1"/>
  <c r="C517" i="1"/>
  <c r="G460" i="1"/>
  <c r="H459" i="1"/>
  <c r="N459" i="1" s="1"/>
  <c r="P459" i="1" s="1"/>
  <c r="S534" i="1" l="1"/>
  <c r="Q533" i="1"/>
  <c r="R533" i="1" s="1"/>
  <c r="J534" i="1"/>
  <c r="A535" i="1"/>
  <c r="O534" i="1"/>
  <c r="D534" i="1"/>
  <c r="E534" i="1" s="1"/>
  <c r="F535" i="1" s="1"/>
  <c r="K534" i="1"/>
  <c r="L534" i="1" s="1"/>
  <c r="M534" i="1" s="1"/>
  <c r="C518" i="1"/>
  <c r="B459" i="1"/>
  <c r="G461" i="1"/>
  <c r="H460" i="1"/>
  <c r="N460" i="1" s="1"/>
  <c r="P460" i="1" s="1"/>
  <c r="B460" i="1" s="1"/>
  <c r="S535" i="1" l="1"/>
  <c r="Q534" i="1"/>
  <c r="R534" i="1" s="1"/>
  <c r="J535" i="1"/>
  <c r="A536" i="1"/>
  <c r="O535" i="1"/>
  <c r="D535" i="1"/>
  <c r="E535" i="1" s="1"/>
  <c r="F536" i="1" s="1"/>
  <c r="K535" i="1"/>
  <c r="L535" i="1" s="1"/>
  <c r="M535" i="1" s="1"/>
  <c r="T535" i="1"/>
  <c r="C519" i="1"/>
  <c r="G462" i="1"/>
  <c r="H461" i="1"/>
  <c r="N461" i="1" s="1"/>
  <c r="P461" i="1" s="1"/>
  <c r="T536" i="1" l="1"/>
  <c r="A537" i="1"/>
  <c r="O536" i="1"/>
  <c r="D536" i="1"/>
  <c r="E536" i="1" s="1"/>
  <c r="F537" i="1" s="1"/>
  <c r="Q535" i="1"/>
  <c r="R535" i="1" s="1"/>
  <c r="J536" i="1"/>
  <c r="K536" i="1" s="1"/>
  <c r="L536" i="1" s="1"/>
  <c r="M536" i="1" s="1"/>
  <c r="S536" i="1"/>
  <c r="C520" i="1"/>
  <c r="B461" i="1"/>
  <c r="G463" i="1"/>
  <c r="H462" i="1"/>
  <c r="N462" i="1" s="1"/>
  <c r="P462" i="1" s="1"/>
  <c r="B462" i="1" s="1"/>
  <c r="S537" i="1" l="1"/>
  <c r="Q536" i="1"/>
  <c r="R536" i="1" s="1"/>
  <c r="J537" i="1"/>
  <c r="A538" i="1"/>
  <c r="O537" i="1"/>
  <c r="D537" i="1"/>
  <c r="E537" i="1" s="1"/>
  <c r="F538" i="1" s="1"/>
  <c r="K537" i="1"/>
  <c r="L537" i="1" s="1"/>
  <c r="M537" i="1" s="1"/>
  <c r="T537" i="1"/>
  <c r="C521" i="1"/>
  <c r="G464" i="1"/>
  <c r="H463" i="1"/>
  <c r="N463" i="1" s="1"/>
  <c r="P463" i="1" s="1"/>
  <c r="T538" i="1" l="1"/>
  <c r="Q537" i="1"/>
  <c r="R537" i="1" s="1"/>
  <c r="J538" i="1"/>
  <c r="A539" i="1"/>
  <c r="O538" i="1"/>
  <c r="D538" i="1"/>
  <c r="E538" i="1" s="1"/>
  <c r="F539" i="1" s="1"/>
  <c r="K538" i="1"/>
  <c r="L538" i="1" s="1"/>
  <c r="M538" i="1" s="1"/>
  <c r="S538" i="1"/>
  <c r="C522" i="1"/>
  <c r="B463" i="1"/>
  <c r="G465" i="1"/>
  <c r="H464" i="1"/>
  <c r="N464" i="1" s="1"/>
  <c r="P464" i="1" s="1"/>
  <c r="B464" i="1" s="1"/>
  <c r="S539" i="1" l="1"/>
  <c r="Q538" i="1"/>
  <c r="R538" i="1" s="1"/>
  <c r="J539" i="1"/>
  <c r="A540" i="1"/>
  <c r="O539" i="1"/>
  <c r="D539" i="1"/>
  <c r="E539" i="1" s="1"/>
  <c r="F540" i="1" s="1"/>
  <c r="K539" i="1"/>
  <c r="L539" i="1" s="1"/>
  <c r="M539" i="1" s="1"/>
  <c r="T539" i="1"/>
  <c r="C523" i="1"/>
  <c r="G466" i="1"/>
  <c r="H465" i="1"/>
  <c r="N465" i="1" s="1"/>
  <c r="P465" i="1" s="1"/>
  <c r="B465" i="1" s="1"/>
  <c r="Q539" i="1" l="1"/>
  <c r="R539" i="1" s="1"/>
  <c r="J540" i="1"/>
  <c r="T540" i="1"/>
  <c r="A541" i="1"/>
  <c r="O540" i="1"/>
  <c r="D540" i="1"/>
  <c r="E540" i="1" s="1"/>
  <c r="F541" i="1" s="1"/>
  <c r="K540" i="1"/>
  <c r="L540" i="1" s="1"/>
  <c r="M540" i="1" s="1"/>
  <c r="S540" i="1"/>
  <c r="C524" i="1"/>
  <c r="G467" i="1"/>
  <c r="H466" i="1"/>
  <c r="N466" i="1" s="1"/>
  <c r="P466" i="1" s="1"/>
  <c r="B466" i="1" s="1"/>
  <c r="S541" i="1" l="1"/>
  <c r="Q540" i="1"/>
  <c r="R540" i="1" s="1"/>
  <c r="J541" i="1"/>
  <c r="A542" i="1"/>
  <c r="O541" i="1"/>
  <c r="D541" i="1"/>
  <c r="E541" i="1" s="1"/>
  <c r="F542" i="1" s="1"/>
  <c r="K541" i="1"/>
  <c r="L541" i="1" s="1"/>
  <c r="M541" i="1" s="1"/>
  <c r="T541" i="1"/>
  <c r="C525" i="1"/>
  <c r="G468" i="1"/>
  <c r="H467" i="1"/>
  <c r="N467" i="1" s="1"/>
  <c r="P467" i="1" s="1"/>
  <c r="B467" i="1" s="1"/>
  <c r="T542" i="1" l="1"/>
  <c r="Q541" i="1"/>
  <c r="R541" i="1" s="1"/>
  <c r="J542" i="1"/>
  <c r="A543" i="1"/>
  <c r="O542" i="1"/>
  <c r="D542" i="1"/>
  <c r="E542" i="1" s="1"/>
  <c r="F543" i="1" s="1"/>
  <c r="K542" i="1"/>
  <c r="L542" i="1" s="1"/>
  <c r="M542" i="1" s="1"/>
  <c r="S542" i="1"/>
  <c r="C526" i="1"/>
  <c r="G469" i="1"/>
  <c r="H468" i="1"/>
  <c r="N468" i="1" s="1"/>
  <c r="P468" i="1" s="1"/>
  <c r="S543" i="1" l="1"/>
  <c r="A544" i="1"/>
  <c r="O543" i="1"/>
  <c r="D543" i="1"/>
  <c r="E543" i="1" s="1"/>
  <c r="F544" i="1" s="1"/>
  <c r="Q542" i="1"/>
  <c r="R542" i="1" s="1"/>
  <c r="J543" i="1"/>
  <c r="K543" i="1" s="1"/>
  <c r="L543" i="1" s="1"/>
  <c r="M543" i="1" s="1"/>
  <c r="T543" i="1"/>
  <c r="R526" i="1"/>
  <c r="C527" i="1" s="1"/>
  <c r="B468" i="1"/>
  <c r="G470" i="1"/>
  <c r="H469" i="1"/>
  <c r="N469" i="1" s="1"/>
  <c r="P469" i="1" s="1"/>
  <c r="B469" i="1" s="1"/>
  <c r="T544" i="1" l="1"/>
  <c r="Q543" i="1"/>
  <c r="R543" i="1" s="1"/>
  <c r="J544" i="1"/>
  <c r="A545" i="1"/>
  <c r="O544" i="1"/>
  <c r="D544" i="1"/>
  <c r="E544" i="1" s="1"/>
  <c r="F545" i="1" s="1"/>
  <c r="K544" i="1"/>
  <c r="L544" i="1" s="1"/>
  <c r="M544" i="1" s="1"/>
  <c r="S544" i="1"/>
  <c r="C528" i="1"/>
  <c r="G471" i="1"/>
  <c r="H470" i="1"/>
  <c r="N470" i="1" s="1"/>
  <c r="P470" i="1" s="1"/>
  <c r="S545" i="1" l="1"/>
  <c r="Q544" i="1"/>
  <c r="R544" i="1" s="1"/>
  <c r="J545" i="1"/>
  <c r="K545" i="1" s="1"/>
  <c r="L545" i="1" s="1"/>
  <c r="M545" i="1" s="1"/>
  <c r="A546" i="1"/>
  <c r="O545" i="1"/>
  <c r="D545" i="1"/>
  <c r="E545" i="1" s="1"/>
  <c r="F546" i="1" s="1"/>
  <c r="T545" i="1"/>
  <c r="C529" i="1"/>
  <c r="B470" i="1"/>
  <c r="G472" i="1"/>
  <c r="H471" i="1"/>
  <c r="N471" i="1" s="1"/>
  <c r="P471" i="1" s="1"/>
  <c r="B471" i="1" s="1"/>
  <c r="T546" i="1" l="1"/>
  <c r="Q545" i="1"/>
  <c r="R545" i="1" s="1"/>
  <c r="J546" i="1"/>
  <c r="A547" i="1"/>
  <c r="O546" i="1"/>
  <c r="D546" i="1"/>
  <c r="E546" i="1" s="1"/>
  <c r="F547" i="1" s="1"/>
  <c r="K546" i="1"/>
  <c r="L546" i="1" s="1"/>
  <c r="M546" i="1" s="1"/>
  <c r="S546" i="1"/>
  <c r="C530" i="1"/>
  <c r="G473" i="1"/>
  <c r="H472" i="1"/>
  <c r="N472" i="1" s="1"/>
  <c r="P472" i="1" s="1"/>
  <c r="B472" i="1" s="1"/>
  <c r="S547" i="1" l="1"/>
  <c r="Q546" i="1"/>
  <c r="R546" i="1" s="1"/>
  <c r="J547" i="1"/>
  <c r="A548" i="1"/>
  <c r="O547" i="1"/>
  <c r="D547" i="1"/>
  <c r="E547" i="1" s="1"/>
  <c r="F548" i="1" s="1"/>
  <c r="K547" i="1"/>
  <c r="L547" i="1" s="1"/>
  <c r="M547" i="1" s="1"/>
  <c r="T547" i="1"/>
  <c r="C531" i="1"/>
  <c r="G474" i="1"/>
  <c r="H473" i="1"/>
  <c r="N473" i="1" s="1"/>
  <c r="P473" i="1" s="1"/>
  <c r="T548" i="1" l="1"/>
  <c r="Q547" i="1"/>
  <c r="R547" i="1" s="1"/>
  <c r="J548" i="1"/>
  <c r="A549" i="1"/>
  <c r="O548" i="1"/>
  <c r="D548" i="1"/>
  <c r="E548" i="1" s="1"/>
  <c r="F549" i="1" s="1"/>
  <c r="K548" i="1"/>
  <c r="L548" i="1" s="1"/>
  <c r="M548" i="1" s="1"/>
  <c r="S548" i="1"/>
  <c r="C532" i="1"/>
  <c r="B473" i="1"/>
  <c r="G475" i="1"/>
  <c r="H474" i="1"/>
  <c r="N474" i="1" s="1"/>
  <c r="P474" i="1" s="1"/>
  <c r="B474" i="1" s="1"/>
  <c r="S549" i="1" l="1"/>
  <c r="Q548" i="1"/>
  <c r="R548" i="1" s="1"/>
  <c r="J549" i="1"/>
  <c r="A550" i="1"/>
  <c r="O549" i="1"/>
  <c r="D549" i="1"/>
  <c r="E549" i="1" s="1"/>
  <c r="F550" i="1" s="1"/>
  <c r="K549" i="1"/>
  <c r="L549" i="1" s="1"/>
  <c r="M549" i="1" s="1"/>
  <c r="T549" i="1"/>
  <c r="C533" i="1"/>
  <c r="G476" i="1"/>
  <c r="H475" i="1"/>
  <c r="N475" i="1" s="1"/>
  <c r="P475" i="1" s="1"/>
  <c r="T550" i="1" l="1"/>
  <c r="Q549" i="1"/>
  <c r="R549" i="1" s="1"/>
  <c r="J550" i="1"/>
  <c r="A551" i="1"/>
  <c r="O550" i="1"/>
  <c r="D550" i="1"/>
  <c r="E550" i="1" s="1"/>
  <c r="F551" i="1" s="1"/>
  <c r="K550" i="1"/>
  <c r="L550" i="1" s="1"/>
  <c r="M550" i="1" s="1"/>
  <c r="S550" i="1"/>
  <c r="C534" i="1"/>
  <c r="B475" i="1"/>
  <c r="G477" i="1"/>
  <c r="H476" i="1"/>
  <c r="N476" i="1" s="1"/>
  <c r="P476" i="1" s="1"/>
  <c r="B476" i="1" s="1"/>
  <c r="S551" i="1" l="1"/>
  <c r="Q550" i="1"/>
  <c r="R550" i="1" s="1"/>
  <c r="J551" i="1"/>
  <c r="A552" i="1"/>
  <c r="O551" i="1"/>
  <c r="D551" i="1"/>
  <c r="E551" i="1" s="1"/>
  <c r="F552" i="1" s="1"/>
  <c r="K551" i="1"/>
  <c r="L551" i="1" s="1"/>
  <c r="M551" i="1" s="1"/>
  <c r="T551" i="1"/>
  <c r="C535" i="1"/>
  <c r="G478" i="1"/>
  <c r="H477" i="1"/>
  <c r="N477" i="1" s="1"/>
  <c r="P477" i="1" s="1"/>
  <c r="T552" i="1" l="1"/>
  <c r="Q551" i="1"/>
  <c r="R551" i="1" s="1"/>
  <c r="J552" i="1"/>
  <c r="A553" i="1"/>
  <c r="O552" i="1"/>
  <c r="D552" i="1"/>
  <c r="E552" i="1" s="1"/>
  <c r="F553" i="1" s="1"/>
  <c r="K552" i="1"/>
  <c r="L552" i="1" s="1"/>
  <c r="M552" i="1" s="1"/>
  <c r="S552" i="1"/>
  <c r="C536" i="1"/>
  <c r="B477" i="1"/>
  <c r="G479" i="1"/>
  <c r="H478" i="1"/>
  <c r="N478" i="1" s="1"/>
  <c r="P478" i="1" s="1"/>
  <c r="B478" i="1" s="1"/>
  <c r="S553" i="1" l="1"/>
  <c r="Q552" i="1"/>
  <c r="R552" i="1" s="1"/>
  <c r="J553" i="1"/>
  <c r="A554" i="1"/>
  <c r="O553" i="1"/>
  <c r="D553" i="1"/>
  <c r="E553" i="1" s="1"/>
  <c r="F554" i="1" s="1"/>
  <c r="K553" i="1"/>
  <c r="L553" i="1" s="1"/>
  <c r="M553" i="1" s="1"/>
  <c r="T553" i="1"/>
  <c r="C537" i="1"/>
  <c r="G480" i="1"/>
  <c r="H479" i="1"/>
  <c r="N479" i="1" s="1"/>
  <c r="P479" i="1" s="1"/>
  <c r="B479" i="1" s="1"/>
  <c r="S554" i="1" l="1"/>
  <c r="T554" i="1"/>
  <c r="Q553" i="1"/>
  <c r="R553" i="1" s="1"/>
  <c r="J554" i="1"/>
  <c r="A555" i="1"/>
  <c r="O554" i="1"/>
  <c r="D554" i="1"/>
  <c r="E554" i="1" s="1"/>
  <c r="F555" i="1" s="1"/>
  <c r="K554" i="1"/>
  <c r="L554" i="1" s="1"/>
  <c r="M554" i="1" s="1"/>
  <c r="C538" i="1"/>
  <c r="G481" i="1"/>
  <c r="H480" i="1"/>
  <c r="N480" i="1" s="1"/>
  <c r="P480" i="1" s="1"/>
  <c r="Q554" i="1" l="1"/>
  <c r="R554" i="1" s="1"/>
  <c r="J555" i="1"/>
  <c r="A556" i="1"/>
  <c r="O555" i="1"/>
  <c r="D555" i="1"/>
  <c r="E555" i="1" s="1"/>
  <c r="F556" i="1" s="1"/>
  <c r="K555" i="1"/>
  <c r="L555" i="1" s="1"/>
  <c r="M555" i="1" s="1"/>
  <c r="S555" i="1"/>
  <c r="T555" i="1"/>
  <c r="C539" i="1"/>
  <c r="B480" i="1"/>
  <c r="G482" i="1"/>
  <c r="H481" i="1"/>
  <c r="N481" i="1" s="1"/>
  <c r="P481" i="1" s="1"/>
  <c r="B481" i="1" s="1"/>
  <c r="T556" i="1" l="1"/>
  <c r="S556" i="1"/>
  <c r="Q555" i="1"/>
  <c r="R555" i="1" s="1"/>
  <c r="J556" i="1"/>
  <c r="A557" i="1"/>
  <c r="O556" i="1"/>
  <c r="D556" i="1"/>
  <c r="E556" i="1" s="1"/>
  <c r="F557" i="1" s="1"/>
  <c r="K556" i="1"/>
  <c r="L556" i="1" s="1"/>
  <c r="M556" i="1" s="1"/>
  <c r="C540" i="1"/>
  <c r="G483" i="1"/>
  <c r="H482" i="1"/>
  <c r="N482" i="1" s="1"/>
  <c r="P482" i="1" s="1"/>
  <c r="A558" i="1" l="1"/>
  <c r="O557" i="1"/>
  <c r="D557" i="1"/>
  <c r="E557" i="1" s="1"/>
  <c r="F558" i="1" s="1"/>
  <c r="Q556" i="1"/>
  <c r="R556" i="1" s="1"/>
  <c r="J557" i="1"/>
  <c r="K557" i="1" s="1"/>
  <c r="L557" i="1" s="1"/>
  <c r="M557" i="1" s="1"/>
  <c r="S557" i="1"/>
  <c r="T557" i="1"/>
  <c r="C541" i="1"/>
  <c r="B482" i="1"/>
  <c r="G484" i="1"/>
  <c r="H483" i="1"/>
  <c r="N483" i="1" s="1"/>
  <c r="P483" i="1" s="1"/>
  <c r="B483" i="1" s="1"/>
  <c r="S558" i="1" l="1"/>
  <c r="T558" i="1"/>
  <c r="Q557" i="1"/>
  <c r="J558" i="1"/>
  <c r="A559" i="1"/>
  <c r="O558" i="1"/>
  <c r="D558" i="1"/>
  <c r="E558" i="1" s="1"/>
  <c r="F559" i="1" s="1"/>
  <c r="K558" i="1"/>
  <c r="L558" i="1" s="1"/>
  <c r="M558" i="1" s="1"/>
  <c r="C542" i="1"/>
  <c r="G485" i="1"/>
  <c r="H484" i="1"/>
  <c r="N484" i="1" s="1"/>
  <c r="P484" i="1" s="1"/>
  <c r="Q558" i="1" l="1"/>
  <c r="R558" i="1" s="1"/>
  <c r="J559" i="1"/>
  <c r="A560" i="1"/>
  <c r="O559" i="1"/>
  <c r="D559" i="1"/>
  <c r="E559" i="1" s="1"/>
  <c r="F560" i="1" s="1"/>
  <c r="K559" i="1"/>
  <c r="L559" i="1" s="1"/>
  <c r="M559" i="1" s="1"/>
  <c r="T559" i="1"/>
  <c r="S559" i="1"/>
  <c r="C543" i="1"/>
  <c r="B484" i="1"/>
  <c r="G486" i="1"/>
  <c r="H485" i="1"/>
  <c r="N485" i="1" s="1"/>
  <c r="P485" i="1" s="1"/>
  <c r="B485" i="1" s="1"/>
  <c r="T560" i="1" l="1"/>
  <c r="S560" i="1"/>
  <c r="A561" i="1"/>
  <c r="O560" i="1"/>
  <c r="D560" i="1"/>
  <c r="E560" i="1" s="1"/>
  <c r="F561" i="1" s="1"/>
  <c r="Q559" i="1"/>
  <c r="R559" i="1" s="1"/>
  <c r="J560" i="1"/>
  <c r="K560" i="1" s="1"/>
  <c r="L560" i="1" s="1"/>
  <c r="M560" i="1" s="1"/>
  <c r="C544" i="1"/>
  <c r="G487" i="1"/>
  <c r="H486" i="1"/>
  <c r="N486" i="1" s="1"/>
  <c r="P486" i="1" s="1"/>
  <c r="B486" i="1" s="1"/>
  <c r="Q560" i="1" l="1"/>
  <c r="R560" i="1" s="1"/>
  <c r="J561" i="1"/>
  <c r="A562" i="1"/>
  <c r="O561" i="1"/>
  <c r="D561" i="1"/>
  <c r="E561" i="1" s="1"/>
  <c r="F562" i="1" s="1"/>
  <c r="K561" i="1"/>
  <c r="L561" i="1" s="1"/>
  <c r="M561" i="1" s="1"/>
  <c r="S561" i="1"/>
  <c r="T561" i="1"/>
  <c r="C545" i="1"/>
  <c r="G488" i="1"/>
  <c r="H487" i="1"/>
  <c r="N487" i="1" s="1"/>
  <c r="P487" i="1" s="1"/>
  <c r="T562" i="1" l="1"/>
  <c r="S562" i="1"/>
  <c r="Q561" i="1"/>
  <c r="R561" i="1" s="1"/>
  <c r="J562" i="1"/>
  <c r="A563" i="1"/>
  <c r="O562" i="1"/>
  <c r="D562" i="1"/>
  <c r="E562" i="1" s="1"/>
  <c r="F563" i="1" s="1"/>
  <c r="K562" i="1"/>
  <c r="L562" i="1" s="1"/>
  <c r="M562" i="1" s="1"/>
  <c r="C546" i="1"/>
  <c r="B487" i="1"/>
  <c r="G489" i="1"/>
  <c r="H488" i="1"/>
  <c r="N488" i="1" s="1"/>
  <c r="P488" i="1" s="1"/>
  <c r="B488" i="1" s="1"/>
  <c r="Q562" i="1" l="1"/>
  <c r="R562" i="1" s="1"/>
  <c r="J563" i="1"/>
  <c r="A564" i="1"/>
  <c r="O563" i="1"/>
  <c r="D563" i="1"/>
  <c r="E563" i="1" s="1"/>
  <c r="F564" i="1" s="1"/>
  <c r="K563" i="1"/>
  <c r="L563" i="1" s="1"/>
  <c r="M563" i="1" s="1"/>
  <c r="S563" i="1"/>
  <c r="T563" i="1"/>
  <c r="C547" i="1"/>
  <c r="G490" i="1"/>
  <c r="H489" i="1"/>
  <c r="N489" i="1" s="1"/>
  <c r="P489" i="1" s="1"/>
  <c r="T564" i="1" l="1"/>
  <c r="S564" i="1"/>
  <c r="Q563" i="1"/>
  <c r="R563" i="1" s="1"/>
  <c r="J564" i="1"/>
  <c r="A565" i="1"/>
  <c r="O564" i="1"/>
  <c r="D564" i="1"/>
  <c r="E564" i="1" s="1"/>
  <c r="F565" i="1" s="1"/>
  <c r="K564" i="1"/>
  <c r="L564" i="1" s="1"/>
  <c r="M564" i="1" s="1"/>
  <c r="C548" i="1"/>
  <c r="B489" i="1"/>
  <c r="G491" i="1"/>
  <c r="H490" i="1"/>
  <c r="N490" i="1" s="1"/>
  <c r="P490" i="1" s="1"/>
  <c r="B490" i="1" s="1"/>
  <c r="Q564" i="1" l="1"/>
  <c r="R564" i="1" s="1"/>
  <c r="J565" i="1"/>
  <c r="A566" i="1"/>
  <c r="O565" i="1"/>
  <c r="D565" i="1"/>
  <c r="E565" i="1" s="1"/>
  <c r="F566" i="1" s="1"/>
  <c r="K565" i="1"/>
  <c r="L565" i="1" s="1"/>
  <c r="M565" i="1" s="1"/>
  <c r="S565" i="1"/>
  <c r="T565" i="1"/>
  <c r="C549" i="1"/>
  <c r="G492" i="1"/>
  <c r="H491" i="1"/>
  <c r="N491" i="1" s="1"/>
  <c r="P491" i="1" s="1"/>
  <c r="S566" i="1" l="1"/>
  <c r="T566" i="1"/>
  <c r="Q565" i="1"/>
  <c r="R565" i="1" s="1"/>
  <c r="J566" i="1"/>
  <c r="A567" i="1"/>
  <c r="O566" i="1"/>
  <c r="D566" i="1"/>
  <c r="E566" i="1" s="1"/>
  <c r="F567" i="1" s="1"/>
  <c r="K566" i="1"/>
  <c r="L566" i="1" s="1"/>
  <c r="M566" i="1" s="1"/>
  <c r="C550" i="1"/>
  <c r="B491" i="1"/>
  <c r="G493" i="1"/>
  <c r="H492" i="1"/>
  <c r="N492" i="1" s="1"/>
  <c r="P492" i="1" s="1"/>
  <c r="B492" i="1" s="1"/>
  <c r="Q566" i="1" l="1"/>
  <c r="R566" i="1" s="1"/>
  <c r="J567" i="1"/>
  <c r="A568" i="1"/>
  <c r="O567" i="1"/>
  <c r="D567" i="1"/>
  <c r="E567" i="1" s="1"/>
  <c r="F568" i="1" s="1"/>
  <c r="K567" i="1"/>
  <c r="L567" i="1" s="1"/>
  <c r="M567" i="1" s="1"/>
  <c r="T567" i="1"/>
  <c r="S567" i="1"/>
  <c r="C551" i="1"/>
  <c r="G494" i="1"/>
  <c r="H493" i="1"/>
  <c r="N493" i="1" s="1"/>
  <c r="P493" i="1" s="1"/>
  <c r="B493" i="1" s="1"/>
  <c r="T568" i="1" l="1"/>
  <c r="S568" i="1"/>
  <c r="Q567" i="1"/>
  <c r="R567" i="1" s="1"/>
  <c r="J568" i="1"/>
  <c r="A569" i="1"/>
  <c r="O568" i="1"/>
  <c r="D568" i="1"/>
  <c r="E568" i="1" s="1"/>
  <c r="F569" i="1" s="1"/>
  <c r="K568" i="1"/>
  <c r="L568" i="1" s="1"/>
  <c r="M568" i="1" s="1"/>
  <c r="C552" i="1"/>
  <c r="G495" i="1"/>
  <c r="H494" i="1"/>
  <c r="N494" i="1" s="1"/>
  <c r="P494" i="1" s="1"/>
  <c r="Q568" i="1" l="1"/>
  <c r="R568" i="1" s="1"/>
  <c r="J569" i="1"/>
  <c r="S569" i="1"/>
  <c r="A570" i="1"/>
  <c r="O569" i="1"/>
  <c r="D569" i="1"/>
  <c r="E569" i="1" s="1"/>
  <c r="F570" i="1" s="1"/>
  <c r="K569" i="1"/>
  <c r="L569" i="1" s="1"/>
  <c r="M569" i="1" s="1"/>
  <c r="T569" i="1"/>
  <c r="C553" i="1"/>
  <c r="B494" i="1"/>
  <c r="G496" i="1"/>
  <c r="H495" i="1"/>
  <c r="N495" i="1" s="1"/>
  <c r="P495" i="1" s="1"/>
  <c r="B495" i="1" s="1"/>
  <c r="T570" i="1" l="1"/>
  <c r="Q569" i="1"/>
  <c r="R569" i="1" s="1"/>
  <c r="J570" i="1"/>
  <c r="A571" i="1"/>
  <c r="O570" i="1"/>
  <c r="D570" i="1"/>
  <c r="E570" i="1" s="1"/>
  <c r="F571" i="1" s="1"/>
  <c r="K570" i="1"/>
  <c r="L570" i="1" s="1"/>
  <c r="M570" i="1" s="1"/>
  <c r="S570" i="1"/>
  <c r="C554" i="1"/>
  <c r="G497" i="1"/>
  <c r="H496" i="1"/>
  <c r="N496" i="1" s="1"/>
  <c r="P496" i="1" s="1"/>
  <c r="Q570" i="1" l="1"/>
  <c r="R570" i="1" s="1"/>
  <c r="J571" i="1"/>
  <c r="A572" i="1"/>
  <c r="O571" i="1"/>
  <c r="D571" i="1"/>
  <c r="E571" i="1" s="1"/>
  <c r="F572" i="1" s="1"/>
  <c r="K571" i="1"/>
  <c r="L571" i="1" s="1"/>
  <c r="M571" i="1" s="1"/>
  <c r="S571" i="1"/>
  <c r="T571" i="1"/>
  <c r="C555" i="1"/>
  <c r="B496" i="1"/>
  <c r="G498" i="1"/>
  <c r="H497" i="1"/>
  <c r="N497" i="1" s="1"/>
  <c r="P497" i="1" s="1"/>
  <c r="B497" i="1" s="1"/>
  <c r="S572" i="1" l="1"/>
  <c r="A573" i="1"/>
  <c r="O572" i="1"/>
  <c r="D572" i="1"/>
  <c r="E572" i="1" s="1"/>
  <c r="F573" i="1" s="1"/>
  <c r="T572" i="1"/>
  <c r="Q571" i="1"/>
  <c r="R571" i="1" s="1"/>
  <c r="J572" i="1"/>
  <c r="K572" i="1" s="1"/>
  <c r="L572" i="1" s="1"/>
  <c r="M572" i="1" s="1"/>
  <c r="C556" i="1"/>
  <c r="G499" i="1"/>
  <c r="H498" i="1"/>
  <c r="N498" i="1" s="1"/>
  <c r="P498" i="1" s="1"/>
  <c r="T573" i="1" l="1"/>
  <c r="Q572" i="1"/>
  <c r="R572" i="1" s="1"/>
  <c r="J573" i="1"/>
  <c r="A574" i="1"/>
  <c r="O573" i="1"/>
  <c r="D573" i="1"/>
  <c r="E573" i="1" s="1"/>
  <c r="F574" i="1" s="1"/>
  <c r="K573" i="1"/>
  <c r="L573" i="1" s="1"/>
  <c r="M573" i="1" s="1"/>
  <c r="S573" i="1"/>
  <c r="C557" i="1"/>
  <c r="B498" i="1"/>
  <c r="G500" i="1"/>
  <c r="H499" i="1"/>
  <c r="N499" i="1" s="1"/>
  <c r="P499" i="1" s="1"/>
  <c r="B499" i="1" s="1"/>
  <c r="S574" i="1" l="1"/>
  <c r="Q573" i="1"/>
  <c r="R573" i="1" s="1"/>
  <c r="J574" i="1"/>
  <c r="T574" i="1"/>
  <c r="A575" i="1"/>
  <c r="O574" i="1"/>
  <c r="D574" i="1"/>
  <c r="E574" i="1" s="1"/>
  <c r="F575" i="1" s="1"/>
  <c r="K574" i="1"/>
  <c r="L574" i="1" s="1"/>
  <c r="M574" i="1" s="1"/>
  <c r="R557" i="1"/>
  <c r="C558" i="1" s="1"/>
  <c r="G501" i="1"/>
  <c r="H500" i="1"/>
  <c r="N500" i="1" s="1"/>
  <c r="P500" i="1" s="1"/>
  <c r="B500" i="1" s="1"/>
  <c r="A576" i="1" l="1"/>
  <c r="O575" i="1"/>
  <c r="D575" i="1"/>
  <c r="E575" i="1" s="1"/>
  <c r="F576" i="1" s="1"/>
  <c r="T575" i="1"/>
  <c r="Q574" i="1"/>
  <c r="R574" i="1" s="1"/>
  <c r="J575" i="1"/>
  <c r="K575" i="1" s="1"/>
  <c r="L575" i="1" s="1"/>
  <c r="M575" i="1" s="1"/>
  <c r="S575" i="1"/>
  <c r="C559" i="1"/>
  <c r="H501" i="1"/>
  <c r="N501" i="1" s="1"/>
  <c r="P501" i="1" s="1"/>
  <c r="G502" i="1"/>
  <c r="T576" i="1" l="1"/>
  <c r="S576" i="1"/>
  <c r="A577" i="1"/>
  <c r="O576" i="1"/>
  <c r="D576" i="1"/>
  <c r="E576" i="1" s="1"/>
  <c r="F577" i="1" s="1"/>
  <c r="Q575" i="1"/>
  <c r="R575" i="1" s="1"/>
  <c r="J576" i="1"/>
  <c r="K576" i="1" s="1"/>
  <c r="L576" i="1" s="1"/>
  <c r="M576" i="1" s="1"/>
  <c r="C560" i="1"/>
  <c r="B501" i="1"/>
  <c r="G503" i="1"/>
  <c r="H502" i="1"/>
  <c r="N502" i="1" s="1"/>
  <c r="P502" i="1" s="1"/>
  <c r="B502" i="1" s="1"/>
  <c r="Q576" i="1" l="1"/>
  <c r="R576" i="1" s="1"/>
  <c r="J577" i="1"/>
  <c r="T577" i="1"/>
  <c r="S577" i="1"/>
  <c r="A578" i="1"/>
  <c r="O577" i="1"/>
  <c r="D577" i="1"/>
  <c r="E577" i="1" s="1"/>
  <c r="F578" i="1" s="1"/>
  <c r="K577" i="1"/>
  <c r="L577" i="1" s="1"/>
  <c r="M577" i="1" s="1"/>
  <c r="C561" i="1"/>
  <c r="G504" i="1"/>
  <c r="H503" i="1"/>
  <c r="N503" i="1" s="1"/>
  <c r="P503" i="1" s="1"/>
  <c r="A579" i="1" l="1"/>
  <c r="O578" i="1"/>
  <c r="D578" i="1"/>
  <c r="E578" i="1" s="1"/>
  <c r="F579" i="1" s="1"/>
  <c r="S578" i="1"/>
  <c r="S579" i="1" s="1"/>
  <c r="Q577" i="1"/>
  <c r="R577" i="1" s="1"/>
  <c r="J578" i="1"/>
  <c r="K578" i="1" s="1"/>
  <c r="L578" i="1" s="1"/>
  <c r="M578" i="1" s="1"/>
  <c r="T578" i="1"/>
  <c r="T579" i="1" s="1"/>
  <c r="C562" i="1"/>
  <c r="B503" i="1"/>
  <c r="G505" i="1"/>
  <c r="H504" i="1"/>
  <c r="N504" i="1" s="1"/>
  <c r="P504" i="1" s="1"/>
  <c r="B504" i="1" s="1"/>
  <c r="Q578" i="1" l="1"/>
  <c r="R578" i="1" s="1"/>
  <c r="J579" i="1"/>
  <c r="A580" i="1"/>
  <c r="O579" i="1"/>
  <c r="D579" i="1"/>
  <c r="E579" i="1" s="1"/>
  <c r="F580" i="1" s="1"/>
  <c r="K579" i="1"/>
  <c r="L579" i="1" s="1"/>
  <c r="M579" i="1" s="1"/>
  <c r="C563" i="1"/>
  <c r="G506" i="1"/>
  <c r="H505" i="1"/>
  <c r="N505" i="1" s="1"/>
  <c r="P505" i="1" s="1"/>
  <c r="Q579" i="1" l="1"/>
  <c r="R579" i="1" s="1"/>
  <c r="J580" i="1"/>
  <c r="A581" i="1"/>
  <c r="O580" i="1"/>
  <c r="D580" i="1"/>
  <c r="E580" i="1" s="1"/>
  <c r="F581" i="1" s="1"/>
  <c r="K580" i="1"/>
  <c r="L580" i="1" s="1"/>
  <c r="M580" i="1" s="1"/>
  <c r="T580" i="1"/>
  <c r="S580" i="1"/>
  <c r="C564" i="1"/>
  <c r="B505" i="1"/>
  <c r="G507" i="1"/>
  <c r="H506" i="1"/>
  <c r="N506" i="1" s="1"/>
  <c r="P506" i="1" s="1"/>
  <c r="B506" i="1" s="1"/>
  <c r="S581" i="1" l="1"/>
  <c r="T581" i="1"/>
  <c r="Q580" i="1"/>
  <c r="R580" i="1" s="1"/>
  <c r="J581" i="1"/>
  <c r="A582" i="1"/>
  <c r="O581" i="1"/>
  <c r="D581" i="1"/>
  <c r="E581" i="1" s="1"/>
  <c r="F582" i="1" s="1"/>
  <c r="K581" i="1"/>
  <c r="L581" i="1" s="1"/>
  <c r="M581" i="1" s="1"/>
  <c r="C565" i="1"/>
  <c r="G508" i="1"/>
  <c r="H507" i="1"/>
  <c r="N507" i="1" s="1"/>
  <c r="P507" i="1" s="1"/>
  <c r="B507" i="1" s="1"/>
  <c r="Q581" i="1" l="1"/>
  <c r="R581" i="1" s="1"/>
  <c r="J582" i="1"/>
  <c r="A583" i="1"/>
  <c r="O582" i="1"/>
  <c r="D582" i="1"/>
  <c r="E582" i="1" s="1"/>
  <c r="F583" i="1" s="1"/>
  <c r="K582" i="1"/>
  <c r="L582" i="1" s="1"/>
  <c r="M582" i="1" s="1"/>
  <c r="T582" i="1"/>
  <c r="S582" i="1"/>
  <c r="C566" i="1"/>
  <c r="G509" i="1"/>
  <c r="H508" i="1"/>
  <c r="N508" i="1" s="1"/>
  <c r="P508" i="1" s="1"/>
  <c r="T583" i="1" l="1"/>
  <c r="S583" i="1"/>
  <c r="Q582" i="1"/>
  <c r="R582" i="1" s="1"/>
  <c r="J583" i="1"/>
  <c r="A584" i="1"/>
  <c r="O583" i="1"/>
  <c r="D583" i="1"/>
  <c r="E583" i="1" s="1"/>
  <c r="F584" i="1" s="1"/>
  <c r="K583" i="1"/>
  <c r="L583" i="1" s="1"/>
  <c r="M583" i="1" s="1"/>
  <c r="C567" i="1"/>
  <c r="B508" i="1"/>
  <c r="G510" i="1"/>
  <c r="H509" i="1"/>
  <c r="N509" i="1" s="1"/>
  <c r="P509" i="1" s="1"/>
  <c r="B509" i="1" s="1"/>
  <c r="A585" i="1" l="1"/>
  <c r="O584" i="1"/>
  <c r="D584" i="1"/>
  <c r="E584" i="1" s="1"/>
  <c r="F585" i="1" s="1"/>
  <c r="Q583" i="1"/>
  <c r="R583" i="1" s="1"/>
  <c r="J584" i="1"/>
  <c r="K584" i="1" s="1"/>
  <c r="L584" i="1" s="1"/>
  <c r="M584" i="1" s="1"/>
  <c r="S584" i="1"/>
  <c r="T584" i="1"/>
  <c r="T585" i="1" s="1"/>
  <c r="C568" i="1"/>
  <c r="G511" i="1"/>
  <c r="H510" i="1"/>
  <c r="N510" i="1" s="1"/>
  <c r="P510" i="1" s="1"/>
  <c r="S585" i="1" l="1"/>
  <c r="Q584" i="1"/>
  <c r="R584" i="1" s="1"/>
  <c r="J585" i="1"/>
  <c r="A586" i="1"/>
  <c r="O585" i="1"/>
  <c r="T586" i="1" s="1"/>
  <c r="D585" i="1"/>
  <c r="E585" i="1" s="1"/>
  <c r="F586" i="1" s="1"/>
  <c r="K585" i="1"/>
  <c r="L585" i="1" s="1"/>
  <c r="M585" i="1" s="1"/>
  <c r="C569" i="1"/>
  <c r="B510" i="1"/>
  <c r="G512" i="1"/>
  <c r="H511" i="1"/>
  <c r="N511" i="1" s="1"/>
  <c r="P511" i="1" s="1"/>
  <c r="B511" i="1" s="1"/>
  <c r="Q585" i="1" l="1"/>
  <c r="R585" i="1" s="1"/>
  <c r="J586" i="1"/>
  <c r="A587" i="1"/>
  <c r="O586" i="1"/>
  <c r="D586" i="1"/>
  <c r="E586" i="1" s="1"/>
  <c r="F587" i="1" s="1"/>
  <c r="K586" i="1"/>
  <c r="L586" i="1" s="1"/>
  <c r="M586" i="1" s="1"/>
  <c r="S586" i="1"/>
  <c r="C570" i="1"/>
  <c r="G513" i="1"/>
  <c r="H512" i="1"/>
  <c r="N512" i="1" s="1"/>
  <c r="P512" i="1" s="1"/>
  <c r="B512" i="1" s="1"/>
  <c r="S587" i="1" l="1"/>
  <c r="Q586" i="1"/>
  <c r="R586" i="1" s="1"/>
  <c r="J587" i="1"/>
  <c r="A588" i="1"/>
  <c r="O587" i="1"/>
  <c r="D587" i="1"/>
  <c r="E587" i="1" s="1"/>
  <c r="F588" i="1" s="1"/>
  <c r="K587" i="1"/>
  <c r="L587" i="1" s="1"/>
  <c r="M587" i="1" s="1"/>
  <c r="T587" i="1"/>
  <c r="C571" i="1"/>
  <c r="G514" i="1"/>
  <c r="H513" i="1"/>
  <c r="N513" i="1" s="1"/>
  <c r="P513" i="1" s="1"/>
  <c r="B513" i="1" s="1"/>
  <c r="T588" i="1" l="1"/>
  <c r="Q587" i="1"/>
  <c r="R587" i="1" s="1"/>
  <c r="J588" i="1"/>
  <c r="A589" i="1"/>
  <c r="O588" i="1"/>
  <c r="D588" i="1"/>
  <c r="E588" i="1" s="1"/>
  <c r="F589" i="1" s="1"/>
  <c r="K588" i="1"/>
  <c r="L588" i="1" s="1"/>
  <c r="M588" i="1" s="1"/>
  <c r="S588" i="1"/>
  <c r="C572" i="1"/>
  <c r="G515" i="1"/>
  <c r="H514" i="1"/>
  <c r="N514" i="1" s="1"/>
  <c r="P514" i="1" s="1"/>
  <c r="B514" i="1" s="1"/>
  <c r="S589" i="1" l="1"/>
  <c r="Q588" i="1"/>
  <c r="J589" i="1"/>
  <c r="A590" i="1"/>
  <c r="O589" i="1"/>
  <c r="D589" i="1"/>
  <c r="E589" i="1" s="1"/>
  <c r="F590" i="1" s="1"/>
  <c r="K589" i="1"/>
  <c r="L589" i="1" s="1"/>
  <c r="M589" i="1" s="1"/>
  <c r="T589" i="1"/>
  <c r="C573" i="1"/>
  <c r="G516" i="1"/>
  <c r="H515" i="1"/>
  <c r="N515" i="1" s="1"/>
  <c r="P515" i="1" s="1"/>
  <c r="T590" i="1" l="1"/>
  <c r="Q589" i="1"/>
  <c r="R589" i="1" s="1"/>
  <c r="J590" i="1"/>
  <c r="A591" i="1"/>
  <c r="O590" i="1"/>
  <c r="D590" i="1"/>
  <c r="E590" i="1" s="1"/>
  <c r="F591" i="1" s="1"/>
  <c r="K590" i="1"/>
  <c r="L590" i="1" s="1"/>
  <c r="M590" i="1" s="1"/>
  <c r="S590" i="1"/>
  <c r="C574" i="1"/>
  <c r="B515" i="1"/>
  <c r="G517" i="1"/>
  <c r="H516" i="1"/>
  <c r="N516" i="1" s="1"/>
  <c r="P516" i="1" s="1"/>
  <c r="B516" i="1" s="1"/>
  <c r="S591" i="1" l="1"/>
  <c r="Q590" i="1"/>
  <c r="R590" i="1" s="1"/>
  <c r="J591" i="1"/>
  <c r="A592" i="1"/>
  <c r="O591" i="1"/>
  <c r="D591" i="1"/>
  <c r="E591" i="1" s="1"/>
  <c r="F592" i="1" s="1"/>
  <c r="K591" i="1"/>
  <c r="L591" i="1" s="1"/>
  <c r="M591" i="1" s="1"/>
  <c r="T591" i="1"/>
  <c r="C575" i="1"/>
  <c r="G518" i="1"/>
  <c r="H517" i="1"/>
  <c r="N517" i="1" s="1"/>
  <c r="P517" i="1" s="1"/>
  <c r="T592" i="1" l="1"/>
  <c r="Q591" i="1"/>
  <c r="R591" i="1" s="1"/>
  <c r="J592" i="1"/>
  <c r="A593" i="1"/>
  <c r="O592" i="1"/>
  <c r="D592" i="1"/>
  <c r="E592" i="1" s="1"/>
  <c r="F593" i="1" s="1"/>
  <c r="K592" i="1"/>
  <c r="L592" i="1" s="1"/>
  <c r="M592" i="1" s="1"/>
  <c r="S592" i="1"/>
  <c r="C576" i="1"/>
  <c r="B517" i="1"/>
  <c r="G519" i="1"/>
  <c r="H518" i="1"/>
  <c r="N518" i="1" s="1"/>
  <c r="P518" i="1" s="1"/>
  <c r="B518" i="1" s="1"/>
  <c r="S593" i="1" l="1"/>
  <c r="Q592" i="1"/>
  <c r="R592" i="1" s="1"/>
  <c r="J593" i="1"/>
  <c r="A594" i="1"/>
  <c r="O593" i="1"/>
  <c r="D593" i="1"/>
  <c r="E593" i="1" s="1"/>
  <c r="F594" i="1" s="1"/>
  <c r="K593" i="1"/>
  <c r="L593" i="1" s="1"/>
  <c r="M593" i="1" s="1"/>
  <c r="T593" i="1"/>
  <c r="C577" i="1"/>
  <c r="G520" i="1"/>
  <c r="H519" i="1"/>
  <c r="N519" i="1" s="1"/>
  <c r="P519" i="1" s="1"/>
  <c r="T594" i="1" l="1"/>
  <c r="Q593" i="1"/>
  <c r="R593" i="1" s="1"/>
  <c r="J594" i="1"/>
  <c r="A595" i="1"/>
  <c r="O594" i="1"/>
  <c r="D594" i="1"/>
  <c r="E594" i="1" s="1"/>
  <c r="F595" i="1" s="1"/>
  <c r="K594" i="1"/>
  <c r="L594" i="1" s="1"/>
  <c r="M594" i="1" s="1"/>
  <c r="S594" i="1"/>
  <c r="C578" i="1"/>
  <c r="B519" i="1"/>
  <c r="G521" i="1"/>
  <c r="H520" i="1"/>
  <c r="N520" i="1" s="1"/>
  <c r="P520" i="1" s="1"/>
  <c r="B520" i="1" s="1"/>
  <c r="S595" i="1" l="1"/>
  <c r="A596" i="1"/>
  <c r="O595" i="1"/>
  <c r="D595" i="1"/>
  <c r="E595" i="1" s="1"/>
  <c r="F596" i="1" s="1"/>
  <c r="Q594" i="1"/>
  <c r="R594" i="1" s="1"/>
  <c r="J595" i="1"/>
  <c r="K595" i="1" s="1"/>
  <c r="L595" i="1" s="1"/>
  <c r="M595" i="1" s="1"/>
  <c r="T595" i="1"/>
  <c r="C579" i="1"/>
  <c r="G522" i="1"/>
  <c r="H521" i="1"/>
  <c r="N521" i="1" s="1"/>
  <c r="P521" i="1" s="1"/>
  <c r="B521" i="1" s="1"/>
  <c r="T596" i="1" l="1"/>
  <c r="Q595" i="1"/>
  <c r="R595" i="1" s="1"/>
  <c r="J596" i="1"/>
  <c r="A597" i="1"/>
  <c r="O596" i="1"/>
  <c r="T597" i="1" s="1"/>
  <c r="D596" i="1"/>
  <c r="E596" i="1" s="1"/>
  <c r="F597" i="1" s="1"/>
  <c r="K596" i="1"/>
  <c r="L596" i="1" s="1"/>
  <c r="M596" i="1" s="1"/>
  <c r="S596" i="1"/>
  <c r="C580" i="1"/>
  <c r="G523" i="1"/>
  <c r="H522" i="1"/>
  <c r="N522" i="1" s="1"/>
  <c r="P522" i="1" s="1"/>
  <c r="S597" i="1" l="1"/>
  <c r="Q596" i="1"/>
  <c r="R596" i="1" s="1"/>
  <c r="J597" i="1"/>
  <c r="A598" i="1"/>
  <c r="O597" i="1"/>
  <c r="D597" i="1"/>
  <c r="E597" i="1" s="1"/>
  <c r="F598" i="1" s="1"/>
  <c r="K597" i="1"/>
  <c r="L597" i="1" s="1"/>
  <c r="M597" i="1" s="1"/>
  <c r="C581" i="1"/>
  <c r="B522" i="1"/>
  <c r="G524" i="1"/>
  <c r="H523" i="1"/>
  <c r="N523" i="1" s="1"/>
  <c r="P523" i="1" s="1"/>
  <c r="B523" i="1" s="1"/>
  <c r="Q597" i="1" l="1"/>
  <c r="R597" i="1" s="1"/>
  <c r="J598" i="1"/>
  <c r="A599" i="1"/>
  <c r="O598" i="1"/>
  <c r="D598" i="1"/>
  <c r="E598" i="1" s="1"/>
  <c r="F599" i="1" s="1"/>
  <c r="K598" i="1"/>
  <c r="L598" i="1" s="1"/>
  <c r="M598" i="1" s="1"/>
  <c r="S598" i="1"/>
  <c r="T598" i="1"/>
  <c r="C582" i="1"/>
  <c r="G525" i="1"/>
  <c r="H524" i="1"/>
  <c r="N524" i="1" s="1"/>
  <c r="P524" i="1" s="1"/>
  <c r="S599" i="1" l="1"/>
  <c r="T599" i="1"/>
  <c r="Q598" i="1"/>
  <c r="R598" i="1" s="1"/>
  <c r="J599" i="1"/>
  <c r="K599" i="1" s="1"/>
  <c r="L599" i="1" s="1"/>
  <c r="M599" i="1" s="1"/>
  <c r="A600" i="1"/>
  <c r="O599" i="1"/>
  <c r="D599" i="1"/>
  <c r="E599" i="1" s="1"/>
  <c r="F600" i="1" s="1"/>
  <c r="C583" i="1"/>
  <c r="B524" i="1"/>
  <c r="G526" i="1"/>
  <c r="H525" i="1"/>
  <c r="N525" i="1" s="1"/>
  <c r="P525" i="1" s="1"/>
  <c r="B525" i="1" s="1"/>
  <c r="Q599" i="1" l="1"/>
  <c r="R599" i="1" s="1"/>
  <c r="J600" i="1"/>
  <c r="A601" i="1"/>
  <c r="O600" i="1"/>
  <c r="D600" i="1"/>
  <c r="E600" i="1" s="1"/>
  <c r="F601" i="1" s="1"/>
  <c r="K600" i="1"/>
  <c r="L600" i="1" s="1"/>
  <c r="M600" i="1" s="1"/>
  <c r="T600" i="1"/>
  <c r="S600" i="1"/>
  <c r="S601" i="1" s="1"/>
  <c r="C584" i="1"/>
  <c r="H526" i="1"/>
  <c r="N526" i="1" s="1"/>
  <c r="P526" i="1" s="1"/>
  <c r="G527" i="1"/>
  <c r="T601" i="1" l="1"/>
  <c r="A602" i="1"/>
  <c r="O601" i="1"/>
  <c r="D601" i="1"/>
  <c r="E601" i="1" s="1"/>
  <c r="F602" i="1" s="1"/>
  <c r="Q600" i="1"/>
  <c r="R600" i="1" s="1"/>
  <c r="J601" i="1"/>
  <c r="K601" i="1" s="1"/>
  <c r="L601" i="1" s="1"/>
  <c r="M601" i="1" s="1"/>
  <c r="C585" i="1"/>
  <c r="B526" i="1"/>
  <c r="G528" i="1"/>
  <c r="H527" i="1"/>
  <c r="N527" i="1" s="1"/>
  <c r="P527" i="1" s="1"/>
  <c r="B527" i="1" s="1"/>
  <c r="A603" i="1" l="1"/>
  <c r="O602" i="1"/>
  <c r="D602" i="1"/>
  <c r="E602" i="1" s="1"/>
  <c r="F603" i="1" s="1"/>
  <c r="Q601" i="1"/>
  <c r="R601" i="1" s="1"/>
  <c r="J602" i="1"/>
  <c r="K602" i="1" s="1"/>
  <c r="L602" i="1" s="1"/>
  <c r="M602" i="1" s="1"/>
  <c r="T602" i="1"/>
  <c r="S602" i="1"/>
  <c r="C586" i="1"/>
  <c r="G529" i="1"/>
  <c r="H528" i="1"/>
  <c r="N528" i="1" s="1"/>
  <c r="P528" i="1" s="1"/>
  <c r="B528" i="1" s="1"/>
  <c r="S603" i="1" l="1"/>
  <c r="T603" i="1"/>
  <c r="Q602" i="1"/>
  <c r="R602" i="1" s="1"/>
  <c r="J603" i="1"/>
  <c r="A604" i="1"/>
  <c r="O603" i="1"/>
  <c r="D603" i="1"/>
  <c r="E603" i="1" s="1"/>
  <c r="F604" i="1" s="1"/>
  <c r="K603" i="1"/>
  <c r="L603" i="1" s="1"/>
  <c r="M603" i="1" s="1"/>
  <c r="C587" i="1"/>
  <c r="G530" i="1"/>
  <c r="H529" i="1"/>
  <c r="N529" i="1" s="1"/>
  <c r="P529" i="1" s="1"/>
  <c r="Q603" i="1" l="1"/>
  <c r="R603" i="1" s="1"/>
  <c r="J604" i="1"/>
  <c r="A605" i="1"/>
  <c r="O604" i="1"/>
  <c r="D604" i="1"/>
  <c r="E604" i="1" s="1"/>
  <c r="F605" i="1" s="1"/>
  <c r="K604" i="1"/>
  <c r="L604" i="1" s="1"/>
  <c r="M604" i="1" s="1"/>
  <c r="T604" i="1"/>
  <c r="S604" i="1"/>
  <c r="C588" i="1"/>
  <c r="B529" i="1"/>
  <c r="G531" i="1"/>
  <c r="H530" i="1"/>
  <c r="N530" i="1" s="1"/>
  <c r="P530" i="1" s="1"/>
  <c r="B530" i="1" s="1"/>
  <c r="S605" i="1" l="1"/>
  <c r="T605" i="1"/>
  <c r="A606" i="1"/>
  <c r="O605" i="1"/>
  <c r="S606" i="1" s="1"/>
  <c r="D605" i="1"/>
  <c r="E605" i="1" s="1"/>
  <c r="F606" i="1" s="1"/>
  <c r="Q604" i="1"/>
  <c r="R604" i="1" s="1"/>
  <c r="J605" i="1"/>
  <c r="K605" i="1" s="1"/>
  <c r="L605" i="1" s="1"/>
  <c r="M605" i="1" s="1"/>
  <c r="R588" i="1"/>
  <c r="C589" i="1" s="1"/>
  <c r="G532" i="1"/>
  <c r="H531" i="1"/>
  <c r="N531" i="1" s="1"/>
  <c r="P531" i="1" s="1"/>
  <c r="Q605" i="1" l="1"/>
  <c r="R605" i="1" s="1"/>
  <c r="J606" i="1"/>
  <c r="A607" i="1"/>
  <c r="O606" i="1"/>
  <c r="D606" i="1"/>
  <c r="E606" i="1" s="1"/>
  <c r="F607" i="1" s="1"/>
  <c r="K606" i="1"/>
  <c r="L606" i="1" s="1"/>
  <c r="M606" i="1" s="1"/>
  <c r="T606" i="1"/>
  <c r="C590" i="1"/>
  <c r="B531" i="1"/>
  <c r="G533" i="1"/>
  <c r="H532" i="1"/>
  <c r="N532" i="1" s="1"/>
  <c r="P532" i="1" s="1"/>
  <c r="B532" i="1" s="1"/>
  <c r="T607" i="1" l="1"/>
  <c r="Q606" i="1"/>
  <c r="R606" i="1" s="1"/>
  <c r="J607" i="1"/>
  <c r="A608" i="1"/>
  <c r="O607" i="1"/>
  <c r="D607" i="1"/>
  <c r="E607" i="1" s="1"/>
  <c r="F608" i="1" s="1"/>
  <c r="K607" i="1"/>
  <c r="L607" i="1" s="1"/>
  <c r="M607" i="1" s="1"/>
  <c r="S607" i="1"/>
  <c r="C591" i="1"/>
  <c r="G534" i="1"/>
  <c r="H533" i="1"/>
  <c r="N533" i="1" s="1"/>
  <c r="P533" i="1" s="1"/>
  <c r="S608" i="1" l="1"/>
  <c r="Q607" i="1"/>
  <c r="R607" i="1" s="1"/>
  <c r="J608" i="1"/>
  <c r="A609" i="1"/>
  <c r="O608" i="1"/>
  <c r="D608" i="1"/>
  <c r="E608" i="1" s="1"/>
  <c r="F609" i="1" s="1"/>
  <c r="K608" i="1"/>
  <c r="L608" i="1" s="1"/>
  <c r="M608" i="1" s="1"/>
  <c r="T608" i="1"/>
  <c r="C592" i="1"/>
  <c r="B533" i="1"/>
  <c r="G535" i="1"/>
  <c r="H534" i="1"/>
  <c r="N534" i="1" s="1"/>
  <c r="P534" i="1" s="1"/>
  <c r="B534" i="1" s="1"/>
  <c r="T609" i="1" l="1"/>
  <c r="Q608" i="1"/>
  <c r="R608" i="1" s="1"/>
  <c r="J609" i="1"/>
  <c r="A610" i="1"/>
  <c r="O609" i="1"/>
  <c r="D609" i="1"/>
  <c r="E609" i="1" s="1"/>
  <c r="F610" i="1" s="1"/>
  <c r="K609" i="1"/>
  <c r="L609" i="1" s="1"/>
  <c r="M609" i="1" s="1"/>
  <c r="S609" i="1"/>
  <c r="C593" i="1"/>
  <c r="G536" i="1"/>
  <c r="H535" i="1"/>
  <c r="N535" i="1" s="1"/>
  <c r="P535" i="1" s="1"/>
  <c r="B535" i="1" s="1"/>
  <c r="S610" i="1" l="1"/>
  <c r="Q609" i="1"/>
  <c r="R609" i="1" s="1"/>
  <c r="J610" i="1"/>
  <c r="A611" i="1"/>
  <c r="O610" i="1"/>
  <c r="D610" i="1"/>
  <c r="E610" i="1" s="1"/>
  <c r="F611" i="1" s="1"/>
  <c r="K610" i="1"/>
  <c r="L610" i="1" s="1"/>
  <c r="M610" i="1" s="1"/>
  <c r="T610" i="1"/>
  <c r="C594" i="1"/>
  <c r="G537" i="1"/>
  <c r="H536" i="1"/>
  <c r="N536" i="1" s="1"/>
  <c r="P536" i="1" s="1"/>
  <c r="T611" i="1" l="1"/>
  <c r="Q610" i="1"/>
  <c r="R610" i="1" s="1"/>
  <c r="J611" i="1"/>
  <c r="A612" i="1"/>
  <c r="O611" i="1"/>
  <c r="D611" i="1"/>
  <c r="E611" i="1" s="1"/>
  <c r="F612" i="1" s="1"/>
  <c r="K611" i="1"/>
  <c r="L611" i="1" s="1"/>
  <c r="M611" i="1" s="1"/>
  <c r="S611" i="1"/>
  <c r="S612" i="1" s="1"/>
  <c r="C595" i="1"/>
  <c r="B536" i="1"/>
  <c r="G538" i="1"/>
  <c r="H537" i="1"/>
  <c r="N537" i="1" s="1"/>
  <c r="P537" i="1" s="1"/>
  <c r="B537" i="1" s="1"/>
  <c r="Q611" i="1" l="1"/>
  <c r="R611" i="1" s="1"/>
  <c r="J612" i="1"/>
  <c r="A613" i="1"/>
  <c r="O612" i="1"/>
  <c r="D612" i="1"/>
  <c r="E612" i="1" s="1"/>
  <c r="F613" i="1" s="1"/>
  <c r="K612" i="1"/>
  <c r="L612" i="1" s="1"/>
  <c r="M612" i="1" s="1"/>
  <c r="T612" i="1"/>
  <c r="C596" i="1"/>
  <c r="G539" i="1"/>
  <c r="H538" i="1"/>
  <c r="N538" i="1" s="1"/>
  <c r="P538" i="1" s="1"/>
  <c r="T613" i="1" l="1"/>
  <c r="Q612" i="1"/>
  <c r="R612" i="1" s="1"/>
  <c r="J613" i="1"/>
  <c r="A614" i="1"/>
  <c r="O613" i="1"/>
  <c r="D613" i="1"/>
  <c r="E613" i="1" s="1"/>
  <c r="F614" i="1" s="1"/>
  <c r="K613" i="1"/>
  <c r="L613" i="1" s="1"/>
  <c r="M613" i="1" s="1"/>
  <c r="S613" i="1"/>
  <c r="C597" i="1"/>
  <c r="B538" i="1"/>
  <c r="G540" i="1"/>
  <c r="H539" i="1"/>
  <c r="N539" i="1" s="1"/>
  <c r="P539" i="1" s="1"/>
  <c r="B539" i="1" s="1"/>
  <c r="S614" i="1" l="1"/>
  <c r="Q613" i="1"/>
  <c r="R613" i="1" s="1"/>
  <c r="J614" i="1"/>
  <c r="A615" i="1"/>
  <c r="O614" i="1"/>
  <c r="D614" i="1"/>
  <c r="E614" i="1" s="1"/>
  <c r="F615" i="1" s="1"/>
  <c r="K614" i="1"/>
  <c r="L614" i="1" s="1"/>
  <c r="M614" i="1" s="1"/>
  <c r="T614" i="1"/>
  <c r="C598" i="1"/>
  <c r="G541" i="1"/>
  <c r="H540" i="1"/>
  <c r="N540" i="1" s="1"/>
  <c r="P540" i="1" s="1"/>
  <c r="T615" i="1" l="1"/>
  <c r="A616" i="1"/>
  <c r="O615" i="1"/>
  <c r="D615" i="1"/>
  <c r="E615" i="1" s="1"/>
  <c r="F616" i="1" s="1"/>
  <c r="Q614" i="1"/>
  <c r="R614" i="1" s="1"/>
  <c r="J615" i="1"/>
  <c r="K615" i="1" s="1"/>
  <c r="L615" i="1" s="1"/>
  <c r="M615" i="1" s="1"/>
  <c r="S615" i="1"/>
  <c r="C599" i="1"/>
  <c r="B540" i="1"/>
  <c r="G542" i="1"/>
  <c r="H541" i="1"/>
  <c r="N541" i="1" s="1"/>
  <c r="P541" i="1" s="1"/>
  <c r="B541" i="1" s="1"/>
  <c r="S616" i="1" l="1"/>
  <c r="A617" i="1"/>
  <c r="O616" i="1"/>
  <c r="D616" i="1"/>
  <c r="E616" i="1" s="1"/>
  <c r="F617" i="1" s="1"/>
  <c r="Q615" i="1"/>
  <c r="R615" i="1" s="1"/>
  <c r="J616" i="1"/>
  <c r="K616" i="1" s="1"/>
  <c r="L616" i="1" s="1"/>
  <c r="M616" i="1" s="1"/>
  <c r="T616" i="1"/>
  <c r="C600" i="1"/>
  <c r="G543" i="1"/>
  <c r="H542" i="1"/>
  <c r="N542" i="1" s="1"/>
  <c r="P542" i="1" s="1"/>
  <c r="B542" i="1" s="1"/>
  <c r="Q616" i="1" l="1"/>
  <c r="R616" i="1" s="1"/>
  <c r="J617" i="1"/>
  <c r="A618" i="1"/>
  <c r="O617" i="1"/>
  <c r="D617" i="1"/>
  <c r="E617" i="1" s="1"/>
  <c r="F618" i="1" s="1"/>
  <c r="K617" i="1"/>
  <c r="L617" i="1" s="1"/>
  <c r="M617" i="1" s="1"/>
  <c r="T617" i="1"/>
  <c r="S617" i="1"/>
  <c r="C601" i="1"/>
  <c r="G544" i="1"/>
  <c r="H543" i="1"/>
  <c r="N543" i="1" s="1"/>
  <c r="P543" i="1" s="1"/>
  <c r="S618" i="1" l="1"/>
  <c r="T618" i="1"/>
  <c r="Q617" i="1"/>
  <c r="R617" i="1" s="1"/>
  <c r="J618" i="1"/>
  <c r="A619" i="1"/>
  <c r="O618" i="1"/>
  <c r="D618" i="1"/>
  <c r="E618" i="1" s="1"/>
  <c r="F619" i="1" s="1"/>
  <c r="K618" i="1"/>
  <c r="L618" i="1" s="1"/>
  <c r="M618" i="1" s="1"/>
  <c r="C602" i="1"/>
  <c r="B543" i="1"/>
  <c r="G545" i="1"/>
  <c r="H544" i="1"/>
  <c r="N544" i="1" s="1"/>
  <c r="P544" i="1" s="1"/>
  <c r="B544" i="1" s="1"/>
  <c r="Q618" i="1" l="1"/>
  <c r="R618" i="1" s="1"/>
  <c r="J619" i="1"/>
  <c r="A620" i="1"/>
  <c r="O619" i="1"/>
  <c r="D619" i="1"/>
  <c r="E619" i="1" s="1"/>
  <c r="F620" i="1" s="1"/>
  <c r="K619" i="1"/>
  <c r="L619" i="1" s="1"/>
  <c r="M619" i="1" s="1"/>
  <c r="T619" i="1"/>
  <c r="S619" i="1"/>
  <c r="C603" i="1"/>
  <c r="G546" i="1"/>
  <c r="H545" i="1"/>
  <c r="N545" i="1" s="1"/>
  <c r="P545" i="1" s="1"/>
  <c r="S620" i="1" l="1"/>
  <c r="T620" i="1"/>
  <c r="Q619" i="1"/>
  <c r="R619" i="1" s="1"/>
  <c r="J620" i="1"/>
  <c r="A621" i="1"/>
  <c r="O620" i="1"/>
  <c r="D620" i="1"/>
  <c r="E620" i="1" s="1"/>
  <c r="F621" i="1" s="1"/>
  <c r="K620" i="1"/>
  <c r="L620" i="1" s="1"/>
  <c r="M620" i="1" s="1"/>
  <c r="C604" i="1"/>
  <c r="B545" i="1"/>
  <c r="G547" i="1"/>
  <c r="H546" i="1"/>
  <c r="N546" i="1" s="1"/>
  <c r="P546" i="1" s="1"/>
  <c r="B546" i="1" s="1"/>
  <c r="Q620" i="1" l="1"/>
  <c r="J621" i="1"/>
  <c r="A622" i="1"/>
  <c r="O621" i="1"/>
  <c r="D621" i="1"/>
  <c r="E621" i="1" s="1"/>
  <c r="F622" i="1" s="1"/>
  <c r="K621" i="1"/>
  <c r="L621" i="1" s="1"/>
  <c r="M621" i="1" s="1"/>
  <c r="T621" i="1"/>
  <c r="S621" i="1"/>
  <c r="C605" i="1"/>
  <c r="G548" i="1"/>
  <c r="H547" i="1"/>
  <c r="N547" i="1" s="1"/>
  <c r="P547" i="1" s="1"/>
  <c r="S622" i="1" l="1"/>
  <c r="T622" i="1"/>
  <c r="Q621" i="1"/>
  <c r="R621" i="1" s="1"/>
  <c r="J622" i="1"/>
  <c r="A623" i="1"/>
  <c r="O622" i="1"/>
  <c r="D622" i="1"/>
  <c r="E622" i="1" s="1"/>
  <c r="F623" i="1" s="1"/>
  <c r="K622" i="1"/>
  <c r="L622" i="1" s="1"/>
  <c r="M622" i="1" s="1"/>
  <c r="C606" i="1"/>
  <c r="B547" i="1"/>
  <c r="G549" i="1"/>
  <c r="H548" i="1"/>
  <c r="N548" i="1" s="1"/>
  <c r="P548" i="1" s="1"/>
  <c r="B548" i="1" s="1"/>
  <c r="A624" i="1" l="1"/>
  <c r="O623" i="1"/>
  <c r="D623" i="1"/>
  <c r="E623" i="1" s="1"/>
  <c r="F624" i="1" s="1"/>
  <c r="K623" i="1"/>
  <c r="L623" i="1" s="1"/>
  <c r="M623" i="1" s="1"/>
  <c r="Q622" i="1"/>
  <c r="R622" i="1" s="1"/>
  <c r="J623" i="1"/>
  <c r="T623" i="1"/>
  <c r="S623" i="1"/>
  <c r="S624" i="1" s="1"/>
  <c r="C607" i="1"/>
  <c r="G550" i="1"/>
  <c r="H549" i="1"/>
  <c r="N549" i="1" s="1"/>
  <c r="P549" i="1" s="1"/>
  <c r="B549" i="1" s="1"/>
  <c r="T624" i="1" l="1"/>
  <c r="Q623" i="1"/>
  <c r="R623" i="1" s="1"/>
  <c r="J624" i="1"/>
  <c r="A625" i="1"/>
  <c r="O624" i="1"/>
  <c r="T625" i="1" s="1"/>
  <c r="D624" i="1"/>
  <c r="E624" i="1" s="1"/>
  <c r="F625" i="1" s="1"/>
  <c r="K624" i="1"/>
  <c r="L624" i="1" s="1"/>
  <c r="M624" i="1" s="1"/>
  <c r="C608" i="1"/>
  <c r="G551" i="1"/>
  <c r="H550" i="1"/>
  <c r="N550" i="1" s="1"/>
  <c r="P550" i="1" s="1"/>
  <c r="A626" i="1" l="1"/>
  <c r="O625" i="1"/>
  <c r="D625" i="1"/>
  <c r="E625" i="1" s="1"/>
  <c r="F626" i="1" s="1"/>
  <c r="Q624" i="1"/>
  <c r="R624" i="1" s="1"/>
  <c r="J625" i="1"/>
  <c r="K625" i="1" s="1"/>
  <c r="L625" i="1" s="1"/>
  <c r="M625" i="1" s="1"/>
  <c r="S625" i="1"/>
  <c r="S626" i="1" s="1"/>
  <c r="C609" i="1"/>
  <c r="B550" i="1"/>
  <c r="G552" i="1"/>
  <c r="H551" i="1"/>
  <c r="N551" i="1" s="1"/>
  <c r="P551" i="1" s="1"/>
  <c r="B551" i="1" s="1"/>
  <c r="Q625" i="1" l="1"/>
  <c r="R625" i="1" s="1"/>
  <c r="J626" i="1"/>
  <c r="K626" i="1" s="1"/>
  <c r="L626" i="1" s="1"/>
  <c r="M626" i="1" s="1"/>
  <c r="A627" i="1"/>
  <c r="O626" i="1"/>
  <c r="D626" i="1"/>
  <c r="E626" i="1" s="1"/>
  <c r="F627" i="1" s="1"/>
  <c r="T626" i="1"/>
  <c r="C610" i="1"/>
  <c r="G553" i="1"/>
  <c r="H552" i="1"/>
  <c r="N552" i="1" s="1"/>
  <c r="P552" i="1" s="1"/>
  <c r="T627" i="1" l="1"/>
  <c r="Q626" i="1"/>
  <c r="R626" i="1" s="1"/>
  <c r="J627" i="1"/>
  <c r="K627" i="1" s="1"/>
  <c r="L627" i="1" s="1"/>
  <c r="M627" i="1" s="1"/>
  <c r="O627" i="1"/>
  <c r="Q627" i="1" s="1"/>
  <c r="D627" i="1"/>
  <c r="E627" i="1" s="1"/>
  <c r="S627" i="1"/>
  <c r="C611" i="1"/>
  <c r="B552" i="1"/>
  <c r="G554" i="1"/>
  <c r="H553" i="1"/>
  <c r="N553" i="1" s="1"/>
  <c r="P553" i="1" s="1"/>
  <c r="B553" i="1" s="1"/>
  <c r="C612" i="1" l="1"/>
  <c r="G555" i="1"/>
  <c r="H554" i="1"/>
  <c r="N554" i="1" s="1"/>
  <c r="P554" i="1" s="1"/>
  <c r="C613" i="1" l="1"/>
  <c r="B554" i="1"/>
  <c r="G556" i="1"/>
  <c r="H555" i="1"/>
  <c r="N555" i="1" s="1"/>
  <c r="P555" i="1" s="1"/>
  <c r="B555" i="1" s="1"/>
  <c r="C614" i="1" l="1"/>
  <c r="G557" i="1"/>
  <c r="H556" i="1"/>
  <c r="N556" i="1" s="1"/>
  <c r="P556" i="1" s="1"/>
  <c r="B556" i="1" s="1"/>
  <c r="C615" i="1" l="1"/>
  <c r="H557" i="1"/>
  <c r="N557" i="1" s="1"/>
  <c r="P557" i="1" s="1"/>
  <c r="B557" i="1" s="1"/>
  <c r="G558" i="1"/>
  <c r="C616" i="1" l="1"/>
  <c r="G559" i="1"/>
  <c r="H558" i="1"/>
  <c r="N558" i="1" s="1"/>
  <c r="P558" i="1" s="1"/>
  <c r="C617" i="1" l="1"/>
  <c r="B558" i="1"/>
  <c r="G560" i="1"/>
  <c r="H559" i="1"/>
  <c r="N559" i="1" s="1"/>
  <c r="P559" i="1" s="1"/>
  <c r="B559" i="1" s="1"/>
  <c r="C618" i="1" l="1"/>
  <c r="G561" i="1"/>
  <c r="H560" i="1"/>
  <c r="N560" i="1" s="1"/>
  <c r="P560" i="1" s="1"/>
  <c r="C619" i="1" l="1"/>
  <c r="B560" i="1"/>
  <c r="G562" i="1"/>
  <c r="H561" i="1"/>
  <c r="N561" i="1" s="1"/>
  <c r="P561" i="1" s="1"/>
  <c r="B561" i="1" s="1"/>
  <c r="C620" i="1" l="1"/>
  <c r="G563" i="1"/>
  <c r="H562" i="1"/>
  <c r="N562" i="1" s="1"/>
  <c r="P562" i="1" s="1"/>
  <c r="B562" i="1" s="1"/>
  <c r="R620" i="1" l="1"/>
  <c r="G564" i="1"/>
  <c r="H563" i="1"/>
  <c r="N563" i="1" s="1"/>
  <c r="P563" i="1" s="1"/>
  <c r="B563" i="1" s="1"/>
  <c r="C621" i="1" l="1"/>
  <c r="G565" i="1"/>
  <c r="H564" i="1"/>
  <c r="N564" i="1" s="1"/>
  <c r="P564" i="1" s="1"/>
  <c r="C622" i="1" l="1"/>
  <c r="B564" i="1"/>
  <c r="G566" i="1"/>
  <c r="H565" i="1"/>
  <c r="N565" i="1" s="1"/>
  <c r="P565" i="1" s="1"/>
  <c r="B565" i="1" s="1"/>
  <c r="C623" i="1" l="1"/>
  <c r="G567" i="1"/>
  <c r="H566" i="1"/>
  <c r="N566" i="1" s="1"/>
  <c r="P566" i="1" s="1"/>
  <c r="C624" i="1" l="1"/>
  <c r="B566" i="1"/>
  <c r="G568" i="1"/>
  <c r="H567" i="1"/>
  <c r="N567" i="1" s="1"/>
  <c r="P567" i="1" s="1"/>
  <c r="B567" i="1" s="1"/>
  <c r="C625" i="1" l="1"/>
  <c r="G569" i="1"/>
  <c r="H568" i="1"/>
  <c r="N568" i="1" s="1"/>
  <c r="P568" i="1" s="1"/>
  <c r="C626" i="1" l="1"/>
  <c r="B568" i="1"/>
  <c r="G570" i="1"/>
  <c r="H569" i="1"/>
  <c r="N569" i="1" s="1"/>
  <c r="P569" i="1" s="1"/>
  <c r="B569" i="1" s="1"/>
  <c r="C627" i="1" l="1"/>
  <c r="G571" i="1"/>
  <c r="H570" i="1"/>
  <c r="N570" i="1" s="1"/>
  <c r="P570" i="1" s="1"/>
  <c r="B570" i="1" s="1"/>
  <c r="R627" i="1" l="1"/>
  <c r="G572" i="1"/>
  <c r="H571" i="1"/>
  <c r="N571" i="1" s="1"/>
  <c r="P571" i="1" s="1"/>
  <c r="B571" i="1" l="1"/>
  <c r="G573" i="1"/>
  <c r="H572" i="1"/>
  <c r="N572" i="1" s="1"/>
  <c r="P572" i="1" s="1"/>
  <c r="B572" i="1" s="1"/>
  <c r="G574" i="1" l="1"/>
  <c r="H573" i="1"/>
  <c r="N573" i="1" s="1"/>
  <c r="P573" i="1" s="1"/>
  <c r="B573" i="1" l="1"/>
  <c r="G575" i="1"/>
  <c r="H574" i="1"/>
  <c r="N574" i="1" s="1"/>
  <c r="P574" i="1" s="1"/>
  <c r="B574" i="1" s="1"/>
  <c r="G576" i="1" l="1"/>
  <c r="H575" i="1"/>
  <c r="N575" i="1" s="1"/>
  <c r="P575" i="1" s="1"/>
  <c r="B575" i="1" l="1"/>
  <c r="G577" i="1"/>
  <c r="H576" i="1"/>
  <c r="N576" i="1" s="1"/>
  <c r="P576" i="1" s="1"/>
  <c r="B576" i="1" s="1"/>
  <c r="G578" i="1" l="1"/>
  <c r="H577" i="1"/>
  <c r="N577" i="1" s="1"/>
  <c r="P577" i="1" s="1"/>
  <c r="B577" i="1" s="1"/>
  <c r="G579" i="1" l="1"/>
  <c r="H578" i="1"/>
  <c r="N578" i="1" s="1"/>
  <c r="P578" i="1" s="1"/>
  <c r="B578" i="1" l="1"/>
  <c r="G580" i="1"/>
  <c r="H579" i="1"/>
  <c r="N579" i="1" s="1"/>
  <c r="P579" i="1" s="1"/>
  <c r="B579" i="1" s="1"/>
  <c r="G581" i="1" l="1"/>
  <c r="H580" i="1"/>
  <c r="N580" i="1" s="1"/>
  <c r="P580" i="1" s="1"/>
  <c r="B580" i="1" l="1"/>
  <c r="G582" i="1"/>
  <c r="H581" i="1"/>
  <c r="N581" i="1" s="1"/>
  <c r="P581" i="1" s="1"/>
  <c r="B581" i="1" s="1"/>
  <c r="G583" i="1" l="1"/>
  <c r="H582" i="1"/>
  <c r="N582" i="1" s="1"/>
  <c r="P582" i="1" s="1"/>
  <c r="B582" i="1" l="1"/>
  <c r="G584" i="1"/>
  <c r="H583" i="1"/>
  <c r="N583" i="1" s="1"/>
  <c r="P583" i="1" s="1"/>
  <c r="B583" i="1" s="1"/>
  <c r="G585" i="1" l="1"/>
  <c r="H584" i="1"/>
  <c r="N584" i="1" s="1"/>
  <c r="P584" i="1" s="1"/>
  <c r="B584" i="1" s="1"/>
  <c r="G586" i="1" l="1"/>
  <c r="H585" i="1"/>
  <c r="N585" i="1" s="1"/>
  <c r="P585" i="1" s="1"/>
  <c r="B585" i="1" l="1"/>
  <c r="G587" i="1"/>
  <c r="H586" i="1"/>
  <c r="N586" i="1" s="1"/>
  <c r="P586" i="1" s="1"/>
  <c r="B586" i="1" s="1"/>
  <c r="G588" i="1" l="1"/>
  <c r="H587" i="1"/>
  <c r="N587" i="1" s="1"/>
  <c r="P587" i="1" s="1"/>
  <c r="H588" i="1" l="1"/>
  <c r="N588" i="1" s="1"/>
  <c r="P588" i="1" s="1"/>
  <c r="B588" i="1" s="1"/>
  <c r="G589" i="1"/>
  <c r="B587" i="1"/>
  <c r="G590" i="1" l="1"/>
  <c r="H589" i="1"/>
  <c r="N589" i="1" s="1"/>
  <c r="P589" i="1" s="1"/>
  <c r="B589" i="1" l="1"/>
  <c r="G591" i="1"/>
  <c r="H590" i="1"/>
  <c r="N590" i="1" s="1"/>
  <c r="P590" i="1" s="1"/>
  <c r="B590" i="1" s="1"/>
  <c r="G592" i="1" l="1"/>
  <c r="H591" i="1"/>
  <c r="N591" i="1" s="1"/>
  <c r="P591" i="1" s="1"/>
  <c r="B591" i="1" s="1"/>
  <c r="G593" i="1" l="1"/>
  <c r="H592" i="1"/>
  <c r="N592" i="1" s="1"/>
  <c r="P592" i="1" s="1"/>
  <c r="B592" i="1" l="1"/>
  <c r="G594" i="1"/>
  <c r="H593" i="1"/>
  <c r="N593" i="1" s="1"/>
  <c r="P593" i="1" s="1"/>
  <c r="B593" i="1" s="1"/>
  <c r="G595" i="1" l="1"/>
  <c r="H594" i="1"/>
  <c r="N594" i="1" s="1"/>
  <c r="P594" i="1" s="1"/>
  <c r="B594" i="1" l="1"/>
  <c r="G596" i="1"/>
  <c r="H595" i="1"/>
  <c r="N595" i="1" s="1"/>
  <c r="P595" i="1" s="1"/>
  <c r="B595" i="1" s="1"/>
  <c r="G597" i="1" l="1"/>
  <c r="H596" i="1"/>
  <c r="N596" i="1" s="1"/>
  <c r="P596" i="1" s="1"/>
  <c r="B596" i="1" l="1"/>
  <c r="G598" i="1"/>
  <c r="H597" i="1"/>
  <c r="N597" i="1" s="1"/>
  <c r="P597" i="1" s="1"/>
  <c r="B597" i="1" s="1"/>
  <c r="G599" i="1" l="1"/>
  <c r="H598" i="1"/>
  <c r="N598" i="1" s="1"/>
  <c r="P598" i="1" s="1"/>
  <c r="B598" i="1" s="1"/>
  <c r="G600" i="1" l="1"/>
  <c r="H599" i="1"/>
  <c r="N599" i="1" s="1"/>
  <c r="P599" i="1" s="1"/>
  <c r="B599" i="1" l="1"/>
  <c r="G601" i="1"/>
  <c r="H600" i="1"/>
  <c r="N600" i="1" s="1"/>
  <c r="P600" i="1" s="1"/>
  <c r="B600" i="1" s="1"/>
  <c r="G602" i="1" l="1"/>
  <c r="H601" i="1"/>
  <c r="N601" i="1" s="1"/>
  <c r="P601" i="1" s="1"/>
  <c r="B601" i="1" l="1"/>
  <c r="G603" i="1"/>
  <c r="H602" i="1"/>
  <c r="N602" i="1" s="1"/>
  <c r="P602" i="1" s="1"/>
  <c r="B602" i="1" s="1"/>
  <c r="G604" i="1" l="1"/>
  <c r="H603" i="1"/>
  <c r="N603" i="1" s="1"/>
  <c r="P603" i="1" s="1"/>
  <c r="B603" i="1" l="1"/>
  <c r="G605" i="1"/>
  <c r="H604" i="1"/>
  <c r="N604" i="1" s="1"/>
  <c r="P604" i="1" s="1"/>
  <c r="B604" i="1" s="1"/>
  <c r="G606" i="1" l="1"/>
  <c r="H605" i="1"/>
  <c r="N605" i="1" s="1"/>
  <c r="P605" i="1" s="1"/>
  <c r="B605" i="1" s="1"/>
  <c r="G607" i="1" l="1"/>
  <c r="H606" i="1"/>
  <c r="N606" i="1" s="1"/>
  <c r="P606" i="1" s="1"/>
  <c r="B606" i="1" l="1"/>
  <c r="G608" i="1"/>
  <c r="H607" i="1"/>
  <c r="N607" i="1" s="1"/>
  <c r="P607" i="1" s="1"/>
  <c r="B607" i="1" s="1"/>
  <c r="G609" i="1" l="1"/>
  <c r="H608" i="1"/>
  <c r="N608" i="1" s="1"/>
  <c r="P608" i="1" s="1"/>
  <c r="B608" i="1" l="1"/>
  <c r="G610" i="1"/>
  <c r="H609" i="1"/>
  <c r="N609" i="1" s="1"/>
  <c r="P609" i="1" s="1"/>
  <c r="B609" i="1" s="1"/>
  <c r="G611" i="1" l="1"/>
  <c r="H610" i="1"/>
  <c r="N610" i="1" s="1"/>
  <c r="P610" i="1" s="1"/>
  <c r="B610" i="1" l="1"/>
  <c r="G612" i="1"/>
  <c r="H611" i="1"/>
  <c r="N611" i="1" s="1"/>
  <c r="P611" i="1" s="1"/>
  <c r="B611" i="1" s="1"/>
  <c r="G613" i="1" l="1"/>
  <c r="H612" i="1"/>
  <c r="N612" i="1" s="1"/>
  <c r="P612" i="1" s="1"/>
  <c r="B612" i="1" s="1"/>
  <c r="G614" i="1" l="1"/>
  <c r="H613" i="1"/>
  <c r="N613" i="1" s="1"/>
  <c r="P613" i="1" s="1"/>
  <c r="B613" i="1" l="1"/>
  <c r="G615" i="1"/>
  <c r="H614" i="1"/>
  <c r="N614" i="1" s="1"/>
  <c r="P614" i="1" s="1"/>
  <c r="B614" i="1" s="1"/>
  <c r="G616" i="1" l="1"/>
  <c r="H615" i="1"/>
  <c r="N615" i="1" s="1"/>
  <c r="P615" i="1" s="1"/>
  <c r="B615" i="1" l="1"/>
  <c r="G617" i="1"/>
  <c r="H616" i="1"/>
  <c r="N616" i="1" s="1"/>
  <c r="P616" i="1" s="1"/>
  <c r="B616" i="1" s="1"/>
  <c r="G618" i="1" l="1"/>
  <c r="H617" i="1"/>
  <c r="N617" i="1" s="1"/>
  <c r="P617" i="1" s="1"/>
  <c r="B617" i="1" l="1"/>
  <c r="G619" i="1"/>
  <c r="H618" i="1"/>
  <c r="N618" i="1" s="1"/>
  <c r="P618" i="1" s="1"/>
  <c r="B618" i="1" s="1"/>
  <c r="G620" i="1" l="1"/>
  <c r="H619" i="1"/>
  <c r="N619" i="1" s="1"/>
  <c r="P619" i="1" s="1"/>
  <c r="B619" i="1" s="1"/>
  <c r="H620" i="1" l="1"/>
  <c r="N620" i="1" s="1"/>
  <c r="P620" i="1" s="1"/>
  <c r="G621" i="1"/>
  <c r="B620" i="1" l="1"/>
  <c r="G622" i="1"/>
  <c r="H621" i="1"/>
  <c r="N621" i="1" s="1"/>
  <c r="P621" i="1" s="1"/>
  <c r="B621" i="1" s="1"/>
  <c r="G623" i="1" l="1"/>
  <c r="H622" i="1"/>
  <c r="N622" i="1" s="1"/>
  <c r="P622" i="1" s="1"/>
  <c r="B622" i="1" l="1"/>
  <c r="G624" i="1"/>
  <c r="H623" i="1"/>
  <c r="N623" i="1" s="1"/>
  <c r="P623" i="1" s="1"/>
  <c r="B623" i="1" s="1"/>
  <c r="G625" i="1" l="1"/>
  <c r="H624" i="1"/>
  <c r="N624" i="1" s="1"/>
  <c r="P624" i="1" s="1"/>
  <c r="B624" i="1" l="1"/>
  <c r="G626" i="1"/>
  <c r="H625" i="1"/>
  <c r="N625" i="1" s="1"/>
  <c r="P625" i="1" s="1"/>
  <c r="B625" i="1" s="1"/>
  <c r="G627" i="1" l="1"/>
  <c r="H627" i="1" s="1"/>
  <c r="N627" i="1" s="1"/>
  <c r="P627" i="1" s="1"/>
  <c r="H626" i="1"/>
  <c r="N626" i="1" s="1"/>
  <c r="P626" i="1" s="1"/>
  <c r="B626" i="1" s="1"/>
  <c r="B627" i="1" l="1"/>
</calcChain>
</file>

<file path=xl/sharedStrings.xml><?xml version="1.0" encoding="utf-8"?>
<sst xmlns="http://schemas.openxmlformats.org/spreadsheetml/2006/main" count="120" uniqueCount="87">
  <si>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</si>
  <si>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</si>
  <si>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</si>
  <si>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</si>
  <si>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</si>
  <si>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</si>
  <si>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</si>
  <si>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</si>
  <si>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</si>
  <si>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</si>
  <si>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</si>
  <si>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</si>
  <si>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</si>
  <si>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</si>
  <si>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</si>
  <si>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</si>
  <si>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</si>
  <si>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</si>
  <si>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</si>
  <si>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</si>
  <si>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</si>
  <si>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</si>
  <si>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</si>
  <si>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</si>
  <si>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</si>
  <si>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</si>
  <si>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</si>
  <si>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</si>
  <si>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</si>
  <si>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</si>
  <si>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</si>
  <si>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</si>
  <si>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</si>
  <si>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</si>
  <si>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</si>
  <si>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</si>
  <si>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</si>
  <si>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</si>
  <si>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</si>
  <si>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</si>
  <si>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</si>
  <si>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</si>
  <si>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</si>
  <si>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</si>
  <si>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</si>
  <si>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</si>
  <si>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</si>
  <si>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</si>
  <si>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</si>
  <si>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</si>
  <si>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</si>
  <si>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</si>
  <si>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</si>
  <si>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</si>
  <si>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</si>
  <si>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</si>
  <si>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</si>
  <si>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</si>
  <si>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</si>
  <si>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</si>
  <si>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</si>
  <si>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</si>
  <si>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</si>
  <si>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</si>
  <si>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</si>
  <si>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</si>
  <si>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</si>
  <si>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</si>
  <si>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</si>
  <si>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</si>
  <si>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</si>
  <si>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</si>
  <si>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</si>
  <si>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</si>
  <si>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</si>
  <si>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</si>
  <si>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</si>
  <si>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</si>
  <si>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</si>
  <si>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DI + 1,35% / 1,50% / 1,60% a.a.</t>
  </si>
  <si>
    <t>LINHA 6</t>
  </si>
  <si>
    <t>INCORPJ=</t>
  </si>
  <si>
    <t>LNUV21</t>
  </si>
  <si>
    <t>CONCESSIONÁRIA LINHA UNIVERSIDADE S.A.  - 1ª Emissão de Debêntures - 2ª Série - R$ 110.000.000,00 - 110.000 Debêntures</t>
  </si>
  <si>
    <t>BRLNUVDBS019</t>
  </si>
  <si>
    <t>[CRONOGRAMA]</t>
  </si>
  <si>
    <t>AGD 28/07/2022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</si>
</sst>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1"/>
      <color indexed="8"/>
      <name val="Verdana"/>
      <family val="2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" fillId="4" borderId="0" xfId="0" applyFont="1" applyFill="1"/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2" fillId="4" borderId="0" xfId="0" applyNumberFormat="1" applyFont="1" applyFill="1"/>
    <xf numFmtId="14" fontId="10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8" fillId="4" borderId="0" xfId="0" applyNumberFormat="1" applyFont="1" applyFill="1" applyAlignment="1">
      <alignment horizontal="left" vertical="center"/>
    </xf>
    <xf numFmtId="0" fontId="18" fillId="4" borderId="0" xfId="0" applyFont="1" applyFill="1" applyAlignment="1">
      <alignment horizontal="left" vertical="top"/>
    </xf>
    <xf numFmtId="10" fontId="19" fillId="7" borderId="0" xfId="3" applyNumberFormat="1" applyFont="1" applyAlignment="1">
      <alignment horizontal="center"/>
    </xf>
    <xf numFmtId="14" fontId="20" fillId="6" borderId="0" xfId="2" applyNumberFormat="1" applyFont="1" applyAlignment="1">
      <alignment horizontal="center"/>
    </xf>
    <xf numFmtId="10" fontId="20" fillId="6" borderId="0" xfId="2" applyNumberFormat="1" applyFont="1" applyAlignment="1">
      <alignment horizontal="center"/>
    </xf>
    <xf numFmtId="167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center"/>
    </xf>
    <xf numFmtId="3" fontId="20" fillId="6" borderId="0" xfId="2" applyNumberFormat="1" applyFont="1" applyAlignment="1">
      <alignment horizontal="center"/>
    </xf>
    <xf numFmtId="169" fontId="20" fillId="6" borderId="0" xfId="2" applyNumberFormat="1" applyFont="1" applyAlignment="1">
      <alignment horizontal="center"/>
    </xf>
    <xf numFmtId="172" fontId="20" fillId="6" borderId="0" xfId="2" applyNumberFormat="1" applyFont="1" applyAlignment="1">
      <alignment horizontal="center"/>
    </xf>
    <xf numFmtId="0" fontId="20" fillId="6" borderId="0" xfId="2" applyFont="1" applyAlignment="1">
      <alignment horizontal="right"/>
    </xf>
    <xf numFmtId="10" fontId="21" fillId="7" borderId="0" xfId="3" applyNumberFormat="1" applyFont="1" applyAlignment="1">
      <alignment horizontal="center"/>
    </xf>
    <xf numFmtId="166" fontId="20" fillId="6" borderId="0" xfId="2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0" fontId="12" fillId="3" borderId="0" xfId="0" applyFont="1" applyFill="1" applyAlignment="1">
      <alignment horizontal="center"/>
    </xf>
    <xf numFmtId="0" fontId="22" fillId="4" borderId="0" xfId="0" applyFont="1" applyFill="1"/>
    <xf numFmtId="2" fontId="1" fillId="4" borderId="0" xfId="0" applyNumberFormat="1" applyFont="1" applyFill="1" applyAlignment="1">
      <alignment horizontal="center"/>
    </xf>
    <xf numFmtId="10" fontId="23" fillId="7" borderId="0" xfId="3" applyNumberFormat="1" applyFont="1" applyAlignment="1">
      <alignment horizontal="center"/>
    </xf>
    <xf numFmtId="167" fontId="17" fillId="7" borderId="0" xfId="3" applyNumberFormat="1" applyAlignment="1">
      <alignment horizontal="center"/>
    </xf>
    <xf numFmtId="167" fontId="23" fillId="7" borderId="0" xfId="3" applyNumberFormat="1" applyFont="1" applyAlignment="1">
      <alignment horizontal="center"/>
    </xf>
    <xf numFmtId="10" fontId="17" fillId="7" borderId="0" xfId="3" applyNumberFormat="1" applyAlignment="1">
      <alignment horizontal="center"/>
    </xf>
    <xf numFmtId="14" fontId="17" fillId="7" borderId="0" xfId="3" applyNumberFormat="1" applyAlignment="1">
      <alignment horizontal="center"/>
    </xf>
    <xf numFmtId="166" fontId="17" fillId="7" borderId="0" xfId="3" applyNumberFormat="1" applyAlignment="1">
      <alignment horizontal="center" vertical="center"/>
    </xf>
    <xf numFmtId="0" fontId="17" fillId="7" borderId="0" xfId="3" applyAlignment="1">
      <alignment horizontal="center"/>
    </xf>
    <xf numFmtId="3" fontId="17" fillId="7" borderId="0" xfId="3" applyNumberFormat="1" applyAlignment="1">
      <alignment horizontal="center"/>
    </xf>
    <xf numFmtId="169" fontId="17" fillId="7" borderId="0" xfId="3" applyNumberFormat="1" applyAlignment="1">
      <alignment horizontal="center"/>
    </xf>
    <xf numFmtId="172" fontId="17" fillId="7" borderId="0" xfId="3" applyNumberFormat="1" applyAlignment="1">
      <alignment horizontal="center"/>
    </xf>
    <xf numFmtId="0" fontId="17" fillId="7" borderId="0" xfId="3" applyAlignment="1">
      <alignment horizontal="right"/>
    </xf>
    <xf numFmtId="176" fontId="24" fillId="7" borderId="1" xfId="3" applyNumberFormat="1" applyFont="1" applyBorder="1" applyAlignment="1">
      <alignment horizontal="left"/>
    </xf>
    <xf numFmtId="0" fontId="24" fillId="7" borderId="0" xfId="3" applyFont="1" applyAlignment="1">
      <alignment horizontal="center"/>
    </xf>
    <xf numFmtId="0" fontId="13" fillId="4" borderId="0" xfId="0" applyFont="1" applyFill="1" applyAlignment="1">
      <alignment horizontal="left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47626</xdr:rowOff>
    </xdr:from>
    <xdr:to>
      <xdr:col>0</xdr:col>
      <xdr:colOff>1200149</xdr:colOff>
      <xdr:row>4</xdr:row>
      <xdr:rowOff>103238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90C3C49-F37D-4710-A265-839410A8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47626"/>
          <a:ext cx="1019175" cy="7604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2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3" customFormat="1" ht="14.25" x14ac:dyDescent="0.2">
      <c r="A1" s="100"/>
      <c r="B1" s="125">
        <f ca="1">WORKDAY(TODAY(),1,$W$160:$W$544)</f>
        <v>45279</v>
      </c>
      <c r="C1" s="70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105"/>
      <c r="P1" s="67"/>
      <c r="Q1" s="67"/>
      <c r="R1" s="66"/>
      <c r="S1" s="106"/>
      <c r="T1" s="107"/>
      <c r="U1" s="38"/>
      <c r="V1" s="38"/>
      <c r="W1" s="56" t="s">
        <v>0</v>
      </c>
      <c r="X1" s="57"/>
      <c r="Y1" s="56" t="s">
        <v>85</v>
      </c>
      <c r="Z1" s="56"/>
      <c r="AA1" s="56"/>
      <c r="AB1" s="56" t="s">
        <v>1</v>
      </c>
      <c r="AC1" s="56"/>
      <c r="AD1" s="56"/>
      <c r="AE1" s="56"/>
      <c r="AF1" s="58"/>
      <c r="AG1" s="56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</row>
    <row r="2" spans="1:190" s="43" customFormat="1" ht="14.25" x14ac:dyDescent="0.15">
      <c r="A2" s="101"/>
      <c r="B2" s="126" t="s">
        <v>83</v>
      </c>
      <c r="C2" s="99"/>
      <c r="D2" s="99"/>
      <c r="E2" s="108"/>
      <c r="F2" s="109"/>
      <c r="G2" s="109"/>
      <c r="H2" s="109"/>
      <c r="I2" s="110"/>
      <c r="J2" s="110"/>
      <c r="K2" s="99"/>
      <c r="L2" s="99"/>
      <c r="M2" s="99"/>
      <c r="N2" s="99"/>
      <c r="O2" s="111"/>
      <c r="P2" s="99"/>
      <c r="Q2" s="99"/>
      <c r="R2" s="112"/>
      <c r="S2" s="106"/>
      <c r="T2" s="107"/>
      <c r="U2" s="45"/>
      <c r="V2" s="45"/>
      <c r="W2" s="46"/>
      <c r="X2" s="47"/>
      <c r="Y2" s="39"/>
      <c r="Z2" s="45"/>
      <c r="AA2" s="45"/>
      <c r="AB2" s="39"/>
      <c r="AC2" s="39"/>
      <c r="AD2" s="39"/>
      <c r="AE2" s="45"/>
      <c r="AF2" s="48"/>
      <c r="AG2" s="45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</row>
    <row r="3" spans="1:190" s="43" customFormat="1" ht="14.25" x14ac:dyDescent="0.15">
      <c r="A3" s="102"/>
      <c r="B3" s="126" t="s">
        <v>79</v>
      </c>
      <c r="C3" s="99"/>
      <c r="D3" s="99"/>
      <c r="E3" s="108"/>
      <c r="F3" s="109"/>
      <c r="G3" s="109"/>
      <c r="H3" s="109"/>
      <c r="I3" s="110"/>
      <c r="J3" s="110"/>
      <c r="K3" s="99"/>
      <c r="L3" s="99"/>
      <c r="M3" s="99"/>
      <c r="N3" s="99"/>
      <c r="O3" s="111"/>
      <c r="P3" s="99"/>
      <c r="Q3" s="99"/>
      <c r="R3" s="112"/>
      <c r="S3" s="106"/>
      <c r="T3" s="107"/>
      <c r="U3" s="45"/>
      <c r="V3" s="45"/>
      <c r="W3" s="46"/>
      <c r="X3" s="47"/>
      <c r="Y3" s="39"/>
      <c r="Z3" s="45"/>
      <c r="AA3" s="45"/>
      <c r="AB3" s="39"/>
      <c r="AC3" s="39"/>
      <c r="AD3" s="39"/>
      <c r="AE3" s="45"/>
      <c r="AF3" s="48"/>
      <c r="AG3" s="45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</row>
    <row r="4" spans="1:190" s="43" customFormat="1" ht="12.75" customHeight="1" x14ac:dyDescent="0.2">
      <c r="A4" s="103"/>
      <c r="B4" s="140" t="s">
        <v>84</v>
      </c>
      <c r="C4" s="99"/>
      <c r="D4" s="99"/>
      <c r="E4" s="108"/>
      <c r="F4" s="109"/>
      <c r="G4" s="109"/>
      <c r="H4" s="109"/>
      <c r="I4" s="110"/>
      <c r="J4" s="110"/>
      <c r="K4" s="99"/>
      <c r="L4" s="99"/>
      <c r="M4" s="99"/>
      <c r="N4" s="99"/>
      <c r="O4" s="111"/>
      <c r="P4" s="99"/>
      <c r="Q4" s="99"/>
      <c r="R4" s="112"/>
      <c r="S4" s="106"/>
      <c r="T4" s="107"/>
      <c r="U4" s="45"/>
      <c r="V4" s="45"/>
      <c r="W4" s="45"/>
      <c r="X4" s="47"/>
      <c r="Y4" s="39"/>
      <c r="Z4" s="45"/>
      <c r="AA4" s="45"/>
      <c r="AB4" s="39"/>
      <c r="AC4" s="39"/>
      <c r="AD4" s="39"/>
      <c r="AE4" s="45"/>
      <c r="AF4" s="48"/>
      <c r="AG4" s="4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</row>
    <row r="5" spans="1:190" s="43" customFormat="1" ht="14.25" x14ac:dyDescent="0.2">
      <c r="A5" s="104" t="str">
        <f>IF(A4="Sim",VLOOKUP($B$1,$A$12:$T$4692,16),"")</f>
        <v/>
      </c>
      <c r="B5" s="155" t="s">
        <v>86</v>
      </c>
      <c r="C5" s="113"/>
      <c r="D5" s="113"/>
      <c r="E5" s="114"/>
      <c r="F5" s="115"/>
      <c r="G5" s="115"/>
      <c r="H5" s="115"/>
      <c r="I5" s="116"/>
      <c r="J5" s="117"/>
      <c r="K5" s="118"/>
      <c r="L5" s="118"/>
      <c r="M5" s="119"/>
      <c r="N5" s="119"/>
      <c r="O5" s="120"/>
      <c r="P5" s="121"/>
      <c r="Q5" s="121"/>
      <c r="R5" s="122"/>
      <c r="S5" s="123"/>
      <c r="T5" s="124"/>
      <c r="U5" s="49"/>
      <c r="V5" s="49"/>
      <c r="W5" s="49"/>
      <c r="X5" s="50"/>
      <c r="Y5" s="49"/>
      <c r="Z5" s="49"/>
      <c r="AA5" s="49"/>
      <c r="AB5" s="49"/>
      <c r="AC5" s="49"/>
      <c r="AD5" s="49"/>
      <c r="AE5" s="49"/>
      <c r="AF5" s="49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</row>
    <row r="6" spans="1:190" s="43" customFormat="1" ht="12" x14ac:dyDescent="0.2">
      <c r="A6" s="153" t="str">
        <f>IF(A4="Sim",VLOOKUP($B$1,$A$12:$T$4692,18),"")</f>
        <v/>
      </c>
      <c r="B6" s="154" t="s">
        <v>60</v>
      </c>
      <c r="C6" s="154" t="s">
        <v>78</v>
      </c>
      <c r="D6" s="154" t="s">
        <v>61</v>
      </c>
      <c r="E6" s="154" t="s">
        <v>62</v>
      </c>
      <c r="F6" s="154" t="s">
        <v>63</v>
      </c>
      <c r="G6" s="154" t="s">
        <v>64</v>
      </c>
      <c r="H6" s="154" t="s">
        <v>65</v>
      </c>
      <c r="I6" s="154" t="s">
        <v>66</v>
      </c>
      <c r="J6" s="154" t="s">
        <v>67</v>
      </c>
      <c r="K6" s="154" t="s">
        <v>68</v>
      </c>
      <c r="L6" s="154" t="s">
        <v>69</v>
      </c>
      <c r="M6" s="154" t="s">
        <v>70</v>
      </c>
      <c r="N6" s="154" t="s">
        <v>71</v>
      </c>
      <c r="O6" s="154" t="s">
        <v>72</v>
      </c>
      <c r="P6" s="154" t="s">
        <v>73</v>
      </c>
      <c r="Q6" s="154" t="s">
        <v>74</v>
      </c>
      <c r="R6" s="154" t="s">
        <v>75</v>
      </c>
      <c r="S6" s="154" t="s">
        <v>76</v>
      </c>
      <c r="T6" s="154" t="s">
        <v>77</v>
      </c>
      <c r="U6" s="38"/>
      <c r="V6" s="38"/>
      <c r="W6" s="38"/>
      <c r="X6" s="41"/>
      <c r="Y6" s="38"/>
      <c r="Z6" s="38"/>
      <c r="AA6" s="38"/>
      <c r="AB6" s="38"/>
      <c r="AC6" s="38"/>
      <c r="AD6" s="38"/>
      <c r="AE6" s="38"/>
      <c r="AF6" s="40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</row>
    <row r="7" spans="1:190" s="43" customFormat="1" ht="12.75" x14ac:dyDescent="0.15">
      <c r="A7" s="79" t="s">
        <v>58</v>
      </c>
      <c r="B7" s="75" t="s">
        <v>4</v>
      </c>
      <c r="C7" s="75" t="s">
        <v>5</v>
      </c>
      <c r="D7" s="80" t="s">
        <v>6</v>
      </c>
      <c r="E7" s="81" t="s">
        <v>6</v>
      </c>
      <c r="F7" s="80" t="s">
        <v>6</v>
      </c>
      <c r="G7" s="80" t="s">
        <v>6</v>
      </c>
      <c r="H7" s="80" t="s">
        <v>6</v>
      </c>
      <c r="I7" s="82" t="s">
        <v>7</v>
      </c>
      <c r="J7" s="82" t="s">
        <v>7</v>
      </c>
      <c r="K7" s="82" t="s">
        <v>7</v>
      </c>
      <c r="L7" s="82" t="s">
        <v>7</v>
      </c>
      <c r="M7" s="83" t="s">
        <v>7</v>
      </c>
      <c r="N7" s="84" t="s">
        <v>8</v>
      </c>
      <c r="O7" s="85" t="s">
        <v>9</v>
      </c>
      <c r="P7" s="75" t="s">
        <v>10</v>
      </c>
      <c r="Q7" s="86" t="s">
        <v>11</v>
      </c>
      <c r="R7" s="86" t="s">
        <v>11</v>
      </c>
      <c r="S7" s="87" t="s">
        <v>12</v>
      </c>
      <c r="T7" s="88" t="s">
        <v>12</v>
      </c>
      <c r="U7" s="38"/>
      <c r="V7" s="38"/>
      <c r="W7" s="38"/>
      <c r="X7" s="41"/>
      <c r="Y7" s="38"/>
      <c r="Z7" s="38"/>
      <c r="AA7" s="38"/>
      <c r="AB7" s="38"/>
      <c r="AC7" s="38"/>
      <c r="AD7" s="38"/>
      <c r="AE7" s="38"/>
      <c r="AF7" s="40"/>
      <c r="AG7" s="38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</row>
    <row r="8" spans="1:190" s="43" customFormat="1" ht="12.75" x14ac:dyDescent="0.15">
      <c r="A8" s="89">
        <v>44106</v>
      </c>
      <c r="B8" s="75" t="s">
        <v>13</v>
      </c>
      <c r="C8" s="75" t="s">
        <v>14</v>
      </c>
      <c r="D8" s="90" t="s">
        <v>15</v>
      </c>
      <c r="E8" s="91" t="s">
        <v>16</v>
      </c>
      <c r="F8" s="75" t="s">
        <v>16</v>
      </c>
      <c r="G8" s="75" t="s">
        <v>16</v>
      </c>
      <c r="H8" s="75" t="s">
        <v>16</v>
      </c>
      <c r="I8" s="92"/>
      <c r="J8" s="92" t="s">
        <v>3</v>
      </c>
      <c r="K8" s="93" t="s">
        <v>17</v>
      </c>
      <c r="L8" s="93" t="s">
        <v>17</v>
      </c>
      <c r="M8" s="84" t="s">
        <v>16</v>
      </c>
      <c r="N8" s="84" t="s">
        <v>18</v>
      </c>
      <c r="O8" s="85"/>
      <c r="P8" s="75"/>
      <c r="Q8" s="75"/>
      <c r="R8" s="86"/>
      <c r="S8" s="87" t="s">
        <v>19</v>
      </c>
      <c r="T8" s="88" t="s">
        <v>3</v>
      </c>
      <c r="U8" s="38"/>
      <c r="V8" s="38"/>
      <c r="W8" s="38"/>
      <c r="X8" s="41"/>
      <c r="Y8" s="38"/>
      <c r="Z8" s="38"/>
      <c r="AA8" s="38"/>
      <c r="AB8" s="38"/>
      <c r="AC8" s="38"/>
      <c r="AD8" s="38"/>
      <c r="AE8" s="38"/>
      <c r="AF8" s="40"/>
      <c r="AG8" s="38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</row>
    <row r="9" spans="1:190" s="43" customFormat="1" ht="14.25" x14ac:dyDescent="0.2">
      <c r="A9" s="94" t="s">
        <v>59</v>
      </c>
      <c r="B9" s="139" t="s">
        <v>82</v>
      </c>
      <c r="C9" s="95"/>
      <c r="D9" s="75"/>
      <c r="E9" s="91" t="s">
        <v>20</v>
      </c>
      <c r="F9" s="75" t="s">
        <v>21</v>
      </c>
      <c r="G9" s="75" t="s">
        <v>21</v>
      </c>
      <c r="H9" s="75" t="s">
        <v>21</v>
      </c>
      <c r="I9" s="92" t="s">
        <v>22</v>
      </c>
      <c r="J9" s="92" t="s">
        <v>23</v>
      </c>
      <c r="K9" s="93" t="s">
        <v>24</v>
      </c>
      <c r="L9" s="93" t="s">
        <v>24</v>
      </c>
      <c r="M9" s="84" t="s">
        <v>25</v>
      </c>
      <c r="N9" s="75" t="s">
        <v>21</v>
      </c>
      <c r="O9" s="85"/>
      <c r="P9" s="75"/>
      <c r="Q9" s="75"/>
      <c r="R9" s="86"/>
      <c r="S9" s="87" t="s">
        <v>26</v>
      </c>
      <c r="T9" s="88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</row>
    <row r="10" spans="1:190" s="43" customFormat="1" ht="12.75" x14ac:dyDescent="0.15">
      <c r="A10" s="89">
        <v>44166</v>
      </c>
      <c r="B10" s="75" t="s">
        <v>80</v>
      </c>
      <c r="C10" s="75" t="s">
        <v>27</v>
      </c>
      <c r="D10" s="90" t="s">
        <v>28</v>
      </c>
      <c r="E10" s="91" t="s">
        <v>29</v>
      </c>
      <c r="F10" s="75" t="s">
        <v>30</v>
      </c>
      <c r="G10" s="75" t="s">
        <v>31</v>
      </c>
      <c r="H10" s="75" t="s">
        <v>32</v>
      </c>
      <c r="I10" s="92" t="s">
        <v>33</v>
      </c>
      <c r="J10" s="92" t="s">
        <v>17</v>
      </c>
      <c r="K10" s="75" t="s">
        <v>34</v>
      </c>
      <c r="L10" s="75" t="s">
        <v>35</v>
      </c>
      <c r="M10" s="75" t="s">
        <v>36</v>
      </c>
      <c r="N10" s="84" t="s">
        <v>37</v>
      </c>
      <c r="O10" s="85"/>
      <c r="P10" s="75" t="s">
        <v>38</v>
      </c>
      <c r="Q10" s="75" t="s">
        <v>50</v>
      </c>
      <c r="R10" s="86"/>
      <c r="S10" s="87"/>
      <c r="T10" s="88"/>
      <c r="U10" s="38"/>
      <c r="V10" s="40"/>
      <c r="W10" s="59" t="s">
        <v>39</v>
      </c>
      <c r="X10" s="60" t="s">
        <v>2</v>
      </c>
      <c r="Y10" s="59" t="s">
        <v>40</v>
      </c>
      <c r="Z10" s="59" t="s">
        <v>41</v>
      </c>
      <c r="AA10" s="59" t="s">
        <v>42</v>
      </c>
      <c r="AB10" s="59" t="s">
        <v>43</v>
      </c>
      <c r="AC10" s="61" t="s">
        <v>43</v>
      </c>
      <c r="AD10" s="59" t="s">
        <v>44</v>
      </c>
      <c r="AE10" s="59" t="s">
        <v>45</v>
      </c>
      <c r="AF10" s="62" t="s">
        <v>46</v>
      </c>
      <c r="AG10" s="59" t="s">
        <v>46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</row>
    <row r="11" spans="1:190" s="43" customFormat="1" ht="12.75" x14ac:dyDescent="0.2">
      <c r="A11" s="96"/>
      <c r="B11" s="75" t="s">
        <v>47</v>
      </c>
      <c r="C11" s="75" t="s">
        <v>47</v>
      </c>
      <c r="D11" s="92"/>
      <c r="E11" s="91"/>
      <c r="F11" s="97"/>
      <c r="G11" s="97" t="s">
        <v>48</v>
      </c>
      <c r="H11" s="97"/>
      <c r="I11" s="95"/>
      <c r="J11" s="92" t="s">
        <v>24</v>
      </c>
      <c r="K11" s="91"/>
      <c r="L11" s="91"/>
      <c r="M11" s="98"/>
      <c r="N11" s="98"/>
      <c r="O11" s="85"/>
      <c r="P11" s="75" t="s">
        <v>47</v>
      </c>
      <c r="Q11" s="88"/>
      <c r="R11" s="86" t="s">
        <v>47</v>
      </c>
      <c r="S11" s="87"/>
      <c r="T11" s="88"/>
      <c r="U11" s="39"/>
      <c r="V11" s="40"/>
      <c r="W11" s="59"/>
      <c r="X11" s="60"/>
      <c r="Y11" s="59" t="s">
        <v>47</v>
      </c>
      <c r="Z11" s="59" t="s">
        <v>49</v>
      </c>
      <c r="AA11" s="63">
        <f>I12</f>
        <v>1.35E-2</v>
      </c>
      <c r="AB11" s="59" t="s">
        <v>47</v>
      </c>
      <c r="AC11" s="61" t="s">
        <v>50</v>
      </c>
      <c r="AD11" s="59" t="s">
        <v>47</v>
      </c>
      <c r="AE11" s="59"/>
      <c r="AF11" s="62" t="s">
        <v>51</v>
      </c>
      <c r="AG11" s="59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</row>
    <row r="12" spans="1:190" ht="18.75" x14ac:dyDescent="0.3">
      <c r="A12" s="78">
        <f>A10</f>
        <v>44166</v>
      </c>
      <c r="B12" s="15">
        <f ca="1">IF(A12&lt;=TODAY(),C12+P12,IF(AND(A12&gt;TODAY(),A12&lt;=$B$1),IF(VLOOKUP(TODAY(),$A$10:$D$5000,4,FALSE)=0,"n.d",C12+P12),"n.d"))</f>
        <v>1000</v>
      </c>
      <c r="C12" s="138">
        <v>1000</v>
      </c>
      <c r="D12" s="13">
        <f ca="1">IF(A12&lt;$B$1,VLOOKUP(A12,[1]DI!$A$4:$B$15000,2,FALSE),0)</f>
        <v>1.9000000000000006E-2</v>
      </c>
      <c r="E12" s="14">
        <f t="shared" ref="E12:E75" ca="1" si="0">ROUND(((1+D12)^(1/252)),8)</f>
        <v>1.0000746899999999</v>
      </c>
      <c r="F12" s="14">
        <v>1</v>
      </c>
      <c r="G12" s="14">
        <f>F12</f>
        <v>1</v>
      </c>
      <c r="H12" s="14">
        <f t="shared" ref="H12:H75" si="1">ROUND(F12/G12,8)</f>
        <v>1</v>
      </c>
      <c r="I12" s="136">
        <v>1.35E-2</v>
      </c>
      <c r="J12" s="54">
        <f>AD160</f>
        <v>44166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21">
        <f t="shared" ref="Q12:Q75" si="5">IF($O12&gt;0,VLOOKUP($O12,$W$12:$AC$150,7),0)</f>
        <v>0</v>
      </c>
      <c r="R12" s="14">
        <f>IF(Q12&gt;0,TRUNC(Q12*C12,8),0)</f>
        <v>0</v>
      </c>
      <c r="S12" s="19" t="str">
        <f>AF12</f>
        <v>J=</v>
      </c>
      <c r="T12" s="35">
        <f>AG12</f>
        <v>44291</v>
      </c>
      <c r="U12" s="3"/>
      <c r="V12" s="20"/>
      <c r="W12" s="64">
        <v>0</v>
      </c>
      <c r="X12" s="65">
        <f t="shared" ref="X12:X13" si="6">AD160</f>
        <v>44166</v>
      </c>
      <c r="Y12" s="66">
        <f>C12</f>
        <v>1000</v>
      </c>
      <c r="Z12" s="66"/>
      <c r="AA12" s="141">
        <v>0</v>
      </c>
      <c r="AB12" s="66">
        <v>0</v>
      </c>
      <c r="AC12" s="68">
        <v>0</v>
      </c>
      <c r="AD12" s="67">
        <v>0</v>
      </c>
      <c r="AE12" s="64">
        <v>0</v>
      </c>
      <c r="AF12" s="69" t="s">
        <v>52</v>
      </c>
      <c r="AG12" s="70">
        <f t="shared" ref="AG12:AG13" si="7">X13</f>
        <v>44291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1">
        <f t="shared" ref="A13:A76" si="8">(A12+1)</f>
        <v>44167</v>
      </c>
      <c r="B13" s="15">
        <f ca="1">IF(A13&lt;=TODAY(),C13+P13,IF(AND(A13&gt;TODAY(),A13&lt;=$B$1),IF(VLOOKUP(TODAY(),$A$10:$D$5000,4,FALSE)=0,"n.d",C13+P13),"n.d"))</f>
        <v>1000.127908</v>
      </c>
      <c r="C13" s="14">
        <f t="shared" ref="C13:C76" si="9">(C12-R12)</f>
        <v>1000</v>
      </c>
      <c r="D13" s="13">
        <f ca="1">IF(A13&lt;$B$1,VLOOKUP(A13,[1]DI!$A$4:$B$15000,2,FALSE),0)</f>
        <v>1.9000000000000006E-2</v>
      </c>
      <c r="E13" s="14">
        <f t="shared" ca="1" si="0"/>
        <v>1.0000746899999999</v>
      </c>
      <c r="F13" s="14">
        <f ca="1">(TRUNC(PRODUCT($E$12:$E12),16))</f>
        <v>1.0000746899999999</v>
      </c>
      <c r="G13" s="14">
        <f t="shared" ref="G13:G76" si="10">IF(O12&gt;0,F12,G12)</f>
        <v>1</v>
      </c>
      <c r="H13" s="14">
        <f t="shared" ca="1" si="1"/>
        <v>1.0000746899999999</v>
      </c>
      <c r="I13" s="13">
        <f t="shared" ref="I13:I76" si="11">I12</f>
        <v>1.35E-2</v>
      </c>
      <c r="J13" s="35">
        <f t="shared" ref="J13:J76" si="12">IF(O12&gt;0,VLOOKUP(O12,W$12:AG$150,2),J12)</f>
        <v>44166</v>
      </c>
      <c r="K13" s="2">
        <f t="shared" ref="K13:K76" si="13">IF(A13&gt;J13,IF(NETWORKDAYS(J13,A13,$W$160:$W$544)-1=0,1,NETWORKDAYS(J13,A13,$W$160:$W$544)-1),0)</f>
        <v>1</v>
      </c>
      <c r="L13" s="18">
        <f t="shared" ref="L13:L76" si="14">IF(AND(K13=1,K12=1),1,IF(K13&gt;0,IF(K13=K12,K13+1,K13),0))</f>
        <v>1</v>
      </c>
      <c r="M13" s="12">
        <f t="shared" si="2"/>
        <v>1.000053214</v>
      </c>
      <c r="N13" s="12">
        <f t="shared" ca="1" si="3"/>
        <v>1.0001279080000001</v>
      </c>
      <c r="O13" s="18">
        <f t="shared" ref="O13:O76" si="15">IF(VLOOKUP(A13,X$12:AE$150,8)=VLOOKUP(A12,X$12:AE$150,8),0,VLOOKUP(A13,X$12:AE$150,8))</f>
        <v>0</v>
      </c>
      <c r="P13" s="14">
        <f t="shared" ca="1" si="4"/>
        <v>0.12790799999999999</v>
      </c>
      <c r="Q13" s="21">
        <f t="shared" si="5"/>
        <v>0</v>
      </c>
      <c r="R13" s="14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44291</v>
      </c>
      <c r="U13" s="3"/>
      <c r="V13" s="4"/>
      <c r="W13" s="64">
        <f t="shared" ref="W13:W16" si="19">W12+1</f>
        <v>1</v>
      </c>
      <c r="X13" s="65">
        <f t="shared" si="6"/>
        <v>44291</v>
      </c>
      <c r="Y13" s="66">
        <f t="shared" ref="Y13" si="20">(Y12-AB13)</f>
        <v>1000</v>
      </c>
      <c r="Z13" s="67">
        <f t="shared" ref="Z13" si="21">NETWORKDAYS(X12,X13,W$160:W$444)-1</f>
        <v>84</v>
      </c>
      <c r="AA13" s="141">
        <f>ROUND((ROUND(((1+0.0135)^(Z13/252)),9)-1)*Y12,2)</f>
        <v>4.4800000000000004</v>
      </c>
      <c r="AB13" s="71">
        <f t="shared" ref="AB13" si="22">TRUNC(Y$12*AC13,6)</f>
        <v>0</v>
      </c>
      <c r="AC13" s="68">
        <v>0</v>
      </c>
      <c r="AD13" s="66">
        <f t="shared" ref="AD13" si="23">(AA13+AB13)</f>
        <v>4.4800000000000004</v>
      </c>
      <c r="AE13" s="64">
        <f t="shared" ref="AE13:AE16" si="24">AE12+1</f>
        <v>1</v>
      </c>
      <c r="AF13" s="69" t="s">
        <v>81</v>
      </c>
      <c r="AG13" s="70">
        <f t="shared" si="7"/>
        <v>44379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1">
        <f t="shared" si="8"/>
        <v>44168</v>
      </c>
      <c r="B14" s="15">
        <f t="shared" ref="B14:B77" ca="1" si="25">IF(A14&lt;=TODAY(),C14+P14,IF(AND(A14&gt;TODAY(),A14&lt;=$B$1),IF(VLOOKUP(TODAY(),$A$10:$D$5000,4,FALSE)=0,"n.d",C14+P14),"n.d"))</f>
        <v>1000.25583799</v>
      </c>
      <c r="C14" s="14">
        <f t="shared" si="9"/>
        <v>1000</v>
      </c>
      <c r="D14" s="13">
        <f ca="1">IF(A14&lt;$B$1,VLOOKUP(A14,[1]DI!$A$4:$B$15000,2,FALSE),0)</f>
        <v>1.9000000000000006E-2</v>
      </c>
      <c r="E14" s="14">
        <f t="shared" ca="1" si="0"/>
        <v>1.0000746899999999</v>
      </c>
      <c r="F14" s="14">
        <f ca="1">(TRUNC(PRODUCT($E$12:$E13),16))</f>
        <v>1.0001493855785999</v>
      </c>
      <c r="G14" s="14">
        <f t="shared" si="10"/>
        <v>1</v>
      </c>
      <c r="H14" s="14">
        <f t="shared" ca="1" si="1"/>
        <v>1.00014939</v>
      </c>
      <c r="I14" s="13">
        <f t="shared" si="11"/>
        <v>1.35E-2</v>
      </c>
      <c r="J14" s="35">
        <f t="shared" si="12"/>
        <v>44166</v>
      </c>
      <c r="K14" s="2">
        <f t="shared" si="13"/>
        <v>2</v>
      </c>
      <c r="L14" s="18">
        <f t="shared" si="14"/>
        <v>2</v>
      </c>
      <c r="M14" s="12">
        <f t="shared" si="2"/>
        <v>1.0001064319999999</v>
      </c>
      <c r="N14" s="12">
        <f t="shared" ca="1" si="3"/>
        <v>1.000255838</v>
      </c>
      <c r="O14" s="18">
        <f t="shared" si="15"/>
        <v>0</v>
      </c>
      <c r="P14" s="14">
        <f t="shared" ca="1" si="4"/>
        <v>0.25583799000000002</v>
      </c>
      <c r="Q14" s="21">
        <f t="shared" si="5"/>
        <v>0</v>
      </c>
      <c r="R14" s="14">
        <f t="shared" si="16"/>
        <v>0</v>
      </c>
      <c r="S14" s="4" t="str">
        <f t="shared" si="17"/>
        <v>J=</v>
      </c>
      <c r="T14" s="35">
        <f t="shared" si="18"/>
        <v>44291</v>
      </c>
      <c r="U14" s="3"/>
      <c r="V14" s="4"/>
      <c r="W14" s="64">
        <f t="shared" si="19"/>
        <v>2</v>
      </c>
      <c r="X14" s="65">
        <f t="shared" ref="X14" si="26">AD162</f>
        <v>44379</v>
      </c>
      <c r="Y14" s="66">
        <f t="shared" ref="Y14" si="27">(Y13-AB14)</f>
        <v>1000</v>
      </c>
      <c r="Z14" s="67">
        <f t="shared" ref="Z14" si="28">NETWORKDAYS(X13,X14,W$160:W$444)-1</f>
        <v>62</v>
      </c>
      <c r="AA14" s="141">
        <f>ROUND((ROUND(((1+0.015)^(Z14/252)),9)-1)*Y13,2)</f>
        <v>3.67</v>
      </c>
      <c r="AB14" s="71">
        <f t="shared" ref="AB14" si="29">TRUNC(Y$12*AC14,6)</f>
        <v>0</v>
      </c>
      <c r="AC14" s="68">
        <v>0</v>
      </c>
      <c r="AD14" s="66">
        <f t="shared" ref="AD14" si="30">(AA14+AB14)</f>
        <v>3.67</v>
      </c>
      <c r="AE14" s="64">
        <f t="shared" si="24"/>
        <v>2</v>
      </c>
      <c r="AF14" s="69" t="s">
        <v>52</v>
      </c>
      <c r="AG14" s="70">
        <f t="shared" ref="AG14" si="31">X15</f>
        <v>44491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1">
        <f t="shared" si="8"/>
        <v>44169</v>
      </c>
      <c r="B15" s="15">
        <f t="shared" ca="1" si="25"/>
        <v>1000.383778</v>
      </c>
      <c r="C15" s="14">
        <f t="shared" si="9"/>
        <v>1000</v>
      </c>
      <c r="D15" s="13">
        <f ca="1">IF(A15&lt;$B$1,VLOOKUP(A15,[1]DI!$A$4:$B$15000,2,FALSE),0)</f>
        <v>1.9000000000000006E-2</v>
      </c>
      <c r="E15" s="14">
        <f t="shared" ca="1" si="0"/>
        <v>1.0000746899999999</v>
      </c>
      <c r="F15" s="14">
        <f ca="1">(TRUNC(PRODUCT($E$12:$E14),16))</f>
        <v>1.0002240867362</v>
      </c>
      <c r="G15" s="14">
        <f t="shared" si="10"/>
        <v>1</v>
      </c>
      <c r="H15" s="14">
        <f t="shared" ca="1" si="1"/>
        <v>1.0002240899999999</v>
      </c>
      <c r="I15" s="13">
        <f t="shared" si="11"/>
        <v>1.35E-2</v>
      </c>
      <c r="J15" s="35">
        <f t="shared" si="12"/>
        <v>44166</v>
      </c>
      <c r="K15" s="2">
        <f t="shared" si="13"/>
        <v>3</v>
      </c>
      <c r="L15" s="18">
        <f t="shared" si="14"/>
        <v>3</v>
      </c>
      <c r="M15" s="12">
        <f t="shared" si="2"/>
        <v>1.000159652</v>
      </c>
      <c r="N15" s="12">
        <f t="shared" ca="1" si="3"/>
        <v>1.000383778</v>
      </c>
      <c r="O15" s="18">
        <f t="shared" si="15"/>
        <v>0</v>
      </c>
      <c r="P15" s="14">
        <f t="shared" ca="1" si="4"/>
        <v>0.38377800000000001</v>
      </c>
      <c r="Q15" s="21">
        <f t="shared" si="5"/>
        <v>0</v>
      </c>
      <c r="R15" s="14">
        <f t="shared" si="16"/>
        <v>0</v>
      </c>
      <c r="S15" s="4" t="str">
        <f t="shared" si="17"/>
        <v>J=</v>
      </c>
      <c r="T15" s="35">
        <f t="shared" si="18"/>
        <v>44291</v>
      </c>
      <c r="U15" s="3"/>
      <c r="V15" s="4"/>
      <c r="W15" s="64">
        <f t="shared" si="19"/>
        <v>3</v>
      </c>
      <c r="X15" s="65">
        <f t="shared" ref="X15:X16" si="32">AD163</f>
        <v>44491</v>
      </c>
      <c r="Y15" s="66">
        <f t="shared" ref="Y15:Y16" si="33">(Y14-AB15)</f>
        <v>1000</v>
      </c>
      <c r="Z15" s="67">
        <f t="shared" ref="Z15:Z16" si="34">NETWORKDAYS(X14,X15,W$160:W$444)-1</f>
        <v>78</v>
      </c>
      <c r="AA15" s="141">
        <f t="shared" ref="AA15:AA16" si="35">ROUND((ROUND(((1+0.015)^(Z15/252)),9)-1)*Y14,2)</f>
        <v>4.62</v>
      </c>
      <c r="AB15" s="71">
        <f t="shared" ref="AB15:AB16" si="36">TRUNC(Y$12*AC15,6)</f>
        <v>0</v>
      </c>
      <c r="AC15" s="68">
        <v>0</v>
      </c>
      <c r="AD15" s="66">
        <f t="shared" ref="AD15:AD16" si="37">(AA15+AB15)</f>
        <v>4.62</v>
      </c>
      <c r="AE15" s="64">
        <f t="shared" si="24"/>
        <v>3</v>
      </c>
      <c r="AF15" s="69" t="s">
        <v>53</v>
      </c>
      <c r="AG15" s="70">
        <f t="shared" ref="AG15" si="38">X16</f>
        <v>44781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1">
        <f t="shared" si="8"/>
        <v>44170</v>
      </c>
      <c r="B16" s="15">
        <f t="shared" ca="1" si="25"/>
        <v>1000.5117289999999</v>
      </c>
      <c r="C16" s="14">
        <f t="shared" si="9"/>
        <v>1000</v>
      </c>
      <c r="D16" s="13">
        <f ca="1">IF(A16&lt;$B$1,VLOOKUP(A16,[1]DI!$A$4:$B$15000,2,FALSE),0)</f>
        <v>0</v>
      </c>
      <c r="E16" s="14">
        <f t="shared" ca="1" si="0"/>
        <v>1</v>
      </c>
      <c r="F16" s="14">
        <f ca="1">(TRUNC(PRODUCT($E$12:$E15),16))</f>
        <v>1.0002987934732399</v>
      </c>
      <c r="G16" s="14">
        <f t="shared" si="10"/>
        <v>1</v>
      </c>
      <c r="H16" s="14">
        <f t="shared" ca="1" si="1"/>
        <v>1.00029879</v>
      </c>
      <c r="I16" s="13">
        <f t="shared" si="11"/>
        <v>1.35E-2</v>
      </c>
      <c r="J16" s="35">
        <f t="shared" si="12"/>
        <v>44166</v>
      </c>
      <c r="K16" s="2">
        <f t="shared" si="13"/>
        <v>3</v>
      </c>
      <c r="L16" s="18">
        <f t="shared" si="14"/>
        <v>4</v>
      </c>
      <c r="M16" s="12">
        <f t="shared" si="2"/>
        <v>1.0002128749999999</v>
      </c>
      <c r="N16" s="12">
        <f t="shared" ca="1" si="3"/>
        <v>1.0005117290000001</v>
      </c>
      <c r="O16" s="18">
        <f t="shared" si="15"/>
        <v>0</v>
      </c>
      <c r="P16" s="14">
        <f t="shared" ca="1" si="4"/>
        <v>0.51172899999999999</v>
      </c>
      <c r="Q16" s="21">
        <f t="shared" si="5"/>
        <v>0</v>
      </c>
      <c r="R16" s="14">
        <f t="shared" si="16"/>
        <v>0</v>
      </c>
      <c r="S16" s="4" t="str">
        <f t="shared" si="17"/>
        <v>J=</v>
      </c>
      <c r="T16" s="35">
        <f t="shared" si="18"/>
        <v>44291</v>
      </c>
      <c r="U16" s="3"/>
      <c r="V16" s="4"/>
      <c r="W16" s="64">
        <f t="shared" si="19"/>
        <v>4</v>
      </c>
      <c r="X16" s="65">
        <f t="shared" si="32"/>
        <v>44781</v>
      </c>
      <c r="Y16" s="66">
        <f t="shared" si="33"/>
        <v>0</v>
      </c>
      <c r="Z16" s="67">
        <f t="shared" si="34"/>
        <v>199</v>
      </c>
      <c r="AA16" s="141">
        <f t="shared" si="35"/>
        <v>11.83</v>
      </c>
      <c r="AB16" s="71">
        <f t="shared" si="36"/>
        <v>1000</v>
      </c>
      <c r="AC16" s="68">
        <v>1</v>
      </c>
      <c r="AD16" s="66">
        <f t="shared" si="37"/>
        <v>1011.83</v>
      </c>
      <c r="AE16" s="64">
        <f t="shared" si="24"/>
        <v>4</v>
      </c>
      <c r="AF16" s="69"/>
      <c r="AG16" s="7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1">
        <f t="shared" si="8"/>
        <v>44171</v>
      </c>
      <c r="B17" s="15">
        <f t="shared" ca="1" si="25"/>
        <v>1000.5117289999999</v>
      </c>
      <c r="C17" s="14">
        <f t="shared" si="9"/>
        <v>1000</v>
      </c>
      <c r="D17" s="13">
        <f ca="1">IF(A17&lt;$B$1,VLOOKUP(A17,[1]DI!$A$4:$B$15000,2,FALSE),0)</f>
        <v>0</v>
      </c>
      <c r="E17" s="14">
        <f t="shared" ca="1" si="0"/>
        <v>1</v>
      </c>
      <c r="F17" s="14">
        <f ca="1">(TRUNC(PRODUCT($E$12:$E16),16))</f>
        <v>1.0002987934732399</v>
      </c>
      <c r="G17" s="14">
        <f t="shared" si="10"/>
        <v>1</v>
      </c>
      <c r="H17" s="14">
        <f t="shared" ca="1" si="1"/>
        <v>1.00029879</v>
      </c>
      <c r="I17" s="13">
        <f t="shared" si="11"/>
        <v>1.35E-2</v>
      </c>
      <c r="J17" s="35">
        <f t="shared" si="12"/>
        <v>44166</v>
      </c>
      <c r="K17" s="2">
        <f t="shared" si="13"/>
        <v>3</v>
      </c>
      <c r="L17" s="18">
        <f t="shared" si="14"/>
        <v>4</v>
      </c>
      <c r="M17" s="12">
        <f t="shared" si="2"/>
        <v>1.0002128749999999</v>
      </c>
      <c r="N17" s="12">
        <f t="shared" ca="1" si="3"/>
        <v>1.0005117290000001</v>
      </c>
      <c r="O17" s="18">
        <f t="shared" si="15"/>
        <v>0</v>
      </c>
      <c r="P17" s="14">
        <f t="shared" ca="1" si="4"/>
        <v>0.51172899999999999</v>
      </c>
      <c r="Q17" s="21">
        <f t="shared" si="5"/>
        <v>0</v>
      </c>
      <c r="R17" s="14">
        <f t="shared" si="16"/>
        <v>0</v>
      </c>
      <c r="S17" s="4" t="str">
        <f t="shared" si="17"/>
        <v>J=</v>
      </c>
      <c r="T17" s="35">
        <f t="shared" si="18"/>
        <v>44291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1">
        <f t="shared" si="8"/>
        <v>44172</v>
      </c>
      <c r="B18" s="15">
        <f t="shared" ca="1" si="25"/>
        <v>1000.5117289999999</v>
      </c>
      <c r="C18" s="14">
        <f t="shared" si="9"/>
        <v>1000</v>
      </c>
      <c r="D18" s="13">
        <f ca="1">IF(A18&lt;$B$1,VLOOKUP(A18,[1]DI!$A$4:$B$15000,2,FALSE),0)</f>
        <v>1.9000000000000006E-2</v>
      </c>
      <c r="E18" s="14">
        <f t="shared" ca="1" si="0"/>
        <v>1.0000746899999999</v>
      </c>
      <c r="F18" s="14">
        <f ca="1">(TRUNC(PRODUCT($E$12:$E17),16))</f>
        <v>1.0002987934732399</v>
      </c>
      <c r="G18" s="14">
        <f t="shared" si="10"/>
        <v>1</v>
      </c>
      <c r="H18" s="14">
        <f t="shared" ca="1" si="1"/>
        <v>1.00029879</v>
      </c>
      <c r="I18" s="13">
        <f t="shared" si="11"/>
        <v>1.35E-2</v>
      </c>
      <c r="J18" s="35">
        <f t="shared" si="12"/>
        <v>44166</v>
      </c>
      <c r="K18" s="2">
        <f t="shared" si="13"/>
        <v>4</v>
      </c>
      <c r="L18" s="18">
        <f t="shared" si="14"/>
        <v>4</v>
      </c>
      <c r="M18" s="12">
        <f t="shared" si="2"/>
        <v>1.0002128749999999</v>
      </c>
      <c r="N18" s="12">
        <f t="shared" ca="1" si="3"/>
        <v>1.0005117290000001</v>
      </c>
      <c r="O18" s="18">
        <f t="shared" si="15"/>
        <v>0</v>
      </c>
      <c r="P18" s="14">
        <f t="shared" ca="1" si="4"/>
        <v>0.51172899999999999</v>
      </c>
      <c r="Q18" s="21">
        <f t="shared" si="5"/>
        <v>0</v>
      </c>
      <c r="R18" s="14">
        <f t="shared" si="16"/>
        <v>0</v>
      </c>
      <c r="S18" s="4" t="str">
        <f t="shared" si="17"/>
        <v>J=</v>
      </c>
      <c r="T18" s="35">
        <f t="shared" si="18"/>
        <v>44291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1">
        <f t="shared" si="8"/>
        <v>44173</v>
      </c>
      <c r="B19" s="15">
        <f t="shared" ca="1" si="25"/>
        <v>1000.63970999</v>
      </c>
      <c r="C19" s="14">
        <f t="shared" si="9"/>
        <v>1000</v>
      </c>
      <c r="D19" s="13">
        <f ca="1">IF(A19&lt;$B$1,VLOOKUP(A19,[1]DI!$A$4:$B$15000,2,FALSE),0)</f>
        <v>1.9000000000000006E-2</v>
      </c>
      <c r="E19" s="14">
        <f t="shared" ca="1" si="0"/>
        <v>1.0000746899999999</v>
      </c>
      <c r="F19" s="14">
        <f ca="1">(TRUNC(PRODUCT($E$12:$E18),16))</f>
        <v>1.00037350579013</v>
      </c>
      <c r="G19" s="14">
        <f t="shared" si="10"/>
        <v>1</v>
      </c>
      <c r="H19" s="14">
        <f t="shared" ca="1" si="1"/>
        <v>1.00037351</v>
      </c>
      <c r="I19" s="13">
        <f t="shared" si="11"/>
        <v>1.35E-2</v>
      </c>
      <c r="J19" s="35">
        <f t="shared" si="12"/>
        <v>44166</v>
      </c>
      <c r="K19" s="2">
        <f t="shared" si="13"/>
        <v>5</v>
      </c>
      <c r="L19" s="18">
        <f t="shared" si="14"/>
        <v>5</v>
      </c>
      <c r="M19" s="12">
        <f t="shared" si="2"/>
        <v>1.000266101</v>
      </c>
      <c r="N19" s="12">
        <f t="shared" ca="1" si="3"/>
        <v>1.00063971</v>
      </c>
      <c r="O19" s="18">
        <f t="shared" si="15"/>
        <v>0</v>
      </c>
      <c r="P19" s="14">
        <f t="shared" ca="1" si="4"/>
        <v>0.63970998999999995</v>
      </c>
      <c r="Q19" s="21">
        <f t="shared" si="5"/>
        <v>0</v>
      </c>
      <c r="R19" s="14">
        <f t="shared" si="16"/>
        <v>0</v>
      </c>
      <c r="S19" s="4" t="str">
        <f t="shared" si="17"/>
        <v>J=</v>
      </c>
      <c r="T19" s="35">
        <f t="shared" si="18"/>
        <v>44291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1">
        <f t="shared" si="8"/>
        <v>44174</v>
      </c>
      <c r="B20" s="15">
        <f t="shared" ca="1" si="25"/>
        <v>1000.76769199</v>
      </c>
      <c r="C20" s="14">
        <f t="shared" si="9"/>
        <v>1000</v>
      </c>
      <c r="D20" s="13">
        <f ca="1">IF(A20&lt;$B$1,VLOOKUP(A20,[1]DI!$A$4:$B$15000,2,FALSE),0)</f>
        <v>1.9000000000000006E-2</v>
      </c>
      <c r="E20" s="14">
        <f t="shared" ca="1" si="0"/>
        <v>1.0000746899999999</v>
      </c>
      <c r="F20" s="14">
        <f ca="1">(TRUNC(PRODUCT($E$12:$E19),16))</f>
        <v>1.00044822368727</v>
      </c>
      <c r="G20" s="14">
        <f t="shared" si="10"/>
        <v>1</v>
      </c>
      <c r="H20" s="14">
        <f t="shared" ca="1" si="1"/>
        <v>1.00044822</v>
      </c>
      <c r="I20" s="13">
        <f t="shared" si="11"/>
        <v>1.35E-2</v>
      </c>
      <c r="J20" s="35">
        <f t="shared" si="12"/>
        <v>44166</v>
      </c>
      <c r="K20" s="2">
        <f t="shared" si="13"/>
        <v>6</v>
      </c>
      <c r="L20" s="18">
        <f t="shared" si="14"/>
        <v>6</v>
      </c>
      <c r="M20" s="12">
        <f t="shared" si="2"/>
        <v>1.0003193290000001</v>
      </c>
      <c r="N20" s="12">
        <f t="shared" ca="1" si="3"/>
        <v>1.0007676919999999</v>
      </c>
      <c r="O20" s="18">
        <f t="shared" si="15"/>
        <v>0</v>
      </c>
      <c r="P20" s="14">
        <f t="shared" ca="1" si="4"/>
        <v>0.76769198999999999</v>
      </c>
      <c r="Q20" s="21">
        <f t="shared" si="5"/>
        <v>0</v>
      </c>
      <c r="R20" s="14">
        <f t="shared" si="16"/>
        <v>0</v>
      </c>
      <c r="S20" s="4" t="str">
        <f t="shared" si="17"/>
        <v>J=</v>
      </c>
      <c r="T20" s="35">
        <f t="shared" si="18"/>
        <v>44291</v>
      </c>
      <c r="U20" s="3"/>
      <c r="V20" s="4"/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1">
        <f t="shared" si="8"/>
        <v>44175</v>
      </c>
      <c r="B21" s="15">
        <f t="shared" ca="1" si="25"/>
        <v>1000.895706</v>
      </c>
      <c r="C21" s="14">
        <f t="shared" si="9"/>
        <v>1000</v>
      </c>
      <c r="D21" s="13">
        <f ca="1">IF(A21&lt;$B$1,VLOOKUP(A21,[1]DI!$A$4:$B$15000,2,FALSE),0)</f>
        <v>1.9000000000000006E-2</v>
      </c>
      <c r="E21" s="14">
        <f t="shared" ca="1" si="0"/>
        <v>1.0000746899999999</v>
      </c>
      <c r="F21" s="14">
        <f ca="1">(TRUNC(PRODUCT($E$12:$E20),16))</f>
        <v>1.0005229471651</v>
      </c>
      <c r="G21" s="14">
        <f t="shared" si="10"/>
        <v>1</v>
      </c>
      <c r="H21" s="14">
        <f t="shared" ca="1" si="1"/>
        <v>1.0005229499999999</v>
      </c>
      <c r="I21" s="13">
        <f t="shared" si="11"/>
        <v>1.35E-2</v>
      </c>
      <c r="J21" s="35">
        <f t="shared" si="12"/>
        <v>44166</v>
      </c>
      <c r="K21" s="2">
        <f t="shared" si="13"/>
        <v>7</v>
      </c>
      <c r="L21" s="18">
        <f t="shared" si="14"/>
        <v>7</v>
      </c>
      <c r="M21" s="12">
        <f t="shared" si="2"/>
        <v>1.000372561</v>
      </c>
      <c r="N21" s="12">
        <f t="shared" ca="1" si="3"/>
        <v>1.0008957060000001</v>
      </c>
      <c r="O21" s="18">
        <f t="shared" si="15"/>
        <v>0</v>
      </c>
      <c r="P21" s="14">
        <f t="shared" ca="1" si="4"/>
        <v>0.895706</v>
      </c>
      <c r="Q21" s="21">
        <f t="shared" si="5"/>
        <v>0</v>
      </c>
      <c r="R21" s="14">
        <f t="shared" si="16"/>
        <v>0</v>
      </c>
      <c r="S21" s="4" t="str">
        <f t="shared" si="17"/>
        <v>J=</v>
      </c>
      <c r="T21" s="35">
        <f t="shared" si="18"/>
        <v>44291</v>
      </c>
      <c r="U21" s="3"/>
      <c r="V21" s="4"/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1">
        <f t="shared" si="8"/>
        <v>44176</v>
      </c>
      <c r="B22" s="15">
        <f t="shared" ca="1" si="25"/>
        <v>1001.02372899</v>
      </c>
      <c r="C22" s="14">
        <f t="shared" si="9"/>
        <v>1000</v>
      </c>
      <c r="D22" s="13">
        <f ca="1">IF(A22&lt;$B$1,VLOOKUP(A22,[1]DI!$A$4:$B$15000,2,FALSE),0)</f>
        <v>1.9000000000000006E-2</v>
      </c>
      <c r="E22" s="14">
        <f t="shared" ca="1" si="0"/>
        <v>1.0000746899999999</v>
      </c>
      <c r="F22" s="14">
        <f ca="1">(TRUNC(PRODUCT($E$12:$E21),16))</f>
        <v>1.0005976762240301</v>
      </c>
      <c r="G22" s="14">
        <f t="shared" si="10"/>
        <v>1</v>
      </c>
      <c r="H22" s="14">
        <f t="shared" ca="1" si="1"/>
        <v>1.00059768</v>
      </c>
      <c r="I22" s="13">
        <f t="shared" si="11"/>
        <v>1.35E-2</v>
      </c>
      <c r="J22" s="35">
        <f t="shared" si="12"/>
        <v>44166</v>
      </c>
      <c r="K22" s="2">
        <f t="shared" si="13"/>
        <v>8</v>
      </c>
      <c r="L22" s="18">
        <f t="shared" si="14"/>
        <v>8</v>
      </c>
      <c r="M22" s="12">
        <f t="shared" si="2"/>
        <v>1.000425795</v>
      </c>
      <c r="N22" s="12">
        <f t="shared" ca="1" si="3"/>
        <v>1.0010237289999999</v>
      </c>
      <c r="O22" s="18">
        <f t="shared" si="15"/>
        <v>0</v>
      </c>
      <c r="P22" s="14">
        <f t="shared" ca="1" si="4"/>
        <v>1.0237289899999999</v>
      </c>
      <c r="Q22" s="21">
        <f t="shared" si="5"/>
        <v>0</v>
      </c>
      <c r="R22" s="14">
        <f t="shared" si="16"/>
        <v>0</v>
      </c>
      <c r="S22" s="4" t="str">
        <f t="shared" si="17"/>
        <v>J=</v>
      </c>
      <c r="T22" s="35">
        <f t="shared" si="18"/>
        <v>44291</v>
      </c>
      <c r="U22" s="3"/>
      <c r="V22" s="4"/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1">
        <f t="shared" si="8"/>
        <v>44177</v>
      </c>
      <c r="B23" s="15">
        <f t="shared" ca="1" si="25"/>
        <v>1001.151764</v>
      </c>
      <c r="C23" s="14">
        <f t="shared" si="9"/>
        <v>1000</v>
      </c>
      <c r="D23" s="13">
        <f ca="1">IF(A23&lt;$B$1,VLOOKUP(A23,[1]DI!$A$4:$B$15000,2,FALSE),0)</f>
        <v>0</v>
      </c>
      <c r="E23" s="14">
        <f t="shared" ca="1" si="0"/>
        <v>1</v>
      </c>
      <c r="F23" s="14">
        <f ca="1">(TRUNC(PRODUCT($E$12:$E22),16))</f>
        <v>1.00067241086446</v>
      </c>
      <c r="G23" s="14">
        <f t="shared" si="10"/>
        <v>1</v>
      </c>
      <c r="H23" s="14">
        <f t="shared" ca="1" si="1"/>
        <v>1.00067241</v>
      </c>
      <c r="I23" s="13">
        <f t="shared" si="11"/>
        <v>1.35E-2</v>
      </c>
      <c r="J23" s="35">
        <f t="shared" si="12"/>
        <v>44166</v>
      </c>
      <c r="K23" s="2">
        <f t="shared" si="13"/>
        <v>8</v>
      </c>
      <c r="L23" s="18">
        <f t="shared" si="14"/>
        <v>9</v>
      </c>
      <c r="M23" s="12">
        <f t="shared" si="2"/>
        <v>1.0004790320000001</v>
      </c>
      <c r="N23" s="12">
        <f t="shared" ca="1" si="3"/>
        <v>1.0011517640000001</v>
      </c>
      <c r="O23" s="18">
        <f t="shared" si="15"/>
        <v>0</v>
      </c>
      <c r="P23" s="14">
        <f t="shared" ca="1" si="4"/>
        <v>1.151764</v>
      </c>
      <c r="Q23" s="21">
        <f t="shared" si="5"/>
        <v>0</v>
      </c>
      <c r="R23" s="14">
        <f t="shared" si="16"/>
        <v>0</v>
      </c>
      <c r="S23" s="4" t="str">
        <f t="shared" si="17"/>
        <v>J=</v>
      </c>
      <c r="T23" s="35">
        <f t="shared" si="18"/>
        <v>44291</v>
      </c>
      <c r="U23" s="3"/>
      <c r="V23" s="4"/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1">
        <f t="shared" si="8"/>
        <v>44178</v>
      </c>
      <c r="B24" s="15">
        <f t="shared" ca="1" si="25"/>
        <v>1001.151764</v>
      </c>
      <c r="C24" s="14">
        <f t="shared" si="9"/>
        <v>1000</v>
      </c>
      <c r="D24" s="13">
        <f ca="1">IF(A24&lt;$B$1,VLOOKUP(A24,[1]DI!$A$4:$B$15000,2,FALSE),0)</f>
        <v>0</v>
      </c>
      <c r="E24" s="14">
        <f t="shared" ca="1" si="0"/>
        <v>1</v>
      </c>
      <c r="F24" s="14">
        <f ca="1">(TRUNC(PRODUCT($E$12:$E23),16))</f>
        <v>1.00067241086446</v>
      </c>
      <c r="G24" s="14">
        <f t="shared" si="10"/>
        <v>1</v>
      </c>
      <c r="H24" s="14">
        <f t="shared" ca="1" si="1"/>
        <v>1.00067241</v>
      </c>
      <c r="I24" s="13">
        <f t="shared" si="11"/>
        <v>1.35E-2</v>
      </c>
      <c r="J24" s="35">
        <f t="shared" si="12"/>
        <v>44166</v>
      </c>
      <c r="K24" s="2">
        <f t="shared" si="13"/>
        <v>8</v>
      </c>
      <c r="L24" s="18">
        <f t="shared" si="14"/>
        <v>9</v>
      </c>
      <c r="M24" s="12">
        <f t="shared" si="2"/>
        <v>1.0004790320000001</v>
      </c>
      <c r="N24" s="12">
        <f t="shared" ca="1" si="3"/>
        <v>1.0011517640000001</v>
      </c>
      <c r="O24" s="18">
        <f t="shared" si="15"/>
        <v>0</v>
      </c>
      <c r="P24" s="14">
        <f t="shared" ca="1" si="4"/>
        <v>1.151764</v>
      </c>
      <c r="Q24" s="21">
        <f t="shared" si="5"/>
        <v>0</v>
      </c>
      <c r="R24" s="14">
        <f t="shared" si="16"/>
        <v>0</v>
      </c>
      <c r="S24" s="4" t="str">
        <f t="shared" si="17"/>
        <v>J=</v>
      </c>
      <c r="T24" s="35">
        <f t="shared" si="18"/>
        <v>44291</v>
      </c>
      <c r="U24" s="3"/>
      <c r="V24" s="4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1">
        <f t="shared" si="8"/>
        <v>44179</v>
      </c>
      <c r="B25" s="15">
        <f t="shared" ca="1" si="25"/>
        <v>1001.151764</v>
      </c>
      <c r="C25" s="14">
        <f t="shared" si="9"/>
        <v>1000</v>
      </c>
      <c r="D25" s="13">
        <f ca="1">IF(A25&lt;$B$1,VLOOKUP(A25,[1]DI!$A$4:$B$15000,2,FALSE),0)</f>
        <v>1.9000000000000006E-2</v>
      </c>
      <c r="E25" s="14">
        <f t="shared" ca="1" si="0"/>
        <v>1.0000746899999999</v>
      </c>
      <c r="F25" s="14">
        <f ca="1">(TRUNC(PRODUCT($E$12:$E24),16))</f>
        <v>1.00067241086446</v>
      </c>
      <c r="G25" s="14">
        <f t="shared" si="10"/>
        <v>1</v>
      </c>
      <c r="H25" s="14">
        <f t="shared" ca="1" si="1"/>
        <v>1.00067241</v>
      </c>
      <c r="I25" s="13">
        <f t="shared" si="11"/>
        <v>1.35E-2</v>
      </c>
      <c r="J25" s="35">
        <f t="shared" si="12"/>
        <v>44166</v>
      </c>
      <c r="K25" s="2">
        <f t="shared" si="13"/>
        <v>9</v>
      </c>
      <c r="L25" s="18">
        <f t="shared" si="14"/>
        <v>9</v>
      </c>
      <c r="M25" s="12">
        <f t="shared" si="2"/>
        <v>1.0004790320000001</v>
      </c>
      <c r="N25" s="12">
        <f t="shared" ca="1" si="3"/>
        <v>1.0011517640000001</v>
      </c>
      <c r="O25" s="18">
        <f t="shared" si="15"/>
        <v>0</v>
      </c>
      <c r="P25" s="14">
        <f t="shared" ca="1" si="4"/>
        <v>1.151764</v>
      </c>
      <c r="Q25" s="21">
        <f t="shared" si="5"/>
        <v>0</v>
      </c>
      <c r="R25" s="14">
        <f t="shared" si="16"/>
        <v>0</v>
      </c>
      <c r="S25" s="4" t="str">
        <f t="shared" si="17"/>
        <v>J=</v>
      </c>
      <c r="T25" s="35">
        <f t="shared" si="18"/>
        <v>44291</v>
      </c>
      <c r="U25" s="3"/>
      <c r="V25" s="4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1">
        <f t="shared" si="8"/>
        <v>44180</v>
      </c>
      <c r="B26" s="15">
        <f t="shared" ca="1" si="25"/>
        <v>1001.27981999</v>
      </c>
      <c r="C26" s="14">
        <f t="shared" si="9"/>
        <v>1000</v>
      </c>
      <c r="D26" s="13">
        <f ca="1">IF(A26&lt;$B$1,VLOOKUP(A26,[1]DI!$A$4:$B$15000,2,FALSE),0)</f>
        <v>1.9000000000000006E-2</v>
      </c>
      <c r="E26" s="14">
        <f t="shared" ca="1" si="0"/>
        <v>1.0000746899999999</v>
      </c>
      <c r="F26" s="14">
        <f ca="1">(TRUNC(PRODUCT($E$12:$E25),16))</f>
        <v>1.00074715108683</v>
      </c>
      <c r="G26" s="14">
        <f t="shared" si="10"/>
        <v>1</v>
      </c>
      <c r="H26" s="14">
        <f t="shared" ca="1" si="1"/>
        <v>1.00074715</v>
      </c>
      <c r="I26" s="13">
        <f t="shared" si="11"/>
        <v>1.35E-2</v>
      </c>
      <c r="J26" s="35">
        <f t="shared" si="12"/>
        <v>44166</v>
      </c>
      <c r="K26" s="2">
        <f t="shared" si="13"/>
        <v>10</v>
      </c>
      <c r="L26" s="18">
        <f t="shared" si="14"/>
        <v>10</v>
      </c>
      <c r="M26" s="12">
        <f t="shared" si="2"/>
        <v>1.0005322720000001</v>
      </c>
      <c r="N26" s="12">
        <f t="shared" ca="1" si="3"/>
        <v>1.0012798199999999</v>
      </c>
      <c r="O26" s="18">
        <f t="shared" si="15"/>
        <v>0</v>
      </c>
      <c r="P26" s="14">
        <f t="shared" ca="1" si="4"/>
        <v>1.27981999</v>
      </c>
      <c r="Q26" s="21">
        <f t="shared" si="5"/>
        <v>0</v>
      </c>
      <c r="R26" s="14">
        <f t="shared" si="16"/>
        <v>0</v>
      </c>
      <c r="S26" s="4" t="str">
        <f t="shared" si="17"/>
        <v>J=</v>
      </c>
      <c r="T26" s="35">
        <f t="shared" si="18"/>
        <v>44291</v>
      </c>
      <c r="U26" s="3"/>
      <c r="V26" s="4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1">
        <f t="shared" si="8"/>
        <v>44181</v>
      </c>
      <c r="B27" s="15">
        <f t="shared" ca="1" si="25"/>
        <v>1001.40789599</v>
      </c>
      <c r="C27" s="14">
        <f t="shared" si="9"/>
        <v>1000</v>
      </c>
      <c r="D27" s="13">
        <f ca="1">IF(A27&lt;$B$1,VLOOKUP(A27,[1]DI!$A$4:$B$15000,2,FALSE),0)</f>
        <v>1.9000000000000006E-2</v>
      </c>
      <c r="E27" s="14">
        <f t="shared" ca="1" si="0"/>
        <v>1.0000746899999999</v>
      </c>
      <c r="F27" s="14">
        <f ca="1">(TRUNC(PRODUCT($E$12:$E26),16))</f>
        <v>1.0008218968915401</v>
      </c>
      <c r="G27" s="14">
        <f t="shared" si="10"/>
        <v>1</v>
      </c>
      <c r="H27" s="14">
        <f t="shared" ca="1" si="1"/>
        <v>1.0008219</v>
      </c>
      <c r="I27" s="13">
        <f t="shared" si="11"/>
        <v>1.35E-2</v>
      </c>
      <c r="J27" s="35">
        <f t="shared" si="12"/>
        <v>44166</v>
      </c>
      <c r="K27" s="2">
        <f t="shared" si="13"/>
        <v>11</v>
      </c>
      <c r="L27" s="18">
        <f t="shared" si="14"/>
        <v>11</v>
      </c>
      <c r="M27" s="12">
        <f t="shared" si="2"/>
        <v>1.000585515</v>
      </c>
      <c r="N27" s="12">
        <f t="shared" ca="1" si="3"/>
        <v>1.0014078959999999</v>
      </c>
      <c r="O27" s="18">
        <f t="shared" si="15"/>
        <v>0</v>
      </c>
      <c r="P27" s="14">
        <f t="shared" ca="1" si="4"/>
        <v>1.4078959900000001</v>
      </c>
      <c r="Q27" s="21">
        <f t="shared" si="5"/>
        <v>0</v>
      </c>
      <c r="R27" s="14">
        <f t="shared" si="16"/>
        <v>0</v>
      </c>
      <c r="S27" s="4" t="str">
        <f t="shared" si="17"/>
        <v>J=</v>
      </c>
      <c r="T27" s="35">
        <f t="shared" si="18"/>
        <v>44291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1">
        <f t="shared" si="8"/>
        <v>44182</v>
      </c>
      <c r="B28" s="15">
        <f t="shared" ca="1" si="25"/>
        <v>1001.53598299</v>
      </c>
      <c r="C28" s="14">
        <f t="shared" si="9"/>
        <v>1000</v>
      </c>
      <c r="D28" s="13">
        <f ca="1">IF(A28&lt;$B$1,VLOOKUP(A28,[1]DI!$A$4:$B$15000,2,FALSE),0)</f>
        <v>1.9000000000000006E-2</v>
      </c>
      <c r="E28" s="14">
        <f t="shared" ca="1" si="0"/>
        <v>1.0000746899999999</v>
      </c>
      <c r="F28" s="14">
        <f ca="1">(TRUNC(PRODUCT($E$12:$E27),16))</f>
        <v>1.00089664827902</v>
      </c>
      <c r="G28" s="14">
        <f t="shared" si="10"/>
        <v>1</v>
      </c>
      <c r="H28" s="14">
        <f t="shared" ca="1" si="1"/>
        <v>1.0008966500000001</v>
      </c>
      <c r="I28" s="13">
        <f t="shared" si="11"/>
        <v>1.35E-2</v>
      </c>
      <c r="J28" s="35">
        <f t="shared" si="12"/>
        <v>44166</v>
      </c>
      <c r="K28" s="2">
        <f t="shared" si="13"/>
        <v>12</v>
      </c>
      <c r="L28" s="18">
        <f t="shared" si="14"/>
        <v>12</v>
      </c>
      <c r="M28" s="12">
        <f t="shared" si="2"/>
        <v>1.00063876</v>
      </c>
      <c r="N28" s="12">
        <f t="shared" ca="1" si="3"/>
        <v>1.0015359829999999</v>
      </c>
      <c r="O28" s="18">
        <f t="shared" si="15"/>
        <v>0</v>
      </c>
      <c r="P28" s="14">
        <f t="shared" ca="1" si="4"/>
        <v>1.5359829899999999</v>
      </c>
      <c r="Q28" s="21">
        <f t="shared" si="5"/>
        <v>0</v>
      </c>
      <c r="R28" s="14">
        <f t="shared" si="16"/>
        <v>0</v>
      </c>
      <c r="S28" s="4" t="str">
        <f t="shared" si="17"/>
        <v>J=</v>
      </c>
      <c r="T28" s="35">
        <f t="shared" si="18"/>
        <v>44291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1">
        <f t="shared" si="8"/>
        <v>44183</v>
      </c>
      <c r="B29" s="15">
        <f t="shared" ca="1" si="25"/>
        <v>1001.664091</v>
      </c>
      <c r="C29" s="14">
        <f t="shared" si="9"/>
        <v>1000</v>
      </c>
      <c r="D29" s="13">
        <f ca="1">IF(A29&lt;$B$1,VLOOKUP(A29,[1]DI!$A$4:$B$15000,2,FALSE),0)</f>
        <v>1.9000000000000006E-2</v>
      </c>
      <c r="E29" s="14">
        <f t="shared" ca="1" si="0"/>
        <v>1.0000746899999999</v>
      </c>
      <c r="F29" s="14">
        <f ca="1">(TRUNC(PRODUCT($E$12:$E28),16))</f>
        <v>1.0009714052496801</v>
      </c>
      <c r="G29" s="14">
        <f t="shared" si="10"/>
        <v>1</v>
      </c>
      <c r="H29" s="14">
        <f t="shared" ca="1" si="1"/>
        <v>1.00097141</v>
      </c>
      <c r="I29" s="13">
        <f t="shared" si="11"/>
        <v>1.35E-2</v>
      </c>
      <c r="J29" s="35">
        <f t="shared" si="12"/>
        <v>44166</v>
      </c>
      <c r="K29" s="2">
        <f t="shared" si="13"/>
        <v>13</v>
      </c>
      <c r="L29" s="18">
        <f t="shared" si="14"/>
        <v>13</v>
      </c>
      <c r="M29" s="12">
        <f t="shared" si="2"/>
        <v>1.000692009</v>
      </c>
      <c r="N29" s="12">
        <f t="shared" ca="1" si="3"/>
        <v>1.0016640910000001</v>
      </c>
      <c r="O29" s="18">
        <f t="shared" si="15"/>
        <v>0</v>
      </c>
      <c r="P29" s="14">
        <f t="shared" ca="1" si="4"/>
        <v>1.664091</v>
      </c>
      <c r="Q29" s="21">
        <f t="shared" si="5"/>
        <v>0</v>
      </c>
      <c r="R29" s="14">
        <f t="shared" si="16"/>
        <v>0</v>
      </c>
      <c r="S29" s="4" t="str">
        <f t="shared" si="17"/>
        <v>J=</v>
      </c>
      <c r="T29" s="35">
        <f t="shared" si="18"/>
        <v>44291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1">
        <f t="shared" si="8"/>
        <v>44184</v>
      </c>
      <c r="B30" s="15">
        <f t="shared" ca="1" si="25"/>
        <v>1001.79221</v>
      </c>
      <c r="C30" s="14">
        <f t="shared" si="9"/>
        <v>1000</v>
      </c>
      <c r="D30" s="13">
        <f ca="1">IF(A30&lt;$B$1,VLOOKUP(A30,[1]DI!$A$4:$B$15000,2,FALSE),0)</f>
        <v>0</v>
      </c>
      <c r="E30" s="14">
        <f t="shared" ca="1" si="0"/>
        <v>1</v>
      </c>
      <c r="F30" s="14">
        <f ca="1">(TRUNC(PRODUCT($E$12:$E29),16))</f>
        <v>1.00104616780394</v>
      </c>
      <c r="G30" s="14">
        <f t="shared" si="10"/>
        <v>1</v>
      </c>
      <c r="H30" s="14">
        <f t="shared" ca="1" si="1"/>
        <v>1.00104617</v>
      </c>
      <c r="I30" s="13">
        <f t="shared" si="11"/>
        <v>1.35E-2</v>
      </c>
      <c r="J30" s="35">
        <f t="shared" si="12"/>
        <v>44166</v>
      </c>
      <c r="K30" s="2">
        <f t="shared" si="13"/>
        <v>13</v>
      </c>
      <c r="L30" s="18">
        <f t="shared" si="14"/>
        <v>14</v>
      </c>
      <c r="M30" s="12">
        <f t="shared" si="2"/>
        <v>1.00074526</v>
      </c>
      <c r="N30" s="12">
        <f t="shared" ca="1" si="3"/>
        <v>1.0017922100000001</v>
      </c>
      <c r="O30" s="18">
        <f t="shared" si="15"/>
        <v>0</v>
      </c>
      <c r="P30" s="14">
        <f t="shared" ca="1" si="4"/>
        <v>1.7922100000000001</v>
      </c>
      <c r="Q30" s="21">
        <f t="shared" si="5"/>
        <v>0</v>
      </c>
      <c r="R30" s="14">
        <f t="shared" si="16"/>
        <v>0</v>
      </c>
      <c r="S30" s="4" t="str">
        <f t="shared" si="17"/>
        <v>J=</v>
      </c>
      <c r="T30" s="35">
        <f t="shared" si="18"/>
        <v>44291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1">
        <f t="shared" si="8"/>
        <v>44185</v>
      </c>
      <c r="B31" s="15">
        <f t="shared" ca="1" si="25"/>
        <v>1001.79221</v>
      </c>
      <c r="C31" s="14">
        <f t="shared" si="9"/>
        <v>1000</v>
      </c>
      <c r="D31" s="13">
        <f ca="1">IF(A31&lt;$B$1,VLOOKUP(A31,[1]DI!$A$4:$B$15000,2,FALSE),0)</f>
        <v>0</v>
      </c>
      <c r="E31" s="14">
        <f t="shared" ca="1" si="0"/>
        <v>1</v>
      </c>
      <c r="F31" s="14">
        <f ca="1">(TRUNC(PRODUCT($E$12:$E30),16))</f>
        <v>1.00104616780394</v>
      </c>
      <c r="G31" s="14">
        <f t="shared" si="10"/>
        <v>1</v>
      </c>
      <c r="H31" s="14">
        <f t="shared" ca="1" si="1"/>
        <v>1.00104617</v>
      </c>
      <c r="I31" s="13">
        <f t="shared" si="11"/>
        <v>1.35E-2</v>
      </c>
      <c r="J31" s="35">
        <f t="shared" si="12"/>
        <v>44166</v>
      </c>
      <c r="K31" s="2">
        <f t="shared" si="13"/>
        <v>13</v>
      </c>
      <c r="L31" s="18">
        <f t="shared" si="14"/>
        <v>14</v>
      </c>
      <c r="M31" s="12">
        <f t="shared" si="2"/>
        <v>1.00074526</v>
      </c>
      <c r="N31" s="12">
        <f t="shared" ca="1" si="3"/>
        <v>1.0017922100000001</v>
      </c>
      <c r="O31" s="18">
        <f t="shared" si="15"/>
        <v>0</v>
      </c>
      <c r="P31" s="14">
        <f t="shared" ca="1" si="4"/>
        <v>1.7922100000000001</v>
      </c>
      <c r="Q31" s="21">
        <f t="shared" si="5"/>
        <v>0</v>
      </c>
      <c r="R31" s="14">
        <f t="shared" si="16"/>
        <v>0</v>
      </c>
      <c r="S31" s="4" t="str">
        <f t="shared" si="17"/>
        <v>J=</v>
      </c>
      <c r="T31" s="35">
        <f t="shared" si="18"/>
        <v>44291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1">
        <f t="shared" si="8"/>
        <v>44186</v>
      </c>
      <c r="B32" s="15">
        <f t="shared" ca="1" si="25"/>
        <v>1001.79221</v>
      </c>
      <c r="C32" s="14">
        <f t="shared" si="9"/>
        <v>1000</v>
      </c>
      <c r="D32" s="13">
        <f ca="1">IF(A32&lt;$B$1,VLOOKUP(A32,[1]DI!$A$4:$B$15000,2,FALSE),0)</f>
        <v>1.9000000000000006E-2</v>
      </c>
      <c r="E32" s="14">
        <f t="shared" ca="1" si="0"/>
        <v>1.0000746899999999</v>
      </c>
      <c r="F32" s="14">
        <f ca="1">(TRUNC(PRODUCT($E$12:$E31),16))</f>
        <v>1.00104616780394</v>
      </c>
      <c r="G32" s="14">
        <f t="shared" si="10"/>
        <v>1</v>
      </c>
      <c r="H32" s="14">
        <f t="shared" ca="1" si="1"/>
        <v>1.00104617</v>
      </c>
      <c r="I32" s="13">
        <f t="shared" si="11"/>
        <v>1.35E-2</v>
      </c>
      <c r="J32" s="35">
        <f t="shared" si="12"/>
        <v>44166</v>
      </c>
      <c r="K32" s="2">
        <f t="shared" si="13"/>
        <v>14</v>
      </c>
      <c r="L32" s="18">
        <f t="shared" si="14"/>
        <v>14</v>
      </c>
      <c r="M32" s="12">
        <f t="shared" si="2"/>
        <v>1.00074526</v>
      </c>
      <c r="N32" s="12">
        <f t="shared" ca="1" si="3"/>
        <v>1.0017922100000001</v>
      </c>
      <c r="O32" s="18">
        <f t="shared" si="15"/>
        <v>0</v>
      </c>
      <c r="P32" s="14">
        <f t="shared" ca="1" si="4"/>
        <v>1.7922100000000001</v>
      </c>
      <c r="Q32" s="21">
        <f t="shared" si="5"/>
        <v>0</v>
      </c>
      <c r="R32" s="14">
        <f t="shared" si="16"/>
        <v>0</v>
      </c>
      <c r="S32" s="4" t="str">
        <f t="shared" si="17"/>
        <v>J=</v>
      </c>
      <c r="T32" s="35">
        <f t="shared" si="18"/>
        <v>44291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1">
        <f t="shared" si="8"/>
        <v>44187</v>
      </c>
      <c r="B33" s="15">
        <f t="shared" ca="1" si="25"/>
        <v>1001.92034899</v>
      </c>
      <c r="C33" s="14">
        <f t="shared" si="9"/>
        <v>1000</v>
      </c>
      <c r="D33" s="13">
        <f ca="1">IF(A33&lt;$B$1,VLOOKUP(A33,[1]DI!$A$4:$B$15000,2,FALSE),0)</f>
        <v>1.9000000000000006E-2</v>
      </c>
      <c r="E33" s="14">
        <f t="shared" ca="1" si="0"/>
        <v>1.0000746899999999</v>
      </c>
      <c r="F33" s="14">
        <f ca="1">(TRUNC(PRODUCT($E$12:$E32),16))</f>
        <v>1.00112093594221</v>
      </c>
      <c r="G33" s="14">
        <f t="shared" si="10"/>
        <v>1</v>
      </c>
      <c r="H33" s="14">
        <f t="shared" ca="1" si="1"/>
        <v>1.0011209400000001</v>
      </c>
      <c r="I33" s="13">
        <f t="shared" si="11"/>
        <v>1.35E-2</v>
      </c>
      <c r="J33" s="35">
        <f t="shared" si="12"/>
        <v>44166</v>
      </c>
      <c r="K33" s="2">
        <f t="shared" si="13"/>
        <v>15</v>
      </c>
      <c r="L33" s="18">
        <f t="shared" si="14"/>
        <v>15</v>
      </c>
      <c r="M33" s="12">
        <f t="shared" si="2"/>
        <v>1.000798514</v>
      </c>
      <c r="N33" s="12">
        <f t="shared" ca="1" si="3"/>
        <v>1.0019203489999999</v>
      </c>
      <c r="O33" s="18">
        <f t="shared" si="15"/>
        <v>0</v>
      </c>
      <c r="P33" s="14">
        <f t="shared" ca="1" si="4"/>
        <v>1.9203489899999999</v>
      </c>
      <c r="Q33" s="21">
        <f t="shared" si="5"/>
        <v>0</v>
      </c>
      <c r="R33" s="14">
        <f t="shared" si="16"/>
        <v>0</v>
      </c>
      <c r="S33" s="4" t="str">
        <f t="shared" si="17"/>
        <v>J=</v>
      </c>
      <c r="T33" s="35">
        <f t="shared" si="18"/>
        <v>44291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1">
        <f t="shared" si="8"/>
        <v>44188</v>
      </c>
      <c r="B34" s="15">
        <f t="shared" ca="1" si="25"/>
        <v>1002.048499</v>
      </c>
      <c r="C34" s="14">
        <f t="shared" si="9"/>
        <v>1000</v>
      </c>
      <c r="D34" s="13">
        <f ca="1">IF(A34&lt;$B$1,VLOOKUP(A34,[1]DI!$A$4:$B$15000,2,FALSE),0)</f>
        <v>1.9000000000000006E-2</v>
      </c>
      <c r="E34" s="14">
        <f t="shared" ca="1" si="0"/>
        <v>1.0000746899999999</v>
      </c>
      <c r="F34" s="14">
        <f ca="1">(TRUNC(PRODUCT($E$12:$E33),16))</f>
        <v>1.00119570966492</v>
      </c>
      <c r="G34" s="14">
        <f t="shared" si="10"/>
        <v>1</v>
      </c>
      <c r="H34" s="14">
        <f t="shared" ca="1" si="1"/>
        <v>1.00119571</v>
      </c>
      <c r="I34" s="13">
        <f t="shared" si="11"/>
        <v>1.35E-2</v>
      </c>
      <c r="J34" s="35">
        <f t="shared" si="12"/>
        <v>44166</v>
      </c>
      <c r="K34" s="2">
        <f t="shared" si="13"/>
        <v>16</v>
      </c>
      <c r="L34" s="18">
        <f t="shared" si="14"/>
        <v>16</v>
      </c>
      <c r="M34" s="12">
        <f t="shared" si="2"/>
        <v>1.000851771</v>
      </c>
      <c r="N34" s="12">
        <f t="shared" ca="1" si="3"/>
        <v>1.002048499</v>
      </c>
      <c r="O34" s="18">
        <f t="shared" si="15"/>
        <v>0</v>
      </c>
      <c r="P34" s="14">
        <f t="shared" ca="1" si="4"/>
        <v>2.0484990000000001</v>
      </c>
      <c r="Q34" s="21">
        <f t="shared" si="5"/>
        <v>0</v>
      </c>
      <c r="R34" s="14">
        <f t="shared" si="16"/>
        <v>0</v>
      </c>
      <c r="S34" s="4" t="str">
        <f t="shared" si="17"/>
        <v>J=</v>
      </c>
      <c r="T34" s="35">
        <f t="shared" si="18"/>
        <v>44291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1">
        <f t="shared" si="8"/>
        <v>44189</v>
      </c>
      <c r="B35" s="15">
        <f t="shared" ca="1" si="25"/>
        <v>1002.17667099</v>
      </c>
      <c r="C35" s="14">
        <f t="shared" si="9"/>
        <v>1000</v>
      </c>
      <c r="D35" s="13">
        <f ca="1">IF(A35&lt;$B$1,VLOOKUP(A35,[1]DI!$A$4:$B$15000,2,FALSE),0)</f>
        <v>1.9000000000000006E-2</v>
      </c>
      <c r="E35" s="14">
        <f t="shared" ca="1" si="0"/>
        <v>1.0000746899999999</v>
      </c>
      <c r="F35" s="14">
        <f ca="1">(TRUNC(PRODUCT($E$12:$E34),16))</f>
        <v>1.00127048897247</v>
      </c>
      <c r="G35" s="14">
        <f t="shared" si="10"/>
        <v>1</v>
      </c>
      <c r="H35" s="14">
        <f t="shared" ca="1" si="1"/>
        <v>1.00127049</v>
      </c>
      <c r="I35" s="13">
        <f t="shared" si="11"/>
        <v>1.35E-2</v>
      </c>
      <c r="J35" s="35">
        <f t="shared" si="12"/>
        <v>44166</v>
      </c>
      <c r="K35" s="2">
        <f t="shared" si="13"/>
        <v>17</v>
      </c>
      <c r="L35" s="18">
        <f t="shared" si="14"/>
        <v>17</v>
      </c>
      <c r="M35" s="12">
        <f t="shared" si="2"/>
        <v>1.0009050310000001</v>
      </c>
      <c r="N35" s="12">
        <f t="shared" ca="1" si="3"/>
        <v>1.002176671</v>
      </c>
      <c r="O35" s="18">
        <f t="shared" si="15"/>
        <v>0</v>
      </c>
      <c r="P35" s="14">
        <f t="shared" ca="1" si="4"/>
        <v>2.1766709899999999</v>
      </c>
      <c r="Q35" s="21">
        <f t="shared" si="5"/>
        <v>0</v>
      </c>
      <c r="R35" s="14">
        <f t="shared" si="16"/>
        <v>0</v>
      </c>
      <c r="S35" s="4" t="str">
        <f t="shared" si="17"/>
        <v>J=</v>
      </c>
      <c r="T35" s="35">
        <f t="shared" si="18"/>
        <v>44291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1">
        <f t="shared" si="8"/>
        <v>44190</v>
      </c>
      <c r="B36" s="15">
        <f t="shared" ca="1" si="25"/>
        <v>1002.304853</v>
      </c>
      <c r="C36" s="14">
        <f t="shared" si="9"/>
        <v>1000</v>
      </c>
      <c r="D36" s="13">
        <f ca="1">IF(A36&lt;$B$1,VLOOKUP(A36,[1]DI!$A$4:$B$15000,2,FALSE),0)</f>
        <v>0</v>
      </c>
      <c r="E36" s="14">
        <f t="shared" ca="1" si="0"/>
        <v>1</v>
      </c>
      <c r="F36" s="14">
        <f ca="1">(TRUNC(PRODUCT($E$12:$E35),16))</f>
        <v>1.0013452738652999</v>
      </c>
      <c r="G36" s="14">
        <f t="shared" si="10"/>
        <v>1</v>
      </c>
      <c r="H36" s="14">
        <f t="shared" ca="1" si="1"/>
        <v>1.0013452700000001</v>
      </c>
      <c r="I36" s="13">
        <f t="shared" si="11"/>
        <v>1.35E-2</v>
      </c>
      <c r="J36" s="35">
        <f t="shared" si="12"/>
        <v>44166</v>
      </c>
      <c r="K36" s="2">
        <f t="shared" si="13"/>
        <v>17</v>
      </c>
      <c r="L36" s="18">
        <f t="shared" si="14"/>
        <v>18</v>
      </c>
      <c r="M36" s="12">
        <f t="shared" si="2"/>
        <v>1.0009582939999999</v>
      </c>
      <c r="N36" s="12">
        <f t="shared" ca="1" si="3"/>
        <v>1.0023048530000001</v>
      </c>
      <c r="O36" s="18">
        <f t="shared" si="15"/>
        <v>0</v>
      </c>
      <c r="P36" s="14">
        <f t="shared" ca="1" si="4"/>
        <v>2.304853</v>
      </c>
      <c r="Q36" s="21">
        <f t="shared" si="5"/>
        <v>0</v>
      </c>
      <c r="R36" s="14">
        <f t="shared" si="16"/>
        <v>0</v>
      </c>
      <c r="S36" s="4" t="str">
        <f t="shared" si="17"/>
        <v>J=</v>
      </c>
      <c r="T36" s="35">
        <f t="shared" si="18"/>
        <v>44291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1">
        <f t="shared" si="8"/>
        <v>44191</v>
      </c>
      <c r="B37" s="15">
        <f t="shared" ca="1" si="25"/>
        <v>1002.304853</v>
      </c>
      <c r="C37" s="14">
        <f t="shared" si="9"/>
        <v>1000</v>
      </c>
      <c r="D37" s="13">
        <f ca="1">IF(A37&lt;$B$1,VLOOKUP(A37,[1]DI!$A$4:$B$15000,2,FALSE),0)</f>
        <v>0</v>
      </c>
      <c r="E37" s="14">
        <f t="shared" ca="1" si="0"/>
        <v>1</v>
      </c>
      <c r="F37" s="14">
        <f ca="1">(TRUNC(PRODUCT($E$12:$E36),16))</f>
        <v>1.0013452738652999</v>
      </c>
      <c r="G37" s="14">
        <f t="shared" si="10"/>
        <v>1</v>
      </c>
      <c r="H37" s="14">
        <f t="shared" ca="1" si="1"/>
        <v>1.0013452700000001</v>
      </c>
      <c r="I37" s="13">
        <f t="shared" si="11"/>
        <v>1.35E-2</v>
      </c>
      <c r="J37" s="35">
        <f t="shared" si="12"/>
        <v>44166</v>
      </c>
      <c r="K37" s="2">
        <f t="shared" si="13"/>
        <v>17</v>
      </c>
      <c r="L37" s="18">
        <f t="shared" si="14"/>
        <v>18</v>
      </c>
      <c r="M37" s="12">
        <f t="shared" si="2"/>
        <v>1.0009582939999999</v>
      </c>
      <c r="N37" s="12">
        <f t="shared" ca="1" si="3"/>
        <v>1.0023048530000001</v>
      </c>
      <c r="O37" s="18">
        <f t="shared" si="15"/>
        <v>0</v>
      </c>
      <c r="P37" s="14">
        <f t="shared" ca="1" si="4"/>
        <v>2.304853</v>
      </c>
      <c r="Q37" s="21">
        <f t="shared" si="5"/>
        <v>0</v>
      </c>
      <c r="R37" s="14">
        <f t="shared" si="16"/>
        <v>0</v>
      </c>
      <c r="S37" s="4" t="str">
        <f t="shared" si="17"/>
        <v>J=</v>
      </c>
      <c r="T37" s="35">
        <f t="shared" si="18"/>
        <v>44291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1">
        <f t="shared" si="8"/>
        <v>44192</v>
      </c>
      <c r="B38" s="15">
        <f t="shared" ca="1" si="25"/>
        <v>1002.304853</v>
      </c>
      <c r="C38" s="14">
        <f t="shared" si="9"/>
        <v>1000</v>
      </c>
      <c r="D38" s="13">
        <f ca="1">IF(A38&lt;$B$1,VLOOKUP(A38,[1]DI!$A$4:$B$15000,2,FALSE),0)</f>
        <v>0</v>
      </c>
      <c r="E38" s="14">
        <f t="shared" ca="1" si="0"/>
        <v>1</v>
      </c>
      <c r="F38" s="14">
        <f ca="1">(TRUNC(PRODUCT($E$12:$E37),16))</f>
        <v>1.0013452738652999</v>
      </c>
      <c r="G38" s="14">
        <f t="shared" si="10"/>
        <v>1</v>
      </c>
      <c r="H38" s="14">
        <f t="shared" ca="1" si="1"/>
        <v>1.0013452700000001</v>
      </c>
      <c r="I38" s="13">
        <f t="shared" si="11"/>
        <v>1.35E-2</v>
      </c>
      <c r="J38" s="35">
        <f t="shared" si="12"/>
        <v>44166</v>
      </c>
      <c r="K38" s="2">
        <f t="shared" si="13"/>
        <v>17</v>
      </c>
      <c r="L38" s="18">
        <f t="shared" si="14"/>
        <v>18</v>
      </c>
      <c r="M38" s="12">
        <f t="shared" si="2"/>
        <v>1.0009582939999999</v>
      </c>
      <c r="N38" s="12">
        <f t="shared" ca="1" si="3"/>
        <v>1.0023048530000001</v>
      </c>
      <c r="O38" s="18">
        <f t="shared" si="15"/>
        <v>0</v>
      </c>
      <c r="P38" s="14">
        <f t="shared" ca="1" si="4"/>
        <v>2.304853</v>
      </c>
      <c r="Q38" s="21">
        <f t="shared" si="5"/>
        <v>0</v>
      </c>
      <c r="R38" s="14">
        <f t="shared" si="16"/>
        <v>0</v>
      </c>
      <c r="S38" s="4" t="str">
        <f t="shared" si="17"/>
        <v>J=</v>
      </c>
      <c r="T38" s="35">
        <f t="shared" si="18"/>
        <v>44291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1">
        <f t="shared" si="8"/>
        <v>44193</v>
      </c>
      <c r="B39" s="15">
        <f t="shared" ca="1" si="25"/>
        <v>1002.304853</v>
      </c>
      <c r="C39" s="14">
        <f t="shared" si="9"/>
        <v>1000</v>
      </c>
      <c r="D39" s="13">
        <f ca="1">IF(A39&lt;$B$1,VLOOKUP(A39,[1]DI!$A$4:$B$15000,2,FALSE),0)</f>
        <v>1.9000000000000006E-2</v>
      </c>
      <c r="E39" s="14">
        <f t="shared" ca="1" si="0"/>
        <v>1.0000746899999999</v>
      </c>
      <c r="F39" s="14">
        <f ca="1">(TRUNC(PRODUCT($E$12:$E38),16))</f>
        <v>1.0013452738652999</v>
      </c>
      <c r="G39" s="14">
        <f t="shared" si="10"/>
        <v>1</v>
      </c>
      <c r="H39" s="14">
        <f t="shared" ca="1" si="1"/>
        <v>1.0013452700000001</v>
      </c>
      <c r="I39" s="13">
        <f t="shared" si="11"/>
        <v>1.35E-2</v>
      </c>
      <c r="J39" s="35">
        <f t="shared" si="12"/>
        <v>44166</v>
      </c>
      <c r="K39" s="2">
        <f t="shared" si="13"/>
        <v>18</v>
      </c>
      <c r="L39" s="18">
        <f t="shared" si="14"/>
        <v>18</v>
      </c>
      <c r="M39" s="12">
        <f t="shared" si="2"/>
        <v>1.0009582939999999</v>
      </c>
      <c r="N39" s="12">
        <f t="shared" ca="1" si="3"/>
        <v>1.0023048530000001</v>
      </c>
      <c r="O39" s="18">
        <f t="shared" si="15"/>
        <v>0</v>
      </c>
      <c r="P39" s="14">
        <f t="shared" ca="1" si="4"/>
        <v>2.304853</v>
      </c>
      <c r="Q39" s="21">
        <f t="shared" si="5"/>
        <v>0</v>
      </c>
      <c r="R39" s="14">
        <f t="shared" si="16"/>
        <v>0</v>
      </c>
      <c r="S39" s="4" t="str">
        <f t="shared" si="17"/>
        <v>J=</v>
      </c>
      <c r="T39" s="35">
        <f t="shared" si="18"/>
        <v>44291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1">
        <f t="shared" si="8"/>
        <v>44194</v>
      </c>
      <c r="B40" s="15">
        <f t="shared" ca="1" si="25"/>
        <v>1002.433055</v>
      </c>
      <c r="C40" s="14">
        <f t="shared" si="9"/>
        <v>1000</v>
      </c>
      <c r="D40" s="13">
        <f ca="1">IF(A40&lt;$B$1,VLOOKUP(A40,[1]DI!$A$4:$B$15000,2,FALSE),0)</f>
        <v>1.9000000000000006E-2</v>
      </c>
      <c r="E40" s="14">
        <f t="shared" ca="1" si="0"/>
        <v>1.0000746899999999</v>
      </c>
      <c r="F40" s="14">
        <f ca="1">(TRUNC(PRODUCT($E$12:$E39),16))</f>
        <v>1.0014200643438</v>
      </c>
      <c r="G40" s="14">
        <f t="shared" si="10"/>
        <v>1</v>
      </c>
      <c r="H40" s="14">
        <f t="shared" ca="1" si="1"/>
        <v>1.0014200600000001</v>
      </c>
      <c r="I40" s="13">
        <f t="shared" si="11"/>
        <v>1.35E-2</v>
      </c>
      <c r="J40" s="35">
        <f t="shared" si="12"/>
        <v>44166</v>
      </c>
      <c r="K40" s="2">
        <f t="shared" si="13"/>
        <v>19</v>
      </c>
      <c r="L40" s="18">
        <f t="shared" si="14"/>
        <v>19</v>
      </c>
      <c r="M40" s="12">
        <f t="shared" si="2"/>
        <v>1.0010115589999999</v>
      </c>
      <c r="N40" s="12">
        <f t="shared" ca="1" si="3"/>
        <v>1.002433055</v>
      </c>
      <c r="O40" s="18">
        <f t="shared" si="15"/>
        <v>0</v>
      </c>
      <c r="P40" s="14">
        <f t="shared" ca="1" si="4"/>
        <v>2.433055</v>
      </c>
      <c r="Q40" s="21">
        <f t="shared" si="5"/>
        <v>0</v>
      </c>
      <c r="R40" s="14">
        <f t="shared" si="16"/>
        <v>0</v>
      </c>
      <c r="S40" s="4" t="str">
        <f t="shared" si="17"/>
        <v>J=</v>
      </c>
      <c r="T40" s="35">
        <f t="shared" si="18"/>
        <v>44291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1">
        <f t="shared" si="8"/>
        <v>44195</v>
      </c>
      <c r="B41" s="15">
        <f t="shared" ca="1" si="25"/>
        <v>1002.561279</v>
      </c>
      <c r="C41" s="14">
        <f t="shared" si="9"/>
        <v>1000</v>
      </c>
      <c r="D41" s="13">
        <f ca="1">IF(A41&lt;$B$1,VLOOKUP(A41,[1]DI!$A$4:$B$15000,2,FALSE),0)</f>
        <v>1.9000000000000006E-2</v>
      </c>
      <c r="E41" s="14">
        <f t="shared" ca="1" si="0"/>
        <v>1.0000746899999999</v>
      </c>
      <c r="F41" s="14">
        <f ca="1">(TRUNC(PRODUCT($E$12:$E40),16))</f>
        <v>1.00149486040841</v>
      </c>
      <c r="G41" s="14">
        <f t="shared" si="10"/>
        <v>1</v>
      </c>
      <c r="H41" s="14">
        <f t="shared" ca="1" si="1"/>
        <v>1.00149486</v>
      </c>
      <c r="I41" s="13">
        <f t="shared" si="11"/>
        <v>1.35E-2</v>
      </c>
      <c r="J41" s="35">
        <f t="shared" si="12"/>
        <v>44166</v>
      </c>
      <c r="K41" s="2">
        <f t="shared" si="13"/>
        <v>20</v>
      </c>
      <c r="L41" s="18">
        <f t="shared" si="14"/>
        <v>20</v>
      </c>
      <c r="M41" s="12">
        <f t="shared" si="2"/>
        <v>1.001064827</v>
      </c>
      <c r="N41" s="12">
        <f t="shared" ca="1" si="3"/>
        <v>1.002561279</v>
      </c>
      <c r="O41" s="18">
        <f t="shared" si="15"/>
        <v>0</v>
      </c>
      <c r="P41" s="14">
        <f t="shared" ca="1" si="4"/>
        <v>2.5612789999999999</v>
      </c>
      <c r="Q41" s="21">
        <f t="shared" si="5"/>
        <v>0</v>
      </c>
      <c r="R41" s="14">
        <f t="shared" si="16"/>
        <v>0</v>
      </c>
      <c r="S41" s="4" t="str">
        <f t="shared" si="17"/>
        <v>J=</v>
      </c>
      <c r="T41" s="35">
        <f t="shared" si="18"/>
        <v>44291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1">
        <f t="shared" si="8"/>
        <v>44196</v>
      </c>
      <c r="B42" s="15">
        <f t="shared" ca="1" si="25"/>
        <v>1002.689514</v>
      </c>
      <c r="C42" s="14">
        <f t="shared" si="9"/>
        <v>1000</v>
      </c>
      <c r="D42" s="13">
        <f ca="1">IF(A42&lt;$B$1,VLOOKUP(A42,[1]DI!$A$4:$B$15000,2,FALSE),0)</f>
        <v>1.9000000000000006E-2</v>
      </c>
      <c r="E42" s="14">
        <f t="shared" ca="1" si="0"/>
        <v>1.0000746899999999</v>
      </c>
      <c r="F42" s="14">
        <f ca="1">(TRUNC(PRODUCT($E$12:$E41),16))</f>
        <v>1.00156966205953</v>
      </c>
      <c r="G42" s="14">
        <f t="shared" si="10"/>
        <v>1</v>
      </c>
      <c r="H42" s="14">
        <f t="shared" ca="1" si="1"/>
        <v>1.0015696599999999</v>
      </c>
      <c r="I42" s="13">
        <f t="shared" si="11"/>
        <v>1.35E-2</v>
      </c>
      <c r="J42" s="35">
        <f t="shared" si="12"/>
        <v>44166</v>
      </c>
      <c r="K42" s="2">
        <f t="shared" si="13"/>
        <v>21</v>
      </c>
      <c r="L42" s="18">
        <f t="shared" si="14"/>
        <v>21</v>
      </c>
      <c r="M42" s="12">
        <f t="shared" si="2"/>
        <v>1.0011180989999999</v>
      </c>
      <c r="N42" s="12">
        <f t="shared" ca="1" si="3"/>
        <v>1.0026895140000001</v>
      </c>
      <c r="O42" s="18">
        <f t="shared" si="15"/>
        <v>0</v>
      </c>
      <c r="P42" s="14">
        <f t="shared" ca="1" si="4"/>
        <v>2.689514</v>
      </c>
      <c r="Q42" s="21">
        <f t="shared" si="5"/>
        <v>0</v>
      </c>
      <c r="R42" s="14">
        <f t="shared" si="16"/>
        <v>0</v>
      </c>
      <c r="S42" s="4" t="str">
        <f t="shared" si="17"/>
        <v>J=</v>
      </c>
      <c r="T42" s="35">
        <f t="shared" si="18"/>
        <v>44291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1">
        <f t="shared" si="8"/>
        <v>44197</v>
      </c>
      <c r="B43" s="15">
        <f t="shared" ca="1" si="25"/>
        <v>1002.817768</v>
      </c>
      <c r="C43" s="14">
        <f t="shared" si="9"/>
        <v>1000</v>
      </c>
      <c r="D43" s="13">
        <f ca="1">IF(A43&lt;$B$1,VLOOKUP(A43,[1]DI!$A$4:$B$15000,2,FALSE),0)</f>
        <v>0</v>
      </c>
      <c r="E43" s="14">
        <f t="shared" ca="1" si="0"/>
        <v>1</v>
      </c>
      <c r="F43" s="14">
        <f ca="1">(TRUNC(PRODUCT($E$12:$E42),16))</f>
        <v>1.0016444692975901</v>
      </c>
      <c r="G43" s="14">
        <f t="shared" si="10"/>
        <v>1</v>
      </c>
      <c r="H43" s="14">
        <f t="shared" ca="1" si="1"/>
        <v>1.00164447</v>
      </c>
      <c r="I43" s="13">
        <f t="shared" si="11"/>
        <v>1.35E-2</v>
      </c>
      <c r="J43" s="35">
        <f t="shared" si="12"/>
        <v>44166</v>
      </c>
      <c r="K43" s="2">
        <f t="shared" si="13"/>
        <v>21</v>
      </c>
      <c r="L43" s="18">
        <f t="shared" si="14"/>
        <v>22</v>
      </c>
      <c r="M43" s="12">
        <f t="shared" si="2"/>
        <v>1.0011713719999999</v>
      </c>
      <c r="N43" s="12">
        <f t="shared" ca="1" si="3"/>
        <v>1.0028177680000001</v>
      </c>
      <c r="O43" s="18">
        <f t="shared" si="15"/>
        <v>0</v>
      </c>
      <c r="P43" s="14">
        <f t="shared" ca="1" si="4"/>
        <v>2.8177680000000001</v>
      </c>
      <c r="Q43" s="21">
        <f t="shared" si="5"/>
        <v>0</v>
      </c>
      <c r="R43" s="14">
        <f t="shared" si="16"/>
        <v>0</v>
      </c>
      <c r="S43" s="4" t="str">
        <f t="shared" si="17"/>
        <v>J=</v>
      </c>
      <c r="T43" s="35">
        <f t="shared" si="18"/>
        <v>44291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1">
        <f t="shared" si="8"/>
        <v>44198</v>
      </c>
      <c r="B44" s="15">
        <f t="shared" ca="1" si="25"/>
        <v>1002.817768</v>
      </c>
      <c r="C44" s="14">
        <f t="shared" si="9"/>
        <v>1000</v>
      </c>
      <c r="D44" s="13">
        <f ca="1">IF(A44&lt;$B$1,VLOOKUP(A44,[1]DI!$A$4:$B$15000,2,FALSE),0)</f>
        <v>0</v>
      </c>
      <c r="E44" s="14">
        <f t="shared" ca="1" si="0"/>
        <v>1</v>
      </c>
      <c r="F44" s="14">
        <f ca="1">(TRUNC(PRODUCT($E$12:$E43),16))</f>
        <v>1.0016444692975901</v>
      </c>
      <c r="G44" s="14">
        <f t="shared" si="10"/>
        <v>1</v>
      </c>
      <c r="H44" s="14">
        <f t="shared" ca="1" si="1"/>
        <v>1.00164447</v>
      </c>
      <c r="I44" s="13">
        <f t="shared" si="11"/>
        <v>1.35E-2</v>
      </c>
      <c r="J44" s="35">
        <f t="shared" si="12"/>
        <v>44166</v>
      </c>
      <c r="K44" s="2">
        <f t="shared" si="13"/>
        <v>21</v>
      </c>
      <c r="L44" s="18">
        <f t="shared" si="14"/>
        <v>22</v>
      </c>
      <c r="M44" s="12">
        <f t="shared" si="2"/>
        <v>1.0011713719999999</v>
      </c>
      <c r="N44" s="12">
        <f t="shared" ca="1" si="3"/>
        <v>1.0028177680000001</v>
      </c>
      <c r="O44" s="18">
        <f t="shared" si="15"/>
        <v>0</v>
      </c>
      <c r="P44" s="14">
        <f t="shared" ca="1" si="4"/>
        <v>2.8177680000000001</v>
      </c>
      <c r="Q44" s="21">
        <f t="shared" si="5"/>
        <v>0</v>
      </c>
      <c r="R44" s="14">
        <f t="shared" si="16"/>
        <v>0</v>
      </c>
      <c r="S44" s="4" t="str">
        <f t="shared" si="17"/>
        <v>J=</v>
      </c>
      <c r="T44" s="35">
        <f t="shared" si="18"/>
        <v>44291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1">
        <f t="shared" si="8"/>
        <v>44199</v>
      </c>
      <c r="B45" s="15">
        <f t="shared" ca="1" si="25"/>
        <v>1002.817768</v>
      </c>
      <c r="C45" s="14">
        <f t="shared" si="9"/>
        <v>1000</v>
      </c>
      <c r="D45" s="13">
        <f ca="1">IF(A45&lt;$B$1,VLOOKUP(A45,[1]DI!$A$4:$B$15000,2,FALSE),0)</f>
        <v>0</v>
      </c>
      <c r="E45" s="14">
        <f t="shared" ca="1" si="0"/>
        <v>1</v>
      </c>
      <c r="F45" s="14">
        <f ca="1">(TRUNC(PRODUCT($E$12:$E44),16))</f>
        <v>1.0016444692975901</v>
      </c>
      <c r="G45" s="14">
        <f t="shared" si="10"/>
        <v>1</v>
      </c>
      <c r="H45" s="14">
        <f t="shared" ca="1" si="1"/>
        <v>1.00164447</v>
      </c>
      <c r="I45" s="13">
        <f t="shared" si="11"/>
        <v>1.35E-2</v>
      </c>
      <c r="J45" s="35">
        <f t="shared" si="12"/>
        <v>44166</v>
      </c>
      <c r="K45" s="2">
        <f t="shared" si="13"/>
        <v>21</v>
      </c>
      <c r="L45" s="18">
        <f t="shared" si="14"/>
        <v>22</v>
      </c>
      <c r="M45" s="12">
        <f t="shared" si="2"/>
        <v>1.0011713719999999</v>
      </c>
      <c r="N45" s="12">
        <f t="shared" ca="1" si="3"/>
        <v>1.0028177680000001</v>
      </c>
      <c r="O45" s="18">
        <f t="shared" si="15"/>
        <v>0</v>
      </c>
      <c r="P45" s="14">
        <f t="shared" ca="1" si="4"/>
        <v>2.8177680000000001</v>
      </c>
      <c r="Q45" s="21">
        <f t="shared" si="5"/>
        <v>0</v>
      </c>
      <c r="R45" s="14">
        <f t="shared" si="16"/>
        <v>0</v>
      </c>
      <c r="S45" s="4" t="str">
        <f t="shared" si="17"/>
        <v>J=</v>
      </c>
      <c r="T45" s="35">
        <f t="shared" si="18"/>
        <v>44291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1">
        <f t="shared" si="8"/>
        <v>44200</v>
      </c>
      <c r="B46" s="15">
        <f t="shared" ca="1" si="25"/>
        <v>1002.817768</v>
      </c>
      <c r="C46" s="14">
        <f t="shared" si="9"/>
        <v>1000</v>
      </c>
      <c r="D46" s="13">
        <f ca="1">IF(A46&lt;$B$1,VLOOKUP(A46,[1]DI!$A$4:$B$15000,2,FALSE),0)</f>
        <v>1.9000000000000006E-2</v>
      </c>
      <c r="E46" s="14">
        <f t="shared" ca="1" si="0"/>
        <v>1.0000746899999999</v>
      </c>
      <c r="F46" s="14">
        <f ca="1">(TRUNC(PRODUCT($E$12:$E45),16))</f>
        <v>1.0016444692975901</v>
      </c>
      <c r="G46" s="14">
        <f t="shared" si="10"/>
        <v>1</v>
      </c>
      <c r="H46" s="14">
        <f t="shared" ca="1" si="1"/>
        <v>1.00164447</v>
      </c>
      <c r="I46" s="13">
        <f t="shared" si="11"/>
        <v>1.35E-2</v>
      </c>
      <c r="J46" s="35">
        <f t="shared" si="12"/>
        <v>44166</v>
      </c>
      <c r="K46" s="2">
        <f t="shared" si="13"/>
        <v>22</v>
      </c>
      <c r="L46" s="18">
        <f t="shared" si="14"/>
        <v>22</v>
      </c>
      <c r="M46" s="12">
        <f t="shared" si="2"/>
        <v>1.0011713719999999</v>
      </c>
      <c r="N46" s="12">
        <f t="shared" ca="1" si="3"/>
        <v>1.0028177680000001</v>
      </c>
      <c r="O46" s="18">
        <f t="shared" si="15"/>
        <v>0</v>
      </c>
      <c r="P46" s="14">
        <f t="shared" ca="1" si="4"/>
        <v>2.8177680000000001</v>
      </c>
      <c r="Q46" s="21">
        <f t="shared" si="5"/>
        <v>0</v>
      </c>
      <c r="R46" s="14">
        <f t="shared" si="16"/>
        <v>0</v>
      </c>
      <c r="S46" s="4" t="str">
        <f t="shared" si="17"/>
        <v>J=</v>
      </c>
      <c r="T46" s="35">
        <f t="shared" si="18"/>
        <v>44291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1">
        <f t="shared" si="8"/>
        <v>44201</v>
      </c>
      <c r="B47" s="15">
        <f t="shared" ca="1" si="25"/>
        <v>1002.94603499</v>
      </c>
      <c r="C47" s="14">
        <f t="shared" si="9"/>
        <v>1000</v>
      </c>
      <c r="D47" s="13">
        <f ca="1">IF(A47&lt;$B$1,VLOOKUP(A47,[1]DI!$A$4:$B$15000,2,FALSE),0)</f>
        <v>1.9000000000000006E-2</v>
      </c>
      <c r="E47" s="14">
        <f t="shared" ca="1" si="0"/>
        <v>1.0000746899999999</v>
      </c>
      <c r="F47" s="14">
        <f ca="1">(TRUNC(PRODUCT($E$12:$E46),16))</f>
        <v>1.0017192821230001</v>
      </c>
      <c r="G47" s="14">
        <f t="shared" si="10"/>
        <v>1</v>
      </c>
      <c r="H47" s="14">
        <f t="shared" ca="1" si="1"/>
        <v>1.0017192800000001</v>
      </c>
      <c r="I47" s="13">
        <f t="shared" si="11"/>
        <v>1.35E-2</v>
      </c>
      <c r="J47" s="35">
        <f t="shared" si="12"/>
        <v>44166</v>
      </c>
      <c r="K47" s="2">
        <f t="shared" si="13"/>
        <v>23</v>
      </c>
      <c r="L47" s="18">
        <f t="shared" si="14"/>
        <v>23</v>
      </c>
      <c r="M47" s="12">
        <f t="shared" si="2"/>
        <v>1.0012246490000001</v>
      </c>
      <c r="N47" s="12">
        <f t="shared" ca="1" si="3"/>
        <v>1.0029460349999999</v>
      </c>
      <c r="O47" s="18">
        <f t="shared" si="15"/>
        <v>0</v>
      </c>
      <c r="P47" s="14">
        <f t="shared" ca="1" si="4"/>
        <v>2.9460349899999998</v>
      </c>
      <c r="Q47" s="21">
        <f t="shared" si="5"/>
        <v>0</v>
      </c>
      <c r="R47" s="14">
        <f t="shared" si="16"/>
        <v>0</v>
      </c>
      <c r="S47" s="4" t="str">
        <f t="shared" si="17"/>
        <v>J=</v>
      </c>
      <c r="T47" s="35">
        <f t="shared" si="18"/>
        <v>44291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1">
        <f t="shared" si="8"/>
        <v>44202</v>
      </c>
      <c r="B48" s="15">
        <f t="shared" ca="1" si="25"/>
        <v>1003.0743220000001</v>
      </c>
      <c r="C48" s="14">
        <f t="shared" si="9"/>
        <v>1000</v>
      </c>
      <c r="D48" s="13">
        <f ca="1">IF(A48&lt;$B$1,VLOOKUP(A48,[1]DI!$A$4:$B$15000,2,FALSE),0)</f>
        <v>1.9000000000000006E-2</v>
      </c>
      <c r="E48" s="14">
        <f t="shared" ca="1" si="0"/>
        <v>1.0000746899999999</v>
      </c>
      <c r="F48" s="14">
        <f ca="1">(TRUNC(PRODUCT($E$12:$E47),16))</f>
        <v>1.0017941005361799</v>
      </c>
      <c r="G48" s="14">
        <f t="shared" si="10"/>
        <v>1</v>
      </c>
      <c r="H48" s="14">
        <f t="shared" ca="1" si="1"/>
        <v>1.0017940999999999</v>
      </c>
      <c r="I48" s="13">
        <f t="shared" si="11"/>
        <v>1.35E-2</v>
      </c>
      <c r="J48" s="35">
        <f t="shared" si="12"/>
        <v>44166</v>
      </c>
      <c r="K48" s="2">
        <f t="shared" si="13"/>
        <v>24</v>
      </c>
      <c r="L48" s="18">
        <f t="shared" si="14"/>
        <v>24</v>
      </c>
      <c r="M48" s="12">
        <f t="shared" si="2"/>
        <v>1.001277929</v>
      </c>
      <c r="N48" s="12">
        <f t="shared" ca="1" si="3"/>
        <v>1.003074322</v>
      </c>
      <c r="O48" s="18">
        <f t="shared" si="15"/>
        <v>0</v>
      </c>
      <c r="P48" s="14">
        <f t="shared" ca="1" si="4"/>
        <v>3.074322</v>
      </c>
      <c r="Q48" s="21">
        <f t="shared" si="5"/>
        <v>0</v>
      </c>
      <c r="R48" s="14">
        <f t="shared" si="16"/>
        <v>0</v>
      </c>
      <c r="S48" s="4" t="str">
        <f t="shared" si="17"/>
        <v>J=</v>
      </c>
      <c r="T48" s="35">
        <f t="shared" si="18"/>
        <v>44291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1">
        <f t="shared" si="8"/>
        <v>44203</v>
      </c>
      <c r="B49" s="15">
        <f t="shared" ca="1" si="25"/>
        <v>1003.202619</v>
      </c>
      <c r="C49" s="14">
        <f t="shared" si="9"/>
        <v>1000</v>
      </c>
      <c r="D49" s="13">
        <f ca="1">IF(A49&lt;$B$1,VLOOKUP(A49,[1]DI!$A$4:$B$15000,2,FALSE),0)</f>
        <v>1.9000000000000006E-2</v>
      </c>
      <c r="E49" s="14">
        <f t="shared" ca="1" si="0"/>
        <v>1.0000746899999999</v>
      </c>
      <c r="F49" s="14">
        <f ca="1">(TRUNC(PRODUCT($E$12:$E48),16))</f>
        <v>1.0018689245375501</v>
      </c>
      <c r="G49" s="14">
        <f t="shared" si="10"/>
        <v>1</v>
      </c>
      <c r="H49" s="14">
        <f t="shared" ca="1" si="1"/>
        <v>1.0018689199999999</v>
      </c>
      <c r="I49" s="13">
        <f t="shared" si="11"/>
        <v>1.35E-2</v>
      </c>
      <c r="J49" s="35">
        <f t="shared" si="12"/>
        <v>44166</v>
      </c>
      <c r="K49" s="2">
        <f t="shared" si="13"/>
        <v>25</v>
      </c>
      <c r="L49" s="18">
        <f t="shared" si="14"/>
        <v>25</v>
      </c>
      <c r="M49" s="12">
        <f t="shared" si="2"/>
        <v>1.0013312110000001</v>
      </c>
      <c r="N49" s="12">
        <f t="shared" ca="1" si="3"/>
        <v>1.0032026190000001</v>
      </c>
      <c r="O49" s="18">
        <f t="shared" si="15"/>
        <v>0</v>
      </c>
      <c r="P49" s="14">
        <f t="shared" ca="1" si="4"/>
        <v>3.2026189999999999</v>
      </c>
      <c r="Q49" s="21">
        <f t="shared" si="5"/>
        <v>0</v>
      </c>
      <c r="R49" s="14">
        <f t="shared" si="16"/>
        <v>0</v>
      </c>
      <c r="S49" s="4" t="str">
        <f t="shared" si="17"/>
        <v>J=</v>
      </c>
      <c r="T49" s="35">
        <f t="shared" si="18"/>
        <v>44291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1">
        <f t="shared" si="8"/>
        <v>44204</v>
      </c>
      <c r="B50" s="15">
        <f t="shared" ca="1" si="25"/>
        <v>1003.3309379900001</v>
      </c>
      <c r="C50" s="14">
        <f t="shared" si="9"/>
        <v>1000</v>
      </c>
      <c r="D50" s="13">
        <f ca="1">IF(A50&lt;$B$1,VLOOKUP(A50,[1]DI!$A$4:$B$15000,2,FALSE),0)</f>
        <v>1.9000000000000006E-2</v>
      </c>
      <c r="E50" s="14">
        <f t="shared" ca="1" si="0"/>
        <v>1.0000746899999999</v>
      </c>
      <c r="F50" s="14">
        <f ca="1">(TRUNC(PRODUCT($E$12:$E49),16))</f>
        <v>1.00194375412753</v>
      </c>
      <c r="G50" s="14">
        <f t="shared" si="10"/>
        <v>1</v>
      </c>
      <c r="H50" s="14">
        <f t="shared" ca="1" si="1"/>
        <v>1.0019437499999999</v>
      </c>
      <c r="I50" s="13">
        <f t="shared" si="11"/>
        <v>1.35E-2</v>
      </c>
      <c r="J50" s="35">
        <f t="shared" si="12"/>
        <v>44166</v>
      </c>
      <c r="K50" s="2">
        <f t="shared" si="13"/>
        <v>26</v>
      </c>
      <c r="L50" s="18">
        <f t="shared" si="14"/>
        <v>26</v>
      </c>
      <c r="M50" s="12">
        <f t="shared" si="2"/>
        <v>1.0013844970000001</v>
      </c>
      <c r="N50" s="12">
        <f t="shared" ca="1" si="3"/>
        <v>1.0033309379999999</v>
      </c>
      <c r="O50" s="18">
        <f t="shared" si="15"/>
        <v>0</v>
      </c>
      <c r="P50" s="14">
        <f t="shared" ca="1" si="4"/>
        <v>3.3309379899999998</v>
      </c>
      <c r="Q50" s="21">
        <f t="shared" si="5"/>
        <v>0</v>
      </c>
      <c r="R50" s="14">
        <f t="shared" si="16"/>
        <v>0</v>
      </c>
      <c r="S50" s="4" t="str">
        <f t="shared" si="17"/>
        <v>J=</v>
      </c>
      <c r="T50" s="35">
        <f t="shared" si="18"/>
        <v>44291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1">
        <f t="shared" si="8"/>
        <v>44205</v>
      </c>
      <c r="B51" s="15">
        <f t="shared" ca="1" si="25"/>
        <v>1003.45927699</v>
      </c>
      <c r="C51" s="14">
        <f t="shared" si="9"/>
        <v>1000</v>
      </c>
      <c r="D51" s="13">
        <f ca="1">IF(A51&lt;$B$1,VLOOKUP(A51,[1]DI!$A$4:$B$15000,2,FALSE),0)</f>
        <v>0</v>
      </c>
      <c r="E51" s="14">
        <f t="shared" ca="1" si="0"/>
        <v>1</v>
      </c>
      <c r="F51" s="14">
        <f ca="1">(TRUNC(PRODUCT($E$12:$E50),16))</f>
        <v>1.0020185893065201</v>
      </c>
      <c r="G51" s="14">
        <f t="shared" si="10"/>
        <v>1</v>
      </c>
      <c r="H51" s="14">
        <f t="shared" ca="1" si="1"/>
        <v>1.00201859</v>
      </c>
      <c r="I51" s="13">
        <f t="shared" si="11"/>
        <v>1.35E-2</v>
      </c>
      <c r="J51" s="35">
        <f t="shared" si="12"/>
        <v>44166</v>
      </c>
      <c r="K51" s="2">
        <f t="shared" si="13"/>
        <v>26</v>
      </c>
      <c r="L51" s="18">
        <f t="shared" si="14"/>
        <v>27</v>
      </c>
      <c r="M51" s="12">
        <f t="shared" si="2"/>
        <v>1.001437785</v>
      </c>
      <c r="N51" s="12">
        <f t="shared" ca="1" si="3"/>
        <v>1.0034592769999999</v>
      </c>
      <c r="O51" s="18">
        <f t="shared" si="15"/>
        <v>0</v>
      </c>
      <c r="P51" s="14">
        <f t="shared" ca="1" si="4"/>
        <v>3.4592769900000002</v>
      </c>
      <c r="Q51" s="21">
        <f t="shared" si="5"/>
        <v>0</v>
      </c>
      <c r="R51" s="14">
        <f t="shared" si="16"/>
        <v>0</v>
      </c>
      <c r="S51" s="4" t="str">
        <f t="shared" si="17"/>
        <v>J=</v>
      </c>
      <c r="T51" s="35">
        <f t="shared" si="18"/>
        <v>44291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1">
        <f t="shared" si="8"/>
        <v>44206</v>
      </c>
      <c r="B52" s="15">
        <f t="shared" ca="1" si="25"/>
        <v>1003.45927699</v>
      </c>
      <c r="C52" s="14">
        <f t="shared" si="9"/>
        <v>1000</v>
      </c>
      <c r="D52" s="13">
        <f ca="1">IF(A52&lt;$B$1,VLOOKUP(A52,[1]DI!$A$4:$B$15000,2,FALSE),0)</f>
        <v>0</v>
      </c>
      <c r="E52" s="14">
        <f t="shared" ca="1" si="0"/>
        <v>1</v>
      </c>
      <c r="F52" s="14">
        <f ca="1">(TRUNC(PRODUCT($E$12:$E51),16))</f>
        <v>1.0020185893065201</v>
      </c>
      <c r="G52" s="14">
        <f t="shared" si="10"/>
        <v>1</v>
      </c>
      <c r="H52" s="14">
        <f t="shared" ca="1" si="1"/>
        <v>1.00201859</v>
      </c>
      <c r="I52" s="13">
        <f t="shared" si="11"/>
        <v>1.35E-2</v>
      </c>
      <c r="J52" s="35">
        <f t="shared" si="12"/>
        <v>44166</v>
      </c>
      <c r="K52" s="2">
        <f t="shared" si="13"/>
        <v>26</v>
      </c>
      <c r="L52" s="18">
        <f t="shared" si="14"/>
        <v>27</v>
      </c>
      <c r="M52" s="12">
        <f t="shared" si="2"/>
        <v>1.001437785</v>
      </c>
      <c r="N52" s="12">
        <f t="shared" ca="1" si="3"/>
        <v>1.0034592769999999</v>
      </c>
      <c r="O52" s="18">
        <f t="shared" si="15"/>
        <v>0</v>
      </c>
      <c r="P52" s="14">
        <f t="shared" ca="1" si="4"/>
        <v>3.4592769900000002</v>
      </c>
      <c r="Q52" s="21">
        <f t="shared" si="5"/>
        <v>0</v>
      </c>
      <c r="R52" s="14">
        <f t="shared" si="16"/>
        <v>0</v>
      </c>
      <c r="S52" s="4" t="str">
        <f t="shared" si="17"/>
        <v>J=</v>
      </c>
      <c r="T52" s="35">
        <f t="shared" si="18"/>
        <v>44291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1">
        <f t="shared" si="8"/>
        <v>44207</v>
      </c>
      <c r="B53" s="15">
        <f t="shared" ca="1" si="25"/>
        <v>1003.45927699</v>
      </c>
      <c r="C53" s="14">
        <f t="shared" si="9"/>
        <v>1000</v>
      </c>
      <c r="D53" s="13">
        <f ca="1">IF(A53&lt;$B$1,VLOOKUP(A53,[1]DI!$A$4:$B$15000,2,FALSE),0)</f>
        <v>1.9000000000000006E-2</v>
      </c>
      <c r="E53" s="14">
        <f t="shared" ca="1" si="0"/>
        <v>1.0000746899999999</v>
      </c>
      <c r="F53" s="14">
        <f ca="1">(TRUNC(PRODUCT($E$12:$E52),16))</f>
        <v>1.0020185893065201</v>
      </c>
      <c r="G53" s="14">
        <f t="shared" si="10"/>
        <v>1</v>
      </c>
      <c r="H53" s="14">
        <f t="shared" ca="1" si="1"/>
        <v>1.00201859</v>
      </c>
      <c r="I53" s="13">
        <f t="shared" si="11"/>
        <v>1.35E-2</v>
      </c>
      <c r="J53" s="35">
        <f t="shared" si="12"/>
        <v>44166</v>
      </c>
      <c r="K53" s="2">
        <f t="shared" si="13"/>
        <v>27</v>
      </c>
      <c r="L53" s="18">
        <f t="shared" si="14"/>
        <v>27</v>
      </c>
      <c r="M53" s="12">
        <f t="shared" si="2"/>
        <v>1.001437785</v>
      </c>
      <c r="N53" s="12">
        <f t="shared" ca="1" si="3"/>
        <v>1.0034592769999999</v>
      </c>
      <c r="O53" s="18">
        <f t="shared" si="15"/>
        <v>0</v>
      </c>
      <c r="P53" s="14">
        <f t="shared" ca="1" si="4"/>
        <v>3.4592769900000002</v>
      </c>
      <c r="Q53" s="21">
        <f t="shared" si="5"/>
        <v>0</v>
      </c>
      <c r="R53" s="14">
        <f t="shared" si="16"/>
        <v>0</v>
      </c>
      <c r="S53" s="4" t="str">
        <f t="shared" si="17"/>
        <v>J=</v>
      </c>
      <c r="T53" s="35">
        <f t="shared" si="18"/>
        <v>44291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1">
        <f t="shared" si="8"/>
        <v>44208</v>
      </c>
      <c r="B54" s="15">
        <f t="shared" ca="1" si="25"/>
        <v>1003.58762699</v>
      </c>
      <c r="C54" s="14">
        <f t="shared" si="9"/>
        <v>1000</v>
      </c>
      <c r="D54" s="13">
        <f ca="1">IF(A54&lt;$B$1,VLOOKUP(A54,[1]DI!$A$4:$B$15000,2,FALSE),0)</f>
        <v>1.9000000000000006E-2</v>
      </c>
      <c r="E54" s="14">
        <f t="shared" ca="1" si="0"/>
        <v>1.0000746899999999</v>
      </c>
      <c r="F54" s="14">
        <f ca="1">(TRUNC(PRODUCT($E$12:$E53),16))</f>
        <v>1.00209343007496</v>
      </c>
      <c r="G54" s="14">
        <f t="shared" si="10"/>
        <v>1</v>
      </c>
      <c r="H54" s="14">
        <f t="shared" ca="1" si="1"/>
        <v>1.00209343</v>
      </c>
      <c r="I54" s="13">
        <f t="shared" si="11"/>
        <v>1.35E-2</v>
      </c>
      <c r="J54" s="35">
        <f t="shared" si="12"/>
        <v>44166</v>
      </c>
      <c r="K54" s="2">
        <f t="shared" si="13"/>
        <v>28</v>
      </c>
      <c r="L54" s="18">
        <f t="shared" si="14"/>
        <v>28</v>
      </c>
      <c r="M54" s="12">
        <f t="shared" si="2"/>
        <v>1.001491076</v>
      </c>
      <c r="N54" s="12">
        <f t="shared" ca="1" si="3"/>
        <v>1.0035876269999999</v>
      </c>
      <c r="O54" s="18">
        <f t="shared" si="15"/>
        <v>0</v>
      </c>
      <c r="P54" s="14">
        <f t="shared" ca="1" si="4"/>
        <v>3.58762699</v>
      </c>
      <c r="Q54" s="21">
        <f t="shared" si="5"/>
        <v>0</v>
      </c>
      <c r="R54" s="14">
        <f t="shared" si="16"/>
        <v>0</v>
      </c>
      <c r="S54" s="4" t="str">
        <f t="shared" si="17"/>
        <v>J=</v>
      </c>
      <c r="T54" s="35">
        <f t="shared" si="18"/>
        <v>44291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1">
        <f t="shared" si="8"/>
        <v>44209</v>
      </c>
      <c r="B55" s="15">
        <f t="shared" ca="1" si="25"/>
        <v>1003.71599899</v>
      </c>
      <c r="C55" s="14">
        <f t="shared" si="9"/>
        <v>1000</v>
      </c>
      <c r="D55" s="13">
        <f ca="1">IF(A55&lt;$B$1,VLOOKUP(A55,[1]DI!$A$4:$B$15000,2,FALSE),0)</f>
        <v>1.9000000000000006E-2</v>
      </c>
      <c r="E55" s="14">
        <f t="shared" ca="1" si="0"/>
        <v>1.0000746899999999</v>
      </c>
      <c r="F55" s="14">
        <f ca="1">(TRUNC(PRODUCT($E$12:$E54),16))</f>
        <v>1.00216827643325</v>
      </c>
      <c r="G55" s="14">
        <f t="shared" si="10"/>
        <v>1</v>
      </c>
      <c r="H55" s="14">
        <f t="shared" ca="1" si="1"/>
        <v>1.00216828</v>
      </c>
      <c r="I55" s="13">
        <f t="shared" si="11"/>
        <v>1.35E-2</v>
      </c>
      <c r="J55" s="35">
        <f t="shared" si="12"/>
        <v>44166</v>
      </c>
      <c r="K55" s="2">
        <f t="shared" si="13"/>
        <v>29</v>
      </c>
      <c r="L55" s="18">
        <f t="shared" si="14"/>
        <v>29</v>
      </c>
      <c r="M55" s="12">
        <f t="shared" si="2"/>
        <v>1.00154437</v>
      </c>
      <c r="N55" s="12">
        <f t="shared" ca="1" si="3"/>
        <v>1.003715999</v>
      </c>
      <c r="O55" s="18">
        <f t="shared" si="15"/>
        <v>0</v>
      </c>
      <c r="P55" s="14">
        <f t="shared" ca="1" si="4"/>
        <v>3.7159989900000001</v>
      </c>
      <c r="Q55" s="21">
        <f t="shared" si="5"/>
        <v>0</v>
      </c>
      <c r="R55" s="14">
        <f t="shared" si="16"/>
        <v>0</v>
      </c>
      <c r="S55" s="4" t="str">
        <f t="shared" si="17"/>
        <v>J=</v>
      </c>
      <c r="T55" s="35">
        <f t="shared" si="18"/>
        <v>44291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1">
        <f t="shared" si="8"/>
        <v>44210</v>
      </c>
      <c r="B56" s="15">
        <f t="shared" ca="1" si="25"/>
        <v>1003.84438</v>
      </c>
      <c r="C56" s="14">
        <f t="shared" si="9"/>
        <v>1000</v>
      </c>
      <c r="D56" s="13">
        <f ca="1">IF(A56&lt;$B$1,VLOOKUP(A56,[1]DI!$A$4:$B$15000,2,FALSE),0)</f>
        <v>1.9000000000000006E-2</v>
      </c>
      <c r="E56" s="14">
        <f t="shared" ca="1" si="0"/>
        <v>1.0000746899999999</v>
      </c>
      <c r="F56" s="14">
        <f ca="1">(TRUNC(PRODUCT($E$12:$E55),16))</f>
        <v>1.0022431283818201</v>
      </c>
      <c r="G56" s="14">
        <f t="shared" si="10"/>
        <v>1</v>
      </c>
      <c r="H56" s="14">
        <f t="shared" ca="1" si="1"/>
        <v>1.0022431300000001</v>
      </c>
      <c r="I56" s="13">
        <f t="shared" si="11"/>
        <v>1.35E-2</v>
      </c>
      <c r="J56" s="35">
        <f t="shared" si="12"/>
        <v>44166</v>
      </c>
      <c r="K56" s="2">
        <f t="shared" si="13"/>
        <v>30</v>
      </c>
      <c r="L56" s="18">
        <f t="shared" si="14"/>
        <v>30</v>
      </c>
      <c r="M56" s="12">
        <f t="shared" si="2"/>
        <v>1.0015976660000001</v>
      </c>
      <c r="N56" s="12">
        <f t="shared" ca="1" si="3"/>
        <v>1.0038443800000001</v>
      </c>
      <c r="O56" s="18">
        <f t="shared" si="15"/>
        <v>0</v>
      </c>
      <c r="P56" s="14">
        <f t="shared" ca="1" si="4"/>
        <v>3.8443800000000001</v>
      </c>
      <c r="Q56" s="21">
        <f t="shared" si="5"/>
        <v>0</v>
      </c>
      <c r="R56" s="14">
        <f t="shared" si="16"/>
        <v>0</v>
      </c>
      <c r="S56" s="4" t="str">
        <f t="shared" si="17"/>
        <v>J=</v>
      </c>
      <c r="T56" s="35">
        <f t="shared" si="18"/>
        <v>44291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1">
        <f t="shared" si="8"/>
        <v>44211</v>
      </c>
      <c r="B57" s="15">
        <f t="shared" ca="1" si="25"/>
        <v>1003.972783</v>
      </c>
      <c r="C57" s="14">
        <f t="shared" si="9"/>
        <v>1000</v>
      </c>
      <c r="D57" s="13">
        <f ca="1">IF(A57&lt;$B$1,VLOOKUP(A57,[1]DI!$A$4:$B$15000,2,FALSE),0)</f>
        <v>1.9000000000000006E-2</v>
      </c>
      <c r="E57" s="14">
        <f t="shared" ca="1" si="0"/>
        <v>1.0000746899999999</v>
      </c>
      <c r="F57" s="14">
        <f ca="1">(TRUNC(PRODUCT($E$12:$E56),16))</f>
        <v>1.00231798592107</v>
      </c>
      <c r="G57" s="14">
        <f t="shared" si="10"/>
        <v>1</v>
      </c>
      <c r="H57" s="14">
        <f t="shared" ca="1" si="1"/>
        <v>1.0023179900000001</v>
      </c>
      <c r="I57" s="13">
        <f t="shared" si="11"/>
        <v>1.35E-2</v>
      </c>
      <c r="J57" s="35">
        <f t="shared" si="12"/>
        <v>44166</v>
      </c>
      <c r="K57" s="2">
        <f t="shared" si="13"/>
        <v>31</v>
      </c>
      <c r="L57" s="18">
        <f t="shared" si="14"/>
        <v>31</v>
      </c>
      <c r="M57" s="12">
        <f t="shared" si="2"/>
        <v>1.0016509659999999</v>
      </c>
      <c r="N57" s="12">
        <f t="shared" ca="1" si="3"/>
        <v>1.003972783</v>
      </c>
      <c r="O57" s="18">
        <f t="shared" si="15"/>
        <v>0</v>
      </c>
      <c r="P57" s="14">
        <f t="shared" ca="1" si="4"/>
        <v>3.9727830000000002</v>
      </c>
      <c r="Q57" s="21">
        <f t="shared" si="5"/>
        <v>0</v>
      </c>
      <c r="R57" s="14">
        <f t="shared" si="16"/>
        <v>0</v>
      </c>
      <c r="S57" s="4" t="str">
        <f t="shared" si="17"/>
        <v>J=</v>
      </c>
      <c r="T57" s="35">
        <f t="shared" si="18"/>
        <v>44291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1">
        <f t="shared" si="8"/>
        <v>44212</v>
      </c>
      <c r="B58" s="15">
        <f t="shared" ca="1" si="25"/>
        <v>1004.10119599</v>
      </c>
      <c r="C58" s="14">
        <f t="shared" si="9"/>
        <v>1000</v>
      </c>
      <c r="D58" s="13">
        <f ca="1">IF(A58&lt;$B$1,VLOOKUP(A58,[1]DI!$A$4:$B$15000,2,FALSE),0)</f>
        <v>0</v>
      </c>
      <c r="E58" s="14">
        <f t="shared" ca="1" si="0"/>
        <v>1</v>
      </c>
      <c r="F58" s="14">
        <f ca="1">(TRUNC(PRODUCT($E$12:$E57),16))</f>
        <v>1.00239284905144</v>
      </c>
      <c r="G58" s="14">
        <f t="shared" si="10"/>
        <v>1</v>
      </c>
      <c r="H58" s="14">
        <f t="shared" ca="1" si="1"/>
        <v>1.0023928499999999</v>
      </c>
      <c r="I58" s="13">
        <f t="shared" si="11"/>
        <v>1.35E-2</v>
      </c>
      <c r="J58" s="35">
        <f t="shared" si="12"/>
        <v>44166</v>
      </c>
      <c r="K58" s="2">
        <f t="shared" si="13"/>
        <v>31</v>
      </c>
      <c r="L58" s="18">
        <f t="shared" si="14"/>
        <v>32</v>
      </c>
      <c r="M58" s="12">
        <f t="shared" si="2"/>
        <v>1.0017042679999999</v>
      </c>
      <c r="N58" s="12">
        <f t="shared" ca="1" si="3"/>
        <v>1.0041011959999999</v>
      </c>
      <c r="O58" s="18">
        <f t="shared" si="15"/>
        <v>0</v>
      </c>
      <c r="P58" s="14">
        <f t="shared" ca="1" si="4"/>
        <v>4.1011959899999999</v>
      </c>
      <c r="Q58" s="21">
        <f t="shared" si="5"/>
        <v>0</v>
      </c>
      <c r="R58" s="14">
        <f t="shared" si="16"/>
        <v>0</v>
      </c>
      <c r="S58" s="4" t="str">
        <f t="shared" si="17"/>
        <v>J=</v>
      </c>
      <c r="T58" s="35">
        <f t="shared" si="18"/>
        <v>44291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1">
        <f t="shared" si="8"/>
        <v>44213</v>
      </c>
      <c r="B59" s="15">
        <f t="shared" ca="1" si="25"/>
        <v>1004.10119599</v>
      </c>
      <c r="C59" s="14">
        <f t="shared" si="9"/>
        <v>1000</v>
      </c>
      <c r="D59" s="13">
        <f ca="1">IF(A59&lt;$B$1,VLOOKUP(A59,[1]DI!$A$4:$B$15000,2,FALSE),0)</f>
        <v>0</v>
      </c>
      <c r="E59" s="14">
        <f t="shared" ca="1" si="0"/>
        <v>1</v>
      </c>
      <c r="F59" s="14">
        <f ca="1">(TRUNC(PRODUCT($E$12:$E58),16))</f>
        <v>1.00239284905144</v>
      </c>
      <c r="G59" s="14">
        <f t="shared" si="10"/>
        <v>1</v>
      </c>
      <c r="H59" s="14">
        <f t="shared" ca="1" si="1"/>
        <v>1.0023928499999999</v>
      </c>
      <c r="I59" s="13">
        <f t="shared" si="11"/>
        <v>1.35E-2</v>
      </c>
      <c r="J59" s="35">
        <f t="shared" si="12"/>
        <v>44166</v>
      </c>
      <c r="K59" s="2">
        <f t="shared" si="13"/>
        <v>31</v>
      </c>
      <c r="L59" s="18">
        <f t="shared" si="14"/>
        <v>32</v>
      </c>
      <c r="M59" s="12">
        <f t="shared" si="2"/>
        <v>1.0017042679999999</v>
      </c>
      <c r="N59" s="12">
        <f t="shared" ca="1" si="3"/>
        <v>1.0041011959999999</v>
      </c>
      <c r="O59" s="18">
        <f t="shared" si="15"/>
        <v>0</v>
      </c>
      <c r="P59" s="14">
        <f t="shared" ca="1" si="4"/>
        <v>4.1011959899999999</v>
      </c>
      <c r="Q59" s="21">
        <f t="shared" si="5"/>
        <v>0</v>
      </c>
      <c r="R59" s="14">
        <f t="shared" si="16"/>
        <v>0</v>
      </c>
      <c r="S59" s="4" t="str">
        <f t="shared" si="17"/>
        <v>J=</v>
      </c>
      <c r="T59" s="35">
        <f t="shared" si="18"/>
        <v>44291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1">
        <f t="shared" si="8"/>
        <v>44214</v>
      </c>
      <c r="B60" s="15">
        <f t="shared" ca="1" si="25"/>
        <v>1004.10119599</v>
      </c>
      <c r="C60" s="14">
        <f t="shared" si="9"/>
        <v>1000</v>
      </c>
      <c r="D60" s="13">
        <f ca="1">IF(A60&lt;$B$1,VLOOKUP(A60,[1]DI!$A$4:$B$15000,2,FALSE),0)</f>
        <v>1.9000000000000006E-2</v>
      </c>
      <c r="E60" s="14">
        <f t="shared" ca="1" si="0"/>
        <v>1.0000746899999999</v>
      </c>
      <c r="F60" s="14">
        <f ca="1">(TRUNC(PRODUCT($E$12:$E59),16))</f>
        <v>1.00239284905144</v>
      </c>
      <c r="G60" s="14">
        <f t="shared" si="10"/>
        <v>1</v>
      </c>
      <c r="H60" s="14">
        <f t="shared" ca="1" si="1"/>
        <v>1.0023928499999999</v>
      </c>
      <c r="I60" s="13">
        <f t="shared" si="11"/>
        <v>1.35E-2</v>
      </c>
      <c r="J60" s="35">
        <f t="shared" si="12"/>
        <v>44166</v>
      </c>
      <c r="K60" s="2">
        <f t="shared" si="13"/>
        <v>32</v>
      </c>
      <c r="L60" s="18">
        <f t="shared" si="14"/>
        <v>32</v>
      </c>
      <c r="M60" s="12">
        <f t="shared" si="2"/>
        <v>1.0017042679999999</v>
      </c>
      <c r="N60" s="12">
        <f t="shared" ca="1" si="3"/>
        <v>1.0041011959999999</v>
      </c>
      <c r="O60" s="18">
        <f t="shared" si="15"/>
        <v>0</v>
      </c>
      <c r="P60" s="14">
        <f t="shared" ca="1" si="4"/>
        <v>4.1011959899999999</v>
      </c>
      <c r="Q60" s="21">
        <f t="shared" si="5"/>
        <v>0</v>
      </c>
      <c r="R60" s="14">
        <f t="shared" si="16"/>
        <v>0</v>
      </c>
      <c r="S60" s="4" t="str">
        <f t="shared" si="17"/>
        <v>J=</v>
      </c>
      <c r="T60" s="35">
        <f t="shared" si="18"/>
        <v>44291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1">
        <f t="shared" si="8"/>
        <v>44215</v>
      </c>
      <c r="B61" s="15">
        <f t="shared" ca="1" si="25"/>
        <v>1004.22962999</v>
      </c>
      <c r="C61" s="14">
        <f t="shared" si="9"/>
        <v>1000</v>
      </c>
      <c r="D61" s="13">
        <f ca="1">IF(A61&lt;$B$1,VLOOKUP(A61,[1]DI!$A$4:$B$15000,2,FALSE),0)</f>
        <v>1.9000000000000006E-2</v>
      </c>
      <c r="E61" s="14">
        <f t="shared" ca="1" si="0"/>
        <v>1.0000746899999999</v>
      </c>
      <c r="F61" s="14">
        <f ca="1">(TRUNC(PRODUCT($E$12:$E60),16))</f>
        <v>1.0024677177733401</v>
      </c>
      <c r="G61" s="14">
        <f t="shared" si="10"/>
        <v>1</v>
      </c>
      <c r="H61" s="14">
        <f t="shared" ca="1" si="1"/>
        <v>1.0024677200000001</v>
      </c>
      <c r="I61" s="13">
        <f t="shared" si="11"/>
        <v>1.35E-2</v>
      </c>
      <c r="J61" s="35">
        <f t="shared" si="12"/>
        <v>44166</v>
      </c>
      <c r="K61" s="2">
        <f t="shared" si="13"/>
        <v>33</v>
      </c>
      <c r="L61" s="18">
        <f t="shared" si="14"/>
        <v>33</v>
      </c>
      <c r="M61" s="12">
        <f t="shared" si="2"/>
        <v>1.0017575729999999</v>
      </c>
      <c r="N61" s="12">
        <f t="shared" ca="1" si="3"/>
        <v>1.00422963</v>
      </c>
      <c r="O61" s="18">
        <f t="shared" si="15"/>
        <v>0</v>
      </c>
      <c r="P61" s="14">
        <f t="shared" ca="1" si="4"/>
        <v>4.2296299900000003</v>
      </c>
      <c r="Q61" s="21">
        <f t="shared" si="5"/>
        <v>0</v>
      </c>
      <c r="R61" s="14">
        <f t="shared" si="16"/>
        <v>0</v>
      </c>
      <c r="S61" s="4" t="str">
        <f t="shared" si="17"/>
        <v>J=</v>
      </c>
      <c r="T61" s="35">
        <f t="shared" si="18"/>
        <v>44291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1">
        <f t="shared" si="8"/>
        <v>44216</v>
      </c>
      <c r="B62" s="15">
        <f t="shared" ca="1" si="25"/>
        <v>1004.358075</v>
      </c>
      <c r="C62" s="14">
        <f t="shared" si="9"/>
        <v>1000</v>
      </c>
      <c r="D62" s="13">
        <f ca="1">IF(A62&lt;$B$1,VLOOKUP(A62,[1]DI!$A$4:$B$15000,2,FALSE),0)</f>
        <v>1.9000000000000006E-2</v>
      </c>
      <c r="E62" s="14">
        <f t="shared" ca="1" si="0"/>
        <v>1.0000746899999999</v>
      </c>
      <c r="F62" s="14">
        <f ca="1">(TRUNC(PRODUCT($E$12:$E61),16))</f>
        <v>1.00254259208718</v>
      </c>
      <c r="G62" s="14">
        <f t="shared" si="10"/>
        <v>1</v>
      </c>
      <c r="H62" s="14">
        <f t="shared" ca="1" si="1"/>
        <v>1.00254259</v>
      </c>
      <c r="I62" s="13">
        <f t="shared" si="11"/>
        <v>1.35E-2</v>
      </c>
      <c r="J62" s="35">
        <f t="shared" si="12"/>
        <v>44166</v>
      </c>
      <c r="K62" s="2">
        <f t="shared" si="13"/>
        <v>34</v>
      </c>
      <c r="L62" s="18">
        <f t="shared" si="14"/>
        <v>34</v>
      </c>
      <c r="M62" s="12">
        <f t="shared" si="2"/>
        <v>1.0018108809999999</v>
      </c>
      <c r="N62" s="12">
        <f t="shared" ca="1" si="3"/>
        <v>1.0043580750000001</v>
      </c>
      <c r="O62" s="18">
        <f t="shared" si="15"/>
        <v>0</v>
      </c>
      <c r="P62" s="14">
        <f t="shared" ca="1" si="4"/>
        <v>4.3580750000000004</v>
      </c>
      <c r="Q62" s="21">
        <f t="shared" si="5"/>
        <v>0</v>
      </c>
      <c r="R62" s="14">
        <f t="shared" si="16"/>
        <v>0</v>
      </c>
      <c r="S62" s="4" t="str">
        <f t="shared" si="17"/>
        <v>J=</v>
      </c>
      <c r="T62" s="35">
        <f t="shared" si="18"/>
        <v>44291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1">
        <f t="shared" si="8"/>
        <v>44217</v>
      </c>
      <c r="B63" s="15">
        <f t="shared" ca="1" si="25"/>
        <v>1004.48654099</v>
      </c>
      <c r="C63" s="14">
        <f t="shared" si="9"/>
        <v>1000</v>
      </c>
      <c r="D63" s="13">
        <f ca="1">IF(A63&lt;$B$1,VLOOKUP(A63,[1]DI!$A$4:$B$15000,2,FALSE),0)</f>
        <v>1.9000000000000006E-2</v>
      </c>
      <c r="E63" s="14">
        <f t="shared" ca="1" si="0"/>
        <v>1.0000746899999999</v>
      </c>
      <c r="F63" s="14">
        <f ca="1">(TRUNC(PRODUCT($E$12:$E62),16))</f>
        <v>1.00261747199338</v>
      </c>
      <c r="G63" s="14">
        <f t="shared" si="10"/>
        <v>1</v>
      </c>
      <c r="H63" s="14">
        <f t="shared" ca="1" si="1"/>
        <v>1.0026174699999999</v>
      </c>
      <c r="I63" s="13">
        <f t="shared" si="11"/>
        <v>1.35E-2</v>
      </c>
      <c r="J63" s="35">
        <f t="shared" si="12"/>
        <v>44166</v>
      </c>
      <c r="K63" s="2">
        <f t="shared" si="13"/>
        <v>35</v>
      </c>
      <c r="L63" s="18">
        <f t="shared" si="14"/>
        <v>35</v>
      </c>
      <c r="M63" s="12">
        <f t="shared" si="2"/>
        <v>1.001864192</v>
      </c>
      <c r="N63" s="12">
        <f t="shared" ca="1" si="3"/>
        <v>1.0044865409999999</v>
      </c>
      <c r="O63" s="18">
        <f t="shared" si="15"/>
        <v>0</v>
      </c>
      <c r="P63" s="14">
        <f t="shared" ca="1" si="4"/>
        <v>4.48654099</v>
      </c>
      <c r="Q63" s="21">
        <f t="shared" si="5"/>
        <v>0</v>
      </c>
      <c r="R63" s="14">
        <f t="shared" si="16"/>
        <v>0</v>
      </c>
      <c r="S63" s="4" t="str">
        <f t="shared" si="17"/>
        <v>J=</v>
      </c>
      <c r="T63" s="35">
        <f t="shared" si="18"/>
        <v>44291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1">
        <f t="shared" si="8"/>
        <v>44218</v>
      </c>
      <c r="B64" s="15">
        <f t="shared" ca="1" si="25"/>
        <v>1004.61502899</v>
      </c>
      <c r="C64" s="14">
        <f t="shared" si="9"/>
        <v>1000</v>
      </c>
      <c r="D64" s="13">
        <f ca="1">IF(A64&lt;$B$1,VLOOKUP(A64,[1]DI!$A$4:$B$15000,2,FALSE),0)</f>
        <v>1.9000000000000006E-2</v>
      </c>
      <c r="E64" s="14">
        <f t="shared" ca="1" si="0"/>
        <v>1.0000746899999999</v>
      </c>
      <c r="F64" s="14">
        <f ca="1">(TRUNC(PRODUCT($E$12:$E63),16))</f>
        <v>1.0026923574923701</v>
      </c>
      <c r="G64" s="14">
        <f t="shared" si="10"/>
        <v>1</v>
      </c>
      <c r="H64" s="14">
        <f t="shared" ca="1" si="1"/>
        <v>1.0026923599999999</v>
      </c>
      <c r="I64" s="13">
        <f t="shared" si="11"/>
        <v>1.35E-2</v>
      </c>
      <c r="J64" s="35">
        <f t="shared" si="12"/>
        <v>44166</v>
      </c>
      <c r="K64" s="2">
        <f t="shared" si="13"/>
        <v>36</v>
      </c>
      <c r="L64" s="18">
        <f t="shared" si="14"/>
        <v>36</v>
      </c>
      <c r="M64" s="12">
        <f t="shared" si="2"/>
        <v>1.0019175060000001</v>
      </c>
      <c r="N64" s="12">
        <f t="shared" ca="1" si="3"/>
        <v>1.004615029</v>
      </c>
      <c r="O64" s="18">
        <f t="shared" si="15"/>
        <v>0</v>
      </c>
      <c r="P64" s="14">
        <f t="shared" ca="1" si="4"/>
        <v>4.6150289899999999</v>
      </c>
      <c r="Q64" s="21">
        <f t="shared" si="5"/>
        <v>0</v>
      </c>
      <c r="R64" s="14">
        <f t="shared" si="16"/>
        <v>0</v>
      </c>
      <c r="S64" s="4" t="str">
        <f t="shared" si="17"/>
        <v>J=</v>
      </c>
      <c r="T64" s="35">
        <f t="shared" si="18"/>
        <v>44291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1">
        <f t="shared" si="8"/>
        <v>44219</v>
      </c>
      <c r="B65" s="15">
        <f t="shared" ca="1" si="25"/>
        <v>1004.74352599</v>
      </c>
      <c r="C65" s="14">
        <f t="shared" si="9"/>
        <v>1000</v>
      </c>
      <c r="D65" s="13">
        <f ca="1">IF(A65&lt;$B$1,VLOOKUP(A65,[1]DI!$A$4:$B$15000,2,FALSE),0)</f>
        <v>0</v>
      </c>
      <c r="E65" s="14">
        <f t="shared" ca="1" si="0"/>
        <v>1</v>
      </c>
      <c r="F65" s="14">
        <f ca="1">(TRUNC(PRODUCT($E$12:$E64),16))</f>
        <v>1.00276724858455</v>
      </c>
      <c r="G65" s="14">
        <f t="shared" si="10"/>
        <v>1</v>
      </c>
      <c r="H65" s="14">
        <f t="shared" ca="1" si="1"/>
        <v>1.00276725</v>
      </c>
      <c r="I65" s="13">
        <f t="shared" si="11"/>
        <v>1.35E-2</v>
      </c>
      <c r="J65" s="35">
        <f t="shared" si="12"/>
        <v>44166</v>
      </c>
      <c r="K65" s="2">
        <f t="shared" si="13"/>
        <v>36</v>
      </c>
      <c r="L65" s="18">
        <f t="shared" si="14"/>
        <v>37</v>
      </c>
      <c r="M65" s="12">
        <f t="shared" si="2"/>
        <v>1.0019708220000001</v>
      </c>
      <c r="N65" s="12">
        <f t="shared" ca="1" si="3"/>
        <v>1.0047435259999999</v>
      </c>
      <c r="O65" s="18">
        <f t="shared" si="15"/>
        <v>0</v>
      </c>
      <c r="P65" s="14">
        <f t="shared" ca="1" si="4"/>
        <v>4.7435259900000002</v>
      </c>
      <c r="Q65" s="21">
        <f t="shared" si="5"/>
        <v>0</v>
      </c>
      <c r="R65" s="14">
        <f t="shared" si="16"/>
        <v>0</v>
      </c>
      <c r="S65" s="4" t="str">
        <f t="shared" si="17"/>
        <v>J=</v>
      </c>
      <c r="T65" s="35">
        <f t="shared" si="18"/>
        <v>44291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1">
        <f t="shared" si="8"/>
        <v>44220</v>
      </c>
      <c r="B66" s="15">
        <f t="shared" ca="1" si="25"/>
        <v>1004.74352599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0"/>
        <v>1</v>
      </c>
      <c r="F66" s="14">
        <f ca="1">(TRUNC(PRODUCT($E$12:$E65),16))</f>
        <v>1.00276724858455</v>
      </c>
      <c r="G66" s="14">
        <f t="shared" si="10"/>
        <v>1</v>
      </c>
      <c r="H66" s="14">
        <f t="shared" ca="1" si="1"/>
        <v>1.00276725</v>
      </c>
      <c r="I66" s="13">
        <f t="shared" si="11"/>
        <v>1.35E-2</v>
      </c>
      <c r="J66" s="35">
        <f t="shared" si="12"/>
        <v>44166</v>
      </c>
      <c r="K66" s="2">
        <f t="shared" si="13"/>
        <v>36</v>
      </c>
      <c r="L66" s="18">
        <f t="shared" si="14"/>
        <v>37</v>
      </c>
      <c r="M66" s="12">
        <f t="shared" si="2"/>
        <v>1.0019708220000001</v>
      </c>
      <c r="N66" s="12">
        <f t="shared" ca="1" si="3"/>
        <v>1.0047435259999999</v>
      </c>
      <c r="O66" s="18">
        <f t="shared" si="15"/>
        <v>0</v>
      </c>
      <c r="P66" s="14">
        <f t="shared" ca="1" si="4"/>
        <v>4.7435259900000002</v>
      </c>
      <c r="Q66" s="21">
        <f t="shared" si="5"/>
        <v>0</v>
      </c>
      <c r="R66" s="14">
        <f t="shared" si="16"/>
        <v>0</v>
      </c>
      <c r="S66" s="4" t="str">
        <f t="shared" si="17"/>
        <v>J=</v>
      </c>
      <c r="T66" s="35">
        <f t="shared" si="18"/>
        <v>44291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1">
        <f t="shared" si="8"/>
        <v>44221</v>
      </c>
      <c r="B67" s="15">
        <f t="shared" ca="1" si="25"/>
        <v>1004.74352599</v>
      </c>
      <c r="C67" s="14">
        <f t="shared" si="9"/>
        <v>1000</v>
      </c>
      <c r="D67" s="13">
        <f ca="1">IF(A67&lt;$B$1,VLOOKUP(A67,[1]DI!$A$4:$B$15000,2,FALSE),0)</f>
        <v>1.9000000000000006E-2</v>
      </c>
      <c r="E67" s="14">
        <f t="shared" ca="1" si="0"/>
        <v>1.0000746899999999</v>
      </c>
      <c r="F67" s="14">
        <f ca="1">(TRUNC(PRODUCT($E$12:$E66),16))</f>
        <v>1.00276724858455</v>
      </c>
      <c r="G67" s="14">
        <f t="shared" si="10"/>
        <v>1</v>
      </c>
      <c r="H67" s="14">
        <f t="shared" ca="1" si="1"/>
        <v>1.00276725</v>
      </c>
      <c r="I67" s="13">
        <f t="shared" si="11"/>
        <v>1.35E-2</v>
      </c>
      <c r="J67" s="35">
        <f t="shared" si="12"/>
        <v>44166</v>
      </c>
      <c r="K67" s="2">
        <f t="shared" si="13"/>
        <v>37</v>
      </c>
      <c r="L67" s="18">
        <f t="shared" si="14"/>
        <v>37</v>
      </c>
      <c r="M67" s="12">
        <f t="shared" si="2"/>
        <v>1.0019708220000001</v>
      </c>
      <c r="N67" s="12">
        <f t="shared" ca="1" si="3"/>
        <v>1.0047435259999999</v>
      </c>
      <c r="O67" s="18">
        <f t="shared" si="15"/>
        <v>0</v>
      </c>
      <c r="P67" s="14">
        <f t="shared" ca="1" si="4"/>
        <v>4.7435259900000002</v>
      </c>
      <c r="Q67" s="21">
        <f t="shared" si="5"/>
        <v>0</v>
      </c>
      <c r="R67" s="14">
        <f t="shared" si="16"/>
        <v>0</v>
      </c>
      <c r="S67" s="4" t="str">
        <f t="shared" si="17"/>
        <v>J=</v>
      </c>
      <c r="T67" s="35">
        <f t="shared" si="18"/>
        <v>44291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1">
        <f t="shared" si="8"/>
        <v>44222</v>
      </c>
      <c r="B68" s="15">
        <f t="shared" ca="1" si="25"/>
        <v>1004.872044</v>
      </c>
      <c r="C68" s="14">
        <f t="shared" si="9"/>
        <v>1000</v>
      </c>
      <c r="D68" s="13">
        <f ca="1">IF(A68&lt;$B$1,VLOOKUP(A68,[1]DI!$A$4:$B$15000,2,FALSE),0)</f>
        <v>1.9000000000000006E-2</v>
      </c>
      <c r="E68" s="14">
        <f t="shared" ca="1" si="0"/>
        <v>1.0000746899999999</v>
      </c>
      <c r="F68" s="14">
        <f ca="1">(TRUNC(PRODUCT($E$12:$E67),16))</f>
        <v>1.00284214527034</v>
      </c>
      <c r="G68" s="14">
        <f t="shared" si="10"/>
        <v>1</v>
      </c>
      <c r="H68" s="14">
        <f t="shared" ca="1" si="1"/>
        <v>1.00284215</v>
      </c>
      <c r="I68" s="13">
        <f t="shared" si="11"/>
        <v>1.35E-2</v>
      </c>
      <c r="J68" s="35">
        <f t="shared" si="12"/>
        <v>44166</v>
      </c>
      <c r="K68" s="2">
        <f t="shared" si="13"/>
        <v>38</v>
      </c>
      <c r="L68" s="18">
        <f t="shared" si="14"/>
        <v>38</v>
      </c>
      <c r="M68" s="12">
        <f t="shared" si="2"/>
        <v>1.0020241409999999</v>
      </c>
      <c r="N68" s="12">
        <f t="shared" ca="1" si="3"/>
        <v>1.0048720440000001</v>
      </c>
      <c r="O68" s="18">
        <f t="shared" si="15"/>
        <v>0</v>
      </c>
      <c r="P68" s="14">
        <f t="shared" ca="1" si="4"/>
        <v>4.8720439999999998</v>
      </c>
      <c r="Q68" s="21">
        <f t="shared" si="5"/>
        <v>0</v>
      </c>
      <c r="R68" s="14">
        <f t="shared" si="16"/>
        <v>0</v>
      </c>
      <c r="S68" s="4" t="str">
        <f t="shared" si="17"/>
        <v>J=</v>
      </c>
      <c r="T68" s="35">
        <f t="shared" si="18"/>
        <v>44291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1">
        <f t="shared" si="8"/>
        <v>44223</v>
      </c>
      <c r="B69" s="15">
        <f t="shared" ca="1" si="25"/>
        <v>1005.000574</v>
      </c>
      <c r="C69" s="14">
        <f t="shared" si="9"/>
        <v>1000</v>
      </c>
      <c r="D69" s="13">
        <f ca="1">IF(A69&lt;$B$1,VLOOKUP(A69,[1]DI!$A$4:$B$15000,2,FALSE),0)</f>
        <v>1.9000000000000006E-2</v>
      </c>
      <c r="E69" s="14">
        <f t="shared" ca="1" si="0"/>
        <v>1.0000746899999999</v>
      </c>
      <c r="F69" s="14">
        <f ca="1">(TRUNC(PRODUCT($E$12:$E68),16))</f>
        <v>1.0029170475501701</v>
      </c>
      <c r="G69" s="14">
        <f t="shared" si="10"/>
        <v>1</v>
      </c>
      <c r="H69" s="14">
        <f t="shared" ca="1" si="1"/>
        <v>1.00291705</v>
      </c>
      <c r="I69" s="13">
        <f t="shared" si="11"/>
        <v>1.35E-2</v>
      </c>
      <c r="J69" s="35">
        <f t="shared" si="12"/>
        <v>44166</v>
      </c>
      <c r="K69" s="2">
        <f t="shared" si="13"/>
        <v>39</v>
      </c>
      <c r="L69" s="18">
        <f t="shared" si="14"/>
        <v>39</v>
      </c>
      <c r="M69" s="12">
        <f t="shared" si="2"/>
        <v>1.0020774640000001</v>
      </c>
      <c r="N69" s="12">
        <f t="shared" ca="1" si="3"/>
        <v>1.0050005740000001</v>
      </c>
      <c r="O69" s="18">
        <f t="shared" si="15"/>
        <v>0</v>
      </c>
      <c r="P69" s="14">
        <f t="shared" ca="1" si="4"/>
        <v>5.0005740000000003</v>
      </c>
      <c r="Q69" s="21">
        <f t="shared" si="5"/>
        <v>0</v>
      </c>
      <c r="R69" s="14">
        <f t="shared" si="16"/>
        <v>0</v>
      </c>
      <c r="S69" s="4" t="str">
        <f t="shared" si="17"/>
        <v>J=</v>
      </c>
      <c r="T69" s="35">
        <f t="shared" si="18"/>
        <v>44291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1">
        <f t="shared" si="8"/>
        <v>44224</v>
      </c>
      <c r="B70" s="15">
        <f t="shared" ca="1" si="25"/>
        <v>1005.12912399</v>
      </c>
      <c r="C70" s="14">
        <f t="shared" si="9"/>
        <v>1000</v>
      </c>
      <c r="D70" s="13">
        <f ca="1">IF(A70&lt;$B$1,VLOOKUP(A70,[1]DI!$A$4:$B$15000,2,FALSE),0)</f>
        <v>1.9000000000000006E-2</v>
      </c>
      <c r="E70" s="14">
        <f t="shared" ca="1" si="0"/>
        <v>1.0000746899999999</v>
      </c>
      <c r="F70" s="14">
        <f ca="1">(TRUNC(PRODUCT($E$12:$E69),16))</f>
        <v>1.00299195542445</v>
      </c>
      <c r="G70" s="14">
        <f t="shared" si="10"/>
        <v>1</v>
      </c>
      <c r="H70" s="14">
        <f t="shared" ca="1" si="1"/>
        <v>1.0029919599999999</v>
      </c>
      <c r="I70" s="13">
        <f t="shared" si="11"/>
        <v>1.35E-2</v>
      </c>
      <c r="J70" s="35">
        <f t="shared" si="12"/>
        <v>44166</v>
      </c>
      <c r="K70" s="2">
        <f t="shared" si="13"/>
        <v>40</v>
      </c>
      <c r="L70" s="18">
        <f t="shared" si="14"/>
        <v>40</v>
      </c>
      <c r="M70" s="12">
        <f t="shared" si="2"/>
        <v>1.002130789</v>
      </c>
      <c r="N70" s="12">
        <f t="shared" ca="1" si="3"/>
        <v>1.005129124</v>
      </c>
      <c r="O70" s="18">
        <f t="shared" si="15"/>
        <v>0</v>
      </c>
      <c r="P70" s="14">
        <f t="shared" ca="1" si="4"/>
        <v>5.1291239900000001</v>
      </c>
      <c r="Q70" s="21">
        <f t="shared" si="5"/>
        <v>0</v>
      </c>
      <c r="R70" s="14">
        <f t="shared" si="16"/>
        <v>0</v>
      </c>
      <c r="S70" s="4" t="str">
        <f t="shared" si="17"/>
        <v>J=</v>
      </c>
      <c r="T70" s="35">
        <f t="shared" si="18"/>
        <v>44291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1">
        <f t="shared" si="8"/>
        <v>44225</v>
      </c>
      <c r="B71" s="15">
        <f t="shared" ca="1" si="25"/>
        <v>1005.257684</v>
      </c>
      <c r="C71" s="14">
        <f t="shared" si="9"/>
        <v>1000</v>
      </c>
      <c r="D71" s="13">
        <f ca="1">IF(A71&lt;$B$1,VLOOKUP(A71,[1]DI!$A$4:$B$15000,2,FALSE),0)</f>
        <v>1.9000000000000006E-2</v>
      </c>
      <c r="E71" s="14">
        <f t="shared" ca="1" si="0"/>
        <v>1.0000746899999999</v>
      </c>
      <c r="F71" s="14">
        <f ca="1">(TRUNC(PRODUCT($E$12:$E70),16))</f>
        <v>1.00306686889361</v>
      </c>
      <c r="G71" s="14">
        <f t="shared" si="10"/>
        <v>1</v>
      </c>
      <c r="H71" s="14">
        <f t="shared" ca="1" si="1"/>
        <v>1.0030668700000001</v>
      </c>
      <c r="I71" s="13">
        <f t="shared" si="11"/>
        <v>1.35E-2</v>
      </c>
      <c r="J71" s="35">
        <f t="shared" si="12"/>
        <v>44166</v>
      </c>
      <c r="K71" s="2">
        <f t="shared" si="13"/>
        <v>41</v>
      </c>
      <c r="L71" s="18">
        <f t="shared" si="14"/>
        <v>41</v>
      </c>
      <c r="M71" s="12">
        <f t="shared" si="2"/>
        <v>1.002184116</v>
      </c>
      <c r="N71" s="12">
        <f t="shared" ca="1" si="3"/>
        <v>1.005257684</v>
      </c>
      <c r="O71" s="18">
        <f t="shared" si="15"/>
        <v>0</v>
      </c>
      <c r="P71" s="14">
        <f t="shared" ca="1" si="4"/>
        <v>5.2576840000000002</v>
      </c>
      <c r="Q71" s="21">
        <f t="shared" si="5"/>
        <v>0</v>
      </c>
      <c r="R71" s="14">
        <f t="shared" si="16"/>
        <v>0</v>
      </c>
      <c r="S71" s="4" t="str">
        <f t="shared" si="17"/>
        <v>J=</v>
      </c>
      <c r="T71" s="35">
        <f t="shared" si="18"/>
        <v>44291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1">
        <f t="shared" si="8"/>
        <v>44226</v>
      </c>
      <c r="B72" s="15">
        <f t="shared" ca="1" si="25"/>
        <v>1005.386267</v>
      </c>
      <c r="C72" s="14">
        <f t="shared" si="9"/>
        <v>1000</v>
      </c>
      <c r="D72" s="13">
        <f ca="1">IF(A72&lt;$B$1,VLOOKUP(A72,[1]DI!$A$4:$B$15000,2,FALSE),0)</f>
        <v>0</v>
      </c>
      <c r="E72" s="14">
        <f t="shared" ca="1" si="0"/>
        <v>1</v>
      </c>
      <c r="F72" s="14">
        <f ca="1">(TRUNC(PRODUCT($E$12:$E71),16))</f>
        <v>1.00314178795804</v>
      </c>
      <c r="G72" s="14">
        <f t="shared" si="10"/>
        <v>1</v>
      </c>
      <c r="H72" s="14">
        <f t="shared" ca="1" si="1"/>
        <v>1.0031417899999999</v>
      </c>
      <c r="I72" s="13">
        <f t="shared" si="11"/>
        <v>1.35E-2</v>
      </c>
      <c r="J72" s="35">
        <f t="shared" si="12"/>
        <v>44166</v>
      </c>
      <c r="K72" s="2">
        <f t="shared" si="13"/>
        <v>41</v>
      </c>
      <c r="L72" s="18">
        <f t="shared" si="14"/>
        <v>42</v>
      </c>
      <c r="M72" s="12">
        <f t="shared" si="2"/>
        <v>1.0022374469999999</v>
      </c>
      <c r="N72" s="12">
        <f t="shared" ca="1" si="3"/>
        <v>1.005386267</v>
      </c>
      <c r="O72" s="18">
        <f t="shared" si="15"/>
        <v>0</v>
      </c>
      <c r="P72" s="14">
        <f t="shared" ca="1" si="4"/>
        <v>5.3862670000000001</v>
      </c>
      <c r="Q72" s="21">
        <f t="shared" si="5"/>
        <v>0</v>
      </c>
      <c r="R72" s="14">
        <f t="shared" si="16"/>
        <v>0</v>
      </c>
      <c r="S72" s="4" t="str">
        <f t="shared" si="17"/>
        <v>J=</v>
      </c>
      <c r="T72" s="35">
        <f t="shared" si="18"/>
        <v>44291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1">
        <f t="shared" si="8"/>
        <v>44227</v>
      </c>
      <c r="B73" s="15">
        <f t="shared" ca="1" si="25"/>
        <v>1005.386267</v>
      </c>
      <c r="C73" s="14">
        <f t="shared" si="9"/>
        <v>1000</v>
      </c>
      <c r="D73" s="13">
        <f ca="1">IF(A73&lt;$B$1,VLOOKUP(A73,[1]DI!$A$4:$B$15000,2,FALSE),0)</f>
        <v>0</v>
      </c>
      <c r="E73" s="14">
        <f t="shared" ca="1" si="0"/>
        <v>1</v>
      </c>
      <c r="F73" s="14">
        <f ca="1">(TRUNC(PRODUCT($E$12:$E72),16))</f>
        <v>1.00314178795804</v>
      </c>
      <c r="G73" s="14">
        <f t="shared" si="10"/>
        <v>1</v>
      </c>
      <c r="H73" s="14">
        <f t="shared" ca="1" si="1"/>
        <v>1.0031417899999999</v>
      </c>
      <c r="I73" s="13">
        <f t="shared" si="11"/>
        <v>1.35E-2</v>
      </c>
      <c r="J73" s="35">
        <f t="shared" si="12"/>
        <v>44166</v>
      </c>
      <c r="K73" s="2">
        <f t="shared" si="13"/>
        <v>41</v>
      </c>
      <c r="L73" s="18">
        <f t="shared" si="14"/>
        <v>42</v>
      </c>
      <c r="M73" s="12">
        <f t="shared" si="2"/>
        <v>1.0022374469999999</v>
      </c>
      <c r="N73" s="12">
        <f t="shared" ca="1" si="3"/>
        <v>1.005386267</v>
      </c>
      <c r="O73" s="18">
        <f t="shared" si="15"/>
        <v>0</v>
      </c>
      <c r="P73" s="14">
        <f t="shared" ca="1" si="4"/>
        <v>5.3862670000000001</v>
      </c>
      <c r="Q73" s="21">
        <f t="shared" si="5"/>
        <v>0</v>
      </c>
      <c r="R73" s="14">
        <f t="shared" si="16"/>
        <v>0</v>
      </c>
      <c r="S73" s="4" t="str">
        <f t="shared" si="17"/>
        <v>J=</v>
      </c>
      <c r="T73" s="35">
        <f t="shared" si="18"/>
        <v>44291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1">
        <f t="shared" si="8"/>
        <v>44228</v>
      </c>
      <c r="B74" s="15">
        <f t="shared" ca="1" si="25"/>
        <v>1005.386267</v>
      </c>
      <c r="C74" s="14">
        <f t="shared" si="9"/>
        <v>1000</v>
      </c>
      <c r="D74" s="13">
        <f ca="1">IF(A74&lt;$B$1,VLOOKUP(A74,[1]DI!$A$4:$B$15000,2,FALSE),0)</f>
        <v>1.9000000000000006E-2</v>
      </c>
      <c r="E74" s="14">
        <f t="shared" ca="1" si="0"/>
        <v>1.0000746899999999</v>
      </c>
      <c r="F74" s="14">
        <f ca="1">(TRUNC(PRODUCT($E$12:$E73),16))</f>
        <v>1.00314178795804</v>
      </c>
      <c r="G74" s="14">
        <f t="shared" si="10"/>
        <v>1</v>
      </c>
      <c r="H74" s="14">
        <f t="shared" ca="1" si="1"/>
        <v>1.0031417899999999</v>
      </c>
      <c r="I74" s="13">
        <f t="shared" si="11"/>
        <v>1.35E-2</v>
      </c>
      <c r="J74" s="35">
        <f t="shared" si="12"/>
        <v>44166</v>
      </c>
      <c r="K74" s="2">
        <f t="shared" si="13"/>
        <v>42</v>
      </c>
      <c r="L74" s="18">
        <f t="shared" si="14"/>
        <v>42</v>
      </c>
      <c r="M74" s="12">
        <f t="shared" si="2"/>
        <v>1.0022374469999999</v>
      </c>
      <c r="N74" s="12">
        <f t="shared" ca="1" si="3"/>
        <v>1.005386267</v>
      </c>
      <c r="O74" s="18">
        <f t="shared" si="15"/>
        <v>0</v>
      </c>
      <c r="P74" s="14">
        <f t="shared" ca="1" si="4"/>
        <v>5.3862670000000001</v>
      </c>
      <c r="Q74" s="21">
        <f t="shared" si="5"/>
        <v>0</v>
      </c>
      <c r="R74" s="14">
        <f t="shared" si="16"/>
        <v>0</v>
      </c>
      <c r="S74" s="4" t="str">
        <f t="shared" si="17"/>
        <v>J=</v>
      </c>
      <c r="T74" s="35">
        <f t="shared" si="18"/>
        <v>44291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1">
        <f t="shared" si="8"/>
        <v>44229</v>
      </c>
      <c r="B75" s="15">
        <f t="shared" ca="1" si="25"/>
        <v>1005.51485999</v>
      </c>
      <c r="C75" s="14">
        <f t="shared" si="9"/>
        <v>1000</v>
      </c>
      <c r="D75" s="13">
        <f ca="1">IF(A75&lt;$B$1,VLOOKUP(A75,[1]DI!$A$4:$B$15000,2,FALSE),0)</f>
        <v>1.9000000000000006E-2</v>
      </c>
      <c r="E75" s="14">
        <f t="shared" ca="1" si="0"/>
        <v>1.0000746899999999</v>
      </c>
      <c r="F75" s="14">
        <f ca="1">(TRUNC(PRODUCT($E$12:$E74),16))</f>
        <v>1.0032167126181899</v>
      </c>
      <c r="G75" s="14">
        <f t="shared" si="10"/>
        <v>1</v>
      </c>
      <c r="H75" s="14">
        <f t="shared" ca="1" si="1"/>
        <v>1.00321671</v>
      </c>
      <c r="I75" s="13">
        <f t="shared" si="11"/>
        <v>1.35E-2</v>
      </c>
      <c r="J75" s="35">
        <f t="shared" si="12"/>
        <v>44166</v>
      </c>
      <c r="K75" s="2">
        <f t="shared" si="13"/>
        <v>43</v>
      </c>
      <c r="L75" s="18">
        <f t="shared" si="14"/>
        <v>43</v>
      </c>
      <c r="M75" s="12">
        <f t="shared" si="2"/>
        <v>1.0022907809999999</v>
      </c>
      <c r="N75" s="12">
        <f t="shared" ca="1" si="3"/>
        <v>1.0055148599999999</v>
      </c>
      <c r="O75" s="18">
        <f t="shared" si="15"/>
        <v>0</v>
      </c>
      <c r="P75" s="14">
        <f t="shared" ca="1" si="4"/>
        <v>5.5148599899999997</v>
      </c>
      <c r="Q75" s="21">
        <f t="shared" si="5"/>
        <v>0</v>
      </c>
      <c r="R75" s="14">
        <f t="shared" si="16"/>
        <v>0</v>
      </c>
      <c r="S75" s="4" t="str">
        <f t="shared" si="17"/>
        <v>J=</v>
      </c>
      <c r="T75" s="35">
        <f t="shared" si="18"/>
        <v>44291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1">
        <f t="shared" si="8"/>
        <v>44230</v>
      </c>
      <c r="B76" s="15">
        <f t="shared" ca="1" si="25"/>
        <v>1005.64347299</v>
      </c>
      <c r="C76" s="14">
        <f t="shared" si="9"/>
        <v>1000</v>
      </c>
      <c r="D76" s="13">
        <f ca="1">IF(A76&lt;$B$1,VLOOKUP(A76,[1]DI!$A$4:$B$15000,2,FALSE),0)</f>
        <v>1.9000000000000006E-2</v>
      </c>
      <c r="E76" s="14">
        <f t="shared" ref="E76:E139" ca="1" si="39">ROUND(((1+D76)^(1/252)),8)</f>
        <v>1.0000746899999999</v>
      </c>
      <c r="F76" s="14">
        <f ca="1">(TRUNC(PRODUCT($E$12:$E75),16))</f>
        <v>1.0032916428744501</v>
      </c>
      <c r="G76" s="14">
        <f t="shared" si="10"/>
        <v>1</v>
      </c>
      <c r="H76" s="14">
        <f t="shared" ref="H76:H139" ca="1" si="40">ROUND(F76/G76,8)</f>
        <v>1.00329164</v>
      </c>
      <c r="I76" s="13">
        <f t="shared" si="11"/>
        <v>1.35E-2</v>
      </c>
      <c r="J76" s="35">
        <f t="shared" si="12"/>
        <v>44166</v>
      </c>
      <c r="K76" s="2">
        <f t="shared" si="13"/>
        <v>44</v>
      </c>
      <c r="L76" s="18">
        <f t="shared" si="14"/>
        <v>44</v>
      </c>
      <c r="M76" s="12">
        <f t="shared" ref="M76:M139" si="41">ROUND((I76+1)^(L76/252),9)</f>
        <v>1.002344117</v>
      </c>
      <c r="N76" s="12">
        <f t="shared" ref="N76:N139" ca="1" si="42">ROUND(H76*M76,9)</f>
        <v>1.0056434729999999</v>
      </c>
      <c r="O76" s="18">
        <f t="shared" si="15"/>
        <v>0</v>
      </c>
      <c r="P76" s="14">
        <f t="shared" ref="P76:P139" ca="1" si="43">TRUNC(((N76-1)*C76),8)</f>
        <v>5.6434729900000002</v>
      </c>
      <c r="Q76" s="21">
        <f t="shared" ref="Q76:Q139" si="44">IF($O76&gt;0,VLOOKUP($O76,$W$12:$AC$150,7),0)</f>
        <v>0</v>
      </c>
      <c r="R76" s="14">
        <f t="shared" si="16"/>
        <v>0</v>
      </c>
      <c r="S76" s="4" t="str">
        <f t="shared" si="17"/>
        <v>J=</v>
      </c>
      <c r="T76" s="35">
        <f t="shared" si="18"/>
        <v>44291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1">
        <f t="shared" ref="A77:A140" si="45">(A76+1)</f>
        <v>44231</v>
      </c>
      <c r="B77" s="15">
        <f t="shared" ca="1" si="25"/>
        <v>1005.772107</v>
      </c>
      <c r="C77" s="14">
        <f t="shared" ref="C77:C140" si="46">(C76-R76)</f>
        <v>1000</v>
      </c>
      <c r="D77" s="13">
        <f ca="1">IF(A77&lt;$B$1,VLOOKUP(A77,[1]DI!$A$4:$B$15000,2,FALSE),0)</f>
        <v>1.9000000000000006E-2</v>
      </c>
      <c r="E77" s="14">
        <f t="shared" ca="1" si="39"/>
        <v>1.0000746899999999</v>
      </c>
      <c r="F77" s="14">
        <f ca="1">(TRUNC(PRODUCT($E$12:$E76),16))</f>
        <v>1.0033665787272601</v>
      </c>
      <c r="G77" s="14">
        <f t="shared" ref="G77:G140" si="47">IF(O76&gt;0,F76,G76)</f>
        <v>1</v>
      </c>
      <c r="H77" s="14">
        <f t="shared" ca="1" si="40"/>
        <v>1.00336658</v>
      </c>
      <c r="I77" s="13">
        <f t="shared" ref="I77:I140" si="48">I76</f>
        <v>1.35E-2</v>
      </c>
      <c r="J77" s="35">
        <f t="shared" ref="J77:J140" si="49">IF(O76&gt;0,VLOOKUP(O76,W$12:AG$150,2),J76)</f>
        <v>44166</v>
      </c>
      <c r="K77" s="2">
        <f t="shared" ref="K77:K140" si="50">IF(A77&gt;J77,IF(NETWORKDAYS(J77,A77,$W$160:$W$544)-1=0,1,NETWORKDAYS(J77,A77,$W$160:$W$544)-1),0)</f>
        <v>45</v>
      </c>
      <c r="L77" s="18">
        <f t="shared" ref="L77:L140" si="51">IF(AND(K77=1,K76=1),1,IF(K77&gt;0,IF(K77=K76,K77+1,K77),0))</f>
        <v>45</v>
      </c>
      <c r="M77" s="12">
        <f t="shared" si="41"/>
        <v>1.002397456</v>
      </c>
      <c r="N77" s="12">
        <f t="shared" ca="1" si="42"/>
        <v>1.0057721070000001</v>
      </c>
      <c r="O77" s="18">
        <f t="shared" ref="O77:O140" si="52">IF(VLOOKUP(A77,X$12:AE$150,8)=VLOOKUP(A76,X$12:AE$150,8),0,VLOOKUP(A77,X$12:AE$150,8))</f>
        <v>0</v>
      </c>
      <c r="P77" s="14">
        <f t="shared" ca="1" si="43"/>
        <v>5.7721070000000001</v>
      </c>
      <c r="Q77" s="21">
        <f t="shared" si="44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5">
        <f t="shared" ref="T77:T140" si="55">IF(O76&gt;0,VLOOKUP(O76,W$12:AG$150,11),T76)</f>
        <v>44291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1">
        <f t="shared" si="45"/>
        <v>44232</v>
      </c>
      <c r="B78" s="15">
        <f t="shared" ref="B78:B141" ca="1" si="56">IF(A78&lt;=TODAY(),C78+P78,IF(AND(A78&gt;TODAY(),A78&lt;=$B$1),IF(VLOOKUP(TODAY(),$A$10:$D$5000,4,FALSE)=0,"n.d",C78+P78),"n.d"))</f>
        <v>1005.900752</v>
      </c>
      <c r="C78" s="14">
        <f t="shared" si="46"/>
        <v>1000</v>
      </c>
      <c r="D78" s="13">
        <f ca="1">IF(A78&lt;$B$1,VLOOKUP(A78,[1]DI!$A$4:$B$15000,2,FALSE),0)</f>
        <v>1.9000000000000006E-2</v>
      </c>
      <c r="E78" s="14">
        <f t="shared" ca="1" si="39"/>
        <v>1.0000746899999999</v>
      </c>
      <c r="F78" s="14">
        <f ca="1">(TRUNC(PRODUCT($E$12:$E77),16))</f>
        <v>1.0034415201770199</v>
      </c>
      <c r="G78" s="14">
        <f t="shared" si="47"/>
        <v>1</v>
      </c>
      <c r="H78" s="14">
        <f t="shared" ca="1" si="40"/>
        <v>1.00344152</v>
      </c>
      <c r="I78" s="13">
        <f t="shared" si="48"/>
        <v>1.35E-2</v>
      </c>
      <c r="J78" s="35">
        <f t="shared" si="49"/>
        <v>44166</v>
      </c>
      <c r="K78" s="2">
        <f t="shared" si="50"/>
        <v>46</v>
      </c>
      <c r="L78" s="18">
        <f t="shared" si="51"/>
        <v>46</v>
      </c>
      <c r="M78" s="12">
        <f t="shared" si="41"/>
        <v>1.0024507979999999</v>
      </c>
      <c r="N78" s="12">
        <f t="shared" ca="1" si="42"/>
        <v>1.0059007520000001</v>
      </c>
      <c r="O78" s="18">
        <f t="shared" si="52"/>
        <v>0</v>
      </c>
      <c r="P78" s="14">
        <f t="shared" ca="1" si="43"/>
        <v>5.9007519999999998</v>
      </c>
      <c r="Q78" s="21">
        <f t="shared" si="44"/>
        <v>0</v>
      </c>
      <c r="R78" s="14">
        <f t="shared" si="53"/>
        <v>0</v>
      </c>
      <c r="S78" s="4" t="str">
        <f t="shared" si="54"/>
        <v>J=</v>
      </c>
      <c r="T78" s="35">
        <f t="shared" si="55"/>
        <v>44291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1">
        <f t="shared" si="45"/>
        <v>44233</v>
      </c>
      <c r="B79" s="15">
        <f t="shared" ca="1" si="56"/>
        <v>1006.029419</v>
      </c>
      <c r="C79" s="14">
        <f t="shared" si="46"/>
        <v>1000</v>
      </c>
      <c r="D79" s="13">
        <f ca="1">IF(A79&lt;$B$1,VLOOKUP(A79,[1]DI!$A$4:$B$15000,2,FALSE),0)</f>
        <v>0</v>
      </c>
      <c r="E79" s="14">
        <f t="shared" ca="1" si="39"/>
        <v>1</v>
      </c>
      <c r="F79" s="14">
        <f ca="1">(TRUNC(PRODUCT($E$12:$E78),16))</f>
        <v>1.0035164672241601</v>
      </c>
      <c r="G79" s="14">
        <f t="shared" si="47"/>
        <v>1</v>
      </c>
      <c r="H79" s="14">
        <f t="shared" ca="1" si="40"/>
        <v>1.0035164700000001</v>
      </c>
      <c r="I79" s="13">
        <f t="shared" si="48"/>
        <v>1.35E-2</v>
      </c>
      <c r="J79" s="35">
        <f t="shared" si="49"/>
        <v>44166</v>
      </c>
      <c r="K79" s="2">
        <f t="shared" si="50"/>
        <v>46</v>
      </c>
      <c r="L79" s="18">
        <f t="shared" si="51"/>
        <v>47</v>
      </c>
      <c r="M79" s="12">
        <f t="shared" si="41"/>
        <v>1.0025041429999999</v>
      </c>
      <c r="N79" s="12">
        <f t="shared" ca="1" si="42"/>
        <v>1.0060294190000001</v>
      </c>
      <c r="O79" s="18">
        <f t="shared" si="52"/>
        <v>0</v>
      </c>
      <c r="P79" s="14">
        <f t="shared" ca="1" si="43"/>
        <v>6.0294189999999999</v>
      </c>
      <c r="Q79" s="21">
        <f t="shared" si="44"/>
        <v>0</v>
      </c>
      <c r="R79" s="14">
        <f t="shared" si="53"/>
        <v>0</v>
      </c>
      <c r="S79" s="4" t="str">
        <f t="shared" si="54"/>
        <v>J=</v>
      </c>
      <c r="T79" s="35">
        <f t="shared" si="55"/>
        <v>44291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1">
        <f t="shared" si="45"/>
        <v>44234</v>
      </c>
      <c r="B80" s="15">
        <f t="shared" ca="1" si="56"/>
        <v>1006.029419</v>
      </c>
      <c r="C80" s="14">
        <f t="shared" si="46"/>
        <v>1000</v>
      </c>
      <c r="D80" s="13">
        <f ca="1">IF(A80&lt;$B$1,VLOOKUP(A80,[1]DI!$A$4:$B$15000,2,FALSE),0)</f>
        <v>0</v>
      </c>
      <c r="E80" s="14">
        <f t="shared" ca="1" si="39"/>
        <v>1</v>
      </c>
      <c r="F80" s="14">
        <f ca="1">(TRUNC(PRODUCT($E$12:$E79),16))</f>
        <v>1.0035164672241601</v>
      </c>
      <c r="G80" s="14">
        <f t="shared" si="47"/>
        <v>1</v>
      </c>
      <c r="H80" s="14">
        <f t="shared" ca="1" si="40"/>
        <v>1.0035164700000001</v>
      </c>
      <c r="I80" s="13">
        <f t="shared" si="48"/>
        <v>1.35E-2</v>
      </c>
      <c r="J80" s="35">
        <f t="shared" si="49"/>
        <v>44166</v>
      </c>
      <c r="K80" s="2">
        <f t="shared" si="50"/>
        <v>46</v>
      </c>
      <c r="L80" s="18">
        <f t="shared" si="51"/>
        <v>47</v>
      </c>
      <c r="M80" s="12">
        <f t="shared" si="41"/>
        <v>1.0025041429999999</v>
      </c>
      <c r="N80" s="12">
        <f t="shared" ca="1" si="42"/>
        <v>1.0060294190000001</v>
      </c>
      <c r="O80" s="18">
        <f t="shared" si="52"/>
        <v>0</v>
      </c>
      <c r="P80" s="14">
        <f t="shared" ca="1" si="43"/>
        <v>6.0294189999999999</v>
      </c>
      <c r="Q80" s="21">
        <f t="shared" si="44"/>
        <v>0</v>
      </c>
      <c r="R80" s="14">
        <f t="shared" si="53"/>
        <v>0</v>
      </c>
      <c r="S80" s="4" t="str">
        <f t="shared" si="54"/>
        <v>J=</v>
      </c>
      <c r="T80" s="35">
        <f t="shared" si="55"/>
        <v>44291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1">
        <f t="shared" si="45"/>
        <v>44235</v>
      </c>
      <c r="B81" s="15">
        <f t="shared" ca="1" si="56"/>
        <v>1006.029419</v>
      </c>
      <c r="C81" s="14">
        <f t="shared" si="46"/>
        <v>1000</v>
      </c>
      <c r="D81" s="13">
        <f ca="1">IF(A81&lt;$B$1,VLOOKUP(A81,[1]DI!$A$4:$B$15000,2,FALSE),0)</f>
        <v>1.9000000000000006E-2</v>
      </c>
      <c r="E81" s="14">
        <f t="shared" ca="1" si="39"/>
        <v>1.0000746899999999</v>
      </c>
      <c r="F81" s="14">
        <f ca="1">(TRUNC(PRODUCT($E$12:$E80),16))</f>
        <v>1.0035164672241601</v>
      </c>
      <c r="G81" s="14">
        <f t="shared" si="47"/>
        <v>1</v>
      </c>
      <c r="H81" s="14">
        <f t="shared" ca="1" si="40"/>
        <v>1.0035164700000001</v>
      </c>
      <c r="I81" s="13">
        <f t="shared" si="48"/>
        <v>1.35E-2</v>
      </c>
      <c r="J81" s="35">
        <f t="shared" si="49"/>
        <v>44166</v>
      </c>
      <c r="K81" s="2">
        <f t="shared" si="50"/>
        <v>47</v>
      </c>
      <c r="L81" s="18">
        <f t="shared" si="51"/>
        <v>47</v>
      </c>
      <c r="M81" s="12">
        <f t="shared" si="41"/>
        <v>1.0025041429999999</v>
      </c>
      <c r="N81" s="12">
        <f t="shared" ca="1" si="42"/>
        <v>1.0060294190000001</v>
      </c>
      <c r="O81" s="18">
        <f t="shared" si="52"/>
        <v>0</v>
      </c>
      <c r="P81" s="14">
        <f t="shared" ca="1" si="43"/>
        <v>6.0294189999999999</v>
      </c>
      <c r="Q81" s="21">
        <f t="shared" si="44"/>
        <v>0</v>
      </c>
      <c r="R81" s="14">
        <f t="shared" si="53"/>
        <v>0</v>
      </c>
      <c r="S81" s="4" t="str">
        <f t="shared" si="54"/>
        <v>J=</v>
      </c>
      <c r="T81" s="35">
        <f t="shared" si="55"/>
        <v>44291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1">
        <f t="shared" si="45"/>
        <v>44236</v>
      </c>
      <c r="B82" s="15">
        <f t="shared" ca="1" si="56"/>
        <v>1006.158096</v>
      </c>
      <c r="C82" s="14">
        <f t="shared" si="46"/>
        <v>1000</v>
      </c>
      <c r="D82" s="13">
        <f ca="1">IF(A82&lt;$B$1,VLOOKUP(A82,[1]DI!$A$4:$B$15000,2,FALSE),0)</f>
        <v>1.9000000000000006E-2</v>
      </c>
      <c r="E82" s="14">
        <f t="shared" ca="1" si="39"/>
        <v>1.0000746899999999</v>
      </c>
      <c r="F82" s="14">
        <f ca="1">(TRUNC(PRODUCT($E$12:$E81),16))</f>
        <v>1.0035914198691001</v>
      </c>
      <c r="G82" s="14">
        <f t="shared" si="47"/>
        <v>1</v>
      </c>
      <c r="H82" s="14">
        <f t="shared" ca="1" si="40"/>
        <v>1.00359142</v>
      </c>
      <c r="I82" s="13">
        <f t="shared" si="48"/>
        <v>1.35E-2</v>
      </c>
      <c r="J82" s="35">
        <f t="shared" si="49"/>
        <v>44166</v>
      </c>
      <c r="K82" s="2">
        <f t="shared" si="50"/>
        <v>48</v>
      </c>
      <c r="L82" s="18">
        <f t="shared" si="51"/>
        <v>48</v>
      </c>
      <c r="M82" s="12">
        <f t="shared" si="41"/>
        <v>1.0025574909999999</v>
      </c>
      <c r="N82" s="12">
        <f t="shared" ca="1" si="42"/>
        <v>1.0061580960000001</v>
      </c>
      <c r="O82" s="18">
        <f t="shared" si="52"/>
        <v>0</v>
      </c>
      <c r="P82" s="14">
        <f t="shared" ca="1" si="43"/>
        <v>6.1580959999999996</v>
      </c>
      <c r="Q82" s="21">
        <f t="shared" si="44"/>
        <v>0</v>
      </c>
      <c r="R82" s="14">
        <f t="shared" si="53"/>
        <v>0</v>
      </c>
      <c r="S82" s="4" t="str">
        <f t="shared" si="54"/>
        <v>J=</v>
      </c>
      <c r="T82" s="35">
        <f t="shared" si="55"/>
        <v>44291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1">
        <f t="shared" si="45"/>
        <v>44237</v>
      </c>
      <c r="B83" s="15">
        <f t="shared" ca="1" si="56"/>
        <v>1006.28679299</v>
      </c>
      <c r="C83" s="14">
        <f t="shared" si="46"/>
        <v>1000</v>
      </c>
      <c r="D83" s="13">
        <f ca="1">IF(A83&lt;$B$1,VLOOKUP(A83,[1]DI!$A$4:$B$15000,2,FALSE),0)</f>
        <v>1.9000000000000006E-2</v>
      </c>
      <c r="E83" s="14">
        <f t="shared" ca="1" si="39"/>
        <v>1.0000746899999999</v>
      </c>
      <c r="F83" s="14">
        <f ca="1">(TRUNC(PRODUCT($E$12:$E82),16))</f>
        <v>1.0036663781122499</v>
      </c>
      <c r="G83" s="14">
        <f t="shared" si="47"/>
        <v>1</v>
      </c>
      <c r="H83" s="14">
        <f t="shared" ca="1" si="40"/>
        <v>1.0036663800000001</v>
      </c>
      <c r="I83" s="13">
        <f t="shared" si="48"/>
        <v>1.35E-2</v>
      </c>
      <c r="J83" s="35">
        <f t="shared" si="49"/>
        <v>44166</v>
      </c>
      <c r="K83" s="2">
        <f t="shared" si="50"/>
        <v>49</v>
      </c>
      <c r="L83" s="18">
        <f t="shared" si="51"/>
        <v>49</v>
      </c>
      <c r="M83" s="12">
        <f t="shared" si="41"/>
        <v>1.0026108410000001</v>
      </c>
      <c r="N83" s="12">
        <f t="shared" ca="1" si="42"/>
        <v>1.0062867929999999</v>
      </c>
      <c r="O83" s="18">
        <f t="shared" si="52"/>
        <v>0</v>
      </c>
      <c r="P83" s="14">
        <f t="shared" ca="1" si="43"/>
        <v>6.2867929900000004</v>
      </c>
      <c r="Q83" s="21">
        <f t="shared" si="44"/>
        <v>0</v>
      </c>
      <c r="R83" s="14">
        <f t="shared" si="53"/>
        <v>0</v>
      </c>
      <c r="S83" s="4" t="str">
        <f t="shared" si="54"/>
        <v>J=</v>
      </c>
      <c r="T83" s="35">
        <f t="shared" si="55"/>
        <v>44291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1">
        <f t="shared" si="45"/>
        <v>44238</v>
      </c>
      <c r="B84" s="15">
        <f t="shared" ca="1" si="56"/>
        <v>1006.41550299</v>
      </c>
      <c r="C84" s="14">
        <f t="shared" si="46"/>
        <v>1000</v>
      </c>
      <c r="D84" s="13">
        <f ca="1">IF(A84&lt;$B$1,VLOOKUP(A84,[1]DI!$A$4:$B$15000,2,FALSE),0)</f>
        <v>1.9000000000000006E-2</v>
      </c>
      <c r="E84" s="14">
        <f t="shared" ca="1" si="39"/>
        <v>1.0000746899999999</v>
      </c>
      <c r="F84" s="14">
        <f ca="1">(TRUNC(PRODUCT($E$12:$E83),16))</f>
        <v>1.00374134195403</v>
      </c>
      <c r="G84" s="14">
        <f t="shared" si="47"/>
        <v>1</v>
      </c>
      <c r="H84" s="14">
        <f t="shared" ca="1" si="40"/>
        <v>1.0037413399999999</v>
      </c>
      <c r="I84" s="13">
        <f t="shared" si="48"/>
        <v>1.35E-2</v>
      </c>
      <c r="J84" s="35">
        <f t="shared" si="49"/>
        <v>44166</v>
      </c>
      <c r="K84" s="2">
        <f t="shared" si="50"/>
        <v>50</v>
      </c>
      <c r="L84" s="18">
        <f t="shared" si="51"/>
        <v>50</v>
      </c>
      <c r="M84" s="12">
        <f t="shared" si="41"/>
        <v>1.0026641949999999</v>
      </c>
      <c r="N84" s="12">
        <f t="shared" ca="1" si="42"/>
        <v>1.0064155029999999</v>
      </c>
      <c r="O84" s="18">
        <f t="shared" si="52"/>
        <v>0</v>
      </c>
      <c r="P84" s="14">
        <f t="shared" ca="1" si="43"/>
        <v>6.4155029900000002</v>
      </c>
      <c r="Q84" s="21">
        <f t="shared" si="44"/>
        <v>0</v>
      </c>
      <c r="R84" s="14">
        <f t="shared" si="53"/>
        <v>0</v>
      </c>
      <c r="S84" s="4" t="str">
        <f t="shared" si="54"/>
        <v>J=</v>
      </c>
      <c r="T84" s="35">
        <f t="shared" si="55"/>
        <v>44291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1">
        <f t="shared" si="45"/>
        <v>44239</v>
      </c>
      <c r="B85" s="15">
        <f t="shared" ca="1" si="56"/>
        <v>1006.54423199</v>
      </c>
      <c r="C85" s="14">
        <f t="shared" si="46"/>
        <v>1000</v>
      </c>
      <c r="D85" s="13">
        <f ca="1">IF(A85&lt;$B$1,VLOOKUP(A85,[1]DI!$A$4:$B$15000,2,FALSE),0)</f>
        <v>1.9000000000000006E-2</v>
      </c>
      <c r="E85" s="14">
        <f t="shared" ca="1" si="39"/>
        <v>1.0000746899999999</v>
      </c>
      <c r="F85" s="14">
        <f ca="1">(TRUNC(PRODUCT($E$12:$E84),16))</f>
        <v>1.0038163113948599</v>
      </c>
      <c r="G85" s="14">
        <f t="shared" si="47"/>
        <v>1</v>
      </c>
      <c r="H85" s="14">
        <f t="shared" ca="1" si="40"/>
        <v>1.0038163099999999</v>
      </c>
      <c r="I85" s="13">
        <f t="shared" si="48"/>
        <v>1.35E-2</v>
      </c>
      <c r="J85" s="35">
        <f t="shared" si="49"/>
        <v>44166</v>
      </c>
      <c r="K85" s="2">
        <f t="shared" si="50"/>
        <v>51</v>
      </c>
      <c r="L85" s="18">
        <f t="shared" si="51"/>
        <v>51</v>
      </c>
      <c r="M85" s="12">
        <f t="shared" si="41"/>
        <v>1.0027175509999999</v>
      </c>
      <c r="N85" s="12">
        <f t="shared" ca="1" si="42"/>
        <v>1.006544232</v>
      </c>
      <c r="O85" s="18">
        <f t="shared" si="52"/>
        <v>0</v>
      </c>
      <c r="P85" s="14">
        <f t="shared" ca="1" si="43"/>
        <v>6.5442319900000001</v>
      </c>
      <c r="Q85" s="21">
        <f t="shared" si="44"/>
        <v>0</v>
      </c>
      <c r="R85" s="14">
        <f t="shared" si="53"/>
        <v>0</v>
      </c>
      <c r="S85" s="4" t="str">
        <f t="shared" si="54"/>
        <v>J=</v>
      </c>
      <c r="T85" s="35">
        <f t="shared" si="55"/>
        <v>44291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1">
        <f t="shared" si="45"/>
        <v>44240</v>
      </c>
      <c r="B86" s="15">
        <f t="shared" ca="1" si="56"/>
        <v>1006.67298199</v>
      </c>
      <c r="C86" s="14">
        <f t="shared" si="46"/>
        <v>1000</v>
      </c>
      <c r="D86" s="13">
        <f ca="1">IF(A86&lt;$B$1,VLOOKUP(A86,[1]DI!$A$4:$B$15000,2,FALSE),0)</f>
        <v>0</v>
      </c>
      <c r="E86" s="14">
        <f t="shared" ca="1" si="39"/>
        <v>1</v>
      </c>
      <c r="F86" s="14">
        <f ca="1">(TRUNC(PRODUCT($E$12:$E85),16))</f>
        <v>1.0038912864351599</v>
      </c>
      <c r="G86" s="14">
        <f t="shared" si="47"/>
        <v>1</v>
      </c>
      <c r="H86" s="14">
        <f t="shared" ca="1" si="40"/>
        <v>1.0038912900000001</v>
      </c>
      <c r="I86" s="13">
        <f t="shared" si="48"/>
        <v>1.35E-2</v>
      </c>
      <c r="J86" s="35">
        <f t="shared" si="49"/>
        <v>44166</v>
      </c>
      <c r="K86" s="2">
        <f t="shared" si="50"/>
        <v>51</v>
      </c>
      <c r="L86" s="18">
        <f t="shared" si="51"/>
        <v>52</v>
      </c>
      <c r="M86" s="12">
        <f t="shared" si="41"/>
        <v>1.00277091</v>
      </c>
      <c r="N86" s="12">
        <f t="shared" ca="1" si="42"/>
        <v>1.006672982</v>
      </c>
      <c r="O86" s="18">
        <f t="shared" si="52"/>
        <v>0</v>
      </c>
      <c r="P86" s="14">
        <f t="shared" ca="1" si="43"/>
        <v>6.6729819900000003</v>
      </c>
      <c r="Q86" s="21">
        <f t="shared" si="44"/>
        <v>0</v>
      </c>
      <c r="R86" s="14">
        <f t="shared" si="53"/>
        <v>0</v>
      </c>
      <c r="S86" s="4" t="str">
        <f t="shared" si="54"/>
        <v>J=</v>
      </c>
      <c r="T86" s="35">
        <f t="shared" si="55"/>
        <v>44291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1">
        <f t="shared" si="45"/>
        <v>44241</v>
      </c>
      <c r="B87" s="15">
        <f t="shared" ca="1" si="56"/>
        <v>1006.67298199</v>
      </c>
      <c r="C87" s="14">
        <f t="shared" si="46"/>
        <v>1000</v>
      </c>
      <c r="D87" s="13">
        <f ca="1">IF(A87&lt;$B$1,VLOOKUP(A87,[1]DI!$A$4:$B$15000,2,FALSE),0)</f>
        <v>0</v>
      </c>
      <c r="E87" s="14">
        <f t="shared" ca="1" si="39"/>
        <v>1</v>
      </c>
      <c r="F87" s="14">
        <f ca="1">(TRUNC(PRODUCT($E$12:$E86),16))</f>
        <v>1.0038912864351599</v>
      </c>
      <c r="G87" s="14">
        <f t="shared" si="47"/>
        <v>1</v>
      </c>
      <c r="H87" s="14">
        <f t="shared" ca="1" si="40"/>
        <v>1.0038912900000001</v>
      </c>
      <c r="I87" s="13">
        <f t="shared" si="48"/>
        <v>1.35E-2</v>
      </c>
      <c r="J87" s="35">
        <f t="shared" si="49"/>
        <v>44166</v>
      </c>
      <c r="K87" s="2">
        <f t="shared" si="50"/>
        <v>51</v>
      </c>
      <c r="L87" s="18">
        <f t="shared" si="51"/>
        <v>52</v>
      </c>
      <c r="M87" s="12">
        <f t="shared" si="41"/>
        <v>1.00277091</v>
      </c>
      <c r="N87" s="12">
        <f t="shared" ca="1" si="42"/>
        <v>1.006672982</v>
      </c>
      <c r="O87" s="18">
        <f t="shared" si="52"/>
        <v>0</v>
      </c>
      <c r="P87" s="14">
        <f t="shared" ca="1" si="43"/>
        <v>6.6729819900000003</v>
      </c>
      <c r="Q87" s="21">
        <f t="shared" si="44"/>
        <v>0</v>
      </c>
      <c r="R87" s="14">
        <f t="shared" si="53"/>
        <v>0</v>
      </c>
      <c r="S87" s="4" t="str">
        <f t="shared" si="54"/>
        <v>J=</v>
      </c>
      <c r="T87" s="35">
        <f t="shared" si="55"/>
        <v>44291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1">
        <f t="shared" si="45"/>
        <v>44242</v>
      </c>
      <c r="B88" s="15">
        <f t="shared" ca="1" si="56"/>
        <v>1006.67298199</v>
      </c>
      <c r="C88" s="14">
        <f t="shared" si="46"/>
        <v>1000</v>
      </c>
      <c r="D88" s="13">
        <f ca="1">IF(A88&lt;$B$1,VLOOKUP(A88,[1]DI!$A$4:$B$15000,2,FALSE),0)</f>
        <v>0</v>
      </c>
      <c r="E88" s="14">
        <f t="shared" ca="1" si="39"/>
        <v>1</v>
      </c>
      <c r="F88" s="14">
        <f ca="1">(TRUNC(PRODUCT($E$12:$E87),16))</f>
        <v>1.0038912864351599</v>
      </c>
      <c r="G88" s="14">
        <f t="shared" si="47"/>
        <v>1</v>
      </c>
      <c r="H88" s="14">
        <f t="shared" ca="1" si="40"/>
        <v>1.0038912900000001</v>
      </c>
      <c r="I88" s="13">
        <f t="shared" si="48"/>
        <v>1.35E-2</v>
      </c>
      <c r="J88" s="35">
        <f t="shared" si="49"/>
        <v>44166</v>
      </c>
      <c r="K88" s="2">
        <f t="shared" si="50"/>
        <v>51</v>
      </c>
      <c r="L88" s="18">
        <f t="shared" si="51"/>
        <v>52</v>
      </c>
      <c r="M88" s="12">
        <f t="shared" si="41"/>
        <v>1.00277091</v>
      </c>
      <c r="N88" s="12">
        <f t="shared" ca="1" si="42"/>
        <v>1.006672982</v>
      </c>
      <c r="O88" s="18">
        <f t="shared" si="52"/>
        <v>0</v>
      </c>
      <c r="P88" s="14">
        <f t="shared" ca="1" si="43"/>
        <v>6.6729819900000003</v>
      </c>
      <c r="Q88" s="21">
        <f t="shared" si="44"/>
        <v>0</v>
      </c>
      <c r="R88" s="14">
        <f t="shared" si="53"/>
        <v>0</v>
      </c>
      <c r="S88" s="4" t="str">
        <f t="shared" si="54"/>
        <v>J=</v>
      </c>
      <c r="T88" s="35">
        <f t="shared" si="55"/>
        <v>44291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1">
        <f t="shared" si="45"/>
        <v>44243</v>
      </c>
      <c r="B89" s="15">
        <f t="shared" ca="1" si="56"/>
        <v>1006.67298199</v>
      </c>
      <c r="C89" s="14">
        <f t="shared" si="46"/>
        <v>1000</v>
      </c>
      <c r="D89" s="13">
        <f ca="1">IF(A89&lt;$B$1,VLOOKUP(A89,[1]DI!$A$4:$B$15000,2,FALSE),0)</f>
        <v>0</v>
      </c>
      <c r="E89" s="14">
        <f t="shared" ca="1" si="39"/>
        <v>1</v>
      </c>
      <c r="F89" s="14">
        <f ca="1">(TRUNC(PRODUCT($E$12:$E88),16))</f>
        <v>1.0038912864351599</v>
      </c>
      <c r="G89" s="14">
        <f t="shared" si="47"/>
        <v>1</v>
      </c>
      <c r="H89" s="14">
        <f t="shared" ca="1" si="40"/>
        <v>1.0038912900000001</v>
      </c>
      <c r="I89" s="13">
        <f t="shared" si="48"/>
        <v>1.35E-2</v>
      </c>
      <c r="J89" s="35">
        <f t="shared" si="49"/>
        <v>44166</v>
      </c>
      <c r="K89" s="2">
        <f t="shared" si="50"/>
        <v>51</v>
      </c>
      <c r="L89" s="18">
        <f t="shared" si="51"/>
        <v>52</v>
      </c>
      <c r="M89" s="12">
        <f t="shared" si="41"/>
        <v>1.00277091</v>
      </c>
      <c r="N89" s="12">
        <f t="shared" ca="1" si="42"/>
        <v>1.006672982</v>
      </c>
      <c r="O89" s="18">
        <f t="shared" si="52"/>
        <v>0</v>
      </c>
      <c r="P89" s="14">
        <f t="shared" ca="1" si="43"/>
        <v>6.6729819900000003</v>
      </c>
      <c r="Q89" s="21">
        <f t="shared" si="44"/>
        <v>0</v>
      </c>
      <c r="R89" s="14">
        <f t="shared" si="53"/>
        <v>0</v>
      </c>
      <c r="S89" s="4" t="str">
        <f t="shared" si="54"/>
        <v>J=</v>
      </c>
      <c r="T89" s="35">
        <f t="shared" si="55"/>
        <v>44291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1">
        <f t="shared" si="45"/>
        <v>44244</v>
      </c>
      <c r="B90" s="15">
        <f t="shared" ca="1" si="56"/>
        <v>1006.67298199</v>
      </c>
      <c r="C90" s="14">
        <f t="shared" si="46"/>
        <v>1000</v>
      </c>
      <c r="D90" s="13">
        <f ca="1">IF(A90&lt;$B$1,VLOOKUP(A90,[1]DI!$A$4:$B$15000,2,FALSE),0)</f>
        <v>1.9000000000000006E-2</v>
      </c>
      <c r="E90" s="14">
        <f t="shared" ca="1" si="39"/>
        <v>1.0000746899999999</v>
      </c>
      <c r="F90" s="14">
        <f ca="1">(TRUNC(PRODUCT($E$12:$E89),16))</f>
        <v>1.0038912864351599</v>
      </c>
      <c r="G90" s="14">
        <f t="shared" si="47"/>
        <v>1</v>
      </c>
      <c r="H90" s="14">
        <f t="shared" ca="1" si="40"/>
        <v>1.0038912900000001</v>
      </c>
      <c r="I90" s="13">
        <f t="shared" si="48"/>
        <v>1.35E-2</v>
      </c>
      <c r="J90" s="35">
        <f t="shared" si="49"/>
        <v>44166</v>
      </c>
      <c r="K90" s="2">
        <f t="shared" si="50"/>
        <v>52</v>
      </c>
      <c r="L90" s="18">
        <f t="shared" si="51"/>
        <v>52</v>
      </c>
      <c r="M90" s="12">
        <f t="shared" si="41"/>
        <v>1.00277091</v>
      </c>
      <c r="N90" s="12">
        <f t="shared" ca="1" si="42"/>
        <v>1.006672982</v>
      </c>
      <c r="O90" s="18">
        <f t="shared" si="52"/>
        <v>0</v>
      </c>
      <c r="P90" s="14">
        <f t="shared" ca="1" si="43"/>
        <v>6.6729819900000003</v>
      </c>
      <c r="Q90" s="21">
        <f t="shared" si="44"/>
        <v>0</v>
      </c>
      <c r="R90" s="14">
        <f t="shared" si="53"/>
        <v>0</v>
      </c>
      <c r="S90" s="4" t="str">
        <f t="shared" si="54"/>
        <v>J=</v>
      </c>
      <c r="T90" s="35">
        <f t="shared" si="55"/>
        <v>44291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1">
        <f t="shared" si="45"/>
        <v>44245</v>
      </c>
      <c r="B91" s="15">
        <f t="shared" ca="1" si="56"/>
        <v>1006.801744</v>
      </c>
      <c r="C91" s="14">
        <f t="shared" si="46"/>
        <v>1000</v>
      </c>
      <c r="D91" s="13">
        <f ca="1">IF(A91&lt;$B$1,VLOOKUP(A91,[1]DI!$A$4:$B$15000,2,FALSE),0)</f>
        <v>1.9000000000000006E-2</v>
      </c>
      <c r="E91" s="14">
        <f t="shared" ca="1" si="39"/>
        <v>1.0000746899999999</v>
      </c>
      <c r="F91" s="14">
        <f ca="1">(TRUNC(PRODUCT($E$12:$E90),16))</f>
        <v>1.00396626707534</v>
      </c>
      <c r="G91" s="14">
        <f t="shared" si="47"/>
        <v>1</v>
      </c>
      <c r="H91" s="14">
        <f t="shared" ca="1" si="40"/>
        <v>1.00396627</v>
      </c>
      <c r="I91" s="13">
        <f t="shared" si="48"/>
        <v>1.35E-2</v>
      </c>
      <c r="J91" s="35">
        <f t="shared" si="49"/>
        <v>44166</v>
      </c>
      <c r="K91" s="2">
        <f t="shared" si="50"/>
        <v>53</v>
      </c>
      <c r="L91" s="18">
        <f t="shared" si="51"/>
        <v>53</v>
      </c>
      <c r="M91" s="12">
        <f t="shared" si="41"/>
        <v>1.002824272</v>
      </c>
      <c r="N91" s="12">
        <f t="shared" ca="1" si="42"/>
        <v>1.0068017440000001</v>
      </c>
      <c r="O91" s="18">
        <f t="shared" si="52"/>
        <v>0</v>
      </c>
      <c r="P91" s="14">
        <f t="shared" ca="1" si="43"/>
        <v>6.8017440000000002</v>
      </c>
      <c r="Q91" s="21">
        <f t="shared" si="44"/>
        <v>0</v>
      </c>
      <c r="R91" s="14">
        <f t="shared" si="53"/>
        <v>0</v>
      </c>
      <c r="S91" s="4" t="str">
        <f t="shared" si="54"/>
        <v>J=</v>
      </c>
      <c r="T91" s="35">
        <f t="shared" si="55"/>
        <v>44291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1">
        <f t="shared" si="45"/>
        <v>44246</v>
      </c>
      <c r="B92" s="15">
        <f t="shared" ca="1" si="56"/>
        <v>1006.93051599</v>
      </c>
      <c r="C92" s="14">
        <f t="shared" si="46"/>
        <v>1000</v>
      </c>
      <c r="D92" s="13">
        <f ca="1">IF(A92&lt;$B$1,VLOOKUP(A92,[1]DI!$A$4:$B$15000,2,FALSE),0)</f>
        <v>1.9000000000000006E-2</v>
      </c>
      <c r="E92" s="14">
        <f t="shared" ca="1" si="39"/>
        <v>1.0000746899999999</v>
      </c>
      <c r="F92" s="14">
        <f ca="1">(TRUNC(PRODUCT($E$12:$E91),16))</f>
        <v>1.0040412533158301</v>
      </c>
      <c r="G92" s="14">
        <f t="shared" si="47"/>
        <v>1</v>
      </c>
      <c r="H92" s="14">
        <f t="shared" ca="1" si="40"/>
        <v>1.00404125</v>
      </c>
      <c r="I92" s="13">
        <f t="shared" si="48"/>
        <v>1.35E-2</v>
      </c>
      <c r="J92" s="35">
        <f t="shared" si="49"/>
        <v>44166</v>
      </c>
      <c r="K92" s="2">
        <f t="shared" si="50"/>
        <v>54</v>
      </c>
      <c r="L92" s="18">
        <f t="shared" si="51"/>
        <v>54</v>
      </c>
      <c r="M92" s="12">
        <f t="shared" si="41"/>
        <v>1.0028776370000001</v>
      </c>
      <c r="N92" s="12">
        <f t="shared" ca="1" si="42"/>
        <v>1.0069305159999999</v>
      </c>
      <c r="O92" s="18">
        <f t="shared" si="52"/>
        <v>0</v>
      </c>
      <c r="P92" s="14">
        <f t="shared" ca="1" si="43"/>
        <v>6.93051599</v>
      </c>
      <c r="Q92" s="21">
        <f t="shared" si="44"/>
        <v>0</v>
      </c>
      <c r="R92" s="14">
        <f t="shared" si="53"/>
        <v>0</v>
      </c>
      <c r="S92" s="4" t="str">
        <f t="shared" si="54"/>
        <v>J=</v>
      </c>
      <c r="T92" s="35">
        <f t="shared" si="55"/>
        <v>44291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1">
        <f t="shared" si="45"/>
        <v>44247</v>
      </c>
      <c r="B93" s="15">
        <f t="shared" ca="1" si="56"/>
        <v>1007.05931899</v>
      </c>
      <c r="C93" s="14">
        <f t="shared" si="46"/>
        <v>1000</v>
      </c>
      <c r="D93" s="13">
        <f ca="1">IF(A93&lt;$B$1,VLOOKUP(A93,[1]DI!$A$4:$B$15000,2,FALSE),0)</f>
        <v>0</v>
      </c>
      <c r="E93" s="14">
        <f t="shared" ca="1" si="39"/>
        <v>1</v>
      </c>
      <c r="F93" s="14">
        <f ca="1">(TRUNC(PRODUCT($E$12:$E92),16))</f>
        <v>1.00411624515704</v>
      </c>
      <c r="G93" s="14">
        <f t="shared" si="47"/>
        <v>1</v>
      </c>
      <c r="H93" s="14">
        <f t="shared" ca="1" si="40"/>
        <v>1.00411625</v>
      </c>
      <c r="I93" s="13">
        <f t="shared" si="48"/>
        <v>1.35E-2</v>
      </c>
      <c r="J93" s="35">
        <f t="shared" si="49"/>
        <v>44166</v>
      </c>
      <c r="K93" s="2">
        <f t="shared" si="50"/>
        <v>54</v>
      </c>
      <c r="L93" s="18">
        <f t="shared" si="51"/>
        <v>55</v>
      </c>
      <c r="M93" s="12">
        <f t="shared" si="41"/>
        <v>1.0029310039999999</v>
      </c>
      <c r="N93" s="12">
        <f t="shared" ca="1" si="42"/>
        <v>1.0070593189999999</v>
      </c>
      <c r="O93" s="18">
        <f t="shared" si="52"/>
        <v>0</v>
      </c>
      <c r="P93" s="14">
        <f t="shared" ca="1" si="43"/>
        <v>7.0593189900000004</v>
      </c>
      <c r="Q93" s="21">
        <f t="shared" si="44"/>
        <v>0</v>
      </c>
      <c r="R93" s="14">
        <f t="shared" si="53"/>
        <v>0</v>
      </c>
      <c r="S93" s="4" t="str">
        <f t="shared" si="54"/>
        <v>J=</v>
      </c>
      <c r="T93" s="35">
        <f t="shared" si="55"/>
        <v>44291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1">
        <f t="shared" si="45"/>
        <v>44248</v>
      </c>
      <c r="B94" s="15">
        <f t="shared" ca="1" si="56"/>
        <v>1007.05931899</v>
      </c>
      <c r="C94" s="14">
        <f t="shared" si="46"/>
        <v>1000</v>
      </c>
      <c r="D94" s="13">
        <f ca="1">IF(A94&lt;$B$1,VLOOKUP(A94,[1]DI!$A$4:$B$15000,2,FALSE),0)</f>
        <v>0</v>
      </c>
      <c r="E94" s="14">
        <f t="shared" ca="1" si="39"/>
        <v>1</v>
      </c>
      <c r="F94" s="14">
        <f ca="1">(TRUNC(PRODUCT($E$12:$E93),16))</f>
        <v>1.00411624515704</v>
      </c>
      <c r="G94" s="14">
        <f t="shared" si="47"/>
        <v>1</v>
      </c>
      <c r="H94" s="14">
        <f t="shared" ca="1" si="40"/>
        <v>1.00411625</v>
      </c>
      <c r="I94" s="13">
        <f t="shared" si="48"/>
        <v>1.35E-2</v>
      </c>
      <c r="J94" s="35">
        <f t="shared" si="49"/>
        <v>44166</v>
      </c>
      <c r="K94" s="2">
        <f t="shared" si="50"/>
        <v>54</v>
      </c>
      <c r="L94" s="18">
        <f t="shared" si="51"/>
        <v>55</v>
      </c>
      <c r="M94" s="12">
        <f t="shared" si="41"/>
        <v>1.0029310039999999</v>
      </c>
      <c r="N94" s="12">
        <f t="shared" ca="1" si="42"/>
        <v>1.0070593189999999</v>
      </c>
      <c r="O94" s="18">
        <f t="shared" si="52"/>
        <v>0</v>
      </c>
      <c r="P94" s="14">
        <f t="shared" ca="1" si="43"/>
        <v>7.0593189900000004</v>
      </c>
      <c r="Q94" s="21">
        <f t="shared" si="44"/>
        <v>0</v>
      </c>
      <c r="R94" s="14">
        <f t="shared" si="53"/>
        <v>0</v>
      </c>
      <c r="S94" s="4" t="str">
        <f t="shared" si="54"/>
        <v>J=</v>
      </c>
      <c r="T94" s="35">
        <f t="shared" si="55"/>
        <v>44291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1">
        <f t="shared" si="45"/>
        <v>44249</v>
      </c>
      <c r="B95" s="15">
        <f t="shared" ca="1" si="56"/>
        <v>1007.05931899</v>
      </c>
      <c r="C95" s="14">
        <f t="shared" si="46"/>
        <v>1000</v>
      </c>
      <c r="D95" s="13">
        <f ca="1">IF(A95&lt;$B$1,VLOOKUP(A95,[1]DI!$A$4:$B$15000,2,FALSE),0)</f>
        <v>1.9000000000000006E-2</v>
      </c>
      <c r="E95" s="14">
        <f t="shared" ca="1" si="39"/>
        <v>1.0000746899999999</v>
      </c>
      <c r="F95" s="14">
        <f ca="1">(TRUNC(PRODUCT($E$12:$E94),16))</f>
        <v>1.00411624515704</v>
      </c>
      <c r="G95" s="14">
        <f t="shared" si="47"/>
        <v>1</v>
      </c>
      <c r="H95" s="14">
        <f t="shared" ca="1" si="40"/>
        <v>1.00411625</v>
      </c>
      <c r="I95" s="13">
        <f t="shared" si="48"/>
        <v>1.35E-2</v>
      </c>
      <c r="J95" s="35">
        <f t="shared" si="49"/>
        <v>44166</v>
      </c>
      <c r="K95" s="2">
        <f t="shared" si="50"/>
        <v>55</v>
      </c>
      <c r="L95" s="18">
        <f t="shared" si="51"/>
        <v>55</v>
      </c>
      <c r="M95" s="12">
        <f t="shared" si="41"/>
        <v>1.0029310039999999</v>
      </c>
      <c r="N95" s="12">
        <f t="shared" ca="1" si="42"/>
        <v>1.0070593189999999</v>
      </c>
      <c r="O95" s="18">
        <f t="shared" si="52"/>
        <v>0</v>
      </c>
      <c r="P95" s="14">
        <f t="shared" ca="1" si="43"/>
        <v>7.0593189900000004</v>
      </c>
      <c r="Q95" s="21">
        <f t="shared" si="44"/>
        <v>0</v>
      </c>
      <c r="R95" s="14">
        <f t="shared" si="53"/>
        <v>0</v>
      </c>
      <c r="S95" s="4" t="str">
        <f t="shared" si="54"/>
        <v>J=</v>
      </c>
      <c r="T95" s="35">
        <f t="shared" si="55"/>
        <v>44291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1">
        <f t="shared" si="45"/>
        <v>44250</v>
      </c>
      <c r="B96" s="15">
        <f t="shared" ca="1" si="56"/>
        <v>1007.18812299</v>
      </c>
      <c r="C96" s="14">
        <f t="shared" si="46"/>
        <v>1000</v>
      </c>
      <c r="D96" s="13">
        <f ca="1">IF(A96&lt;$B$1,VLOOKUP(A96,[1]DI!$A$4:$B$15000,2,FALSE),0)</f>
        <v>1.9000000000000006E-2</v>
      </c>
      <c r="E96" s="14">
        <f t="shared" ca="1" si="39"/>
        <v>1.0000746899999999</v>
      </c>
      <c r="F96" s="14">
        <f ca="1">(TRUNC(PRODUCT($E$12:$E95),16))</f>
        <v>1.00419124259939</v>
      </c>
      <c r="G96" s="14">
        <f t="shared" si="47"/>
        <v>1</v>
      </c>
      <c r="H96" s="14">
        <f t="shared" ca="1" si="40"/>
        <v>1.0041912399999999</v>
      </c>
      <c r="I96" s="13">
        <f t="shared" si="48"/>
        <v>1.35E-2</v>
      </c>
      <c r="J96" s="35">
        <f t="shared" si="49"/>
        <v>44166</v>
      </c>
      <c r="K96" s="2">
        <f t="shared" si="50"/>
        <v>56</v>
      </c>
      <c r="L96" s="18">
        <f t="shared" si="51"/>
        <v>56</v>
      </c>
      <c r="M96" s="12">
        <f t="shared" si="41"/>
        <v>1.002984375</v>
      </c>
      <c r="N96" s="12">
        <f t="shared" ca="1" si="42"/>
        <v>1.0071881229999999</v>
      </c>
      <c r="O96" s="18">
        <f t="shared" si="52"/>
        <v>0</v>
      </c>
      <c r="P96" s="14">
        <f t="shared" ca="1" si="43"/>
        <v>7.1881229900000001</v>
      </c>
      <c r="Q96" s="21">
        <f t="shared" si="44"/>
        <v>0</v>
      </c>
      <c r="R96" s="14">
        <f t="shared" si="53"/>
        <v>0</v>
      </c>
      <c r="S96" s="4" t="str">
        <f t="shared" si="54"/>
        <v>J=</v>
      </c>
      <c r="T96" s="35">
        <f t="shared" si="55"/>
        <v>44291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1">
        <f t="shared" si="45"/>
        <v>44251</v>
      </c>
      <c r="B97" s="15">
        <f t="shared" ca="1" si="56"/>
        <v>1007.316958</v>
      </c>
      <c r="C97" s="14">
        <f t="shared" si="46"/>
        <v>1000</v>
      </c>
      <c r="D97" s="13">
        <f ca="1">IF(A97&lt;$B$1,VLOOKUP(A97,[1]DI!$A$4:$B$15000,2,FALSE),0)</f>
        <v>1.9000000000000006E-2</v>
      </c>
      <c r="E97" s="14">
        <f t="shared" ca="1" si="39"/>
        <v>1.0000746899999999</v>
      </c>
      <c r="F97" s="14">
        <f ca="1">(TRUNC(PRODUCT($E$12:$E96),16))</f>
        <v>1.0042662456433</v>
      </c>
      <c r="G97" s="14">
        <f t="shared" si="47"/>
        <v>1</v>
      </c>
      <c r="H97" s="14">
        <f t="shared" ca="1" si="40"/>
        <v>1.0042662499999999</v>
      </c>
      <c r="I97" s="13">
        <f t="shared" si="48"/>
        <v>1.35E-2</v>
      </c>
      <c r="J97" s="35">
        <f t="shared" si="49"/>
        <v>44166</v>
      </c>
      <c r="K97" s="2">
        <f t="shared" si="50"/>
        <v>57</v>
      </c>
      <c r="L97" s="18">
        <f t="shared" si="51"/>
        <v>57</v>
      </c>
      <c r="M97" s="12">
        <f t="shared" si="41"/>
        <v>1.0030377479999999</v>
      </c>
      <c r="N97" s="12">
        <f t="shared" ca="1" si="42"/>
        <v>1.0073169580000001</v>
      </c>
      <c r="O97" s="18">
        <f t="shared" si="52"/>
        <v>0</v>
      </c>
      <c r="P97" s="14">
        <f t="shared" ca="1" si="43"/>
        <v>7.3169579999999996</v>
      </c>
      <c r="Q97" s="21">
        <f t="shared" si="44"/>
        <v>0</v>
      </c>
      <c r="R97" s="14">
        <f t="shared" si="53"/>
        <v>0</v>
      </c>
      <c r="S97" s="4" t="str">
        <f t="shared" si="54"/>
        <v>J=</v>
      </c>
      <c r="T97" s="35">
        <f t="shared" si="55"/>
        <v>44291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1">
        <f t="shared" si="45"/>
        <v>44252</v>
      </c>
      <c r="B98" s="15">
        <f t="shared" ca="1" si="56"/>
        <v>1007.445793</v>
      </c>
      <c r="C98" s="14">
        <f t="shared" si="46"/>
        <v>1000</v>
      </c>
      <c r="D98" s="13">
        <f ca="1">IF(A98&lt;$B$1,VLOOKUP(A98,[1]DI!$A$4:$B$15000,2,FALSE),0)</f>
        <v>1.9000000000000006E-2</v>
      </c>
      <c r="E98" s="14">
        <f t="shared" ca="1" si="39"/>
        <v>1.0000746899999999</v>
      </c>
      <c r="F98" s="14">
        <f ca="1">(TRUNC(PRODUCT($E$12:$E97),16))</f>
        <v>1.0043412542891901</v>
      </c>
      <c r="G98" s="14">
        <f t="shared" si="47"/>
        <v>1</v>
      </c>
      <c r="H98" s="14">
        <f t="shared" ca="1" si="40"/>
        <v>1.00434125</v>
      </c>
      <c r="I98" s="13">
        <f t="shared" si="48"/>
        <v>1.35E-2</v>
      </c>
      <c r="J98" s="35">
        <f t="shared" si="49"/>
        <v>44166</v>
      </c>
      <c r="K98" s="2">
        <f t="shared" si="50"/>
        <v>58</v>
      </c>
      <c r="L98" s="18">
        <f t="shared" si="51"/>
        <v>58</v>
      </c>
      <c r="M98" s="12">
        <f t="shared" si="41"/>
        <v>1.003091124</v>
      </c>
      <c r="N98" s="12">
        <f t="shared" ca="1" si="42"/>
        <v>1.007445793</v>
      </c>
      <c r="O98" s="18">
        <f t="shared" si="52"/>
        <v>0</v>
      </c>
      <c r="P98" s="14">
        <f t="shared" ca="1" si="43"/>
        <v>7.4457930000000001</v>
      </c>
      <c r="Q98" s="21">
        <f t="shared" si="44"/>
        <v>0</v>
      </c>
      <c r="R98" s="14">
        <f t="shared" si="53"/>
        <v>0</v>
      </c>
      <c r="S98" s="4" t="str">
        <f t="shared" si="54"/>
        <v>J=</v>
      </c>
      <c r="T98" s="35">
        <f t="shared" si="55"/>
        <v>44291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1">
        <f t="shared" si="45"/>
        <v>44253</v>
      </c>
      <c r="B99" s="15">
        <f t="shared" ca="1" si="56"/>
        <v>1007.57465999</v>
      </c>
      <c r="C99" s="14">
        <f t="shared" si="46"/>
        <v>1000</v>
      </c>
      <c r="D99" s="13">
        <f ca="1">IF(A99&lt;$B$1,VLOOKUP(A99,[1]DI!$A$4:$B$15000,2,FALSE),0)</f>
        <v>1.9000000000000006E-2</v>
      </c>
      <c r="E99" s="14">
        <f t="shared" ca="1" si="39"/>
        <v>1.0000746899999999</v>
      </c>
      <c r="F99" s="14">
        <f ca="1">(TRUNC(PRODUCT($E$12:$E98),16))</f>
        <v>1.00441626853747</v>
      </c>
      <c r="G99" s="14">
        <f t="shared" si="47"/>
        <v>1</v>
      </c>
      <c r="H99" s="14">
        <f t="shared" ca="1" si="40"/>
        <v>1.0044162700000001</v>
      </c>
      <c r="I99" s="13">
        <f t="shared" si="48"/>
        <v>1.35E-2</v>
      </c>
      <c r="J99" s="35">
        <f t="shared" si="49"/>
        <v>44166</v>
      </c>
      <c r="K99" s="2">
        <f t="shared" si="50"/>
        <v>59</v>
      </c>
      <c r="L99" s="18">
        <f t="shared" si="51"/>
        <v>59</v>
      </c>
      <c r="M99" s="12">
        <f t="shared" si="41"/>
        <v>1.0031445029999999</v>
      </c>
      <c r="N99" s="12">
        <f t="shared" ca="1" si="42"/>
        <v>1.00757466</v>
      </c>
      <c r="O99" s="18">
        <f t="shared" si="52"/>
        <v>0</v>
      </c>
      <c r="P99" s="14">
        <f t="shared" ca="1" si="43"/>
        <v>7.5746599899999998</v>
      </c>
      <c r="Q99" s="21">
        <f t="shared" si="44"/>
        <v>0</v>
      </c>
      <c r="R99" s="14">
        <f t="shared" si="53"/>
        <v>0</v>
      </c>
      <c r="S99" s="4" t="str">
        <f t="shared" si="54"/>
        <v>J=</v>
      </c>
      <c r="T99" s="35">
        <f t="shared" si="55"/>
        <v>44291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1">
        <f t="shared" si="45"/>
        <v>44254</v>
      </c>
      <c r="B100" s="15">
        <f t="shared" ca="1" si="56"/>
        <v>1007.70353799</v>
      </c>
      <c r="C100" s="14">
        <f t="shared" si="46"/>
        <v>1000</v>
      </c>
      <c r="D100" s="13">
        <f ca="1">IF(A100&lt;$B$1,VLOOKUP(A100,[1]DI!$A$4:$B$15000,2,FALSE),0)</f>
        <v>0</v>
      </c>
      <c r="E100" s="14">
        <f t="shared" ca="1" si="39"/>
        <v>1</v>
      </c>
      <c r="F100" s="14">
        <f ca="1">(TRUNC(PRODUCT($E$12:$E99),16))</f>
        <v>1.0044912883885699</v>
      </c>
      <c r="G100" s="14">
        <f t="shared" si="47"/>
        <v>1</v>
      </c>
      <c r="H100" s="14">
        <f t="shared" ca="1" si="40"/>
        <v>1.00449129</v>
      </c>
      <c r="I100" s="13">
        <f t="shared" si="48"/>
        <v>1.35E-2</v>
      </c>
      <c r="J100" s="35">
        <f t="shared" si="49"/>
        <v>44166</v>
      </c>
      <c r="K100" s="2">
        <f t="shared" si="50"/>
        <v>59</v>
      </c>
      <c r="L100" s="18">
        <f t="shared" si="51"/>
        <v>60</v>
      </c>
      <c r="M100" s="12">
        <f t="shared" si="41"/>
        <v>1.0031978850000001</v>
      </c>
      <c r="N100" s="12">
        <f t="shared" ca="1" si="42"/>
        <v>1.0077035379999999</v>
      </c>
      <c r="O100" s="18">
        <f t="shared" si="52"/>
        <v>0</v>
      </c>
      <c r="P100" s="14">
        <f t="shared" ca="1" si="43"/>
        <v>7.7035379900000001</v>
      </c>
      <c r="Q100" s="21">
        <f t="shared" si="44"/>
        <v>0</v>
      </c>
      <c r="R100" s="14">
        <f t="shared" si="53"/>
        <v>0</v>
      </c>
      <c r="S100" s="4" t="str">
        <f t="shared" si="54"/>
        <v>J=</v>
      </c>
      <c r="T100" s="35">
        <f t="shared" si="55"/>
        <v>44291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1">
        <f t="shared" si="45"/>
        <v>44255</v>
      </c>
      <c r="B101" s="15">
        <f t="shared" ca="1" si="56"/>
        <v>1007.70353799</v>
      </c>
      <c r="C101" s="14">
        <f t="shared" si="46"/>
        <v>1000</v>
      </c>
      <c r="D101" s="13">
        <f ca="1">IF(A101&lt;$B$1,VLOOKUP(A101,[1]DI!$A$4:$B$15000,2,FALSE),0)</f>
        <v>0</v>
      </c>
      <c r="E101" s="14">
        <f t="shared" ca="1" si="39"/>
        <v>1</v>
      </c>
      <c r="F101" s="14">
        <f ca="1">(TRUNC(PRODUCT($E$12:$E100),16))</f>
        <v>1.0044912883885699</v>
      </c>
      <c r="G101" s="14">
        <f t="shared" si="47"/>
        <v>1</v>
      </c>
      <c r="H101" s="14">
        <f t="shared" ca="1" si="40"/>
        <v>1.00449129</v>
      </c>
      <c r="I101" s="13">
        <f t="shared" si="48"/>
        <v>1.35E-2</v>
      </c>
      <c r="J101" s="35">
        <f t="shared" si="49"/>
        <v>44166</v>
      </c>
      <c r="K101" s="2">
        <f t="shared" si="50"/>
        <v>59</v>
      </c>
      <c r="L101" s="18">
        <f t="shared" si="51"/>
        <v>60</v>
      </c>
      <c r="M101" s="12">
        <f t="shared" si="41"/>
        <v>1.0031978850000001</v>
      </c>
      <c r="N101" s="12">
        <f t="shared" ca="1" si="42"/>
        <v>1.0077035379999999</v>
      </c>
      <c r="O101" s="18">
        <f t="shared" si="52"/>
        <v>0</v>
      </c>
      <c r="P101" s="14">
        <f t="shared" ca="1" si="43"/>
        <v>7.7035379900000001</v>
      </c>
      <c r="Q101" s="21">
        <f t="shared" si="44"/>
        <v>0</v>
      </c>
      <c r="R101" s="14">
        <f t="shared" si="53"/>
        <v>0</v>
      </c>
      <c r="S101" s="4" t="str">
        <f t="shared" si="54"/>
        <v>J=</v>
      </c>
      <c r="T101" s="35">
        <f t="shared" si="55"/>
        <v>44291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1">
        <f t="shared" si="45"/>
        <v>44256</v>
      </c>
      <c r="B102" s="15">
        <f t="shared" ca="1" si="56"/>
        <v>1007.70353799</v>
      </c>
      <c r="C102" s="14">
        <f t="shared" si="46"/>
        <v>1000</v>
      </c>
      <c r="D102" s="13">
        <f ca="1">IF(A102&lt;$B$1,VLOOKUP(A102,[1]DI!$A$4:$B$15000,2,FALSE),0)</f>
        <v>1.9000000000000006E-2</v>
      </c>
      <c r="E102" s="14">
        <f t="shared" ca="1" si="39"/>
        <v>1.0000746899999999</v>
      </c>
      <c r="F102" s="14">
        <f ca="1">(TRUNC(PRODUCT($E$12:$E101),16))</f>
        <v>1.0044912883885699</v>
      </c>
      <c r="G102" s="14">
        <f t="shared" si="47"/>
        <v>1</v>
      </c>
      <c r="H102" s="14">
        <f t="shared" ca="1" si="40"/>
        <v>1.00449129</v>
      </c>
      <c r="I102" s="13">
        <f t="shared" si="48"/>
        <v>1.35E-2</v>
      </c>
      <c r="J102" s="35">
        <f t="shared" si="49"/>
        <v>44166</v>
      </c>
      <c r="K102" s="2">
        <f t="shared" si="50"/>
        <v>60</v>
      </c>
      <c r="L102" s="18">
        <f t="shared" si="51"/>
        <v>60</v>
      </c>
      <c r="M102" s="12">
        <f t="shared" si="41"/>
        <v>1.0031978850000001</v>
      </c>
      <c r="N102" s="12">
        <f t="shared" ca="1" si="42"/>
        <v>1.0077035379999999</v>
      </c>
      <c r="O102" s="18">
        <f t="shared" si="52"/>
        <v>0</v>
      </c>
      <c r="P102" s="14">
        <f t="shared" ca="1" si="43"/>
        <v>7.7035379900000001</v>
      </c>
      <c r="Q102" s="21">
        <f t="shared" si="44"/>
        <v>0</v>
      </c>
      <c r="R102" s="14">
        <f t="shared" si="53"/>
        <v>0</v>
      </c>
      <c r="S102" s="4" t="str">
        <f t="shared" si="54"/>
        <v>J=</v>
      </c>
      <c r="T102" s="35">
        <f t="shared" si="55"/>
        <v>44291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1">
        <f t="shared" si="45"/>
        <v>44257</v>
      </c>
      <c r="B103" s="15">
        <f t="shared" ca="1" si="56"/>
        <v>1007.8324260000001</v>
      </c>
      <c r="C103" s="14">
        <f t="shared" si="46"/>
        <v>1000</v>
      </c>
      <c r="D103" s="13">
        <f ca="1">IF(A103&lt;$B$1,VLOOKUP(A103,[1]DI!$A$4:$B$15000,2,FALSE),0)</f>
        <v>1.9000000000000006E-2</v>
      </c>
      <c r="E103" s="14">
        <f t="shared" ca="1" si="39"/>
        <v>1.0000746899999999</v>
      </c>
      <c r="F103" s="14">
        <f ca="1">(TRUNC(PRODUCT($E$12:$E102),16))</f>
        <v>1.0045663138429</v>
      </c>
      <c r="G103" s="14">
        <f t="shared" si="47"/>
        <v>1</v>
      </c>
      <c r="H103" s="14">
        <f t="shared" ca="1" si="40"/>
        <v>1.00456631</v>
      </c>
      <c r="I103" s="13">
        <f t="shared" si="48"/>
        <v>1.35E-2</v>
      </c>
      <c r="J103" s="35">
        <f t="shared" si="49"/>
        <v>44166</v>
      </c>
      <c r="K103" s="2">
        <f t="shared" si="50"/>
        <v>61</v>
      </c>
      <c r="L103" s="18">
        <f t="shared" si="51"/>
        <v>61</v>
      </c>
      <c r="M103" s="12">
        <f t="shared" si="41"/>
        <v>1.00325127</v>
      </c>
      <c r="N103" s="12">
        <f t="shared" ca="1" si="42"/>
        <v>1.007832426</v>
      </c>
      <c r="O103" s="18">
        <f t="shared" si="52"/>
        <v>0</v>
      </c>
      <c r="P103" s="14">
        <f t="shared" ca="1" si="43"/>
        <v>7.8324259999999999</v>
      </c>
      <c r="Q103" s="21">
        <f t="shared" si="44"/>
        <v>0</v>
      </c>
      <c r="R103" s="14">
        <f t="shared" si="53"/>
        <v>0</v>
      </c>
      <c r="S103" s="4" t="str">
        <f t="shared" si="54"/>
        <v>J=</v>
      </c>
      <c r="T103" s="35">
        <f t="shared" si="55"/>
        <v>44291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1">
        <f t="shared" si="45"/>
        <v>44258</v>
      </c>
      <c r="B104" s="15">
        <f t="shared" ca="1" si="56"/>
        <v>1007.961335</v>
      </c>
      <c r="C104" s="14">
        <f t="shared" si="46"/>
        <v>1000</v>
      </c>
      <c r="D104" s="13">
        <f ca="1">IF(A104&lt;$B$1,VLOOKUP(A104,[1]DI!$A$4:$B$15000,2,FALSE),0)</f>
        <v>1.9000000000000006E-2</v>
      </c>
      <c r="E104" s="14">
        <f t="shared" ca="1" si="39"/>
        <v>1.0000746899999999</v>
      </c>
      <c r="F104" s="14">
        <f ca="1">(TRUNC(PRODUCT($E$12:$E103),16))</f>
        <v>1.00464134490088</v>
      </c>
      <c r="G104" s="14">
        <f t="shared" si="47"/>
        <v>1</v>
      </c>
      <c r="H104" s="14">
        <f t="shared" ca="1" si="40"/>
        <v>1.00464134</v>
      </c>
      <c r="I104" s="13">
        <f t="shared" si="48"/>
        <v>1.35E-2</v>
      </c>
      <c r="J104" s="35">
        <f t="shared" si="49"/>
        <v>44166</v>
      </c>
      <c r="K104" s="2">
        <f t="shared" si="50"/>
        <v>62</v>
      </c>
      <c r="L104" s="18">
        <f t="shared" si="51"/>
        <v>62</v>
      </c>
      <c r="M104" s="12">
        <f t="shared" si="41"/>
        <v>1.0033046569999999</v>
      </c>
      <c r="N104" s="12">
        <f t="shared" ca="1" si="42"/>
        <v>1.0079613350000001</v>
      </c>
      <c r="O104" s="18">
        <f t="shared" si="52"/>
        <v>0</v>
      </c>
      <c r="P104" s="14">
        <f t="shared" ca="1" si="43"/>
        <v>7.9613350000000001</v>
      </c>
      <c r="Q104" s="21">
        <f t="shared" si="44"/>
        <v>0</v>
      </c>
      <c r="R104" s="14">
        <f t="shared" si="53"/>
        <v>0</v>
      </c>
      <c r="S104" s="4" t="str">
        <f t="shared" si="54"/>
        <v>J=</v>
      </c>
      <c r="T104" s="35">
        <f t="shared" si="55"/>
        <v>44291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1">
        <f t="shared" si="45"/>
        <v>44259</v>
      </c>
      <c r="B105" s="15">
        <f t="shared" ca="1" si="56"/>
        <v>1008.090265</v>
      </c>
      <c r="C105" s="14">
        <f t="shared" si="46"/>
        <v>1000</v>
      </c>
      <c r="D105" s="13">
        <f ca="1">IF(A105&lt;$B$1,VLOOKUP(A105,[1]DI!$A$4:$B$15000,2,FALSE),0)</f>
        <v>1.9000000000000006E-2</v>
      </c>
      <c r="E105" s="14">
        <f t="shared" ca="1" si="39"/>
        <v>1.0000746899999999</v>
      </c>
      <c r="F105" s="14">
        <f ca="1">(TRUNC(PRODUCT($E$12:$E104),16))</f>
        <v>1.0047163815629301</v>
      </c>
      <c r="G105" s="14">
        <f t="shared" si="47"/>
        <v>1</v>
      </c>
      <c r="H105" s="14">
        <f t="shared" ca="1" si="40"/>
        <v>1.0047163800000001</v>
      </c>
      <c r="I105" s="13">
        <f t="shared" si="48"/>
        <v>1.35E-2</v>
      </c>
      <c r="J105" s="35">
        <f t="shared" si="49"/>
        <v>44166</v>
      </c>
      <c r="K105" s="2">
        <f t="shared" si="50"/>
        <v>63</v>
      </c>
      <c r="L105" s="18">
        <f t="shared" si="51"/>
        <v>63</v>
      </c>
      <c r="M105" s="12">
        <f t="shared" si="41"/>
        <v>1.0033580470000001</v>
      </c>
      <c r="N105" s="12">
        <f t="shared" ca="1" si="42"/>
        <v>1.0080902650000001</v>
      </c>
      <c r="O105" s="18">
        <f t="shared" si="52"/>
        <v>0</v>
      </c>
      <c r="P105" s="14">
        <f t="shared" ca="1" si="43"/>
        <v>8.0902650000000005</v>
      </c>
      <c r="Q105" s="21">
        <f t="shared" si="44"/>
        <v>0</v>
      </c>
      <c r="R105" s="14">
        <f t="shared" si="53"/>
        <v>0</v>
      </c>
      <c r="S105" s="4" t="str">
        <f t="shared" si="54"/>
        <v>J=</v>
      </c>
      <c r="T105" s="35">
        <f t="shared" si="55"/>
        <v>44291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1">
        <f t="shared" si="45"/>
        <v>44260</v>
      </c>
      <c r="B106" s="15">
        <f t="shared" ca="1" si="56"/>
        <v>1008.219207</v>
      </c>
      <c r="C106" s="14">
        <f t="shared" si="46"/>
        <v>1000</v>
      </c>
      <c r="D106" s="13">
        <f ca="1">IF(A106&lt;$B$1,VLOOKUP(A106,[1]DI!$A$4:$B$15000,2,FALSE),0)</f>
        <v>1.9000000000000006E-2</v>
      </c>
      <c r="E106" s="14">
        <f t="shared" ca="1" si="39"/>
        <v>1.0000746899999999</v>
      </c>
      <c r="F106" s="14">
        <f ca="1">(TRUNC(PRODUCT($E$12:$E105),16))</f>
        <v>1.00479142382947</v>
      </c>
      <c r="G106" s="14">
        <f t="shared" si="47"/>
        <v>1</v>
      </c>
      <c r="H106" s="14">
        <f t="shared" ca="1" si="40"/>
        <v>1.0047914200000001</v>
      </c>
      <c r="I106" s="13">
        <f t="shared" si="48"/>
        <v>1.35E-2</v>
      </c>
      <c r="J106" s="35">
        <f t="shared" si="49"/>
        <v>44166</v>
      </c>
      <c r="K106" s="2">
        <f t="shared" si="50"/>
        <v>64</v>
      </c>
      <c r="L106" s="18">
        <f t="shared" si="51"/>
        <v>64</v>
      </c>
      <c r="M106" s="12">
        <f t="shared" si="41"/>
        <v>1.0034114409999999</v>
      </c>
      <c r="N106" s="12">
        <f t="shared" ca="1" si="42"/>
        <v>1.008219207</v>
      </c>
      <c r="O106" s="18">
        <f t="shared" si="52"/>
        <v>0</v>
      </c>
      <c r="P106" s="14">
        <f t="shared" ca="1" si="43"/>
        <v>8.2192070000000008</v>
      </c>
      <c r="Q106" s="21">
        <f t="shared" si="44"/>
        <v>0</v>
      </c>
      <c r="R106" s="14">
        <f t="shared" si="53"/>
        <v>0</v>
      </c>
      <c r="S106" s="4" t="str">
        <f t="shared" si="54"/>
        <v>J=</v>
      </c>
      <c r="T106" s="35">
        <f t="shared" si="55"/>
        <v>44291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1">
        <f t="shared" si="45"/>
        <v>44261</v>
      </c>
      <c r="B107" s="15">
        <f t="shared" ca="1" si="56"/>
        <v>1008.348169</v>
      </c>
      <c r="C107" s="14">
        <f t="shared" si="46"/>
        <v>1000</v>
      </c>
      <c r="D107" s="13">
        <f ca="1">IF(A107&lt;$B$1,VLOOKUP(A107,[1]DI!$A$4:$B$15000,2,FALSE),0)</f>
        <v>0</v>
      </c>
      <c r="E107" s="14">
        <f t="shared" ca="1" si="39"/>
        <v>1</v>
      </c>
      <c r="F107" s="14">
        <f ca="1">(TRUNC(PRODUCT($E$12:$E106),16))</f>
        <v>1.0048664717009099</v>
      </c>
      <c r="G107" s="14">
        <f t="shared" si="47"/>
        <v>1</v>
      </c>
      <c r="H107" s="14">
        <f t="shared" ca="1" si="40"/>
        <v>1.0048664700000001</v>
      </c>
      <c r="I107" s="13">
        <f t="shared" si="48"/>
        <v>1.35E-2</v>
      </c>
      <c r="J107" s="35">
        <f t="shared" si="49"/>
        <v>44166</v>
      </c>
      <c r="K107" s="2">
        <f t="shared" si="50"/>
        <v>64</v>
      </c>
      <c r="L107" s="18">
        <f t="shared" si="51"/>
        <v>65</v>
      </c>
      <c r="M107" s="12">
        <f t="shared" si="41"/>
        <v>1.0034648370000001</v>
      </c>
      <c r="N107" s="12">
        <f t="shared" ca="1" si="42"/>
        <v>1.008348169</v>
      </c>
      <c r="O107" s="18">
        <f t="shared" si="52"/>
        <v>0</v>
      </c>
      <c r="P107" s="14">
        <f t="shared" ca="1" si="43"/>
        <v>8.3481690000000004</v>
      </c>
      <c r="Q107" s="21">
        <f t="shared" si="44"/>
        <v>0</v>
      </c>
      <c r="R107" s="14">
        <f t="shared" si="53"/>
        <v>0</v>
      </c>
      <c r="S107" s="4" t="str">
        <f t="shared" si="54"/>
        <v>J=</v>
      </c>
      <c r="T107" s="35">
        <f t="shared" si="55"/>
        <v>44291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1">
        <f t="shared" si="45"/>
        <v>44262</v>
      </c>
      <c r="B108" s="15">
        <f t="shared" ca="1" si="56"/>
        <v>1008.348169</v>
      </c>
      <c r="C108" s="14">
        <f t="shared" si="46"/>
        <v>1000</v>
      </c>
      <c r="D108" s="13">
        <f ca="1">IF(A108&lt;$B$1,VLOOKUP(A108,[1]DI!$A$4:$B$15000,2,FALSE),0)</f>
        <v>0</v>
      </c>
      <c r="E108" s="14">
        <f t="shared" ca="1" si="39"/>
        <v>1</v>
      </c>
      <c r="F108" s="14">
        <f ca="1">(TRUNC(PRODUCT($E$12:$E107),16))</f>
        <v>1.0048664717009099</v>
      </c>
      <c r="G108" s="14">
        <f t="shared" si="47"/>
        <v>1</v>
      </c>
      <c r="H108" s="14">
        <f t="shared" ca="1" si="40"/>
        <v>1.0048664700000001</v>
      </c>
      <c r="I108" s="13">
        <f t="shared" si="48"/>
        <v>1.35E-2</v>
      </c>
      <c r="J108" s="35">
        <f t="shared" si="49"/>
        <v>44166</v>
      </c>
      <c r="K108" s="2">
        <f t="shared" si="50"/>
        <v>64</v>
      </c>
      <c r="L108" s="18">
        <f t="shared" si="51"/>
        <v>65</v>
      </c>
      <c r="M108" s="12">
        <f t="shared" si="41"/>
        <v>1.0034648370000001</v>
      </c>
      <c r="N108" s="12">
        <f t="shared" ca="1" si="42"/>
        <v>1.008348169</v>
      </c>
      <c r="O108" s="18">
        <f t="shared" si="52"/>
        <v>0</v>
      </c>
      <c r="P108" s="14">
        <f t="shared" ca="1" si="43"/>
        <v>8.3481690000000004</v>
      </c>
      <c r="Q108" s="21">
        <f t="shared" si="44"/>
        <v>0</v>
      </c>
      <c r="R108" s="14">
        <f t="shared" si="53"/>
        <v>0</v>
      </c>
      <c r="S108" s="4" t="str">
        <f t="shared" si="54"/>
        <v>J=</v>
      </c>
      <c r="T108" s="35">
        <f t="shared" si="55"/>
        <v>44291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1">
        <f t="shared" si="45"/>
        <v>44263</v>
      </c>
      <c r="B109" s="15">
        <f t="shared" ca="1" si="56"/>
        <v>1008.348169</v>
      </c>
      <c r="C109" s="14">
        <f t="shared" si="46"/>
        <v>1000</v>
      </c>
      <c r="D109" s="13">
        <f ca="1">IF(A109&lt;$B$1,VLOOKUP(A109,[1]DI!$A$4:$B$15000,2,FALSE),0)</f>
        <v>1.9000000000000006E-2</v>
      </c>
      <c r="E109" s="14">
        <f t="shared" ca="1" si="39"/>
        <v>1.0000746899999999</v>
      </c>
      <c r="F109" s="14">
        <f ca="1">(TRUNC(PRODUCT($E$12:$E108),16))</f>
        <v>1.0048664717009099</v>
      </c>
      <c r="G109" s="14">
        <f t="shared" si="47"/>
        <v>1</v>
      </c>
      <c r="H109" s="14">
        <f t="shared" ca="1" si="40"/>
        <v>1.0048664700000001</v>
      </c>
      <c r="I109" s="13">
        <f t="shared" si="48"/>
        <v>1.35E-2</v>
      </c>
      <c r="J109" s="35">
        <f t="shared" si="49"/>
        <v>44166</v>
      </c>
      <c r="K109" s="2">
        <f t="shared" si="50"/>
        <v>65</v>
      </c>
      <c r="L109" s="18">
        <f t="shared" si="51"/>
        <v>65</v>
      </c>
      <c r="M109" s="12">
        <f t="shared" si="41"/>
        <v>1.0034648370000001</v>
      </c>
      <c r="N109" s="12">
        <f t="shared" ca="1" si="42"/>
        <v>1.008348169</v>
      </c>
      <c r="O109" s="18">
        <f t="shared" si="52"/>
        <v>0</v>
      </c>
      <c r="P109" s="14">
        <f t="shared" ca="1" si="43"/>
        <v>8.3481690000000004</v>
      </c>
      <c r="Q109" s="21">
        <f t="shared" si="44"/>
        <v>0</v>
      </c>
      <c r="R109" s="14">
        <f t="shared" si="53"/>
        <v>0</v>
      </c>
      <c r="S109" s="4" t="str">
        <f t="shared" si="54"/>
        <v>J=</v>
      </c>
      <c r="T109" s="35">
        <f t="shared" si="55"/>
        <v>44291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1">
        <f t="shared" si="45"/>
        <v>44264</v>
      </c>
      <c r="B110" s="15">
        <f t="shared" ca="1" si="56"/>
        <v>1008.4771500000001</v>
      </c>
      <c r="C110" s="14">
        <f t="shared" si="46"/>
        <v>1000</v>
      </c>
      <c r="D110" s="13">
        <f ca="1">IF(A110&lt;$B$1,VLOOKUP(A110,[1]DI!$A$4:$B$15000,2,FALSE),0)</f>
        <v>1.9000000000000006E-2</v>
      </c>
      <c r="E110" s="14">
        <f t="shared" ca="1" si="39"/>
        <v>1.0000746899999999</v>
      </c>
      <c r="F110" s="14">
        <f ca="1">(TRUNC(PRODUCT($E$12:$E109),16))</f>
        <v>1.0049415251776901</v>
      </c>
      <c r="G110" s="14">
        <f t="shared" si="47"/>
        <v>1</v>
      </c>
      <c r="H110" s="14">
        <f t="shared" ca="1" si="40"/>
        <v>1.00494153</v>
      </c>
      <c r="I110" s="13">
        <f t="shared" si="48"/>
        <v>1.35E-2</v>
      </c>
      <c r="J110" s="35">
        <f t="shared" si="49"/>
        <v>44166</v>
      </c>
      <c r="K110" s="2">
        <f t="shared" si="50"/>
        <v>66</v>
      </c>
      <c r="L110" s="18">
        <f t="shared" si="51"/>
        <v>66</v>
      </c>
      <c r="M110" s="12">
        <f t="shared" si="41"/>
        <v>1.003518235</v>
      </c>
      <c r="N110" s="12">
        <f t="shared" ca="1" si="42"/>
        <v>1.00847715</v>
      </c>
      <c r="O110" s="18">
        <f t="shared" si="52"/>
        <v>0</v>
      </c>
      <c r="P110" s="14">
        <f t="shared" ca="1" si="43"/>
        <v>8.47715</v>
      </c>
      <c r="Q110" s="21">
        <f t="shared" si="44"/>
        <v>0</v>
      </c>
      <c r="R110" s="14">
        <f t="shared" si="53"/>
        <v>0</v>
      </c>
      <c r="S110" s="4" t="str">
        <f t="shared" si="54"/>
        <v>J=</v>
      </c>
      <c r="T110" s="35">
        <f t="shared" si="55"/>
        <v>44291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1">
        <f t="shared" si="45"/>
        <v>44265</v>
      </c>
      <c r="B111" s="15">
        <f t="shared" ca="1" si="56"/>
        <v>1008.606134</v>
      </c>
      <c r="C111" s="14">
        <f t="shared" si="46"/>
        <v>1000</v>
      </c>
      <c r="D111" s="13">
        <f ca="1">IF(A111&lt;$B$1,VLOOKUP(A111,[1]DI!$A$4:$B$15000,2,FALSE),0)</f>
        <v>1.9000000000000006E-2</v>
      </c>
      <c r="E111" s="14">
        <f t="shared" ca="1" si="39"/>
        <v>1.0000746899999999</v>
      </c>
      <c r="F111" s="14">
        <f ca="1">(TRUNC(PRODUCT($E$12:$E110),16))</f>
        <v>1.0050165842601999</v>
      </c>
      <c r="G111" s="14">
        <f t="shared" si="47"/>
        <v>1</v>
      </c>
      <c r="H111" s="14">
        <f t="shared" ca="1" si="40"/>
        <v>1.0050165799999999</v>
      </c>
      <c r="I111" s="13">
        <f t="shared" si="48"/>
        <v>1.35E-2</v>
      </c>
      <c r="J111" s="35">
        <f t="shared" si="49"/>
        <v>44166</v>
      </c>
      <c r="K111" s="2">
        <f t="shared" si="50"/>
        <v>67</v>
      </c>
      <c r="L111" s="18">
        <f t="shared" si="51"/>
        <v>67</v>
      </c>
      <c r="M111" s="12">
        <f t="shared" si="41"/>
        <v>1.0035716370000001</v>
      </c>
      <c r="N111" s="12">
        <f t="shared" ca="1" si="42"/>
        <v>1.0086061340000001</v>
      </c>
      <c r="O111" s="18">
        <f t="shared" si="52"/>
        <v>0</v>
      </c>
      <c r="P111" s="14">
        <f t="shared" ca="1" si="43"/>
        <v>8.6061340000000008</v>
      </c>
      <c r="Q111" s="21">
        <f t="shared" si="44"/>
        <v>0</v>
      </c>
      <c r="R111" s="14">
        <f t="shared" si="53"/>
        <v>0</v>
      </c>
      <c r="S111" s="4" t="str">
        <f t="shared" si="54"/>
        <v>J=</v>
      </c>
      <c r="T111" s="35">
        <f t="shared" si="55"/>
        <v>44291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1">
        <f t="shared" si="45"/>
        <v>44266</v>
      </c>
      <c r="B112" s="15">
        <f t="shared" ca="1" si="56"/>
        <v>1008.735149</v>
      </c>
      <c r="C112" s="14">
        <f t="shared" si="46"/>
        <v>1000</v>
      </c>
      <c r="D112" s="13">
        <f ca="1">IF(A112&lt;$B$1,VLOOKUP(A112,[1]DI!$A$4:$B$15000,2,FALSE),0)</f>
        <v>1.9000000000000006E-2</v>
      </c>
      <c r="E112" s="14">
        <f t="shared" ca="1" si="39"/>
        <v>1.0000746899999999</v>
      </c>
      <c r="F112" s="14">
        <f ca="1">(TRUNC(PRODUCT($E$12:$E111),16))</f>
        <v>1.0050916489488799</v>
      </c>
      <c r="G112" s="14">
        <f t="shared" si="47"/>
        <v>1</v>
      </c>
      <c r="H112" s="14">
        <f t="shared" ca="1" si="40"/>
        <v>1.00509165</v>
      </c>
      <c r="I112" s="13">
        <f t="shared" si="48"/>
        <v>1.35E-2</v>
      </c>
      <c r="J112" s="35">
        <f t="shared" si="49"/>
        <v>44166</v>
      </c>
      <c r="K112" s="2">
        <f t="shared" si="50"/>
        <v>68</v>
      </c>
      <c r="L112" s="18">
        <f t="shared" si="51"/>
        <v>68</v>
      </c>
      <c r="M112" s="12">
        <f t="shared" si="41"/>
        <v>1.0036250419999999</v>
      </c>
      <c r="N112" s="12">
        <f t="shared" ca="1" si="42"/>
        <v>1.0087351490000001</v>
      </c>
      <c r="O112" s="18">
        <f t="shared" si="52"/>
        <v>0</v>
      </c>
      <c r="P112" s="14">
        <f t="shared" ca="1" si="43"/>
        <v>8.7351489999999998</v>
      </c>
      <c r="Q112" s="21">
        <f t="shared" si="44"/>
        <v>0</v>
      </c>
      <c r="R112" s="14">
        <f t="shared" si="53"/>
        <v>0</v>
      </c>
      <c r="S112" s="4" t="str">
        <f t="shared" si="54"/>
        <v>J=</v>
      </c>
      <c r="T112" s="35">
        <f t="shared" si="55"/>
        <v>44291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1">
        <f t="shared" si="45"/>
        <v>44267</v>
      </c>
      <c r="B113" s="15">
        <f t="shared" ca="1" si="56"/>
        <v>1008.864175</v>
      </c>
      <c r="C113" s="14">
        <f t="shared" si="46"/>
        <v>1000</v>
      </c>
      <c r="D113" s="13">
        <f ca="1">IF(A113&lt;$B$1,VLOOKUP(A113,[1]DI!$A$4:$B$15000,2,FALSE),0)</f>
        <v>1.9000000000000006E-2</v>
      </c>
      <c r="E113" s="14">
        <f t="shared" ca="1" si="39"/>
        <v>1.0000746899999999</v>
      </c>
      <c r="F113" s="14">
        <f ca="1">(TRUNC(PRODUCT($E$12:$E112),16))</f>
        <v>1.00516671924414</v>
      </c>
      <c r="G113" s="14">
        <f t="shared" si="47"/>
        <v>1</v>
      </c>
      <c r="H113" s="14">
        <f t="shared" ca="1" si="40"/>
        <v>1.0051667200000001</v>
      </c>
      <c r="I113" s="13">
        <f t="shared" si="48"/>
        <v>1.35E-2</v>
      </c>
      <c r="J113" s="35">
        <f t="shared" si="49"/>
        <v>44166</v>
      </c>
      <c r="K113" s="2">
        <f t="shared" si="50"/>
        <v>69</v>
      </c>
      <c r="L113" s="18">
        <f t="shared" si="51"/>
        <v>69</v>
      </c>
      <c r="M113" s="12">
        <f t="shared" si="41"/>
        <v>1.0036784489999999</v>
      </c>
      <c r="N113" s="12">
        <f t="shared" ca="1" si="42"/>
        <v>1.008864175</v>
      </c>
      <c r="O113" s="18">
        <f t="shared" si="52"/>
        <v>0</v>
      </c>
      <c r="P113" s="14">
        <f t="shared" ca="1" si="43"/>
        <v>8.8641749999999995</v>
      </c>
      <c r="Q113" s="21">
        <f t="shared" si="44"/>
        <v>0</v>
      </c>
      <c r="R113" s="14">
        <f t="shared" si="53"/>
        <v>0</v>
      </c>
      <c r="S113" s="4" t="str">
        <f t="shared" si="54"/>
        <v>J=</v>
      </c>
      <c r="T113" s="35">
        <f t="shared" si="55"/>
        <v>44291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1">
        <f t="shared" si="45"/>
        <v>44268</v>
      </c>
      <c r="B114" s="15">
        <f t="shared" ca="1" si="56"/>
        <v>1008.9932209999999</v>
      </c>
      <c r="C114" s="14">
        <f t="shared" si="46"/>
        <v>1000</v>
      </c>
      <c r="D114" s="13">
        <f ca="1">IF(A114&lt;$B$1,VLOOKUP(A114,[1]DI!$A$4:$B$15000,2,FALSE),0)</f>
        <v>0</v>
      </c>
      <c r="E114" s="14">
        <f t="shared" ca="1" si="39"/>
        <v>1</v>
      </c>
      <c r="F114" s="14">
        <f ca="1">(TRUNC(PRODUCT($E$12:$E113),16))</f>
        <v>1.0052417951464001</v>
      </c>
      <c r="G114" s="14">
        <f t="shared" si="47"/>
        <v>1</v>
      </c>
      <c r="H114" s="14">
        <f t="shared" ca="1" si="40"/>
        <v>1.0052418000000001</v>
      </c>
      <c r="I114" s="13">
        <f t="shared" si="48"/>
        <v>1.35E-2</v>
      </c>
      <c r="J114" s="35">
        <f t="shared" si="49"/>
        <v>44166</v>
      </c>
      <c r="K114" s="2">
        <f t="shared" si="50"/>
        <v>69</v>
      </c>
      <c r="L114" s="18">
        <f t="shared" si="51"/>
        <v>70</v>
      </c>
      <c r="M114" s="12">
        <f t="shared" si="41"/>
        <v>1.0037318589999999</v>
      </c>
      <c r="N114" s="12">
        <f t="shared" ca="1" si="42"/>
        <v>1.0089932210000001</v>
      </c>
      <c r="O114" s="18">
        <f t="shared" si="52"/>
        <v>0</v>
      </c>
      <c r="P114" s="14">
        <f t="shared" ca="1" si="43"/>
        <v>8.9932210000000001</v>
      </c>
      <c r="Q114" s="21">
        <f t="shared" si="44"/>
        <v>0</v>
      </c>
      <c r="R114" s="14">
        <f t="shared" si="53"/>
        <v>0</v>
      </c>
      <c r="S114" s="4" t="str">
        <f t="shared" si="54"/>
        <v>J=</v>
      </c>
      <c r="T114" s="35">
        <f t="shared" si="55"/>
        <v>44291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1">
        <f t="shared" si="45"/>
        <v>44269</v>
      </c>
      <c r="B115" s="15">
        <f t="shared" ca="1" si="56"/>
        <v>1008.9932209999999</v>
      </c>
      <c r="C115" s="14">
        <f t="shared" si="46"/>
        <v>1000</v>
      </c>
      <c r="D115" s="13">
        <f ca="1">IF(A115&lt;$B$1,VLOOKUP(A115,[1]DI!$A$4:$B$15000,2,FALSE),0)</f>
        <v>0</v>
      </c>
      <c r="E115" s="14">
        <f t="shared" ca="1" si="39"/>
        <v>1</v>
      </c>
      <c r="F115" s="14">
        <f ca="1">(TRUNC(PRODUCT($E$12:$E114),16))</f>
        <v>1.0052417951464001</v>
      </c>
      <c r="G115" s="14">
        <f t="shared" si="47"/>
        <v>1</v>
      </c>
      <c r="H115" s="14">
        <f t="shared" ca="1" si="40"/>
        <v>1.0052418000000001</v>
      </c>
      <c r="I115" s="13">
        <f t="shared" si="48"/>
        <v>1.35E-2</v>
      </c>
      <c r="J115" s="35">
        <f t="shared" si="49"/>
        <v>44166</v>
      </c>
      <c r="K115" s="2">
        <f t="shared" si="50"/>
        <v>69</v>
      </c>
      <c r="L115" s="18">
        <f t="shared" si="51"/>
        <v>70</v>
      </c>
      <c r="M115" s="12">
        <f t="shared" si="41"/>
        <v>1.0037318589999999</v>
      </c>
      <c r="N115" s="12">
        <f t="shared" ca="1" si="42"/>
        <v>1.0089932210000001</v>
      </c>
      <c r="O115" s="18">
        <f t="shared" si="52"/>
        <v>0</v>
      </c>
      <c r="P115" s="14">
        <f t="shared" ca="1" si="43"/>
        <v>8.9932210000000001</v>
      </c>
      <c r="Q115" s="21">
        <f t="shared" si="44"/>
        <v>0</v>
      </c>
      <c r="R115" s="14">
        <f t="shared" si="53"/>
        <v>0</v>
      </c>
      <c r="S115" s="4" t="str">
        <f t="shared" si="54"/>
        <v>J=</v>
      </c>
      <c r="T115" s="35">
        <f t="shared" si="55"/>
        <v>44291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1">
        <f t="shared" si="45"/>
        <v>44270</v>
      </c>
      <c r="B116" s="15">
        <f t="shared" ca="1" si="56"/>
        <v>1008.9932209999999</v>
      </c>
      <c r="C116" s="14">
        <f t="shared" si="46"/>
        <v>1000</v>
      </c>
      <c r="D116" s="13">
        <f ca="1">IF(A116&lt;$B$1,VLOOKUP(A116,[1]DI!$A$4:$B$15000,2,FALSE),0)</f>
        <v>1.9000000000000006E-2</v>
      </c>
      <c r="E116" s="14">
        <f t="shared" ca="1" si="39"/>
        <v>1.0000746899999999</v>
      </c>
      <c r="F116" s="14">
        <f ca="1">(TRUNC(PRODUCT($E$12:$E115),16))</f>
        <v>1.0052417951464001</v>
      </c>
      <c r="G116" s="14">
        <f t="shared" si="47"/>
        <v>1</v>
      </c>
      <c r="H116" s="14">
        <f t="shared" ca="1" si="40"/>
        <v>1.0052418000000001</v>
      </c>
      <c r="I116" s="13">
        <f t="shared" si="48"/>
        <v>1.35E-2</v>
      </c>
      <c r="J116" s="35">
        <f t="shared" si="49"/>
        <v>44166</v>
      </c>
      <c r="K116" s="2">
        <f t="shared" si="50"/>
        <v>70</v>
      </c>
      <c r="L116" s="18">
        <f t="shared" si="51"/>
        <v>70</v>
      </c>
      <c r="M116" s="12">
        <f t="shared" si="41"/>
        <v>1.0037318589999999</v>
      </c>
      <c r="N116" s="12">
        <f t="shared" ca="1" si="42"/>
        <v>1.0089932210000001</v>
      </c>
      <c r="O116" s="18">
        <f t="shared" si="52"/>
        <v>0</v>
      </c>
      <c r="P116" s="14">
        <f t="shared" ca="1" si="43"/>
        <v>8.9932210000000001</v>
      </c>
      <c r="Q116" s="21">
        <f t="shared" si="44"/>
        <v>0</v>
      </c>
      <c r="R116" s="14">
        <f t="shared" si="53"/>
        <v>0</v>
      </c>
      <c r="S116" s="4" t="str">
        <f t="shared" si="54"/>
        <v>J=</v>
      </c>
      <c r="T116" s="35">
        <f t="shared" si="55"/>
        <v>44291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1">
        <f t="shared" si="45"/>
        <v>44271</v>
      </c>
      <c r="B117" s="15">
        <f t="shared" ca="1" si="56"/>
        <v>1009.12227799</v>
      </c>
      <c r="C117" s="14">
        <f t="shared" si="46"/>
        <v>1000</v>
      </c>
      <c r="D117" s="13">
        <f ca="1">IF(A117&lt;$B$1,VLOOKUP(A117,[1]DI!$A$4:$B$15000,2,FALSE),0)</f>
        <v>1.9000000000000006E-2</v>
      </c>
      <c r="E117" s="14">
        <f t="shared" ca="1" si="39"/>
        <v>1.0000746899999999</v>
      </c>
      <c r="F117" s="14">
        <f ca="1">(TRUNC(PRODUCT($E$12:$E116),16))</f>
        <v>1.00531687665608</v>
      </c>
      <c r="G117" s="14">
        <f t="shared" si="47"/>
        <v>1</v>
      </c>
      <c r="H117" s="14">
        <f t="shared" ca="1" si="40"/>
        <v>1.0053168800000001</v>
      </c>
      <c r="I117" s="13">
        <f t="shared" si="48"/>
        <v>1.35E-2</v>
      </c>
      <c r="J117" s="35">
        <f t="shared" si="49"/>
        <v>44166</v>
      </c>
      <c r="K117" s="2">
        <f t="shared" si="50"/>
        <v>71</v>
      </c>
      <c r="L117" s="18">
        <f t="shared" si="51"/>
        <v>71</v>
      </c>
      <c r="M117" s="12">
        <f t="shared" si="41"/>
        <v>1.003785272</v>
      </c>
      <c r="N117" s="12">
        <f t="shared" ca="1" si="42"/>
        <v>1.009122278</v>
      </c>
      <c r="O117" s="18">
        <f t="shared" si="52"/>
        <v>0</v>
      </c>
      <c r="P117" s="14">
        <f t="shared" ca="1" si="43"/>
        <v>9.1222779900000006</v>
      </c>
      <c r="Q117" s="21">
        <f t="shared" si="44"/>
        <v>0</v>
      </c>
      <c r="R117" s="14">
        <f t="shared" si="53"/>
        <v>0</v>
      </c>
      <c r="S117" s="4" t="str">
        <f t="shared" si="54"/>
        <v>J=</v>
      </c>
      <c r="T117" s="35">
        <f t="shared" si="55"/>
        <v>44291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1">
        <f t="shared" si="45"/>
        <v>44272</v>
      </c>
      <c r="B118" s="15">
        <f t="shared" ca="1" si="56"/>
        <v>1009.251346</v>
      </c>
      <c r="C118" s="14">
        <f t="shared" si="46"/>
        <v>1000</v>
      </c>
      <c r="D118" s="13">
        <f ca="1">IF(A118&lt;$B$1,VLOOKUP(A118,[1]DI!$A$4:$B$15000,2,FALSE),0)</f>
        <v>1.9000000000000006E-2</v>
      </c>
      <c r="E118" s="14">
        <f t="shared" ca="1" si="39"/>
        <v>1.0000746899999999</v>
      </c>
      <c r="F118" s="14">
        <f ca="1">(TRUNC(PRODUCT($E$12:$E117),16))</f>
        <v>1.0053919637736</v>
      </c>
      <c r="G118" s="14">
        <f t="shared" si="47"/>
        <v>1</v>
      </c>
      <c r="H118" s="14">
        <f t="shared" ca="1" si="40"/>
        <v>1.0053919600000001</v>
      </c>
      <c r="I118" s="13">
        <f t="shared" si="48"/>
        <v>1.35E-2</v>
      </c>
      <c r="J118" s="35">
        <f t="shared" si="49"/>
        <v>44166</v>
      </c>
      <c r="K118" s="2">
        <f t="shared" si="50"/>
        <v>72</v>
      </c>
      <c r="L118" s="18">
        <f t="shared" si="51"/>
        <v>72</v>
      </c>
      <c r="M118" s="12">
        <f t="shared" si="41"/>
        <v>1.0038386880000001</v>
      </c>
      <c r="N118" s="12">
        <f t="shared" ca="1" si="42"/>
        <v>1.0092513460000001</v>
      </c>
      <c r="O118" s="18">
        <f t="shared" si="52"/>
        <v>0</v>
      </c>
      <c r="P118" s="14">
        <f t="shared" ca="1" si="43"/>
        <v>9.2513459999999998</v>
      </c>
      <c r="Q118" s="21">
        <f t="shared" si="44"/>
        <v>0</v>
      </c>
      <c r="R118" s="14">
        <f t="shared" si="53"/>
        <v>0</v>
      </c>
      <c r="S118" s="4" t="str">
        <f t="shared" si="54"/>
        <v>J=</v>
      </c>
      <c r="T118" s="35">
        <f t="shared" si="55"/>
        <v>44291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1">
        <f t="shared" si="45"/>
        <v>44273</v>
      </c>
      <c r="B119" s="15">
        <f t="shared" ca="1" si="56"/>
        <v>1009.38044499</v>
      </c>
      <c r="C119" s="14">
        <f t="shared" si="46"/>
        <v>1000</v>
      </c>
      <c r="D119" s="13">
        <f ca="1">IF(A119&lt;$B$1,VLOOKUP(A119,[1]DI!$A$4:$B$15000,2,FALSE),0)</f>
        <v>2.6499999999999999E-2</v>
      </c>
      <c r="E119" s="14">
        <f t="shared" ca="1" si="39"/>
        <v>1.00010379</v>
      </c>
      <c r="F119" s="14">
        <f ca="1">(TRUNC(PRODUCT($E$12:$E118),16))</f>
        <v>1.00546705649937</v>
      </c>
      <c r="G119" s="14">
        <f t="shared" si="47"/>
        <v>1</v>
      </c>
      <c r="H119" s="14">
        <f t="shared" ca="1" si="40"/>
        <v>1.00546706</v>
      </c>
      <c r="I119" s="13">
        <f t="shared" si="48"/>
        <v>1.35E-2</v>
      </c>
      <c r="J119" s="35">
        <f t="shared" si="49"/>
        <v>44166</v>
      </c>
      <c r="K119" s="2">
        <f t="shared" si="50"/>
        <v>73</v>
      </c>
      <c r="L119" s="18">
        <f t="shared" si="51"/>
        <v>73</v>
      </c>
      <c r="M119" s="12">
        <f t="shared" si="41"/>
        <v>1.003892107</v>
      </c>
      <c r="N119" s="12">
        <f t="shared" ca="1" si="42"/>
        <v>1.0093804449999999</v>
      </c>
      <c r="O119" s="18">
        <f t="shared" si="52"/>
        <v>0</v>
      </c>
      <c r="P119" s="14">
        <f t="shared" ca="1" si="43"/>
        <v>9.3804449900000009</v>
      </c>
      <c r="Q119" s="21">
        <f t="shared" si="44"/>
        <v>0</v>
      </c>
      <c r="R119" s="14">
        <f t="shared" si="53"/>
        <v>0</v>
      </c>
      <c r="S119" s="4" t="str">
        <f t="shared" si="54"/>
        <v>J=</v>
      </c>
      <c r="T119" s="35">
        <f t="shared" si="55"/>
        <v>44291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1">
        <f t="shared" si="45"/>
        <v>44274</v>
      </c>
      <c r="B120" s="15">
        <f t="shared" ca="1" si="56"/>
        <v>1009.53892</v>
      </c>
      <c r="C120" s="14">
        <f t="shared" si="46"/>
        <v>1000</v>
      </c>
      <c r="D120" s="13">
        <f ca="1">IF(A120&lt;$B$1,VLOOKUP(A120,[1]DI!$A$4:$B$15000,2,FALSE),0)</f>
        <v>2.6499999999999999E-2</v>
      </c>
      <c r="E120" s="14">
        <f t="shared" ca="1" si="39"/>
        <v>1.00010379</v>
      </c>
      <c r="F120" s="14">
        <f ca="1">(TRUNC(PRODUCT($E$12:$E119),16))</f>
        <v>1.0055714139251699</v>
      </c>
      <c r="G120" s="14">
        <f t="shared" si="47"/>
        <v>1</v>
      </c>
      <c r="H120" s="14">
        <f t="shared" ca="1" si="40"/>
        <v>1.0055714099999999</v>
      </c>
      <c r="I120" s="13">
        <f t="shared" si="48"/>
        <v>1.35E-2</v>
      </c>
      <c r="J120" s="35">
        <f t="shared" si="49"/>
        <v>44166</v>
      </c>
      <c r="K120" s="2">
        <f t="shared" si="50"/>
        <v>74</v>
      </c>
      <c r="L120" s="18">
        <f t="shared" si="51"/>
        <v>74</v>
      </c>
      <c r="M120" s="12">
        <f t="shared" si="41"/>
        <v>1.003945528</v>
      </c>
      <c r="N120" s="12">
        <f t="shared" ca="1" si="42"/>
        <v>1.00953892</v>
      </c>
      <c r="O120" s="18">
        <f t="shared" si="52"/>
        <v>0</v>
      </c>
      <c r="P120" s="14">
        <f t="shared" ca="1" si="43"/>
        <v>9.5389199999999992</v>
      </c>
      <c r="Q120" s="21">
        <f t="shared" si="44"/>
        <v>0</v>
      </c>
      <c r="R120" s="14">
        <f t="shared" si="53"/>
        <v>0</v>
      </c>
      <c r="S120" s="4" t="str">
        <f t="shared" si="54"/>
        <v>J=</v>
      </c>
      <c r="T120" s="35">
        <f t="shared" si="55"/>
        <v>44291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1">
        <f t="shared" si="45"/>
        <v>44275</v>
      </c>
      <c r="B121" s="15">
        <f t="shared" ca="1" si="56"/>
        <v>1009.69742999</v>
      </c>
      <c r="C121" s="14">
        <f t="shared" si="46"/>
        <v>1000</v>
      </c>
      <c r="D121" s="13">
        <f ca="1">IF(A121&lt;$B$1,VLOOKUP(A121,[1]DI!$A$4:$B$15000,2,FALSE),0)</f>
        <v>0</v>
      </c>
      <c r="E121" s="14">
        <f t="shared" ca="1" si="39"/>
        <v>1</v>
      </c>
      <c r="F121" s="14">
        <f ca="1">(TRUNC(PRODUCT($E$12:$E120),16))</f>
        <v>1.00567578218222</v>
      </c>
      <c r="G121" s="14">
        <f t="shared" si="47"/>
        <v>1</v>
      </c>
      <c r="H121" s="14">
        <f t="shared" ca="1" si="40"/>
        <v>1.00567578</v>
      </c>
      <c r="I121" s="13">
        <f t="shared" si="48"/>
        <v>1.35E-2</v>
      </c>
      <c r="J121" s="35">
        <f t="shared" si="49"/>
        <v>44166</v>
      </c>
      <c r="K121" s="2">
        <f t="shared" si="50"/>
        <v>74</v>
      </c>
      <c r="L121" s="18">
        <f t="shared" si="51"/>
        <v>75</v>
      </c>
      <c r="M121" s="12">
        <f t="shared" si="41"/>
        <v>1.003998953</v>
      </c>
      <c r="N121" s="12">
        <f t="shared" ca="1" si="42"/>
        <v>1.0096974299999999</v>
      </c>
      <c r="O121" s="18">
        <f t="shared" si="52"/>
        <v>0</v>
      </c>
      <c r="P121" s="14">
        <f t="shared" ca="1" si="43"/>
        <v>9.6974299899999998</v>
      </c>
      <c r="Q121" s="21">
        <f t="shared" si="44"/>
        <v>0</v>
      </c>
      <c r="R121" s="14">
        <f t="shared" si="53"/>
        <v>0</v>
      </c>
      <c r="S121" s="4" t="str">
        <f t="shared" si="54"/>
        <v>J=</v>
      </c>
      <c r="T121" s="35">
        <f t="shared" si="55"/>
        <v>44291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1">
        <f t="shared" si="45"/>
        <v>44276</v>
      </c>
      <c r="B122" s="15">
        <f t="shared" ca="1" si="56"/>
        <v>1009.69742999</v>
      </c>
      <c r="C122" s="14">
        <f t="shared" si="46"/>
        <v>1000</v>
      </c>
      <c r="D122" s="13">
        <f ca="1">IF(A122&lt;$B$1,VLOOKUP(A122,[1]DI!$A$4:$B$15000,2,FALSE),0)</f>
        <v>0</v>
      </c>
      <c r="E122" s="14">
        <f t="shared" ca="1" si="39"/>
        <v>1</v>
      </c>
      <c r="F122" s="14">
        <f ca="1">(TRUNC(PRODUCT($E$12:$E121),16))</f>
        <v>1.00567578218222</v>
      </c>
      <c r="G122" s="14">
        <f t="shared" si="47"/>
        <v>1</v>
      </c>
      <c r="H122" s="14">
        <f t="shared" ca="1" si="40"/>
        <v>1.00567578</v>
      </c>
      <c r="I122" s="13">
        <f t="shared" si="48"/>
        <v>1.35E-2</v>
      </c>
      <c r="J122" s="35">
        <f t="shared" si="49"/>
        <v>44166</v>
      </c>
      <c r="K122" s="2">
        <f t="shared" si="50"/>
        <v>74</v>
      </c>
      <c r="L122" s="18">
        <f t="shared" si="51"/>
        <v>75</v>
      </c>
      <c r="M122" s="12">
        <f t="shared" si="41"/>
        <v>1.003998953</v>
      </c>
      <c r="N122" s="12">
        <f t="shared" ca="1" si="42"/>
        <v>1.0096974299999999</v>
      </c>
      <c r="O122" s="18">
        <f t="shared" si="52"/>
        <v>0</v>
      </c>
      <c r="P122" s="14">
        <f t="shared" ca="1" si="43"/>
        <v>9.6974299899999998</v>
      </c>
      <c r="Q122" s="21">
        <f t="shared" si="44"/>
        <v>0</v>
      </c>
      <c r="R122" s="14">
        <f t="shared" si="53"/>
        <v>0</v>
      </c>
      <c r="S122" s="4" t="str">
        <f t="shared" si="54"/>
        <v>J=</v>
      </c>
      <c r="T122" s="35">
        <f t="shared" si="55"/>
        <v>44291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1">
        <f t="shared" si="45"/>
        <v>44277</v>
      </c>
      <c r="B123" s="15">
        <f t="shared" ca="1" si="56"/>
        <v>1009.69742999</v>
      </c>
      <c r="C123" s="14">
        <f t="shared" si="46"/>
        <v>1000</v>
      </c>
      <c r="D123" s="13">
        <f ca="1">IF(A123&lt;$B$1,VLOOKUP(A123,[1]DI!$A$4:$B$15000,2,FALSE),0)</f>
        <v>2.6499999999999999E-2</v>
      </c>
      <c r="E123" s="14">
        <f t="shared" ca="1" si="39"/>
        <v>1.00010379</v>
      </c>
      <c r="F123" s="14">
        <f ca="1">(TRUNC(PRODUCT($E$12:$E122),16))</f>
        <v>1.00567578218222</v>
      </c>
      <c r="G123" s="14">
        <f t="shared" si="47"/>
        <v>1</v>
      </c>
      <c r="H123" s="14">
        <f t="shared" ca="1" si="40"/>
        <v>1.00567578</v>
      </c>
      <c r="I123" s="13">
        <f t="shared" si="48"/>
        <v>1.35E-2</v>
      </c>
      <c r="J123" s="35">
        <f t="shared" si="49"/>
        <v>44166</v>
      </c>
      <c r="K123" s="2">
        <f t="shared" si="50"/>
        <v>75</v>
      </c>
      <c r="L123" s="18">
        <f t="shared" si="51"/>
        <v>75</v>
      </c>
      <c r="M123" s="12">
        <f t="shared" si="41"/>
        <v>1.003998953</v>
      </c>
      <c r="N123" s="12">
        <f t="shared" ca="1" si="42"/>
        <v>1.0096974299999999</v>
      </c>
      <c r="O123" s="18">
        <f t="shared" si="52"/>
        <v>0</v>
      </c>
      <c r="P123" s="14">
        <f t="shared" ca="1" si="43"/>
        <v>9.6974299899999998</v>
      </c>
      <c r="Q123" s="21">
        <f t="shared" si="44"/>
        <v>0</v>
      </c>
      <c r="R123" s="14">
        <f t="shared" si="53"/>
        <v>0</v>
      </c>
      <c r="S123" s="4" t="str">
        <f t="shared" si="54"/>
        <v>J=</v>
      </c>
      <c r="T123" s="35">
        <f t="shared" si="55"/>
        <v>44291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1">
        <f t="shared" si="45"/>
        <v>44278</v>
      </c>
      <c r="B124" s="15">
        <f t="shared" ca="1" si="56"/>
        <v>1009.85596299</v>
      </c>
      <c r="C124" s="14">
        <f t="shared" si="46"/>
        <v>1000</v>
      </c>
      <c r="D124" s="13">
        <f ca="1">IF(A124&lt;$B$1,VLOOKUP(A124,[1]DI!$A$4:$B$15000,2,FALSE),0)</f>
        <v>2.6499999999999999E-2</v>
      </c>
      <c r="E124" s="14">
        <f t="shared" ca="1" si="39"/>
        <v>1.00010379</v>
      </c>
      <c r="F124" s="14">
        <f ca="1">(TRUNC(PRODUCT($E$12:$E123),16))</f>
        <v>1.0057801612716499</v>
      </c>
      <c r="G124" s="14">
        <f t="shared" si="47"/>
        <v>1</v>
      </c>
      <c r="H124" s="14">
        <f t="shared" ca="1" si="40"/>
        <v>1.00578016</v>
      </c>
      <c r="I124" s="13">
        <f t="shared" si="48"/>
        <v>1.35E-2</v>
      </c>
      <c r="J124" s="35">
        <f t="shared" si="49"/>
        <v>44166</v>
      </c>
      <c r="K124" s="2">
        <f t="shared" si="50"/>
        <v>76</v>
      </c>
      <c r="L124" s="18">
        <f t="shared" si="51"/>
        <v>76</v>
      </c>
      <c r="M124" s="12">
        <f t="shared" si="41"/>
        <v>1.0040523800000001</v>
      </c>
      <c r="N124" s="12">
        <f t="shared" ca="1" si="42"/>
        <v>1.0098559629999999</v>
      </c>
      <c r="O124" s="18">
        <f t="shared" si="52"/>
        <v>0</v>
      </c>
      <c r="P124" s="14">
        <f t="shared" ca="1" si="43"/>
        <v>9.8559629900000001</v>
      </c>
      <c r="Q124" s="21">
        <f t="shared" si="44"/>
        <v>0</v>
      </c>
      <c r="R124" s="14">
        <f t="shared" si="53"/>
        <v>0</v>
      </c>
      <c r="S124" s="4" t="str">
        <f t="shared" si="54"/>
        <v>J=</v>
      </c>
      <c r="T124" s="35">
        <f t="shared" si="55"/>
        <v>44291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1">
        <f t="shared" si="45"/>
        <v>44279</v>
      </c>
      <c r="B125" s="15">
        <f t="shared" ca="1" si="56"/>
        <v>1010.0145209999999</v>
      </c>
      <c r="C125" s="14">
        <f t="shared" si="46"/>
        <v>1000</v>
      </c>
      <c r="D125" s="13">
        <f ca="1">IF(A125&lt;$B$1,VLOOKUP(A125,[1]DI!$A$4:$B$15000,2,FALSE),0)</f>
        <v>2.6499999999999999E-2</v>
      </c>
      <c r="E125" s="14">
        <f t="shared" ca="1" si="39"/>
        <v>1.00010379</v>
      </c>
      <c r="F125" s="14">
        <f ca="1">(TRUNC(PRODUCT($E$12:$E124),16))</f>
        <v>1.00588455119459</v>
      </c>
      <c r="G125" s="14">
        <f t="shared" si="47"/>
        <v>1</v>
      </c>
      <c r="H125" s="14">
        <f t="shared" ca="1" si="40"/>
        <v>1.00588455</v>
      </c>
      <c r="I125" s="13">
        <f t="shared" si="48"/>
        <v>1.35E-2</v>
      </c>
      <c r="J125" s="35">
        <f t="shared" si="49"/>
        <v>44166</v>
      </c>
      <c r="K125" s="2">
        <f t="shared" si="50"/>
        <v>77</v>
      </c>
      <c r="L125" s="18">
        <f t="shared" si="51"/>
        <v>77</v>
      </c>
      <c r="M125" s="12">
        <f t="shared" si="41"/>
        <v>1.00410581</v>
      </c>
      <c r="N125" s="12">
        <f t="shared" ca="1" si="42"/>
        <v>1.010014521</v>
      </c>
      <c r="O125" s="18">
        <f t="shared" si="52"/>
        <v>0</v>
      </c>
      <c r="P125" s="14">
        <f t="shared" ca="1" si="43"/>
        <v>10.014521</v>
      </c>
      <c r="Q125" s="21">
        <f t="shared" si="44"/>
        <v>0</v>
      </c>
      <c r="R125" s="14">
        <f t="shared" si="53"/>
        <v>0</v>
      </c>
      <c r="S125" s="4" t="str">
        <f t="shared" si="54"/>
        <v>J=</v>
      </c>
      <c r="T125" s="35">
        <f t="shared" si="55"/>
        <v>44291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1">
        <f t="shared" si="45"/>
        <v>44280</v>
      </c>
      <c r="B126" s="15">
        <f t="shared" ca="1" si="56"/>
        <v>1010.173102</v>
      </c>
      <c r="C126" s="14">
        <f t="shared" si="46"/>
        <v>1000</v>
      </c>
      <c r="D126" s="13">
        <f ca="1">IF(A126&lt;$B$1,VLOOKUP(A126,[1]DI!$A$4:$B$15000,2,FALSE),0)</f>
        <v>2.6499999999999999E-2</v>
      </c>
      <c r="E126" s="14">
        <f t="shared" ca="1" si="39"/>
        <v>1.00010379</v>
      </c>
      <c r="F126" s="14">
        <f ca="1">(TRUNC(PRODUCT($E$12:$E125),16))</f>
        <v>1.0059889519521601</v>
      </c>
      <c r="G126" s="14">
        <f t="shared" si="47"/>
        <v>1</v>
      </c>
      <c r="H126" s="14">
        <f t="shared" ca="1" si="40"/>
        <v>1.0059889500000001</v>
      </c>
      <c r="I126" s="13">
        <f t="shared" si="48"/>
        <v>1.35E-2</v>
      </c>
      <c r="J126" s="35">
        <f t="shared" si="49"/>
        <v>44166</v>
      </c>
      <c r="K126" s="2">
        <f t="shared" si="50"/>
        <v>78</v>
      </c>
      <c r="L126" s="18">
        <f t="shared" si="51"/>
        <v>78</v>
      </c>
      <c r="M126" s="12">
        <f t="shared" si="41"/>
        <v>1.0041592429999999</v>
      </c>
      <c r="N126" s="12">
        <f t="shared" ca="1" si="42"/>
        <v>1.010173102</v>
      </c>
      <c r="O126" s="18">
        <f t="shared" si="52"/>
        <v>0</v>
      </c>
      <c r="P126" s="14">
        <f t="shared" ca="1" si="43"/>
        <v>10.173102</v>
      </c>
      <c r="Q126" s="21">
        <f t="shared" si="44"/>
        <v>0</v>
      </c>
      <c r="R126" s="14">
        <f t="shared" si="53"/>
        <v>0</v>
      </c>
      <c r="S126" s="4" t="str">
        <f t="shared" si="54"/>
        <v>J=</v>
      </c>
      <c r="T126" s="35">
        <f t="shared" si="55"/>
        <v>44291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1">
        <f t="shared" si="45"/>
        <v>44281</v>
      </c>
      <c r="B127" s="15">
        <f t="shared" ca="1" si="56"/>
        <v>1010.331708</v>
      </c>
      <c r="C127" s="14">
        <f t="shared" si="46"/>
        <v>1000</v>
      </c>
      <c r="D127" s="13">
        <f ca="1">IF(A127&lt;$B$1,VLOOKUP(A127,[1]DI!$A$4:$B$15000,2,FALSE),0)</f>
        <v>2.6499999999999999E-2</v>
      </c>
      <c r="E127" s="14">
        <f t="shared" ca="1" si="39"/>
        <v>1.00010379</v>
      </c>
      <c r="F127" s="14">
        <f ca="1">(TRUNC(PRODUCT($E$12:$E126),16))</f>
        <v>1.0060933635454801</v>
      </c>
      <c r="G127" s="14">
        <f t="shared" si="47"/>
        <v>1</v>
      </c>
      <c r="H127" s="14">
        <f t="shared" ca="1" si="40"/>
        <v>1.0060933599999999</v>
      </c>
      <c r="I127" s="13">
        <f t="shared" si="48"/>
        <v>1.35E-2</v>
      </c>
      <c r="J127" s="35">
        <f t="shared" si="49"/>
        <v>44166</v>
      </c>
      <c r="K127" s="2">
        <f t="shared" si="50"/>
        <v>79</v>
      </c>
      <c r="L127" s="18">
        <f t="shared" si="51"/>
        <v>79</v>
      </c>
      <c r="M127" s="12">
        <f t="shared" si="41"/>
        <v>1.0042126790000001</v>
      </c>
      <c r="N127" s="12">
        <f t="shared" ca="1" si="42"/>
        <v>1.0103317080000001</v>
      </c>
      <c r="O127" s="18">
        <f t="shared" si="52"/>
        <v>0</v>
      </c>
      <c r="P127" s="14">
        <f t="shared" ca="1" si="43"/>
        <v>10.331708000000001</v>
      </c>
      <c r="Q127" s="21">
        <f t="shared" si="44"/>
        <v>0</v>
      </c>
      <c r="R127" s="14">
        <f t="shared" si="53"/>
        <v>0</v>
      </c>
      <c r="S127" s="4" t="str">
        <f t="shared" si="54"/>
        <v>J=</v>
      </c>
      <c r="T127" s="35">
        <f t="shared" si="55"/>
        <v>44291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1">
        <f t="shared" si="45"/>
        <v>44282</v>
      </c>
      <c r="B128" s="15">
        <f t="shared" ca="1" si="56"/>
        <v>1010.49034899</v>
      </c>
      <c r="C128" s="14">
        <f t="shared" si="46"/>
        <v>1000</v>
      </c>
      <c r="D128" s="13">
        <f ca="1">IF(A128&lt;$B$1,VLOOKUP(A128,[1]DI!$A$4:$B$15000,2,FALSE),0)</f>
        <v>0</v>
      </c>
      <c r="E128" s="14">
        <f t="shared" ca="1" si="39"/>
        <v>1</v>
      </c>
      <c r="F128" s="14">
        <f ca="1">(TRUNC(PRODUCT($E$12:$E127),16))</f>
        <v>1.0061977859756801</v>
      </c>
      <c r="G128" s="14">
        <f t="shared" si="47"/>
        <v>1</v>
      </c>
      <c r="H128" s="14">
        <f t="shared" ca="1" si="40"/>
        <v>1.0061977900000001</v>
      </c>
      <c r="I128" s="13">
        <f t="shared" si="48"/>
        <v>1.35E-2</v>
      </c>
      <c r="J128" s="35">
        <f t="shared" si="49"/>
        <v>44166</v>
      </c>
      <c r="K128" s="2">
        <f t="shared" si="50"/>
        <v>79</v>
      </c>
      <c r="L128" s="18">
        <f t="shared" si="51"/>
        <v>80</v>
      </c>
      <c r="M128" s="12">
        <f t="shared" si="41"/>
        <v>1.0042661180000001</v>
      </c>
      <c r="N128" s="12">
        <f t="shared" ca="1" si="42"/>
        <v>1.0104903489999999</v>
      </c>
      <c r="O128" s="18">
        <f t="shared" si="52"/>
        <v>0</v>
      </c>
      <c r="P128" s="14">
        <f t="shared" ca="1" si="43"/>
        <v>10.490348989999999</v>
      </c>
      <c r="Q128" s="21">
        <f t="shared" si="44"/>
        <v>0</v>
      </c>
      <c r="R128" s="14">
        <f t="shared" si="53"/>
        <v>0</v>
      </c>
      <c r="S128" s="4" t="str">
        <f t="shared" si="54"/>
        <v>J=</v>
      </c>
      <c r="T128" s="35">
        <f t="shared" si="55"/>
        <v>44291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1">
        <f t="shared" si="45"/>
        <v>44283</v>
      </c>
      <c r="B129" s="15">
        <f t="shared" ca="1" si="56"/>
        <v>1010.49034899</v>
      </c>
      <c r="C129" s="14">
        <f t="shared" si="46"/>
        <v>1000</v>
      </c>
      <c r="D129" s="13">
        <f ca="1">IF(A129&lt;$B$1,VLOOKUP(A129,[1]DI!$A$4:$B$15000,2,FALSE),0)</f>
        <v>0</v>
      </c>
      <c r="E129" s="14">
        <f t="shared" ca="1" si="39"/>
        <v>1</v>
      </c>
      <c r="F129" s="14">
        <f ca="1">(TRUNC(PRODUCT($E$12:$E128),16))</f>
        <v>1.0061977859756801</v>
      </c>
      <c r="G129" s="14">
        <f t="shared" si="47"/>
        <v>1</v>
      </c>
      <c r="H129" s="14">
        <f t="shared" ca="1" si="40"/>
        <v>1.0061977900000001</v>
      </c>
      <c r="I129" s="13">
        <f t="shared" si="48"/>
        <v>1.35E-2</v>
      </c>
      <c r="J129" s="35">
        <f t="shared" si="49"/>
        <v>44166</v>
      </c>
      <c r="K129" s="2">
        <f t="shared" si="50"/>
        <v>79</v>
      </c>
      <c r="L129" s="18">
        <f t="shared" si="51"/>
        <v>80</v>
      </c>
      <c r="M129" s="12">
        <f t="shared" si="41"/>
        <v>1.0042661180000001</v>
      </c>
      <c r="N129" s="12">
        <f t="shared" ca="1" si="42"/>
        <v>1.0104903489999999</v>
      </c>
      <c r="O129" s="18">
        <f t="shared" si="52"/>
        <v>0</v>
      </c>
      <c r="P129" s="14">
        <f t="shared" ca="1" si="43"/>
        <v>10.490348989999999</v>
      </c>
      <c r="Q129" s="21">
        <f t="shared" si="44"/>
        <v>0</v>
      </c>
      <c r="R129" s="14">
        <f t="shared" si="53"/>
        <v>0</v>
      </c>
      <c r="S129" s="4" t="str">
        <f t="shared" si="54"/>
        <v>J=</v>
      </c>
      <c r="T129" s="35">
        <f t="shared" si="55"/>
        <v>44291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1">
        <f t="shared" si="45"/>
        <v>44284</v>
      </c>
      <c r="B130" s="15">
        <f t="shared" ca="1" si="56"/>
        <v>1010.49034899</v>
      </c>
      <c r="C130" s="14">
        <f t="shared" si="46"/>
        <v>1000</v>
      </c>
      <c r="D130" s="13">
        <f ca="1">IF(A130&lt;$B$1,VLOOKUP(A130,[1]DI!$A$4:$B$15000,2,FALSE),0)</f>
        <v>2.6499999999999999E-2</v>
      </c>
      <c r="E130" s="14">
        <f t="shared" ca="1" si="39"/>
        <v>1.00010379</v>
      </c>
      <c r="F130" s="14">
        <f ca="1">(TRUNC(PRODUCT($E$12:$E129),16))</f>
        <v>1.0061977859756801</v>
      </c>
      <c r="G130" s="14">
        <f t="shared" si="47"/>
        <v>1</v>
      </c>
      <c r="H130" s="14">
        <f t="shared" ca="1" si="40"/>
        <v>1.0061977900000001</v>
      </c>
      <c r="I130" s="13">
        <f t="shared" si="48"/>
        <v>1.35E-2</v>
      </c>
      <c r="J130" s="35">
        <f t="shared" si="49"/>
        <v>44166</v>
      </c>
      <c r="K130" s="2">
        <f t="shared" si="50"/>
        <v>80</v>
      </c>
      <c r="L130" s="18">
        <f t="shared" si="51"/>
        <v>80</v>
      </c>
      <c r="M130" s="12">
        <f t="shared" si="41"/>
        <v>1.0042661180000001</v>
      </c>
      <c r="N130" s="12">
        <f t="shared" ca="1" si="42"/>
        <v>1.0104903489999999</v>
      </c>
      <c r="O130" s="18">
        <f t="shared" si="52"/>
        <v>0</v>
      </c>
      <c r="P130" s="14">
        <f t="shared" ca="1" si="43"/>
        <v>10.490348989999999</v>
      </c>
      <c r="Q130" s="21">
        <f t="shared" si="44"/>
        <v>0</v>
      </c>
      <c r="R130" s="14">
        <f t="shared" si="53"/>
        <v>0</v>
      </c>
      <c r="S130" s="4" t="str">
        <f t="shared" si="54"/>
        <v>J=</v>
      </c>
      <c r="T130" s="35">
        <f t="shared" si="55"/>
        <v>44291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1">
        <f t="shared" si="45"/>
        <v>44285</v>
      </c>
      <c r="B131" s="15">
        <f t="shared" ca="1" si="56"/>
        <v>1010.649002</v>
      </c>
      <c r="C131" s="14">
        <f t="shared" si="46"/>
        <v>1000</v>
      </c>
      <c r="D131" s="13">
        <f ca="1">IF(A131&lt;$B$1,VLOOKUP(A131,[1]DI!$A$4:$B$15000,2,FALSE),0)</f>
        <v>2.6499999999999999E-2</v>
      </c>
      <c r="E131" s="14">
        <f t="shared" ca="1" si="39"/>
        <v>1.00010379</v>
      </c>
      <c r="F131" s="14">
        <f ca="1">(TRUNC(PRODUCT($E$12:$E130),16))</f>
        <v>1.00630221924389</v>
      </c>
      <c r="G131" s="14">
        <f t="shared" si="47"/>
        <v>1</v>
      </c>
      <c r="H131" s="14">
        <f t="shared" ca="1" si="40"/>
        <v>1.00630222</v>
      </c>
      <c r="I131" s="13">
        <f t="shared" si="48"/>
        <v>1.35E-2</v>
      </c>
      <c r="J131" s="35">
        <f t="shared" si="49"/>
        <v>44166</v>
      </c>
      <c r="K131" s="2">
        <f t="shared" si="50"/>
        <v>81</v>
      </c>
      <c r="L131" s="18">
        <f t="shared" si="51"/>
        <v>81</v>
      </c>
      <c r="M131" s="12">
        <f t="shared" si="41"/>
        <v>1.004319559</v>
      </c>
      <c r="N131" s="12">
        <f t="shared" ca="1" si="42"/>
        <v>1.0106490020000001</v>
      </c>
      <c r="O131" s="18">
        <f t="shared" si="52"/>
        <v>0</v>
      </c>
      <c r="P131" s="14">
        <f t="shared" ca="1" si="43"/>
        <v>10.649001999999999</v>
      </c>
      <c r="Q131" s="21">
        <f t="shared" si="44"/>
        <v>0</v>
      </c>
      <c r="R131" s="14">
        <f t="shared" si="53"/>
        <v>0</v>
      </c>
      <c r="S131" s="4" t="str">
        <f t="shared" si="54"/>
        <v>J=</v>
      </c>
      <c r="T131" s="35">
        <f t="shared" si="55"/>
        <v>44291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1">
        <f t="shared" si="45"/>
        <v>44286</v>
      </c>
      <c r="B132" s="15">
        <f t="shared" ca="1" si="56"/>
        <v>1010.807679</v>
      </c>
      <c r="C132" s="14">
        <f t="shared" si="46"/>
        <v>1000</v>
      </c>
      <c r="D132" s="13">
        <f ca="1">IF(A132&lt;$B$1,VLOOKUP(A132,[1]DI!$A$4:$B$15000,2,FALSE),0)</f>
        <v>2.6499999999999999E-2</v>
      </c>
      <c r="E132" s="14">
        <f t="shared" ca="1" si="39"/>
        <v>1.00010379</v>
      </c>
      <c r="F132" s="14">
        <f ca="1">(TRUNC(PRODUCT($E$12:$E131),16))</f>
        <v>1.0064066633512201</v>
      </c>
      <c r="G132" s="14">
        <f t="shared" si="47"/>
        <v>1</v>
      </c>
      <c r="H132" s="14">
        <f t="shared" ca="1" si="40"/>
        <v>1.0064066599999999</v>
      </c>
      <c r="I132" s="13">
        <f t="shared" si="48"/>
        <v>1.35E-2</v>
      </c>
      <c r="J132" s="35">
        <f t="shared" si="49"/>
        <v>44166</v>
      </c>
      <c r="K132" s="2">
        <f t="shared" si="50"/>
        <v>82</v>
      </c>
      <c r="L132" s="18">
        <f t="shared" si="51"/>
        <v>82</v>
      </c>
      <c r="M132" s="12">
        <f t="shared" si="41"/>
        <v>1.004373003</v>
      </c>
      <c r="N132" s="12">
        <f t="shared" ca="1" si="42"/>
        <v>1.010807679</v>
      </c>
      <c r="O132" s="18">
        <f t="shared" si="52"/>
        <v>0</v>
      </c>
      <c r="P132" s="14">
        <f t="shared" ca="1" si="43"/>
        <v>10.807679</v>
      </c>
      <c r="Q132" s="21">
        <f t="shared" si="44"/>
        <v>0</v>
      </c>
      <c r="R132" s="14">
        <f t="shared" si="53"/>
        <v>0</v>
      </c>
      <c r="S132" s="4" t="str">
        <f t="shared" si="54"/>
        <v>J=</v>
      </c>
      <c r="T132" s="35">
        <f t="shared" si="55"/>
        <v>44291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1">
        <f t="shared" si="45"/>
        <v>44287</v>
      </c>
      <c r="B133" s="15">
        <f t="shared" ca="1" si="56"/>
        <v>1010.966392</v>
      </c>
      <c r="C133" s="14">
        <f t="shared" si="46"/>
        <v>1000</v>
      </c>
      <c r="D133" s="13">
        <f ca="1">IF(A133&lt;$B$1,VLOOKUP(A133,[1]DI!$A$4:$B$15000,2,FALSE),0)</f>
        <v>2.6499999999999999E-2</v>
      </c>
      <c r="E133" s="14">
        <f t="shared" ca="1" si="39"/>
        <v>1.00010379</v>
      </c>
      <c r="F133" s="14">
        <f ca="1">(TRUNC(PRODUCT($E$12:$E132),16))</f>
        <v>1.00651111829881</v>
      </c>
      <c r="G133" s="14">
        <f t="shared" si="47"/>
        <v>1</v>
      </c>
      <c r="H133" s="14">
        <f t="shared" ca="1" si="40"/>
        <v>1.0065111200000001</v>
      </c>
      <c r="I133" s="13">
        <f t="shared" si="48"/>
        <v>1.35E-2</v>
      </c>
      <c r="J133" s="35">
        <f t="shared" si="49"/>
        <v>44166</v>
      </c>
      <c r="K133" s="2">
        <f t="shared" si="50"/>
        <v>83</v>
      </c>
      <c r="L133" s="18">
        <f t="shared" si="51"/>
        <v>83</v>
      </c>
      <c r="M133" s="12">
        <f t="shared" si="41"/>
        <v>1.0044264510000001</v>
      </c>
      <c r="N133" s="12">
        <f t="shared" ca="1" si="42"/>
        <v>1.010966392</v>
      </c>
      <c r="O133" s="18">
        <f t="shared" si="52"/>
        <v>0</v>
      </c>
      <c r="P133" s="14">
        <f t="shared" ca="1" si="43"/>
        <v>10.966392000000001</v>
      </c>
      <c r="Q133" s="21">
        <f t="shared" si="44"/>
        <v>0</v>
      </c>
      <c r="R133" s="14">
        <f t="shared" si="53"/>
        <v>0</v>
      </c>
      <c r="S133" s="4" t="str">
        <f t="shared" si="54"/>
        <v>J=</v>
      </c>
      <c r="T133" s="35">
        <f t="shared" si="55"/>
        <v>44291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1">
        <f t="shared" si="45"/>
        <v>44288</v>
      </c>
      <c r="B134" s="15">
        <f t="shared" ca="1" si="56"/>
        <v>1011.125118</v>
      </c>
      <c r="C134" s="14">
        <f t="shared" si="46"/>
        <v>1000</v>
      </c>
      <c r="D134" s="13">
        <f ca="1">IF(A134&lt;$B$1,VLOOKUP(A134,[1]DI!$A$4:$B$15000,2,FALSE),0)</f>
        <v>0</v>
      </c>
      <c r="E134" s="14">
        <f t="shared" ca="1" si="39"/>
        <v>1</v>
      </c>
      <c r="F134" s="14">
        <f ca="1">(TRUNC(PRODUCT($E$12:$E133),16))</f>
        <v>1.00661558408778</v>
      </c>
      <c r="G134" s="14">
        <f t="shared" si="47"/>
        <v>1</v>
      </c>
      <c r="H134" s="14">
        <f t="shared" ca="1" si="40"/>
        <v>1.0066155800000001</v>
      </c>
      <c r="I134" s="13">
        <f t="shared" si="48"/>
        <v>1.35E-2</v>
      </c>
      <c r="J134" s="35">
        <f t="shared" si="49"/>
        <v>44166</v>
      </c>
      <c r="K134" s="2">
        <f t="shared" si="50"/>
        <v>83</v>
      </c>
      <c r="L134" s="18">
        <f t="shared" si="51"/>
        <v>84</v>
      </c>
      <c r="M134" s="12">
        <f t="shared" si="41"/>
        <v>1.0044799010000001</v>
      </c>
      <c r="N134" s="12">
        <f t="shared" ca="1" si="42"/>
        <v>1.011125118</v>
      </c>
      <c r="O134" s="18">
        <f t="shared" si="52"/>
        <v>0</v>
      </c>
      <c r="P134" s="14">
        <f t="shared" ca="1" si="43"/>
        <v>11.125118000000001</v>
      </c>
      <c r="Q134" s="21">
        <f t="shared" si="44"/>
        <v>0</v>
      </c>
      <c r="R134" s="14">
        <f t="shared" si="53"/>
        <v>0</v>
      </c>
      <c r="S134" s="4" t="str">
        <f t="shared" si="54"/>
        <v>J=</v>
      </c>
      <c r="T134" s="35">
        <f t="shared" si="55"/>
        <v>44291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1">
        <f t="shared" si="45"/>
        <v>44289</v>
      </c>
      <c r="B135" s="15">
        <f t="shared" ca="1" si="56"/>
        <v>1011.125118</v>
      </c>
      <c r="C135" s="14">
        <f t="shared" si="46"/>
        <v>1000</v>
      </c>
      <c r="D135" s="13">
        <f ca="1">IF(A135&lt;$B$1,VLOOKUP(A135,[1]DI!$A$4:$B$15000,2,FALSE),0)</f>
        <v>0</v>
      </c>
      <c r="E135" s="14">
        <f t="shared" ca="1" si="39"/>
        <v>1</v>
      </c>
      <c r="F135" s="14">
        <f ca="1">(TRUNC(PRODUCT($E$12:$E134),16))</f>
        <v>1.00661558408778</v>
      </c>
      <c r="G135" s="14">
        <f t="shared" si="47"/>
        <v>1</v>
      </c>
      <c r="H135" s="14">
        <f t="shared" ca="1" si="40"/>
        <v>1.0066155800000001</v>
      </c>
      <c r="I135" s="13">
        <f t="shared" si="48"/>
        <v>1.35E-2</v>
      </c>
      <c r="J135" s="35">
        <f t="shared" si="49"/>
        <v>44166</v>
      </c>
      <c r="K135" s="2">
        <f t="shared" si="50"/>
        <v>83</v>
      </c>
      <c r="L135" s="18">
        <f t="shared" si="51"/>
        <v>84</v>
      </c>
      <c r="M135" s="12">
        <f t="shared" si="41"/>
        <v>1.0044799010000001</v>
      </c>
      <c r="N135" s="12">
        <f t="shared" ca="1" si="42"/>
        <v>1.011125118</v>
      </c>
      <c r="O135" s="18">
        <f t="shared" si="52"/>
        <v>0</v>
      </c>
      <c r="P135" s="14">
        <f t="shared" ca="1" si="43"/>
        <v>11.125118000000001</v>
      </c>
      <c r="Q135" s="21">
        <f t="shared" si="44"/>
        <v>0</v>
      </c>
      <c r="R135" s="14">
        <f t="shared" si="53"/>
        <v>0</v>
      </c>
      <c r="S135" s="4" t="str">
        <f t="shared" si="54"/>
        <v>J=</v>
      </c>
      <c r="T135" s="35">
        <f t="shared" si="55"/>
        <v>44291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1">
        <f t="shared" si="45"/>
        <v>44290</v>
      </c>
      <c r="B136" s="15">
        <f t="shared" ca="1" si="56"/>
        <v>1011.125118</v>
      </c>
      <c r="C136" s="14">
        <f t="shared" si="46"/>
        <v>1000</v>
      </c>
      <c r="D136" s="13">
        <f ca="1">IF(A136&lt;$B$1,VLOOKUP(A136,[1]DI!$A$4:$B$15000,2,FALSE),0)</f>
        <v>0</v>
      </c>
      <c r="E136" s="14">
        <f t="shared" ca="1" si="39"/>
        <v>1</v>
      </c>
      <c r="F136" s="14">
        <f ca="1">(TRUNC(PRODUCT($E$12:$E135),16))</f>
        <v>1.00661558408778</v>
      </c>
      <c r="G136" s="14">
        <f t="shared" si="47"/>
        <v>1</v>
      </c>
      <c r="H136" s="14">
        <f t="shared" ca="1" si="40"/>
        <v>1.0066155800000001</v>
      </c>
      <c r="I136" s="13">
        <f t="shared" si="48"/>
        <v>1.35E-2</v>
      </c>
      <c r="J136" s="35">
        <f t="shared" si="49"/>
        <v>44166</v>
      </c>
      <c r="K136" s="2">
        <f t="shared" si="50"/>
        <v>83</v>
      </c>
      <c r="L136" s="18">
        <f t="shared" si="51"/>
        <v>84</v>
      </c>
      <c r="M136" s="12">
        <f t="shared" si="41"/>
        <v>1.0044799010000001</v>
      </c>
      <c r="N136" s="12">
        <f t="shared" ca="1" si="42"/>
        <v>1.011125118</v>
      </c>
      <c r="O136" s="18">
        <f t="shared" si="52"/>
        <v>0</v>
      </c>
      <c r="P136" s="14">
        <f t="shared" ca="1" si="43"/>
        <v>11.125118000000001</v>
      </c>
      <c r="Q136" s="21">
        <f t="shared" si="44"/>
        <v>0</v>
      </c>
      <c r="R136" s="14">
        <f t="shared" si="53"/>
        <v>0</v>
      </c>
      <c r="S136" s="4" t="str">
        <f t="shared" si="54"/>
        <v>J=</v>
      </c>
      <c r="T136" s="35">
        <f t="shared" si="55"/>
        <v>44291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ht="15.75" x14ac:dyDescent="0.25">
      <c r="A137" s="128">
        <f t="shared" si="45"/>
        <v>44291</v>
      </c>
      <c r="B137" s="137">
        <f t="shared" ca="1" si="56"/>
        <v>1011.125118</v>
      </c>
      <c r="C137" s="130">
        <f t="shared" si="46"/>
        <v>1000</v>
      </c>
      <c r="D137" s="129">
        <f ca="1">IF(A137&lt;$B$1,VLOOKUP(A137,[1]DI!$A$4:$B$15000,2,FALSE),0)</f>
        <v>2.6499999999999999E-2</v>
      </c>
      <c r="E137" s="130">
        <f t="shared" ca="1" si="39"/>
        <v>1.00010379</v>
      </c>
      <c r="F137" s="130">
        <f ca="1">(TRUNC(PRODUCT($E$12:$E136),16))</f>
        <v>1.00661558408778</v>
      </c>
      <c r="G137" s="130">
        <f t="shared" si="47"/>
        <v>1</v>
      </c>
      <c r="H137" s="130">
        <f t="shared" ca="1" si="40"/>
        <v>1.0066155800000001</v>
      </c>
      <c r="I137" s="129">
        <f t="shared" si="48"/>
        <v>1.35E-2</v>
      </c>
      <c r="J137" s="128">
        <f t="shared" si="49"/>
        <v>44166</v>
      </c>
      <c r="K137" s="131">
        <f t="shared" si="50"/>
        <v>84</v>
      </c>
      <c r="L137" s="132">
        <f t="shared" si="51"/>
        <v>84</v>
      </c>
      <c r="M137" s="133">
        <f t="shared" si="41"/>
        <v>1.0044799010000001</v>
      </c>
      <c r="N137" s="133">
        <f t="shared" ca="1" si="42"/>
        <v>1.011125118</v>
      </c>
      <c r="O137" s="132">
        <f t="shared" si="52"/>
        <v>1</v>
      </c>
      <c r="P137" s="130">
        <f t="shared" ca="1" si="43"/>
        <v>11.125118000000001</v>
      </c>
      <c r="Q137" s="134">
        <f t="shared" si="44"/>
        <v>0</v>
      </c>
      <c r="R137" s="130">
        <f t="shared" si="53"/>
        <v>0</v>
      </c>
      <c r="S137" s="135" t="str">
        <f t="shared" si="54"/>
        <v>J=</v>
      </c>
      <c r="T137" s="128">
        <f t="shared" si="55"/>
        <v>44291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ht="15.75" x14ac:dyDescent="0.25">
      <c r="A138" s="41">
        <f t="shared" si="45"/>
        <v>44292</v>
      </c>
      <c r="B138" s="15">
        <f t="shared" ca="1" si="56"/>
        <v>1000.16287999</v>
      </c>
      <c r="C138" s="14">
        <f t="shared" si="46"/>
        <v>1000</v>
      </c>
      <c r="D138" s="13">
        <f ca="1">IF(A138&lt;$B$1,VLOOKUP(A138,[1]DI!$A$4:$B$15000,2,FALSE),0)</f>
        <v>2.6499999999999999E-2</v>
      </c>
      <c r="E138" s="14">
        <f t="shared" ca="1" si="39"/>
        <v>1.00010379</v>
      </c>
      <c r="F138" s="14">
        <f ca="1">(TRUNC(PRODUCT($E$12:$E137),16))</f>
        <v>1.0067200607192499</v>
      </c>
      <c r="G138" s="14">
        <f t="shared" ca="1" si="47"/>
        <v>1.00661558408778</v>
      </c>
      <c r="H138" s="14">
        <f t="shared" ca="1" si="40"/>
        <v>1.00010379</v>
      </c>
      <c r="I138" s="127">
        <v>1.4999999999999999E-2</v>
      </c>
      <c r="J138" s="35">
        <f t="shared" si="49"/>
        <v>44291</v>
      </c>
      <c r="K138" s="2">
        <f t="shared" si="50"/>
        <v>1</v>
      </c>
      <c r="L138" s="18">
        <f t="shared" si="51"/>
        <v>1</v>
      </c>
      <c r="M138" s="12">
        <f t="shared" si="41"/>
        <v>1.0000590840000001</v>
      </c>
      <c r="N138" s="12">
        <f t="shared" ca="1" si="42"/>
        <v>1.00016288</v>
      </c>
      <c r="O138" s="18">
        <f t="shared" si="52"/>
        <v>0</v>
      </c>
      <c r="P138" s="14">
        <f t="shared" ca="1" si="43"/>
        <v>0.16287999</v>
      </c>
      <c r="Q138" s="21">
        <f t="shared" si="44"/>
        <v>0</v>
      </c>
      <c r="R138" s="14">
        <f t="shared" si="53"/>
        <v>0</v>
      </c>
      <c r="S138" s="4" t="str">
        <f t="shared" si="54"/>
        <v>INCORPJ=</v>
      </c>
      <c r="T138" s="35">
        <f t="shared" si="55"/>
        <v>44379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1">
        <f t="shared" si="45"/>
        <v>44293</v>
      </c>
      <c r="B139" s="15">
        <f t="shared" ca="1" si="56"/>
        <v>1000.325786</v>
      </c>
      <c r="C139" s="14">
        <f t="shared" si="46"/>
        <v>1000</v>
      </c>
      <c r="D139" s="13">
        <f ca="1">IF(A139&lt;$B$1,VLOOKUP(A139,[1]DI!$A$4:$B$15000,2,FALSE),0)</f>
        <v>2.6499999999999999E-2</v>
      </c>
      <c r="E139" s="14">
        <f t="shared" ca="1" si="39"/>
        <v>1.00010379</v>
      </c>
      <c r="F139" s="14">
        <f ca="1">(TRUNC(PRODUCT($E$12:$E138),16))</f>
        <v>1.0068245481943601</v>
      </c>
      <c r="G139" s="14">
        <f t="shared" ca="1" si="47"/>
        <v>1.00661558408778</v>
      </c>
      <c r="H139" s="14">
        <f t="shared" ca="1" si="40"/>
        <v>1.00020759</v>
      </c>
      <c r="I139" s="13">
        <f t="shared" si="48"/>
        <v>1.4999999999999999E-2</v>
      </c>
      <c r="J139" s="35">
        <f t="shared" si="49"/>
        <v>44291</v>
      </c>
      <c r="K139" s="2">
        <f t="shared" si="50"/>
        <v>2</v>
      </c>
      <c r="L139" s="18">
        <f t="shared" si="51"/>
        <v>2</v>
      </c>
      <c r="M139" s="12">
        <f t="shared" si="41"/>
        <v>1.000118171</v>
      </c>
      <c r="N139" s="12">
        <f t="shared" ca="1" si="42"/>
        <v>1.0003257860000001</v>
      </c>
      <c r="O139" s="18">
        <f t="shared" si="52"/>
        <v>0</v>
      </c>
      <c r="P139" s="14">
        <f t="shared" ca="1" si="43"/>
        <v>0.32578600000000002</v>
      </c>
      <c r="Q139" s="21">
        <f t="shared" si="44"/>
        <v>0</v>
      </c>
      <c r="R139" s="14">
        <f t="shared" si="53"/>
        <v>0</v>
      </c>
      <c r="S139" s="4" t="str">
        <f t="shared" si="54"/>
        <v>INCORPJ=</v>
      </c>
      <c r="T139" s="35">
        <f t="shared" si="55"/>
        <v>44379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1">
        <f t="shared" si="45"/>
        <v>44294</v>
      </c>
      <c r="B140" s="15">
        <f t="shared" ca="1" si="56"/>
        <v>1000.488716</v>
      </c>
      <c r="C140" s="14">
        <f t="shared" si="46"/>
        <v>1000</v>
      </c>
      <c r="D140" s="13">
        <f ca="1">IF(A140&lt;$B$1,VLOOKUP(A140,[1]DI!$A$4:$B$15000,2,FALSE),0)</f>
        <v>2.6499999999999999E-2</v>
      </c>
      <c r="E140" s="14">
        <f t="shared" ref="E140:E203" ca="1" si="57">ROUND(((1+D140)^(1/252)),8)</f>
        <v>1.00010379</v>
      </c>
      <c r="F140" s="14">
        <f ca="1">(TRUNC(PRODUCT($E$12:$E139),16))</f>
        <v>1.00692904651421</v>
      </c>
      <c r="G140" s="14">
        <f t="shared" ca="1" si="47"/>
        <v>1.00661558408778</v>
      </c>
      <c r="H140" s="14">
        <f t="shared" ref="H140:H203" ca="1" si="58">ROUND(F140/G140,8)</f>
        <v>1.0003114</v>
      </c>
      <c r="I140" s="13">
        <f t="shared" si="48"/>
        <v>1.4999999999999999E-2</v>
      </c>
      <c r="J140" s="35">
        <f t="shared" si="49"/>
        <v>44291</v>
      </c>
      <c r="K140" s="2">
        <f t="shared" si="50"/>
        <v>3</v>
      </c>
      <c r="L140" s="18">
        <f t="shared" si="51"/>
        <v>3</v>
      </c>
      <c r="M140" s="12">
        <f t="shared" ref="M140:M203" si="59">ROUND((I140+1)^(L140/252),9)</f>
        <v>1.0001772609999999</v>
      </c>
      <c r="N140" s="12">
        <f t="shared" ref="N140:N203" ca="1" si="60">ROUND(H140*M140,9)</f>
        <v>1.000488716</v>
      </c>
      <c r="O140" s="18">
        <f t="shared" si="52"/>
        <v>0</v>
      </c>
      <c r="P140" s="14">
        <f t="shared" ref="P140:P203" ca="1" si="61">TRUNC(((N140-1)*C140),8)</f>
        <v>0.48871599999999998</v>
      </c>
      <c r="Q140" s="21">
        <f t="shared" ref="Q140:Q203" si="62">IF($O140&gt;0,VLOOKUP($O140,$W$12:$AC$150,7),0)</f>
        <v>0</v>
      </c>
      <c r="R140" s="14">
        <f t="shared" si="53"/>
        <v>0</v>
      </c>
      <c r="S140" s="4" t="str">
        <f t="shared" si="54"/>
        <v>INCORPJ=</v>
      </c>
      <c r="T140" s="35">
        <f t="shared" si="55"/>
        <v>44379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1">
        <f t="shared" ref="A141:A204" si="63">(A140+1)</f>
        <v>44295</v>
      </c>
      <c r="B141" s="15">
        <f t="shared" ca="1" si="56"/>
        <v>1000.65167299</v>
      </c>
      <c r="C141" s="14">
        <f t="shared" ref="C141:C204" si="64">(C140-R140)</f>
        <v>1000</v>
      </c>
      <c r="D141" s="13">
        <f ca="1">IF(A141&lt;$B$1,VLOOKUP(A141,[1]DI!$A$4:$B$15000,2,FALSE),0)</f>
        <v>2.6499999999999999E-2</v>
      </c>
      <c r="E141" s="14">
        <f t="shared" ca="1" si="57"/>
        <v>1.00010379</v>
      </c>
      <c r="F141" s="14">
        <f ca="1">(TRUNC(PRODUCT($E$12:$E140),16))</f>
        <v>1.0070335556799499</v>
      </c>
      <c r="G141" s="14">
        <f t="shared" ref="G141:G204" ca="1" si="65">IF(O140&gt;0,F140,G140)</f>
        <v>1.00661558408778</v>
      </c>
      <c r="H141" s="14">
        <f t="shared" ca="1" si="58"/>
        <v>1.00041522</v>
      </c>
      <c r="I141" s="13">
        <f t="shared" ref="I141:I204" si="66">I140</f>
        <v>1.4999999999999999E-2</v>
      </c>
      <c r="J141" s="35">
        <f t="shared" ref="J141:J204" si="67">IF(O140&gt;0,VLOOKUP(O140,W$12:AG$150,2),J140)</f>
        <v>44291</v>
      </c>
      <c r="K141" s="2">
        <f t="shared" ref="K141:K204" si="68">IF(A141&gt;J141,IF(NETWORKDAYS(J141,A141,$W$160:$W$544)-1=0,1,NETWORKDAYS(J141,A141,$W$160:$W$544)-1),0)</f>
        <v>4</v>
      </c>
      <c r="L141" s="18">
        <f t="shared" ref="L141:L204" si="69">IF(AND(K141=1,K140=1),1,IF(K141&gt;0,IF(K141=K140,K141+1,K141),0))</f>
        <v>4</v>
      </c>
      <c r="M141" s="12">
        <f t="shared" si="59"/>
        <v>1.000236355</v>
      </c>
      <c r="N141" s="12">
        <f t="shared" ca="1" si="60"/>
        <v>1.0006516729999999</v>
      </c>
      <c r="O141" s="18">
        <f t="shared" ref="O141:O204" si="70">IF(VLOOKUP(A141,X$12:AE$150,8)=VLOOKUP(A140,X$12:AE$150,8),0,VLOOKUP(A141,X$12:AE$150,8))</f>
        <v>0</v>
      </c>
      <c r="P141" s="14">
        <f t="shared" ca="1" si="61"/>
        <v>0.65167299000000001</v>
      </c>
      <c r="Q141" s="21">
        <f t="shared" si="62"/>
        <v>0</v>
      </c>
      <c r="R141" s="14">
        <f t="shared" ref="R141:R204" si="71">IF(Q141&gt;0,TRUNC(Q141*C141,8),0)</f>
        <v>0</v>
      </c>
      <c r="S141" s="4" t="str">
        <f t="shared" ref="S141:S204" si="72">IF(O140&gt;0,VLOOKUP(O140,W$12:AG$150,10),S140)</f>
        <v>INCORPJ=</v>
      </c>
      <c r="T141" s="35">
        <f t="shared" ref="T141:T204" si="73">IF(O140&gt;0,VLOOKUP(O140,W$12:AG$150,11),T140)</f>
        <v>44379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1">
        <f t="shared" si="63"/>
        <v>44296</v>
      </c>
      <c r="B142" s="15">
        <f t="shared" ref="B142:B205" ca="1" si="74">IF(A142&lt;=TODAY(),C142+P142,IF(AND(A142&gt;TODAY(),A142&lt;=$B$1),IF(VLOOKUP(TODAY(),$A$10:$D$5000,4,FALSE)=0,"n.d",C142+P142),"n.d"))</f>
        <v>1000.81466599</v>
      </c>
      <c r="C142" s="14">
        <f t="shared" si="64"/>
        <v>1000</v>
      </c>
      <c r="D142" s="13">
        <f ca="1">IF(A142&lt;$B$1,VLOOKUP(A142,[1]DI!$A$4:$B$15000,2,FALSE),0)</f>
        <v>0</v>
      </c>
      <c r="E142" s="14">
        <f t="shared" ca="1" si="57"/>
        <v>1</v>
      </c>
      <c r="F142" s="14">
        <f ca="1">(TRUNC(PRODUCT($E$12:$E141),16))</f>
        <v>1.0071380756927</v>
      </c>
      <c r="G142" s="14">
        <f t="shared" ca="1" si="65"/>
        <v>1.00661558408778</v>
      </c>
      <c r="H142" s="14">
        <f t="shared" ca="1" si="58"/>
        <v>1.00051906</v>
      </c>
      <c r="I142" s="13">
        <f t="shared" si="66"/>
        <v>1.4999999999999999E-2</v>
      </c>
      <c r="J142" s="35">
        <f t="shared" si="67"/>
        <v>44291</v>
      </c>
      <c r="K142" s="2">
        <f t="shared" si="68"/>
        <v>4</v>
      </c>
      <c r="L142" s="18">
        <f t="shared" si="69"/>
        <v>5</v>
      </c>
      <c r="M142" s="12">
        <f t="shared" si="59"/>
        <v>1.0002954529999999</v>
      </c>
      <c r="N142" s="12">
        <f t="shared" ca="1" si="60"/>
        <v>1.0008146659999999</v>
      </c>
      <c r="O142" s="18">
        <f t="shared" si="70"/>
        <v>0</v>
      </c>
      <c r="P142" s="14">
        <f t="shared" ca="1" si="61"/>
        <v>0.81466598999999995</v>
      </c>
      <c r="Q142" s="21">
        <f t="shared" si="62"/>
        <v>0</v>
      </c>
      <c r="R142" s="14">
        <f t="shared" si="71"/>
        <v>0</v>
      </c>
      <c r="S142" s="4" t="str">
        <f t="shared" si="72"/>
        <v>INCORPJ=</v>
      </c>
      <c r="T142" s="35">
        <f t="shared" si="73"/>
        <v>44379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1">
        <f t="shared" si="63"/>
        <v>44297</v>
      </c>
      <c r="B143" s="15">
        <f t="shared" ca="1" si="74"/>
        <v>1000.81466599</v>
      </c>
      <c r="C143" s="14">
        <f t="shared" si="64"/>
        <v>1000</v>
      </c>
      <c r="D143" s="13">
        <f ca="1">IF(A143&lt;$B$1,VLOOKUP(A143,[1]DI!$A$4:$B$15000,2,FALSE),0)</f>
        <v>0</v>
      </c>
      <c r="E143" s="14">
        <f t="shared" ca="1" si="57"/>
        <v>1</v>
      </c>
      <c r="F143" s="14">
        <f ca="1">(TRUNC(PRODUCT($E$12:$E142),16))</f>
        <v>1.0071380756927</v>
      </c>
      <c r="G143" s="14">
        <f t="shared" ca="1" si="65"/>
        <v>1.00661558408778</v>
      </c>
      <c r="H143" s="14">
        <f t="shared" ca="1" si="58"/>
        <v>1.00051906</v>
      </c>
      <c r="I143" s="13">
        <f t="shared" si="66"/>
        <v>1.4999999999999999E-2</v>
      </c>
      <c r="J143" s="35">
        <f t="shared" si="67"/>
        <v>44291</v>
      </c>
      <c r="K143" s="2">
        <f t="shared" si="68"/>
        <v>4</v>
      </c>
      <c r="L143" s="18">
        <f t="shared" si="69"/>
        <v>5</v>
      </c>
      <c r="M143" s="12">
        <f t="shared" si="59"/>
        <v>1.0002954529999999</v>
      </c>
      <c r="N143" s="12">
        <f t="shared" ca="1" si="60"/>
        <v>1.0008146659999999</v>
      </c>
      <c r="O143" s="18">
        <f t="shared" si="70"/>
        <v>0</v>
      </c>
      <c r="P143" s="14">
        <f t="shared" ca="1" si="61"/>
        <v>0.81466598999999995</v>
      </c>
      <c r="Q143" s="21">
        <f t="shared" si="62"/>
        <v>0</v>
      </c>
      <c r="R143" s="14">
        <f t="shared" si="71"/>
        <v>0</v>
      </c>
      <c r="S143" s="4" t="str">
        <f t="shared" si="72"/>
        <v>INCORPJ=</v>
      </c>
      <c r="T143" s="35">
        <f t="shared" si="73"/>
        <v>44379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1">
        <f t="shared" si="63"/>
        <v>44298</v>
      </c>
      <c r="B144" s="15">
        <f t="shared" ca="1" si="74"/>
        <v>1000.81466599</v>
      </c>
      <c r="C144" s="14">
        <f t="shared" si="64"/>
        <v>1000</v>
      </c>
      <c r="D144" s="13">
        <f ca="1">IF(A144&lt;$B$1,VLOOKUP(A144,[1]DI!$A$4:$B$15000,2,FALSE),0)</f>
        <v>2.6499999999999999E-2</v>
      </c>
      <c r="E144" s="14">
        <f t="shared" ca="1" si="57"/>
        <v>1.00010379</v>
      </c>
      <c r="F144" s="14">
        <f ca="1">(TRUNC(PRODUCT($E$12:$E143),16))</f>
        <v>1.0071380756927</v>
      </c>
      <c r="G144" s="14">
        <f t="shared" ca="1" si="65"/>
        <v>1.00661558408778</v>
      </c>
      <c r="H144" s="14">
        <f t="shared" ca="1" si="58"/>
        <v>1.00051906</v>
      </c>
      <c r="I144" s="13">
        <f t="shared" si="66"/>
        <v>1.4999999999999999E-2</v>
      </c>
      <c r="J144" s="35">
        <f t="shared" si="67"/>
        <v>44291</v>
      </c>
      <c r="K144" s="2">
        <f t="shared" si="68"/>
        <v>5</v>
      </c>
      <c r="L144" s="18">
        <f t="shared" si="69"/>
        <v>5</v>
      </c>
      <c r="M144" s="12">
        <f t="shared" si="59"/>
        <v>1.0002954529999999</v>
      </c>
      <c r="N144" s="12">
        <f t="shared" ca="1" si="60"/>
        <v>1.0008146659999999</v>
      </c>
      <c r="O144" s="18">
        <f t="shared" si="70"/>
        <v>0</v>
      </c>
      <c r="P144" s="14">
        <f t="shared" ca="1" si="61"/>
        <v>0.81466598999999995</v>
      </c>
      <c r="Q144" s="21">
        <f t="shared" si="62"/>
        <v>0</v>
      </c>
      <c r="R144" s="14">
        <f t="shared" si="71"/>
        <v>0</v>
      </c>
      <c r="S144" s="4" t="str">
        <f t="shared" si="72"/>
        <v>INCORPJ=</v>
      </c>
      <c r="T144" s="35">
        <f t="shared" si="73"/>
        <v>44379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1">
        <f t="shared" si="63"/>
        <v>44299</v>
      </c>
      <c r="B145" s="15">
        <f t="shared" ca="1" si="74"/>
        <v>1000.97767499</v>
      </c>
      <c r="C145" s="14">
        <f t="shared" si="64"/>
        <v>1000</v>
      </c>
      <c r="D145" s="13">
        <f ca="1">IF(A145&lt;$B$1,VLOOKUP(A145,[1]DI!$A$4:$B$15000,2,FALSE),0)</f>
        <v>2.6499999999999999E-2</v>
      </c>
      <c r="E145" s="14">
        <f t="shared" ca="1" si="57"/>
        <v>1.00010379</v>
      </c>
      <c r="F145" s="14">
        <f ca="1">(TRUNC(PRODUCT($E$12:$E144),16))</f>
        <v>1.00724260655357</v>
      </c>
      <c r="G145" s="14">
        <f t="shared" ca="1" si="65"/>
        <v>1.00661558408778</v>
      </c>
      <c r="H145" s="14">
        <f t="shared" ca="1" si="58"/>
        <v>1.0006229</v>
      </c>
      <c r="I145" s="13">
        <f t="shared" si="66"/>
        <v>1.4999999999999999E-2</v>
      </c>
      <c r="J145" s="35">
        <f t="shared" si="67"/>
        <v>44291</v>
      </c>
      <c r="K145" s="2">
        <f t="shared" si="68"/>
        <v>6</v>
      </c>
      <c r="L145" s="18">
        <f t="shared" si="69"/>
        <v>6</v>
      </c>
      <c r="M145" s="12">
        <f t="shared" si="59"/>
        <v>1.0003545540000001</v>
      </c>
      <c r="N145" s="12">
        <f t="shared" ca="1" si="60"/>
        <v>1.0009776749999999</v>
      </c>
      <c r="O145" s="18">
        <f t="shared" si="70"/>
        <v>0</v>
      </c>
      <c r="P145" s="14">
        <f t="shared" ca="1" si="61"/>
        <v>0.97767499000000002</v>
      </c>
      <c r="Q145" s="21">
        <f t="shared" si="62"/>
        <v>0</v>
      </c>
      <c r="R145" s="14">
        <f t="shared" si="71"/>
        <v>0</v>
      </c>
      <c r="S145" s="4" t="str">
        <f t="shared" si="72"/>
        <v>INCORPJ=</v>
      </c>
      <c r="T145" s="35">
        <f t="shared" si="73"/>
        <v>44379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1">
        <f t="shared" si="63"/>
        <v>44300</v>
      </c>
      <c r="B146" s="15">
        <f t="shared" ca="1" si="74"/>
        <v>1001.14071899</v>
      </c>
      <c r="C146" s="14">
        <f t="shared" si="64"/>
        <v>1000</v>
      </c>
      <c r="D146" s="13">
        <f ca="1">IF(A146&lt;$B$1,VLOOKUP(A146,[1]DI!$A$4:$B$15000,2,FALSE),0)</f>
        <v>2.6499999999999999E-2</v>
      </c>
      <c r="E146" s="14">
        <f t="shared" ca="1" si="57"/>
        <v>1.00010379</v>
      </c>
      <c r="F146" s="14">
        <f ca="1">(TRUNC(PRODUCT($E$12:$E145),16))</f>
        <v>1.00734714826371</v>
      </c>
      <c r="G146" s="14">
        <f t="shared" ca="1" si="65"/>
        <v>1.00661558408778</v>
      </c>
      <c r="H146" s="14">
        <f t="shared" ca="1" si="58"/>
        <v>1.00072676</v>
      </c>
      <c r="I146" s="13">
        <f t="shared" si="66"/>
        <v>1.4999999999999999E-2</v>
      </c>
      <c r="J146" s="35">
        <f t="shared" si="67"/>
        <v>44291</v>
      </c>
      <c r="K146" s="2">
        <f t="shared" si="68"/>
        <v>7</v>
      </c>
      <c r="L146" s="18">
        <f t="shared" si="69"/>
        <v>7</v>
      </c>
      <c r="M146" s="12">
        <f t="shared" si="59"/>
        <v>1.000413658</v>
      </c>
      <c r="N146" s="12">
        <f t="shared" ca="1" si="60"/>
        <v>1.0011407189999999</v>
      </c>
      <c r="O146" s="18">
        <f t="shared" si="70"/>
        <v>0</v>
      </c>
      <c r="P146" s="14">
        <f t="shared" ca="1" si="61"/>
        <v>1.1407189900000001</v>
      </c>
      <c r="Q146" s="21">
        <f t="shared" si="62"/>
        <v>0</v>
      </c>
      <c r="R146" s="14">
        <f t="shared" si="71"/>
        <v>0</v>
      </c>
      <c r="S146" s="4" t="str">
        <f t="shared" si="72"/>
        <v>INCORPJ=</v>
      </c>
      <c r="T146" s="35">
        <f t="shared" si="73"/>
        <v>44379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1">
        <f t="shared" si="63"/>
        <v>44301</v>
      </c>
      <c r="B147" s="15">
        <f t="shared" ca="1" si="74"/>
        <v>1001.30377899</v>
      </c>
      <c r="C147" s="14">
        <f t="shared" si="64"/>
        <v>1000</v>
      </c>
      <c r="D147" s="13">
        <f ca="1">IF(A147&lt;$B$1,VLOOKUP(A147,[1]DI!$A$4:$B$15000,2,FALSE),0)</f>
        <v>2.6499999999999999E-2</v>
      </c>
      <c r="E147" s="14">
        <f t="shared" ca="1" si="57"/>
        <v>1.00010379</v>
      </c>
      <c r="F147" s="14">
        <f ca="1">(TRUNC(PRODUCT($E$12:$E146),16))</f>
        <v>1.0074517008242201</v>
      </c>
      <c r="G147" s="14">
        <f t="shared" ca="1" si="65"/>
        <v>1.00661558408778</v>
      </c>
      <c r="H147" s="14">
        <f t="shared" ca="1" si="58"/>
        <v>1.0008306199999999</v>
      </c>
      <c r="I147" s="13">
        <f t="shared" si="66"/>
        <v>1.4999999999999999E-2</v>
      </c>
      <c r="J147" s="35">
        <f t="shared" si="67"/>
        <v>44291</v>
      </c>
      <c r="K147" s="2">
        <f t="shared" si="68"/>
        <v>8</v>
      </c>
      <c r="L147" s="18">
        <f t="shared" si="69"/>
        <v>8</v>
      </c>
      <c r="M147" s="12">
        <f t="shared" si="59"/>
        <v>1.0004727659999999</v>
      </c>
      <c r="N147" s="12">
        <f t="shared" ca="1" si="60"/>
        <v>1.0013037789999999</v>
      </c>
      <c r="O147" s="18">
        <f t="shared" si="70"/>
        <v>0</v>
      </c>
      <c r="P147" s="14">
        <f t="shared" ca="1" si="61"/>
        <v>1.3037789900000001</v>
      </c>
      <c r="Q147" s="21">
        <f t="shared" si="62"/>
        <v>0</v>
      </c>
      <c r="R147" s="14">
        <f t="shared" si="71"/>
        <v>0</v>
      </c>
      <c r="S147" s="4" t="str">
        <f t="shared" si="72"/>
        <v>INCORPJ=</v>
      </c>
      <c r="T147" s="35">
        <f t="shared" si="73"/>
        <v>44379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1">
        <f t="shared" si="63"/>
        <v>44302</v>
      </c>
      <c r="B148" s="15">
        <f t="shared" ca="1" si="74"/>
        <v>1001.46687499</v>
      </c>
      <c r="C148" s="14">
        <f t="shared" si="64"/>
        <v>1000</v>
      </c>
      <c r="D148" s="13">
        <f ca="1">IF(A148&lt;$B$1,VLOOKUP(A148,[1]DI!$A$4:$B$15000,2,FALSE),0)</f>
        <v>2.6499999999999999E-2</v>
      </c>
      <c r="E148" s="14">
        <f t="shared" ca="1" si="57"/>
        <v>1.00010379</v>
      </c>
      <c r="F148" s="14">
        <f ca="1">(TRUNC(PRODUCT($E$12:$E147),16))</f>
        <v>1.0075562642362501</v>
      </c>
      <c r="G148" s="14">
        <f t="shared" ca="1" si="65"/>
        <v>1.00661558408778</v>
      </c>
      <c r="H148" s="14">
        <f t="shared" ca="1" si="58"/>
        <v>1.0009345000000001</v>
      </c>
      <c r="I148" s="13">
        <f t="shared" si="66"/>
        <v>1.4999999999999999E-2</v>
      </c>
      <c r="J148" s="35">
        <f t="shared" si="67"/>
        <v>44291</v>
      </c>
      <c r="K148" s="2">
        <f t="shared" si="68"/>
        <v>9</v>
      </c>
      <c r="L148" s="18">
        <f t="shared" si="69"/>
        <v>9</v>
      </c>
      <c r="M148" s="12">
        <f t="shared" si="59"/>
        <v>1.0005318780000001</v>
      </c>
      <c r="N148" s="12">
        <f t="shared" ca="1" si="60"/>
        <v>1.001466875</v>
      </c>
      <c r="O148" s="18">
        <f t="shared" si="70"/>
        <v>0</v>
      </c>
      <c r="P148" s="14">
        <f t="shared" ca="1" si="61"/>
        <v>1.46687499</v>
      </c>
      <c r="Q148" s="21">
        <f t="shared" si="62"/>
        <v>0</v>
      </c>
      <c r="R148" s="14">
        <f t="shared" si="71"/>
        <v>0</v>
      </c>
      <c r="S148" s="4" t="str">
        <f t="shared" si="72"/>
        <v>INCORPJ=</v>
      </c>
      <c r="T148" s="35">
        <f t="shared" si="73"/>
        <v>44379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1">
        <f t="shared" si="63"/>
        <v>44303</v>
      </c>
      <c r="B149" s="15">
        <f t="shared" ca="1" si="74"/>
        <v>1001.629987</v>
      </c>
      <c r="C149" s="14">
        <f t="shared" si="64"/>
        <v>1000</v>
      </c>
      <c r="D149" s="13">
        <f ca="1">IF(A149&lt;$B$1,VLOOKUP(A149,[1]DI!$A$4:$B$15000,2,FALSE),0)</f>
        <v>0</v>
      </c>
      <c r="E149" s="14">
        <f t="shared" ca="1" si="57"/>
        <v>1</v>
      </c>
      <c r="F149" s="14">
        <f ca="1">(TRUNC(PRODUCT($E$12:$E148),16))</f>
        <v>1.00766083850092</v>
      </c>
      <c r="G149" s="14">
        <f t="shared" ca="1" si="65"/>
        <v>1.00661558408778</v>
      </c>
      <c r="H149" s="14">
        <f t="shared" ca="1" si="58"/>
        <v>1.00103838</v>
      </c>
      <c r="I149" s="13">
        <f t="shared" si="66"/>
        <v>1.4999999999999999E-2</v>
      </c>
      <c r="J149" s="35">
        <f t="shared" si="67"/>
        <v>44291</v>
      </c>
      <c r="K149" s="2">
        <f t="shared" si="68"/>
        <v>9</v>
      </c>
      <c r="L149" s="18">
        <f t="shared" si="69"/>
        <v>10</v>
      </c>
      <c r="M149" s="12">
        <f t="shared" si="59"/>
        <v>1.0005909930000001</v>
      </c>
      <c r="N149" s="12">
        <f t="shared" ca="1" si="60"/>
        <v>1.0016299870000001</v>
      </c>
      <c r="O149" s="18">
        <f t="shared" si="70"/>
        <v>0</v>
      </c>
      <c r="P149" s="14">
        <f t="shared" ca="1" si="61"/>
        <v>1.6299870000000001</v>
      </c>
      <c r="Q149" s="21">
        <f t="shared" si="62"/>
        <v>0</v>
      </c>
      <c r="R149" s="14">
        <f t="shared" si="71"/>
        <v>0</v>
      </c>
      <c r="S149" s="4" t="str">
        <f t="shared" si="72"/>
        <v>INCORPJ=</v>
      </c>
      <c r="T149" s="35">
        <f t="shared" si="73"/>
        <v>44379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1">
        <f t="shared" si="63"/>
        <v>44304</v>
      </c>
      <c r="B150" s="15">
        <f t="shared" ca="1" si="74"/>
        <v>1001.629987</v>
      </c>
      <c r="C150" s="14">
        <f t="shared" si="64"/>
        <v>1000</v>
      </c>
      <c r="D150" s="13">
        <f ca="1">IF(A150&lt;$B$1,VLOOKUP(A150,[1]DI!$A$4:$B$15000,2,FALSE),0)</f>
        <v>0</v>
      </c>
      <c r="E150" s="14">
        <f t="shared" ca="1" si="57"/>
        <v>1</v>
      </c>
      <c r="F150" s="14">
        <f ca="1">(TRUNC(PRODUCT($E$12:$E149),16))</f>
        <v>1.00766083850092</v>
      </c>
      <c r="G150" s="14">
        <f t="shared" ca="1" si="65"/>
        <v>1.00661558408778</v>
      </c>
      <c r="H150" s="14">
        <f t="shared" ca="1" si="58"/>
        <v>1.00103838</v>
      </c>
      <c r="I150" s="13">
        <f t="shared" si="66"/>
        <v>1.4999999999999999E-2</v>
      </c>
      <c r="J150" s="35">
        <f t="shared" si="67"/>
        <v>44291</v>
      </c>
      <c r="K150" s="2">
        <f t="shared" si="68"/>
        <v>9</v>
      </c>
      <c r="L150" s="18">
        <f t="shared" si="69"/>
        <v>10</v>
      </c>
      <c r="M150" s="12">
        <f t="shared" si="59"/>
        <v>1.0005909930000001</v>
      </c>
      <c r="N150" s="12">
        <f t="shared" ca="1" si="60"/>
        <v>1.0016299870000001</v>
      </c>
      <c r="O150" s="18">
        <f t="shared" si="70"/>
        <v>0</v>
      </c>
      <c r="P150" s="14">
        <f t="shared" ca="1" si="61"/>
        <v>1.6299870000000001</v>
      </c>
      <c r="Q150" s="21">
        <f t="shared" si="62"/>
        <v>0</v>
      </c>
      <c r="R150" s="14">
        <f t="shared" si="71"/>
        <v>0</v>
      </c>
      <c r="S150" s="4" t="str">
        <f t="shared" si="72"/>
        <v>INCORPJ=</v>
      </c>
      <c r="T150" s="35">
        <f t="shared" si="73"/>
        <v>44379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1">
        <f t="shared" si="63"/>
        <v>44305</v>
      </c>
      <c r="B151" s="15">
        <f t="shared" ca="1" si="74"/>
        <v>1001.629987</v>
      </c>
      <c r="C151" s="14">
        <f t="shared" si="64"/>
        <v>1000</v>
      </c>
      <c r="D151" s="13">
        <f ca="1">IF(A151&lt;$B$1,VLOOKUP(A151,[1]DI!$A$4:$B$15000,2,FALSE),0)</f>
        <v>2.6499999999999999E-2</v>
      </c>
      <c r="E151" s="14">
        <f t="shared" ca="1" si="57"/>
        <v>1.00010379</v>
      </c>
      <c r="F151" s="14">
        <f ca="1">(TRUNC(PRODUCT($E$12:$E150),16))</f>
        <v>1.00766083850092</v>
      </c>
      <c r="G151" s="14">
        <f t="shared" ca="1" si="65"/>
        <v>1.00661558408778</v>
      </c>
      <c r="H151" s="14">
        <f t="shared" ca="1" si="58"/>
        <v>1.00103838</v>
      </c>
      <c r="I151" s="13">
        <f t="shared" si="66"/>
        <v>1.4999999999999999E-2</v>
      </c>
      <c r="J151" s="35">
        <f t="shared" si="67"/>
        <v>44291</v>
      </c>
      <c r="K151" s="2">
        <f t="shared" si="68"/>
        <v>10</v>
      </c>
      <c r="L151" s="18">
        <f t="shared" si="69"/>
        <v>10</v>
      </c>
      <c r="M151" s="12">
        <f t="shared" si="59"/>
        <v>1.0005909930000001</v>
      </c>
      <c r="N151" s="12">
        <f t="shared" ca="1" si="60"/>
        <v>1.0016299870000001</v>
      </c>
      <c r="O151" s="18">
        <f t="shared" si="70"/>
        <v>0</v>
      </c>
      <c r="P151" s="14">
        <f t="shared" ca="1" si="61"/>
        <v>1.6299870000000001</v>
      </c>
      <c r="Q151" s="21">
        <f t="shared" si="62"/>
        <v>0</v>
      </c>
      <c r="R151" s="14">
        <f t="shared" si="71"/>
        <v>0</v>
      </c>
      <c r="S151" s="4" t="str">
        <f t="shared" si="72"/>
        <v>INCORPJ=</v>
      </c>
      <c r="T151" s="35">
        <f t="shared" si="73"/>
        <v>44379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1">
        <f t="shared" si="63"/>
        <v>44306</v>
      </c>
      <c r="B152" s="15">
        <f t="shared" ca="1" si="74"/>
        <v>1001.79313399</v>
      </c>
      <c r="C152" s="14">
        <f t="shared" si="64"/>
        <v>1000</v>
      </c>
      <c r="D152" s="13">
        <f ca="1">IF(A152&lt;$B$1,VLOOKUP(A152,[1]DI!$A$4:$B$15000,2,FALSE),0)</f>
        <v>2.6499999999999999E-2</v>
      </c>
      <c r="E152" s="14">
        <f t="shared" ca="1" si="57"/>
        <v>1.00010379</v>
      </c>
      <c r="F152" s="14">
        <f ca="1">(TRUNC(PRODUCT($E$12:$E151),16))</f>
        <v>1.0077654236193501</v>
      </c>
      <c r="G152" s="14">
        <f t="shared" ca="1" si="65"/>
        <v>1.00661558408778</v>
      </c>
      <c r="H152" s="14">
        <f t="shared" ca="1" si="58"/>
        <v>1.0011422800000001</v>
      </c>
      <c r="I152" s="13">
        <f t="shared" si="66"/>
        <v>1.4999999999999999E-2</v>
      </c>
      <c r="J152" s="35">
        <f t="shared" si="67"/>
        <v>44291</v>
      </c>
      <c r="K152" s="2">
        <f t="shared" si="68"/>
        <v>11</v>
      </c>
      <c r="L152" s="18">
        <f t="shared" si="69"/>
        <v>11</v>
      </c>
      <c r="M152" s="12">
        <f t="shared" si="59"/>
        <v>1.0006501109999999</v>
      </c>
      <c r="N152" s="12">
        <f t="shared" ca="1" si="60"/>
        <v>1.0017931339999999</v>
      </c>
      <c r="O152" s="18">
        <f t="shared" si="70"/>
        <v>0</v>
      </c>
      <c r="P152" s="14">
        <f t="shared" ca="1" si="61"/>
        <v>1.7931339900000001</v>
      </c>
      <c r="Q152" s="21">
        <f t="shared" si="62"/>
        <v>0</v>
      </c>
      <c r="R152" s="14">
        <f t="shared" si="71"/>
        <v>0</v>
      </c>
      <c r="S152" s="4" t="str">
        <f t="shared" si="72"/>
        <v>INCORPJ=</v>
      </c>
      <c r="T152" s="35">
        <f t="shared" si="73"/>
        <v>44379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1">
        <f t="shared" si="63"/>
        <v>44307</v>
      </c>
      <c r="B153" s="15">
        <f t="shared" ca="1" si="74"/>
        <v>1001.95630699</v>
      </c>
      <c r="C153" s="14">
        <f t="shared" si="64"/>
        <v>1000</v>
      </c>
      <c r="D153" s="13">
        <f ca="1">IF(A153&lt;$B$1,VLOOKUP(A153,[1]DI!$A$4:$B$15000,2,FALSE),0)</f>
        <v>0</v>
      </c>
      <c r="E153" s="14">
        <f t="shared" ca="1" si="57"/>
        <v>1</v>
      </c>
      <c r="F153" s="14">
        <f ca="1">(TRUNC(PRODUCT($E$12:$E152),16))</f>
        <v>1.00787001959266</v>
      </c>
      <c r="G153" s="14">
        <f t="shared" ca="1" si="65"/>
        <v>1.00661558408778</v>
      </c>
      <c r="H153" s="14">
        <f t="shared" ca="1" si="58"/>
        <v>1.00124619</v>
      </c>
      <c r="I153" s="13">
        <f t="shared" si="66"/>
        <v>1.4999999999999999E-2</v>
      </c>
      <c r="J153" s="35">
        <f t="shared" si="67"/>
        <v>44291</v>
      </c>
      <c r="K153" s="2">
        <f t="shared" si="68"/>
        <v>11</v>
      </c>
      <c r="L153" s="18">
        <f t="shared" si="69"/>
        <v>12</v>
      </c>
      <c r="M153" s="12">
        <f t="shared" si="59"/>
        <v>1.000709233</v>
      </c>
      <c r="N153" s="12">
        <f t="shared" ca="1" si="60"/>
        <v>1.0019563069999999</v>
      </c>
      <c r="O153" s="18">
        <f t="shared" si="70"/>
        <v>0</v>
      </c>
      <c r="P153" s="14">
        <f t="shared" ca="1" si="61"/>
        <v>1.9563069900000001</v>
      </c>
      <c r="Q153" s="21">
        <f t="shared" si="62"/>
        <v>0</v>
      </c>
      <c r="R153" s="14">
        <f t="shared" si="71"/>
        <v>0</v>
      </c>
      <c r="S153" s="4" t="str">
        <f t="shared" si="72"/>
        <v>INCORPJ=</v>
      </c>
      <c r="T153" s="35">
        <f t="shared" si="73"/>
        <v>44379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1">
        <f t="shared" si="63"/>
        <v>44308</v>
      </c>
      <c r="B154" s="15">
        <f t="shared" ca="1" si="74"/>
        <v>1001.95630699</v>
      </c>
      <c r="C154" s="14">
        <f t="shared" si="64"/>
        <v>1000</v>
      </c>
      <c r="D154" s="13">
        <f ca="1">IF(A154&lt;$B$1,VLOOKUP(A154,[1]DI!$A$4:$B$15000,2,FALSE),0)</f>
        <v>2.6499999999999999E-2</v>
      </c>
      <c r="E154" s="14">
        <f t="shared" ca="1" si="57"/>
        <v>1.00010379</v>
      </c>
      <c r="F154" s="14">
        <f ca="1">(TRUNC(PRODUCT($E$12:$E153),16))</f>
        <v>1.00787001959266</v>
      </c>
      <c r="G154" s="14">
        <f t="shared" ca="1" si="65"/>
        <v>1.00661558408778</v>
      </c>
      <c r="H154" s="14">
        <f t="shared" ca="1" si="58"/>
        <v>1.00124619</v>
      </c>
      <c r="I154" s="13">
        <f t="shared" si="66"/>
        <v>1.4999999999999999E-2</v>
      </c>
      <c r="J154" s="35">
        <f t="shared" si="67"/>
        <v>44291</v>
      </c>
      <c r="K154" s="2">
        <f t="shared" si="68"/>
        <v>12</v>
      </c>
      <c r="L154" s="18">
        <f t="shared" si="69"/>
        <v>12</v>
      </c>
      <c r="M154" s="12">
        <f t="shared" si="59"/>
        <v>1.000709233</v>
      </c>
      <c r="N154" s="12">
        <f t="shared" ca="1" si="60"/>
        <v>1.0019563069999999</v>
      </c>
      <c r="O154" s="18">
        <f t="shared" si="70"/>
        <v>0</v>
      </c>
      <c r="P154" s="14">
        <f t="shared" ca="1" si="61"/>
        <v>1.9563069900000001</v>
      </c>
      <c r="Q154" s="21">
        <f t="shared" si="62"/>
        <v>0</v>
      </c>
      <c r="R154" s="14">
        <f t="shared" si="71"/>
        <v>0</v>
      </c>
      <c r="S154" s="4" t="str">
        <f t="shared" si="72"/>
        <v>INCORPJ=</v>
      </c>
      <c r="T154" s="35">
        <f t="shared" si="73"/>
        <v>44379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1">
        <f t="shared" si="63"/>
        <v>44309</v>
      </c>
      <c r="B155" s="15">
        <f t="shared" ca="1" si="74"/>
        <v>1002.119505</v>
      </c>
      <c r="C155" s="14">
        <f t="shared" si="64"/>
        <v>1000</v>
      </c>
      <c r="D155" s="13">
        <f ca="1">IF(A155&lt;$B$1,VLOOKUP(A155,[1]DI!$A$4:$B$15000,2,FALSE),0)</f>
        <v>2.6499999999999999E-2</v>
      </c>
      <c r="E155" s="14">
        <f t="shared" ca="1" si="57"/>
        <v>1.00010379</v>
      </c>
      <c r="F155" s="14">
        <f ca="1">(TRUNC(PRODUCT($E$12:$E154),16))</f>
        <v>1.007974626422</v>
      </c>
      <c r="G155" s="14">
        <f t="shared" ca="1" si="65"/>
        <v>1.00661558408778</v>
      </c>
      <c r="H155" s="14">
        <f t="shared" ca="1" si="58"/>
        <v>1.00135011</v>
      </c>
      <c r="I155" s="13">
        <f t="shared" si="66"/>
        <v>1.4999999999999999E-2</v>
      </c>
      <c r="J155" s="35">
        <f t="shared" si="67"/>
        <v>44291</v>
      </c>
      <c r="K155" s="2">
        <f t="shared" si="68"/>
        <v>13</v>
      </c>
      <c r="L155" s="18">
        <f t="shared" si="69"/>
        <v>13</v>
      </c>
      <c r="M155" s="12">
        <f t="shared" si="59"/>
        <v>1.000768358</v>
      </c>
      <c r="N155" s="12">
        <f t="shared" ca="1" si="60"/>
        <v>1.002119505</v>
      </c>
      <c r="O155" s="18">
        <f t="shared" si="70"/>
        <v>0</v>
      </c>
      <c r="P155" s="14">
        <f t="shared" ca="1" si="61"/>
        <v>2.1195050000000002</v>
      </c>
      <c r="Q155" s="21">
        <f t="shared" si="62"/>
        <v>0</v>
      </c>
      <c r="R155" s="14">
        <f t="shared" si="71"/>
        <v>0</v>
      </c>
      <c r="S155" s="4" t="str">
        <f t="shared" si="72"/>
        <v>INCORPJ=</v>
      </c>
      <c r="T155" s="35">
        <f t="shared" si="73"/>
        <v>44379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1">
        <f t="shared" si="63"/>
        <v>44310</v>
      </c>
      <c r="B156" s="15">
        <f t="shared" ca="1" si="74"/>
        <v>1002.28272999</v>
      </c>
      <c r="C156" s="14">
        <f t="shared" si="64"/>
        <v>1000</v>
      </c>
      <c r="D156" s="13">
        <f ca="1">IF(A156&lt;$B$1,VLOOKUP(A156,[1]DI!$A$4:$B$15000,2,FALSE),0)</f>
        <v>0</v>
      </c>
      <c r="E156" s="14">
        <f t="shared" ca="1" si="57"/>
        <v>1</v>
      </c>
      <c r="F156" s="14">
        <f ca="1">(TRUNC(PRODUCT($E$12:$E155),16))</f>
        <v>1.0080792441084701</v>
      </c>
      <c r="G156" s="14">
        <f t="shared" ca="1" si="65"/>
        <v>1.00661558408778</v>
      </c>
      <c r="H156" s="14">
        <f t="shared" ca="1" si="58"/>
        <v>1.00145404</v>
      </c>
      <c r="I156" s="13">
        <f t="shared" si="66"/>
        <v>1.4999999999999999E-2</v>
      </c>
      <c r="J156" s="35">
        <f t="shared" si="67"/>
        <v>44291</v>
      </c>
      <c r="K156" s="2">
        <f t="shared" si="68"/>
        <v>13</v>
      </c>
      <c r="L156" s="18">
        <f t="shared" si="69"/>
        <v>14</v>
      </c>
      <c r="M156" s="12">
        <f t="shared" si="59"/>
        <v>1.000827487</v>
      </c>
      <c r="N156" s="12">
        <f t="shared" ca="1" si="60"/>
        <v>1.0022827299999999</v>
      </c>
      <c r="O156" s="18">
        <f t="shared" si="70"/>
        <v>0</v>
      </c>
      <c r="P156" s="14">
        <f t="shared" ca="1" si="61"/>
        <v>2.28272999</v>
      </c>
      <c r="Q156" s="21">
        <f t="shared" si="62"/>
        <v>0</v>
      </c>
      <c r="R156" s="14">
        <f t="shared" si="71"/>
        <v>0</v>
      </c>
      <c r="S156" s="4" t="str">
        <f t="shared" si="72"/>
        <v>INCORPJ=</v>
      </c>
      <c r="T156" s="35">
        <f t="shared" si="73"/>
        <v>44379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1">
        <f t="shared" si="63"/>
        <v>44311</v>
      </c>
      <c r="B157" s="15">
        <f t="shared" ca="1" si="74"/>
        <v>1002.28272999</v>
      </c>
      <c r="C157" s="14">
        <f t="shared" si="64"/>
        <v>1000</v>
      </c>
      <c r="D157" s="13">
        <f ca="1">IF(A157&lt;$B$1,VLOOKUP(A157,[1]DI!$A$4:$B$15000,2,FALSE),0)</f>
        <v>0</v>
      </c>
      <c r="E157" s="14">
        <f t="shared" ca="1" si="57"/>
        <v>1</v>
      </c>
      <c r="F157" s="14">
        <f ca="1">(TRUNC(PRODUCT($E$12:$E156),16))</f>
        <v>1.0080792441084701</v>
      </c>
      <c r="G157" s="14">
        <f t="shared" ca="1" si="65"/>
        <v>1.00661558408778</v>
      </c>
      <c r="H157" s="14">
        <f t="shared" ca="1" si="58"/>
        <v>1.00145404</v>
      </c>
      <c r="I157" s="13">
        <f t="shared" si="66"/>
        <v>1.4999999999999999E-2</v>
      </c>
      <c r="J157" s="35">
        <f t="shared" si="67"/>
        <v>44291</v>
      </c>
      <c r="K157" s="2">
        <f t="shared" si="68"/>
        <v>13</v>
      </c>
      <c r="L157" s="18">
        <f t="shared" si="69"/>
        <v>14</v>
      </c>
      <c r="M157" s="12">
        <f t="shared" si="59"/>
        <v>1.000827487</v>
      </c>
      <c r="N157" s="12">
        <f t="shared" ca="1" si="60"/>
        <v>1.0022827299999999</v>
      </c>
      <c r="O157" s="18">
        <f t="shared" si="70"/>
        <v>0</v>
      </c>
      <c r="P157" s="14">
        <f t="shared" ca="1" si="61"/>
        <v>2.28272999</v>
      </c>
      <c r="Q157" s="21">
        <f t="shared" si="62"/>
        <v>0</v>
      </c>
      <c r="R157" s="14">
        <f t="shared" si="71"/>
        <v>0</v>
      </c>
      <c r="S157" s="4" t="str">
        <f t="shared" si="72"/>
        <v>INCORPJ=</v>
      </c>
      <c r="T157" s="35">
        <f t="shared" si="73"/>
        <v>44379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1">
        <f t="shared" si="63"/>
        <v>44312</v>
      </c>
      <c r="B158" s="15">
        <f t="shared" ca="1" si="74"/>
        <v>1002.28272999</v>
      </c>
      <c r="C158" s="14">
        <f t="shared" si="64"/>
        <v>1000</v>
      </c>
      <c r="D158" s="13">
        <f ca="1">IF(A158&lt;$B$1,VLOOKUP(A158,[1]DI!$A$4:$B$15000,2,FALSE),0)</f>
        <v>2.6499999999999999E-2</v>
      </c>
      <c r="E158" s="14">
        <f t="shared" ca="1" si="57"/>
        <v>1.00010379</v>
      </c>
      <c r="F158" s="14">
        <f ca="1">(TRUNC(PRODUCT($E$12:$E157),16))</f>
        <v>1.0080792441084701</v>
      </c>
      <c r="G158" s="14">
        <f t="shared" ca="1" si="65"/>
        <v>1.00661558408778</v>
      </c>
      <c r="H158" s="14">
        <f t="shared" ca="1" si="58"/>
        <v>1.00145404</v>
      </c>
      <c r="I158" s="13">
        <f t="shared" si="66"/>
        <v>1.4999999999999999E-2</v>
      </c>
      <c r="J158" s="35">
        <f t="shared" si="67"/>
        <v>44291</v>
      </c>
      <c r="K158" s="2">
        <f t="shared" si="68"/>
        <v>14</v>
      </c>
      <c r="L158" s="18">
        <f t="shared" si="69"/>
        <v>14</v>
      </c>
      <c r="M158" s="12">
        <f t="shared" si="59"/>
        <v>1.000827487</v>
      </c>
      <c r="N158" s="12">
        <f t="shared" ca="1" si="60"/>
        <v>1.0022827299999999</v>
      </c>
      <c r="O158" s="18">
        <f t="shared" si="70"/>
        <v>0</v>
      </c>
      <c r="P158" s="14">
        <f t="shared" ca="1" si="61"/>
        <v>2.28272999</v>
      </c>
      <c r="Q158" s="21">
        <f t="shared" si="62"/>
        <v>0</v>
      </c>
      <c r="R158" s="14">
        <f t="shared" si="71"/>
        <v>0</v>
      </c>
      <c r="S158" s="4" t="str">
        <f t="shared" si="72"/>
        <v>INCORPJ=</v>
      </c>
      <c r="T158" s="35">
        <f t="shared" si="73"/>
        <v>44379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1">
        <f t="shared" si="63"/>
        <v>44313</v>
      </c>
      <c r="B159" s="15">
        <f t="shared" ca="1" si="74"/>
        <v>1002.44598099</v>
      </c>
      <c r="C159" s="14">
        <f t="shared" si="64"/>
        <v>1000</v>
      </c>
      <c r="D159" s="13">
        <f ca="1">IF(A159&lt;$B$1,VLOOKUP(A159,[1]DI!$A$4:$B$15000,2,FALSE),0)</f>
        <v>2.6499999999999999E-2</v>
      </c>
      <c r="E159" s="14">
        <f t="shared" ca="1" si="57"/>
        <v>1.00010379</v>
      </c>
      <c r="F159" s="14">
        <f ca="1">(TRUNC(PRODUCT($E$12:$E158),16))</f>
        <v>1.00818387265322</v>
      </c>
      <c r="G159" s="14">
        <f t="shared" ca="1" si="65"/>
        <v>1.00661558408778</v>
      </c>
      <c r="H159" s="14">
        <f t="shared" ca="1" si="58"/>
        <v>1.0015579800000001</v>
      </c>
      <c r="I159" s="13">
        <f t="shared" si="66"/>
        <v>1.4999999999999999E-2</v>
      </c>
      <c r="J159" s="35">
        <f t="shared" si="67"/>
        <v>44291</v>
      </c>
      <c r="K159" s="2">
        <f t="shared" si="68"/>
        <v>15</v>
      </c>
      <c r="L159" s="18">
        <f t="shared" si="69"/>
        <v>15</v>
      </c>
      <c r="M159" s="12">
        <f t="shared" si="59"/>
        <v>1.0008866199999999</v>
      </c>
      <c r="N159" s="12">
        <f t="shared" ca="1" si="60"/>
        <v>1.0024459809999999</v>
      </c>
      <c r="O159" s="18">
        <f t="shared" si="70"/>
        <v>0</v>
      </c>
      <c r="P159" s="14">
        <f t="shared" ca="1" si="61"/>
        <v>2.4459809899999998</v>
      </c>
      <c r="Q159" s="21">
        <f t="shared" si="62"/>
        <v>0</v>
      </c>
      <c r="R159" s="14">
        <f t="shared" si="71"/>
        <v>0</v>
      </c>
      <c r="S159" s="4" t="str">
        <f t="shared" si="72"/>
        <v>INCORPJ=</v>
      </c>
      <c r="T159" s="35">
        <f t="shared" si="73"/>
        <v>44379</v>
      </c>
      <c r="U159" s="3"/>
      <c r="V159" s="3"/>
      <c r="W159" s="72" t="s">
        <v>54</v>
      </c>
      <c r="X159" s="73"/>
      <c r="Y159" s="74"/>
      <c r="Z159" s="1"/>
      <c r="AB159" s="75" t="s">
        <v>55</v>
      </c>
      <c r="AC159" s="75" t="s">
        <v>56</v>
      </c>
      <c r="AD159" s="75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1">
        <f t="shared" si="63"/>
        <v>44314</v>
      </c>
      <c r="B160" s="15">
        <f t="shared" ca="1" si="74"/>
        <v>1002.6092579899999</v>
      </c>
      <c r="C160" s="14">
        <f t="shared" si="64"/>
        <v>1000</v>
      </c>
      <c r="D160" s="13">
        <f ca="1">IF(A160&lt;$B$1,VLOOKUP(A160,[1]DI!$A$4:$B$15000,2,FALSE),0)</f>
        <v>2.6499999999999999E-2</v>
      </c>
      <c r="E160" s="14">
        <f t="shared" ca="1" si="57"/>
        <v>1.00010379</v>
      </c>
      <c r="F160" s="14">
        <f ca="1">(TRUNC(PRODUCT($E$12:$E159),16))</f>
        <v>1.0082885120573599</v>
      </c>
      <c r="G160" s="14">
        <f t="shared" ca="1" si="65"/>
        <v>1.00661558408778</v>
      </c>
      <c r="H160" s="14">
        <f t="shared" ca="1" si="58"/>
        <v>1.00166193</v>
      </c>
      <c r="I160" s="13">
        <f t="shared" si="66"/>
        <v>1.4999999999999999E-2</v>
      </c>
      <c r="J160" s="35">
        <f t="shared" si="67"/>
        <v>44291</v>
      </c>
      <c r="K160" s="2">
        <f t="shared" si="68"/>
        <v>16</v>
      </c>
      <c r="L160" s="18">
        <f t="shared" si="69"/>
        <v>16</v>
      </c>
      <c r="M160" s="12">
        <f t="shared" si="59"/>
        <v>1.0009457559999999</v>
      </c>
      <c r="N160" s="12">
        <f t="shared" ca="1" si="60"/>
        <v>1.0026092579999999</v>
      </c>
      <c r="O160" s="18">
        <f t="shared" si="70"/>
        <v>0</v>
      </c>
      <c r="P160" s="14">
        <f t="shared" ca="1" si="61"/>
        <v>2.6092579900000001</v>
      </c>
      <c r="Q160" s="21">
        <f t="shared" si="62"/>
        <v>0</v>
      </c>
      <c r="R160" s="14">
        <f t="shared" si="71"/>
        <v>0</v>
      </c>
      <c r="S160" s="4" t="str">
        <f t="shared" si="72"/>
        <v>INCORPJ=</v>
      </c>
      <c r="T160" s="35">
        <f t="shared" si="73"/>
        <v>44379</v>
      </c>
      <c r="U160" s="3"/>
      <c r="V160" s="3"/>
      <c r="W160" s="76">
        <f>[2]Plan1!$A230</f>
        <v>43831</v>
      </c>
      <c r="X160" s="76" t="str">
        <f>[2]Plan1!$C230</f>
        <v>Confraternização Universal</v>
      </c>
      <c r="Y160" s="66"/>
      <c r="Z160" s="1"/>
      <c r="AB160" s="70">
        <f t="shared" ref="AB160:AB163" si="75">WORKDAY(AC160,-1,$W$160:$W$544)</f>
        <v>44165</v>
      </c>
      <c r="AC160" s="70">
        <f>A12</f>
        <v>44166</v>
      </c>
      <c r="AD160" s="70">
        <f t="shared" ref="AD160:AD163" si="76">WORKDAY(AB160,1,$W$160:$W$544)</f>
        <v>44166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1">
        <f t="shared" si="63"/>
        <v>44315</v>
      </c>
      <c r="B161" s="15">
        <f t="shared" ca="1" si="74"/>
        <v>1002.77257</v>
      </c>
      <c r="C161" s="14">
        <f t="shared" si="64"/>
        <v>1000</v>
      </c>
      <c r="D161" s="13">
        <f ca="1">IF(A161&lt;$B$1,VLOOKUP(A161,[1]DI!$A$4:$B$15000,2,FALSE),0)</f>
        <v>2.6499999999999999E-2</v>
      </c>
      <c r="E161" s="14">
        <f t="shared" ca="1" si="57"/>
        <v>1.00010379</v>
      </c>
      <c r="F161" s="14">
        <f ca="1">(TRUNC(PRODUCT($E$12:$E160),16))</f>
        <v>1.0083931623220299</v>
      </c>
      <c r="G161" s="14">
        <f t="shared" ca="1" si="65"/>
        <v>1.00661558408778</v>
      </c>
      <c r="H161" s="14">
        <f t="shared" ca="1" si="58"/>
        <v>1.0017659000000001</v>
      </c>
      <c r="I161" s="13">
        <f t="shared" si="66"/>
        <v>1.4999999999999999E-2</v>
      </c>
      <c r="J161" s="35">
        <f t="shared" si="67"/>
        <v>44291</v>
      </c>
      <c r="K161" s="2">
        <f t="shared" si="68"/>
        <v>17</v>
      </c>
      <c r="L161" s="18">
        <f t="shared" si="69"/>
        <v>17</v>
      </c>
      <c r="M161" s="12">
        <f t="shared" si="59"/>
        <v>1.0010048949999999</v>
      </c>
      <c r="N161" s="12">
        <f t="shared" ca="1" si="60"/>
        <v>1.0027725700000001</v>
      </c>
      <c r="O161" s="18">
        <f t="shared" si="70"/>
        <v>0</v>
      </c>
      <c r="P161" s="14">
        <f t="shared" ca="1" si="61"/>
        <v>2.77257</v>
      </c>
      <c r="Q161" s="21">
        <f t="shared" si="62"/>
        <v>0</v>
      </c>
      <c r="R161" s="14">
        <f t="shared" si="71"/>
        <v>0</v>
      </c>
      <c r="S161" s="4" t="str">
        <f t="shared" si="72"/>
        <v>INCORPJ=</v>
      </c>
      <c r="T161" s="35">
        <f t="shared" si="73"/>
        <v>44379</v>
      </c>
      <c r="U161" s="3"/>
      <c r="V161" s="3"/>
      <c r="W161" s="76">
        <f>[2]Plan1!$A231</f>
        <v>43885</v>
      </c>
      <c r="X161" s="76" t="str">
        <f>[2]Plan1!$C231</f>
        <v>Carnaval</v>
      </c>
      <c r="Y161" s="66"/>
      <c r="Z161" s="1"/>
      <c r="AB161" s="70">
        <f>WORKDAY(AC161,-1,$W$160:$W$544)</f>
        <v>44287</v>
      </c>
      <c r="AC161" s="70">
        <v>44288</v>
      </c>
      <c r="AD161" s="70">
        <f t="shared" si="76"/>
        <v>44291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1">
        <f t="shared" si="63"/>
        <v>44316</v>
      </c>
      <c r="B162" s="15">
        <f t="shared" ca="1" si="74"/>
        <v>1002.935898</v>
      </c>
      <c r="C162" s="14">
        <f t="shared" si="64"/>
        <v>1000</v>
      </c>
      <c r="D162" s="13">
        <f ca="1">IF(A162&lt;$B$1,VLOOKUP(A162,[1]DI!$A$4:$B$15000,2,FALSE),0)</f>
        <v>2.6499999999999999E-2</v>
      </c>
      <c r="E162" s="14">
        <f t="shared" ca="1" si="57"/>
        <v>1.00010379</v>
      </c>
      <c r="F162" s="14">
        <f ca="1">(TRUNC(PRODUCT($E$12:$E161),16))</f>
        <v>1.0084978234483499</v>
      </c>
      <c r="G162" s="14">
        <f t="shared" ca="1" si="65"/>
        <v>1.00661558408778</v>
      </c>
      <c r="H162" s="14">
        <f t="shared" ca="1" si="58"/>
        <v>1.0018698699999999</v>
      </c>
      <c r="I162" s="13">
        <f t="shared" si="66"/>
        <v>1.4999999999999999E-2</v>
      </c>
      <c r="J162" s="35">
        <f t="shared" si="67"/>
        <v>44291</v>
      </c>
      <c r="K162" s="2">
        <f t="shared" si="68"/>
        <v>18</v>
      </c>
      <c r="L162" s="18">
        <f t="shared" si="69"/>
        <v>18</v>
      </c>
      <c r="M162" s="12">
        <f t="shared" si="59"/>
        <v>1.001064038</v>
      </c>
      <c r="N162" s="12">
        <f t="shared" ca="1" si="60"/>
        <v>1.002935898</v>
      </c>
      <c r="O162" s="18">
        <f t="shared" si="70"/>
        <v>0</v>
      </c>
      <c r="P162" s="14">
        <f t="shared" ca="1" si="61"/>
        <v>2.9358979999999999</v>
      </c>
      <c r="Q162" s="21">
        <f t="shared" si="62"/>
        <v>0</v>
      </c>
      <c r="R162" s="14">
        <f t="shared" si="71"/>
        <v>0</v>
      </c>
      <c r="S162" s="4" t="str">
        <f t="shared" si="72"/>
        <v>INCORPJ=</v>
      </c>
      <c r="T162" s="35">
        <f t="shared" si="73"/>
        <v>44379</v>
      </c>
      <c r="U162" s="3"/>
      <c r="V162" s="3"/>
      <c r="W162" s="76">
        <f>[2]Plan1!$A232</f>
        <v>43886</v>
      </c>
      <c r="X162" s="76" t="str">
        <f>[2]Plan1!$C232</f>
        <v>Carnaval</v>
      </c>
      <c r="Y162" s="66"/>
      <c r="Z162" s="1"/>
      <c r="AB162" s="70">
        <f t="shared" si="75"/>
        <v>44378</v>
      </c>
      <c r="AC162" s="70">
        <v>44379</v>
      </c>
      <c r="AD162" s="70">
        <f t="shared" si="76"/>
        <v>44379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1">
        <f t="shared" si="63"/>
        <v>44317</v>
      </c>
      <c r="B163" s="15">
        <f t="shared" ca="1" si="74"/>
        <v>1003.099251</v>
      </c>
      <c r="C163" s="14">
        <f t="shared" si="64"/>
        <v>1000</v>
      </c>
      <c r="D163" s="13">
        <f ca="1">IF(A163&lt;$B$1,VLOOKUP(A163,[1]DI!$A$4:$B$15000,2,FALSE),0)</f>
        <v>0</v>
      </c>
      <c r="E163" s="14">
        <f t="shared" ca="1" si="57"/>
        <v>1</v>
      </c>
      <c r="F163" s="14">
        <f ca="1">(TRUNC(PRODUCT($E$12:$E162),16))</f>
        <v>1.00860249543744</v>
      </c>
      <c r="G163" s="14">
        <f t="shared" ca="1" si="65"/>
        <v>1.00661558408778</v>
      </c>
      <c r="H163" s="14">
        <f t="shared" ca="1" si="58"/>
        <v>1.0019738499999999</v>
      </c>
      <c r="I163" s="13">
        <f t="shared" si="66"/>
        <v>1.4999999999999999E-2</v>
      </c>
      <c r="J163" s="35">
        <f t="shared" si="67"/>
        <v>44291</v>
      </c>
      <c r="K163" s="2">
        <f t="shared" si="68"/>
        <v>18</v>
      </c>
      <c r="L163" s="18">
        <f t="shared" si="69"/>
        <v>19</v>
      </c>
      <c r="M163" s="12">
        <f t="shared" si="59"/>
        <v>1.0011231840000001</v>
      </c>
      <c r="N163" s="12">
        <f t="shared" ca="1" si="60"/>
        <v>1.0030992510000001</v>
      </c>
      <c r="O163" s="18">
        <f t="shared" si="70"/>
        <v>0</v>
      </c>
      <c r="P163" s="14">
        <f t="shared" ca="1" si="61"/>
        <v>3.0992510000000002</v>
      </c>
      <c r="Q163" s="21">
        <f t="shared" si="62"/>
        <v>0</v>
      </c>
      <c r="R163" s="14">
        <f t="shared" si="71"/>
        <v>0</v>
      </c>
      <c r="S163" s="4" t="str">
        <f t="shared" si="72"/>
        <v>INCORPJ=</v>
      </c>
      <c r="T163" s="35">
        <f t="shared" si="73"/>
        <v>44379</v>
      </c>
      <c r="U163" s="3"/>
      <c r="V163" s="3"/>
      <c r="W163" s="76">
        <f>[2]Plan1!$A233</f>
        <v>43931</v>
      </c>
      <c r="X163" s="76" t="str">
        <f>[2]Plan1!$C233</f>
        <v>Paixão de Cristo</v>
      </c>
      <c r="Y163" s="66"/>
      <c r="Z163" s="1"/>
      <c r="AB163" s="70">
        <f t="shared" si="75"/>
        <v>44490</v>
      </c>
      <c r="AC163" s="70">
        <v>44491</v>
      </c>
      <c r="AD163" s="70">
        <f t="shared" si="76"/>
        <v>44491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1">
        <f t="shared" si="63"/>
        <v>44318</v>
      </c>
      <c r="B164" s="15">
        <f t="shared" ca="1" si="74"/>
        <v>1003.099251</v>
      </c>
      <c r="C164" s="14">
        <f t="shared" si="64"/>
        <v>1000</v>
      </c>
      <c r="D164" s="13">
        <f ca="1">IF(A164&lt;$B$1,VLOOKUP(A164,[1]DI!$A$4:$B$15000,2,FALSE),0)</f>
        <v>0</v>
      </c>
      <c r="E164" s="14">
        <f t="shared" ca="1" si="57"/>
        <v>1</v>
      </c>
      <c r="F164" s="14">
        <f ca="1">(TRUNC(PRODUCT($E$12:$E163),16))</f>
        <v>1.00860249543744</v>
      </c>
      <c r="G164" s="14">
        <f t="shared" ca="1" si="65"/>
        <v>1.00661558408778</v>
      </c>
      <c r="H164" s="14">
        <f t="shared" ca="1" si="58"/>
        <v>1.0019738499999999</v>
      </c>
      <c r="I164" s="13">
        <f t="shared" si="66"/>
        <v>1.4999999999999999E-2</v>
      </c>
      <c r="J164" s="35">
        <f t="shared" si="67"/>
        <v>44291</v>
      </c>
      <c r="K164" s="2">
        <f t="shared" si="68"/>
        <v>18</v>
      </c>
      <c r="L164" s="18">
        <f t="shared" si="69"/>
        <v>19</v>
      </c>
      <c r="M164" s="12">
        <f t="shared" si="59"/>
        <v>1.0011231840000001</v>
      </c>
      <c r="N164" s="12">
        <f t="shared" ca="1" si="60"/>
        <v>1.0030992510000001</v>
      </c>
      <c r="O164" s="18">
        <f t="shared" si="70"/>
        <v>0</v>
      </c>
      <c r="P164" s="14">
        <f t="shared" ca="1" si="61"/>
        <v>3.0992510000000002</v>
      </c>
      <c r="Q164" s="21">
        <f t="shared" si="62"/>
        <v>0</v>
      </c>
      <c r="R164" s="14">
        <f t="shared" si="71"/>
        <v>0</v>
      </c>
      <c r="S164" s="4" t="str">
        <f t="shared" si="72"/>
        <v>INCORPJ=</v>
      </c>
      <c r="T164" s="35">
        <f t="shared" si="73"/>
        <v>44379</v>
      </c>
      <c r="U164" s="3"/>
      <c r="V164" s="3"/>
      <c r="W164" s="76">
        <f>[2]Plan1!$A234</f>
        <v>43942</v>
      </c>
      <c r="X164" s="76" t="str">
        <f>[2]Plan1!$C234</f>
        <v>Tiradentes</v>
      </c>
      <c r="Y164" s="66"/>
      <c r="Z164" s="1"/>
      <c r="AB164" s="70">
        <f t="shared" ref="AB164" si="77">WORKDAY(AC164,-1,$W$160:$W$544)</f>
        <v>44778</v>
      </c>
      <c r="AC164" s="70">
        <v>44779</v>
      </c>
      <c r="AD164" s="70">
        <f t="shared" ref="AD164" si="78">WORKDAY(AB164,1,$W$160:$W$544)</f>
        <v>44781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1">
        <f t="shared" si="63"/>
        <v>44319</v>
      </c>
      <c r="B165" s="15">
        <f t="shared" ca="1" si="74"/>
        <v>1003.099251</v>
      </c>
      <c r="C165" s="14">
        <f t="shared" si="64"/>
        <v>1000</v>
      </c>
      <c r="D165" s="13">
        <f ca="1">IF(A165&lt;$B$1,VLOOKUP(A165,[1]DI!$A$4:$B$15000,2,FALSE),0)</f>
        <v>2.6499999999999999E-2</v>
      </c>
      <c r="E165" s="14">
        <f t="shared" ca="1" si="57"/>
        <v>1.00010379</v>
      </c>
      <c r="F165" s="14">
        <f ca="1">(TRUNC(PRODUCT($E$12:$E164),16))</f>
        <v>1.00860249543744</v>
      </c>
      <c r="G165" s="14">
        <f t="shared" ca="1" si="65"/>
        <v>1.00661558408778</v>
      </c>
      <c r="H165" s="14">
        <f t="shared" ca="1" si="58"/>
        <v>1.0019738499999999</v>
      </c>
      <c r="I165" s="13">
        <f t="shared" si="66"/>
        <v>1.4999999999999999E-2</v>
      </c>
      <c r="J165" s="35">
        <f t="shared" si="67"/>
        <v>44291</v>
      </c>
      <c r="K165" s="2">
        <f t="shared" si="68"/>
        <v>19</v>
      </c>
      <c r="L165" s="18">
        <f t="shared" si="69"/>
        <v>19</v>
      </c>
      <c r="M165" s="12">
        <f t="shared" si="59"/>
        <v>1.0011231840000001</v>
      </c>
      <c r="N165" s="12">
        <f t="shared" ca="1" si="60"/>
        <v>1.0030992510000001</v>
      </c>
      <c r="O165" s="18">
        <f t="shared" si="70"/>
        <v>0</v>
      </c>
      <c r="P165" s="14">
        <f t="shared" ca="1" si="61"/>
        <v>3.0992510000000002</v>
      </c>
      <c r="Q165" s="21">
        <f t="shared" si="62"/>
        <v>0</v>
      </c>
      <c r="R165" s="14">
        <f t="shared" si="71"/>
        <v>0</v>
      </c>
      <c r="S165" s="4" t="str">
        <f t="shared" si="72"/>
        <v>INCORPJ=</v>
      </c>
      <c r="T165" s="35">
        <f t="shared" si="73"/>
        <v>44379</v>
      </c>
      <c r="U165" s="3"/>
      <c r="V165" s="3"/>
      <c r="W165" s="76">
        <f>[2]Plan1!$A235</f>
        <v>43952</v>
      </c>
      <c r="X165" s="76" t="str">
        <f>[2]Plan1!$C235</f>
        <v>Dia do Trabalho</v>
      </c>
      <c r="Y165" s="66"/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1">
        <f t="shared" si="63"/>
        <v>44320</v>
      </c>
      <c r="B166" s="15">
        <f t="shared" ca="1" si="74"/>
        <v>1003.262641</v>
      </c>
      <c r="C166" s="14">
        <f t="shared" si="64"/>
        <v>1000</v>
      </c>
      <c r="D166" s="13">
        <f ca="1">IF(A166&lt;$B$1,VLOOKUP(A166,[1]DI!$A$4:$B$15000,2,FALSE),0)</f>
        <v>2.6499999999999999E-2</v>
      </c>
      <c r="E166" s="14">
        <f t="shared" ca="1" si="57"/>
        <v>1.00010379</v>
      </c>
      <c r="F166" s="14">
        <f ca="1">(TRUNC(PRODUCT($E$12:$E165),16))</f>
        <v>1.00870717829044</v>
      </c>
      <c r="G166" s="14">
        <f t="shared" ca="1" si="65"/>
        <v>1.00661558408778</v>
      </c>
      <c r="H166" s="14">
        <f t="shared" ca="1" si="58"/>
        <v>1.00207785</v>
      </c>
      <c r="I166" s="13">
        <f t="shared" si="66"/>
        <v>1.4999999999999999E-2</v>
      </c>
      <c r="J166" s="35">
        <f t="shared" si="67"/>
        <v>44291</v>
      </c>
      <c r="K166" s="2">
        <f t="shared" si="68"/>
        <v>20</v>
      </c>
      <c r="L166" s="18">
        <f t="shared" si="69"/>
        <v>20</v>
      </c>
      <c r="M166" s="12">
        <f t="shared" si="59"/>
        <v>1.0011823339999999</v>
      </c>
      <c r="N166" s="12">
        <f t="shared" ca="1" si="60"/>
        <v>1.0032626410000001</v>
      </c>
      <c r="O166" s="18">
        <f t="shared" si="70"/>
        <v>0</v>
      </c>
      <c r="P166" s="14">
        <f t="shared" ca="1" si="61"/>
        <v>3.2626409999999999</v>
      </c>
      <c r="Q166" s="21">
        <f t="shared" si="62"/>
        <v>0</v>
      </c>
      <c r="R166" s="14">
        <f t="shared" si="71"/>
        <v>0</v>
      </c>
      <c r="S166" s="4" t="str">
        <f t="shared" si="72"/>
        <v>INCORPJ=</v>
      </c>
      <c r="T166" s="35">
        <f t="shared" si="73"/>
        <v>44379</v>
      </c>
      <c r="U166" s="3"/>
      <c r="V166" s="3"/>
      <c r="W166" s="76">
        <f>[2]Plan1!$A236</f>
        <v>43993</v>
      </c>
      <c r="X166" s="76" t="str">
        <f>[2]Plan1!$C236</f>
        <v>Corpus Christi</v>
      </c>
      <c r="Y166" s="66"/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1">
        <f t="shared" si="63"/>
        <v>44321</v>
      </c>
      <c r="B167" s="15">
        <f t="shared" ca="1" si="74"/>
        <v>1003.426047</v>
      </c>
      <c r="C167" s="14">
        <f t="shared" si="64"/>
        <v>1000</v>
      </c>
      <c r="D167" s="13">
        <f ca="1">IF(A167&lt;$B$1,VLOOKUP(A167,[1]DI!$A$4:$B$15000,2,FALSE),0)</f>
        <v>2.6499999999999999E-2</v>
      </c>
      <c r="E167" s="14">
        <f t="shared" ca="1" si="57"/>
        <v>1.00010379</v>
      </c>
      <c r="F167" s="14">
        <f ca="1">(TRUNC(PRODUCT($E$12:$E166),16))</f>
        <v>1.00881187200848</v>
      </c>
      <c r="G167" s="14">
        <f t="shared" ca="1" si="65"/>
        <v>1.00661558408778</v>
      </c>
      <c r="H167" s="14">
        <f t="shared" ca="1" si="58"/>
        <v>1.0021818499999999</v>
      </c>
      <c r="I167" s="13">
        <f t="shared" si="66"/>
        <v>1.4999999999999999E-2</v>
      </c>
      <c r="J167" s="35">
        <f t="shared" si="67"/>
        <v>44291</v>
      </c>
      <c r="K167" s="2">
        <f t="shared" si="68"/>
        <v>21</v>
      </c>
      <c r="L167" s="18">
        <f t="shared" si="69"/>
        <v>21</v>
      </c>
      <c r="M167" s="12">
        <f t="shared" si="59"/>
        <v>1.001241488</v>
      </c>
      <c r="N167" s="12">
        <f t="shared" ca="1" si="60"/>
        <v>1.003426047</v>
      </c>
      <c r="O167" s="18">
        <f t="shared" si="70"/>
        <v>0</v>
      </c>
      <c r="P167" s="14">
        <f t="shared" ca="1" si="61"/>
        <v>3.4260470000000001</v>
      </c>
      <c r="Q167" s="21">
        <f t="shared" si="62"/>
        <v>0</v>
      </c>
      <c r="R167" s="14">
        <f t="shared" si="71"/>
        <v>0</v>
      </c>
      <c r="S167" s="4" t="str">
        <f t="shared" si="72"/>
        <v>INCORPJ=</v>
      </c>
      <c r="T167" s="35">
        <f t="shared" si="73"/>
        <v>44379</v>
      </c>
      <c r="U167" s="3"/>
      <c r="V167" s="3"/>
      <c r="W167" s="76">
        <f>[2]Plan1!$A237</f>
        <v>44081</v>
      </c>
      <c r="X167" s="76" t="str">
        <f>[2]Plan1!$C237</f>
        <v>Independência do Brasil</v>
      </c>
      <c r="Y167" s="66"/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1">
        <f t="shared" si="63"/>
        <v>44322</v>
      </c>
      <c r="B168" s="15">
        <f t="shared" ca="1" si="74"/>
        <v>1003.589488</v>
      </c>
      <c r="C168" s="14">
        <f t="shared" si="64"/>
        <v>1000</v>
      </c>
      <c r="D168" s="13">
        <f ca="1">IF(A168&lt;$B$1,VLOOKUP(A168,[1]DI!$A$4:$B$15000,2,FALSE),0)</f>
        <v>3.4000000000000002E-2</v>
      </c>
      <c r="E168" s="14">
        <f t="shared" ca="1" si="57"/>
        <v>1.00013269</v>
      </c>
      <c r="F168" s="14">
        <f ca="1">(TRUNC(PRODUCT($E$12:$E167),16))</f>
        <v>1.00891657659267</v>
      </c>
      <c r="G168" s="14">
        <f t="shared" ca="1" si="65"/>
        <v>1.00661558408778</v>
      </c>
      <c r="H168" s="14">
        <f t="shared" ca="1" si="58"/>
        <v>1.0022858699999999</v>
      </c>
      <c r="I168" s="13">
        <f t="shared" si="66"/>
        <v>1.4999999999999999E-2</v>
      </c>
      <c r="J168" s="35">
        <f t="shared" si="67"/>
        <v>44291</v>
      </c>
      <c r="K168" s="2">
        <f t="shared" si="68"/>
        <v>22</v>
      </c>
      <c r="L168" s="18">
        <f t="shared" si="69"/>
        <v>22</v>
      </c>
      <c r="M168" s="12">
        <f t="shared" si="59"/>
        <v>1.0013006449999999</v>
      </c>
      <c r="N168" s="12">
        <f t="shared" ca="1" si="60"/>
        <v>1.003589488</v>
      </c>
      <c r="O168" s="18">
        <f t="shared" si="70"/>
        <v>0</v>
      </c>
      <c r="P168" s="14">
        <f t="shared" ca="1" si="61"/>
        <v>3.5894879999999998</v>
      </c>
      <c r="Q168" s="21">
        <f t="shared" si="62"/>
        <v>0</v>
      </c>
      <c r="R168" s="14">
        <f t="shared" si="71"/>
        <v>0</v>
      </c>
      <c r="S168" s="4" t="str">
        <f t="shared" si="72"/>
        <v>INCORPJ=</v>
      </c>
      <c r="T168" s="35">
        <f t="shared" si="73"/>
        <v>44379</v>
      </c>
      <c r="U168" s="3"/>
      <c r="V168" s="3"/>
      <c r="W168" s="76">
        <f>[2]Plan1!$A238</f>
        <v>44116</v>
      </c>
      <c r="X168" s="76" t="str">
        <f>[2]Plan1!$C238</f>
        <v>Nossa Sr.a Aparecida - Padroeira do Brasil</v>
      </c>
      <c r="Y168" s="66"/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1">
        <f t="shared" si="63"/>
        <v>44323</v>
      </c>
      <c r="B169" s="15">
        <f t="shared" ca="1" si="74"/>
        <v>1003.78195399</v>
      </c>
      <c r="C169" s="14">
        <f t="shared" si="64"/>
        <v>1000</v>
      </c>
      <c r="D169" s="13">
        <f ca="1">IF(A169&lt;$B$1,VLOOKUP(A169,[1]DI!$A$4:$B$15000,2,FALSE),0)</f>
        <v>3.4000000000000002E-2</v>
      </c>
      <c r="E169" s="14">
        <f t="shared" ca="1" si="57"/>
        <v>1.00013269</v>
      </c>
      <c r="F169" s="14">
        <f ca="1">(TRUNC(PRODUCT($E$12:$E168),16))</f>
        <v>1.00905044973322</v>
      </c>
      <c r="G169" s="14">
        <f t="shared" ca="1" si="65"/>
        <v>1.00661558408778</v>
      </c>
      <c r="H169" s="14">
        <f t="shared" ca="1" si="58"/>
        <v>1.0024188599999999</v>
      </c>
      <c r="I169" s="13">
        <f t="shared" si="66"/>
        <v>1.4999999999999999E-2</v>
      </c>
      <c r="J169" s="35">
        <f t="shared" si="67"/>
        <v>44291</v>
      </c>
      <c r="K169" s="2">
        <f t="shared" si="68"/>
        <v>23</v>
      </c>
      <c r="L169" s="18">
        <f t="shared" si="69"/>
        <v>23</v>
      </c>
      <c r="M169" s="12">
        <f t="shared" si="59"/>
        <v>1.0013598050000001</v>
      </c>
      <c r="N169" s="12">
        <f t="shared" ca="1" si="60"/>
        <v>1.0037819539999999</v>
      </c>
      <c r="O169" s="18">
        <f t="shared" si="70"/>
        <v>0</v>
      </c>
      <c r="P169" s="14">
        <f t="shared" ca="1" si="61"/>
        <v>3.7819539899999999</v>
      </c>
      <c r="Q169" s="21">
        <f t="shared" si="62"/>
        <v>0</v>
      </c>
      <c r="R169" s="14">
        <f t="shared" si="71"/>
        <v>0</v>
      </c>
      <c r="S169" s="4" t="str">
        <f t="shared" si="72"/>
        <v>INCORPJ=</v>
      </c>
      <c r="T169" s="35">
        <f t="shared" si="73"/>
        <v>44379</v>
      </c>
      <c r="U169" s="3"/>
      <c r="V169" s="3"/>
      <c r="W169" s="76">
        <f>[2]Plan1!$A239</f>
        <v>44137</v>
      </c>
      <c r="X169" s="76" t="str">
        <f>[2]Plan1!$C239</f>
        <v>Finados</v>
      </c>
      <c r="Y169" s="66"/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1">
        <f t="shared" si="63"/>
        <v>44324</v>
      </c>
      <c r="B170" s="15">
        <f t="shared" ca="1" si="74"/>
        <v>1003.97446</v>
      </c>
      <c r="C170" s="14">
        <f t="shared" si="64"/>
        <v>1000</v>
      </c>
      <c r="D170" s="13">
        <f ca="1">IF(A170&lt;$B$1,VLOOKUP(A170,[1]DI!$A$4:$B$15000,2,FALSE),0)</f>
        <v>0</v>
      </c>
      <c r="E170" s="14">
        <f t="shared" ca="1" si="57"/>
        <v>1</v>
      </c>
      <c r="F170" s="14">
        <f ca="1">(TRUNC(PRODUCT($E$12:$E169),16))</f>
        <v>1.0091843406373999</v>
      </c>
      <c r="G170" s="14">
        <f t="shared" ca="1" si="65"/>
        <v>1.00661558408778</v>
      </c>
      <c r="H170" s="14">
        <f t="shared" ca="1" si="58"/>
        <v>1.00255187</v>
      </c>
      <c r="I170" s="13">
        <f t="shared" si="66"/>
        <v>1.4999999999999999E-2</v>
      </c>
      <c r="J170" s="35">
        <f t="shared" si="67"/>
        <v>44291</v>
      </c>
      <c r="K170" s="2">
        <f t="shared" si="68"/>
        <v>23</v>
      </c>
      <c r="L170" s="18">
        <f t="shared" si="69"/>
        <v>24</v>
      </c>
      <c r="M170" s="12">
        <f t="shared" si="59"/>
        <v>1.0014189689999999</v>
      </c>
      <c r="N170" s="12">
        <f t="shared" ca="1" si="60"/>
        <v>1.00397446</v>
      </c>
      <c r="O170" s="18">
        <f t="shared" si="70"/>
        <v>0</v>
      </c>
      <c r="P170" s="14">
        <f t="shared" ca="1" si="61"/>
        <v>3.9744600000000001</v>
      </c>
      <c r="Q170" s="21">
        <f t="shared" si="62"/>
        <v>0</v>
      </c>
      <c r="R170" s="14">
        <f t="shared" si="71"/>
        <v>0</v>
      </c>
      <c r="S170" s="4" t="str">
        <f t="shared" si="72"/>
        <v>INCORPJ=</v>
      </c>
      <c r="T170" s="35">
        <f t="shared" si="73"/>
        <v>44379</v>
      </c>
      <c r="U170" s="3"/>
      <c r="V170" s="3"/>
      <c r="W170" s="76">
        <f>[2]Plan1!$A240</f>
        <v>44150</v>
      </c>
      <c r="X170" s="76" t="str">
        <f>[2]Plan1!$C240</f>
        <v>Proclamação da República</v>
      </c>
      <c r="Y170" s="66"/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1">
        <f t="shared" si="63"/>
        <v>44325</v>
      </c>
      <c r="B171" s="15">
        <f t="shared" ca="1" si="74"/>
        <v>1003.97446</v>
      </c>
      <c r="C171" s="14">
        <f t="shared" si="64"/>
        <v>1000</v>
      </c>
      <c r="D171" s="13">
        <f ca="1">IF(A171&lt;$B$1,VLOOKUP(A171,[1]DI!$A$4:$B$15000,2,FALSE),0)</f>
        <v>0</v>
      </c>
      <c r="E171" s="14">
        <f t="shared" ca="1" si="57"/>
        <v>1</v>
      </c>
      <c r="F171" s="14">
        <f ca="1">(TRUNC(PRODUCT($E$12:$E170),16))</f>
        <v>1.0091843406373999</v>
      </c>
      <c r="G171" s="14">
        <f t="shared" ca="1" si="65"/>
        <v>1.00661558408778</v>
      </c>
      <c r="H171" s="14">
        <f t="shared" ca="1" si="58"/>
        <v>1.00255187</v>
      </c>
      <c r="I171" s="13">
        <f t="shared" si="66"/>
        <v>1.4999999999999999E-2</v>
      </c>
      <c r="J171" s="35">
        <f t="shared" si="67"/>
        <v>44291</v>
      </c>
      <c r="K171" s="2">
        <f t="shared" si="68"/>
        <v>23</v>
      </c>
      <c r="L171" s="18">
        <f t="shared" si="69"/>
        <v>24</v>
      </c>
      <c r="M171" s="12">
        <f t="shared" si="59"/>
        <v>1.0014189689999999</v>
      </c>
      <c r="N171" s="12">
        <f t="shared" ca="1" si="60"/>
        <v>1.00397446</v>
      </c>
      <c r="O171" s="18">
        <f t="shared" si="70"/>
        <v>0</v>
      </c>
      <c r="P171" s="14">
        <f t="shared" ca="1" si="61"/>
        <v>3.9744600000000001</v>
      </c>
      <c r="Q171" s="21">
        <f t="shared" si="62"/>
        <v>0</v>
      </c>
      <c r="R171" s="14">
        <f t="shared" si="71"/>
        <v>0</v>
      </c>
      <c r="S171" s="4" t="str">
        <f t="shared" si="72"/>
        <v>INCORPJ=</v>
      </c>
      <c r="T171" s="35">
        <f t="shared" si="73"/>
        <v>44379</v>
      </c>
      <c r="U171" s="3"/>
      <c r="V171" s="3"/>
      <c r="W171" s="76">
        <f>[2]Plan1!$A241</f>
        <v>44190</v>
      </c>
      <c r="X171" s="76" t="str">
        <f>[2]Plan1!$C241</f>
        <v>Natal</v>
      </c>
      <c r="Y171" s="66"/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1">
        <f t="shared" si="63"/>
        <v>44326</v>
      </c>
      <c r="B172" s="15">
        <f t="shared" ca="1" si="74"/>
        <v>1003.97446</v>
      </c>
      <c r="C172" s="14">
        <f t="shared" si="64"/>
        <v>1000</v>
      </c>
      <c r="D172" s="13">
        <f ca="1">IF(A172&lt;$B$1,VLOOKUP(A172,[1]DI!$A$4:$B$15000,2,FALSE),0)</f>
        <v>3.4000000000000002E-2</v>
      </c>
      <c r="E172" s="14">
        <f t="shared" ca="1" si="57"/>
        <v>1.00013269</v>
      </c>
      <c r="F172" s="14">
        <f ca="1">(TRUNC(PRODUCT($E$12:$E171),16))</f>
        <v>1.0091843406373999</v>
      </c>
      <c r="G172" s="14">
        <f t="shared" ca="1" si="65"/>
        <v>1.00661558408778</v>
      </c>
      <c r="H172" s="14">
        <f t="shared" ca="1" si="58"/>
        <v>1.00255187</v>
      </c>
      <c r="I172" s="13">
        <f t="shared" si="66"/>
        <v>1.4999999999999999E-2</v>
      </c>
      <c r="J172" s="35">
        <f t="shared" si="67"/>
        <v>44291</v>
      </c>
      <c r="K172" s="2">
        <f t="shared" si="68"/>
        <v>24</v>
      </c>
      <c r="L172" s="18">
        <f t="shared" si="69"/>
        <v>24</v>
      </c>
      <c r="M172" s="12">
        <f t="shared" si="59"/>
        <v>1.0014189689999999</v>
      </c>
      <c r="N172" s="12">
        <f t="shared" ca="1" si="60"/>
        <v>1.00397446</v>
      </c>
      <c r="O172" s="18">
        <f t="shared" si="70"/>
        <v>0</v>
      </c>
      <c r="P172" s="14">
        <f t="shared" ca="1" si="61"/>
        <v>3.9744600000000001</v>
      </c>
      <c r="Q172" s="21">
        <f t="shared" si="62"/>
        <v>0</v>
      </c>
      <c r="R172" s="14">
        <f t="shared" si="71"/>
        <v>0</v>
      </c>
      <c r="S172" s="4" t="str">
        <f t="shared" si="72"/>
        <v>INCORPJ=</v>
      </c>
      <c r="T172" s="35">
        <f t="shared" si="73"/>
        <v>44379</v>
      </c>
      <c r="U172" s="3"/>
      <c r="V172" s="3"/>
      <c r="W172" s="76">
        <f>[2]Plan1!$A242</f>
        <v>44197</v>
      </c>
      <c r="X172" s="76" t="str">
        <f>[2]Plan1!$C242</f>
        <v>Confraternização Universal</v>
      </c>
      <c r="Y172" s="66"/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1">
        <f t="shared" si="63"/>
        <v>44327</v>
      </c>
      <c r="B173" s="15">
        <f t="shared" ca="1" si="74"/>
        <v>1004.167005</v>
      </c>
      <c r="C173" s="14">
        <f t="shared" si="64"/>
        <v>1000</v>
      </c>
      <c r="D173" s="13">
        <f ca="1">IF(A173&lt;$B$1,VLOOKUP(A173,[1]DI!$A$4:$B$15000,2,FALSE),0)</f>
        <v>3.4000000000000002E-2</v>
      </c>
      <c r="E173" s="14">
        <f t="shared" ca="1" si="57"/>
        <v>1.00013269</v>
      </c>
      <c r="F173" s="14">
        <f ca="1">(TRUNC(PRODUCT($E$12:$E172),16))</f>
        <v>1.0093182493075601</v>
      </c>
      <c r="G173" s="14">
        <f t="shared" ca="1" si="65"/>
        <v>1.00661558408778</v>
      </c>
      <c r="H173" s="14">
        <f t="shared" ca="1" si="58"/>
        <v>1.0026849</v>
      </c>
      <c r="I173" s="13">
        <f t="shared" si="66"/>
        <v>1.4999999999999999E-2</v>
      </c>
      <c r="J173" s="35">
        <f t="shared" si="67"/>
        <v>44291</v>
      </c>
      <c r="K173" s="2">
        <f t="shared" si="68"/>
        <v>25</v>
      </c>
      <c r="L173" s="18">
        <f t="shared" si="69"/>
        <v>25</v>
      </c>
      <c r="M173" s="12">
        <f t="shared" si="59"/>
        <v>1.001478136</v>
      </c>
      <c r="N173" s="12">
        <f t="shared" ca="1" si="60"/>
        <v>1.004167005</v>
      </c>
      <c r="O173" s="18">
        <f t="shared" si="70"/>
        <v>0</v>
      </c>
      <c r="P173" s="14">
        <f t="shared" ca="1" si="61"/>
        <v>4.1670049999999996</v>
      </c>
      <c r="Q173" s="21">
        <f t="shared" si="62"/>
        <v>0</v>
      </c>
      <c r="R173" s="14">
        <f t="shared" si="71"/>
        <v>0</v>
      </c>
      <c r="S173" s="4" t="str">
        <f t="shared" si="72"/>
        <v>INCORPJ=</v>
      </c>
      <c r="T173" s="35">
        <f t="shared" si="73"/>
        <v>44379</v>
      </c>
      <c r="U173" s="3"/>
      <c r="V173" s="3"/>
      <c r="W173" s="76">
        <f>[2]Plan1!$A243</f>
        <v>44242</v>
      </c>
      <c r="X173" s="76" t="str">
        <f>[2]Plan1!$C243</f>
        <v>Carnaval</v>
      </c>
      <c r="Y173" s="66"/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1">
        <f t="shared" si="63"/>
        <v>44328</v>
      </c>
      <c r="B174" s="15">
        <f t="shared" ca="1" si="74"/>
        <v>1004.359589</v>
      </c>
      <c r="C174" s="14">
        <f t="shared" si="64"/>
        <v>1000</v>
      </c>
      <c r="D174" s="13">
        <f ca="1">IF(A174&lt;$B$1,VLOOKUP(A174,[1]DI!$A$4:$B$15000,2,FALSE),0)</f>
        <v>3.4000000000000002E-2</v>
      </c>
      <c r="E174" s="14">
        <f t="shared" ca="1" si="57"/>
        <v>1.00013269</v>
      </c>
      <c r="F174" s="14">
        <f ca="1">(TRUNC(PRODUCT($E$12:$E173),16))</f>
        <v>1.0094521757460599</v>
      </c>
      <c r="G174" s="14">
        <f t="shared" ca="1" si="65"/>
        <v>1.00661558408778</v>
      </c>
      <c r="H174" s="14">
        <f t="shared" ca="1" si="58"/>
        <v>1.0028179500000001</v>
      </c>
      <c r="I174" s="13">
        <f t="shared" si="66"/>
        <v>1.4999999999999999E-2</v>
      </c>
      <c r="J174" s="35">
        <f t="shared" si="67"/>
        <v>44291</v>
      </c>
      <c r="K174" s="2">
        <f t="shared" si="68"/>
        <v>26</v>
      </c>
      <c r="L174" s="18">
        <f t="shared" si="69"/>
        <v>26</v>
      </c>
      <c r="M174" s="12">
        <f t="shared" si="59"/>
        <v>1.001537307</v>
      </c>
      <c r="N174" s="12">
        <f t="shared" ca="1" si="60"/>
        <v>1.0043595890000001</v>
      </c>
      <c r="O174" s="18">
        <f t="shared" si="70"/>
        <v>0</v>
      </c>
      <c r="P174" s="14">
        <f t="shared" ca="1" si="61"/>
        <v>4.3595889999999997</v>
      </c>
      <c r="Q174" s="21">
        <f t="shared" si="62"/>
        <v>0</v>
      </c>
      <c r="R174" s="14">
        <f t="shared" si="71"/>
        <v>0</v>
      </c>
      <c r="S174" s="4" t="str">
        <f t="shared" si="72"/>
        <v>INCORPJ=</v>
      </c>
      <c r="T174" s="35">
        <f t="shared" si="73"/>
        <v>44379</v>
      </c>
      <c r="U174" s="3"/>
      <c r="V174" s="3"/>
      <c r="W174" s="76">
        <f>[2]Plan1!$A244</f>
        <v>44243</v>
      </c>
      <c r="X174" s="76" t="str">
        <f>[2]Plan1!$C244</f>
        <v>Carnaval</v>
      </c>
      <c r="Y174" s="66"/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1">
        <f t="shared" si="63"/>
        <v>44329</v>
      </c>
      <c r="B175" s="15">
        <f t="shared" ca="1" si="74"/>
        <v>1004.552203</v>
      </c>
      <c r="C175" s="14">
        <f t="shared" si="64"/>
        <v>1000</v>
      </c>
      <c r="D175" s="13">
        <f ca="1">IF(A175&lt;$B$1,VLOOKUP(A175,[1]DI!$A$4:$B$15000,2,FALSE),0)</f>
        <v>3.4000000000000002E-2</v>
      </c>
      <c r="E175" s="14">
        <f t="shared" ca="1" si="57"/>
        <v>1.00013269</v>
      </c>
      <c r="F175" s="14">
        <f ca="1">(TRUNC(PRODUCT($E$12:$E174),16))</f>
        <v>1.00958611995526</v>
      </c>
      <c r="G175" s="14">
        <f t="shared" ca="1" si="65"/>
        <v>1.00661558408778</v>
      </c>
      <c r="H175" s="14">
        <f t="shared" ca="1" si="58"/>
        <v>1.0029510100000001</v>
      </c>
      <c r="I175" s="13">
        <f t="shared" si="66"/>
        <v>1.4999999999999999E-2</v>
      </c>
      <c r="J175" s="35">
        <f t="shared" si="67"/>
        <v>44291</v>
      </c>
      <c r="K175" s="2">
        <f t="shared" si="68"/>
        <v>27</v>
      </c>
      <c r="L175" s="18">
        <f t="shared" si="69"/>
        <v>27</v>
      </c>
      <c r="M175" s="12">
        <f t="shared" si="59"/>
        <v>1.0015964820000001</v>
      </c>
      <c r="N175" s="12">
        <f t="shared" ca="1" si="60"/>
        <v>1.004552203</v>
      </c>
      <c r="O175" s="18">
        <f t="shared" si="70"/>
        <v>0</v>
      </c>
      <c r="P175" s="14">
        <f t="shared" ca="1" si="61"/>
        <v>4.5522030000000004</v>
      </c>
      <c r="Q175" s="21">
        <f t="shared" si="62"/>
        <v>0</v>
      </c>
      <c r="R175" s="14">
        <f t="shared" si="71"/>
        <v>0</v>
      </c>
      <c r="S175" s="4" t="str">
        <f t="shared" si="72"/>
        <v>INCORPJ=</v>
      </c>
      <c r="T175" s="35">
        <f t="shared" si="73"/>
        <v>44379</v>
      </c>
      <c r="U175" s="3"/>
      <c r="V175" s="3"/>
      <c r="W175" s="76">
        <f>[2]Plan1!$A245</f>
        <v>44288</v>
      </c>
      <c r="X175" s="76" t="str">
        <f>[2]Plan1!$C245</f>
        <v>Paixão de Cristo</v>
      </c>
      <c r="Y175" s="66"/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1">
        <f t="shared" si="63"/>
        <v>44330</v>
      </c>
      <c r="B176" s="15">
        <f t="shared" ca="1" si="74"/>
        <v>1004.74485499</v>
      </c>
      <c r="C176" s="14">
        <f t="shared" si="64"/>
        <v>1000</v>
      </c>
      <c r="D176" s="13">
        <f ca="1">IF(A176&lt;$B$1,VLOOKUP(A176,[1]DI!$A$4:$B$15000,2,FALSE),0)</f>
        <v>3.4000000000000002E-2</v>
      </c>
      <c r="E176" s="14">
        <f t="shared" ca="1" si="57"/>
        <v>1.00013269</v>
      </c>
      <c r="F176" s="14">
        <f ca="1">(TRUNC(PRODUCT($E$12:$E175),16))</f>
        <v>1.0097200819375101</v>
      </c>
      <c r="G176" s="14">
        <f t="shared" ca="1" si="65"/>
        <v>1.00661558408778</v>
      </c>
      <c r="H176" s="14">
        <f t="shared" ca="1" si="58"/>
        <v>1.00308409</v>
      </c>
      <c r="I176" s="13">
        <f t="shared" si="66"/>
        <v>1.4999999999999999E-2</v>
      </c>
      <c r="J176" s="35">
        <f t="shared" si="67"/>
        <v>44291</v>
      </c>
      <c r="K176" s="2">
        <f t="shared" si="68"/>
        <v>28</v>
      </c>
      <c r="L176" s="18">
        <f t="shared" si="69"/>
        <v>28</v>
      </c>
      <c r="M176" s="12">
        <f t="shared" si="59"/>
        <v>1.0016556590000001</v>
      </c>
      <c r="N176" s="12">
        <f t="shared" ca="1" si="60"/>
        <v>1.004744855</v>
      </c>
      <c r="O176" s="18">
        <f t="shared" si="70"/>
        <v>0</v>
      </c>
      <c r="P176" s="14">
        <f t="shared" ca="1" si="61"/>
        <v>4.7448549900000003</v>
      </c>
      <c r="Q176" s="21">
        <f t="shared" si="62"/>
        <v>0</v>
      </c>
      <c r="R176" s="14">
        <f t="shared" si="71"/>
        <v>0</v>
      </c>
      <c r="S176" s="4" t="str">
        <f t="shared" si="72"/>
        <v>INCORPJ=</v>
      </c>
      <c r="T176" s="35">
        <f t="shared" si="73"/>
        <v>44379</v>
      </c>
      <c r="U176" s="3"/>
      <c r="V176" s="3"/>
      <c r="W176" s="76">
        <f>[2]Plan1!$A246</f>
        <v>44307</v>
      </c>
      <c r="X176" s="76" t="str">
        <f>[2]Plan1!$C246</f>
        <v>Tiradentes</v>
      </c>
      <c r="Y176" s="66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1">
        <f t="shared" si="63"/>
        <v>44331</v>
      </c>
      <c r="B177" s="15">
        <f t="shared" ca="1" si="74"/>
        <v>1004.937548</v>
      </c>
      <c r="C177" s="14">
        <f t="shared" si="64"/>
        <v>1000</v>
      </c>
      <c r="D177" s="13">
        <f ca="1">IF(A177&lt;$B$1,VLOOKUP(A177,[1]DI!$A$4:$B$15000,2,FALSE),0)</f>
        <v>0</v>
      </c>
      <c r="E177" s="14">
        <f t="shared" ca="1" si="57"/>
        <v>1</v>
      </c>
      <c r="F177" s="14">
        <f ca="1">(TRUNC(PRODUCT($E$12:$E176),16))</f>
        <v>1.0098540616951901</v>
      </c>
      <c r="G177" s="14">
        <f t="shared" ca="1" si="65"/>
        <v>1.00661558408778</v>
      </c>
      <c r="H177" s="14">
        <f t="shared" ca="1" si="58"/>
        <v>1.00321719</v>
      </c>
      <c r="I177" s="13">
        <f t="shared" si="66"/>
        <v>1.4999999999999999E-2</v>
      </c>
      <c r="J177" s="35">
        <f t="shared" si="67"/>
        <v>44291</v>
      </c>
      <c r="K177" s="2">
        <f t="shared" si="68"/>
        <v>28</v>
      </c>
      <c r="L177" s="18">
        <f t="shared" si="69"/>
        <v>29</v>
      </c>
      <c r="M177" s="12">
        <f t="shared" si="59"/>
        <v>1.0017148410000001</v>
      </c>
      <c r="N177" s="12">
        <f t="shared" ca="1" si="60"/>
        <v>1.004937548</v>
      </c>
      <c r="O177" s="18">
        <f t="shared" si="70"/>
        <v>0</v>
      </c>
      <c r="P177" s="14">
        <f t="shared" ca="1" si="61"/>
        <v>4.9375479999999996</v>
      </c>
      <c r="Q177" s="21">
        <f t="shared" si="62"/>
        <v>0</v>
      </c>
      <c r="R177" s="14">
        <f t="shared" si="71"/>
        <v>0</v>
      </c>
      <c r="S177" s="4" t="str">
        <f t="shared" si="72"/>
        <v>INCORPJ=</v>
      </c>
      <c r="T177" s="35">
        <f t="shared" si="73"/>
        <v>44379</v>
      </c>
      <c r="U177" s="3"/>
      <c r="V177" s="3"/>
      <c r="W177" s="76">
        <f>[2]Plan1!$A247</f>
        <v>44317</v>
      </c>
      <c r="X177" s="76" t="str">
        <f>[2]Plan1!$C247</f>
        <v>Dia do Trabalho</v>
      </c>
      <c r="Y177" s="66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1">
        <f t="shared" si="63"/>
        <v>44332</v>
      </c>
      <c r="B178" s="15">
        <f t="shared" ca="1" si="74"/>
        <v>1004.937548</v>
      </c>
      <c r="C178" s="14">
        <f t="shared" si="64"/>
        <v>1000</v>
      </c>
      <c r="D178" s="13">
        <f ca="1">IF(A178&lt;$B$1,VLOOKUP(A178,[1]DI!$A$4:$B$15000,2,FALSE),0)</f>
        <v>0</v>
      </c>
      <c r="E178" s="14">
        <f t="shared" ca="1" si="57"/>
        <v>1</v>
      </c>
      <c r="F178" s="14">
        <f ca="1">(TRUNC(PRODUCT($E$12:$E177),16))</f>
        <v>1.0098540616951901</v>
      </c>
      <c r="G178" s="14">
        <f t="shared" ca="1" si="65"/>
        <v>1.00661558408778</v>
      </c>
      <c r="H178" s="14">
        <f t="shared" ca="1" si="58"/>
        <v>1.00321719</v>
      </c>
      <c r="I178" s="13">
        <f t="shared" si="66"/>
        <v>1.4999999999999999E-2</v>
      </c>
      <c r="J178" s="35">
        <f t="shared" si="67"/>
        <v>44291</v>
      </c>
      <c r="K178" s="2">
        <f t="shared" si="68"/>
        <v>28</v>
      </c>
      <c r="L178" s="18">
        <f t="shared" si="69"/>
        <v>29</v>
      </c>
      <c r="M178" s="12">
        <f t="shared" si="59"/>
        <v>1.0017148410000001</v>
      </c>
      <c r="N178" s="12">
        <f t="shared" ca="1" si="60"/>
        <v>1.004937548</v>
      </c>
      <c r="O178" s="18">
        <f t="shared" si="70"/>
        <v>0</v>
      </c>
      <c r="P178" s="14">
        <f t="shared" ca="1" si="61"/>
        <v>4.9375479999999996</v>
      </c>
      <c r="Q178" s="21">
        <f t="shared" si="62"/>
        <v>0</v>
      </c>
      <c r="R178" s="14">
        <f t="shared" si="71"/>
        <v>0</v>
      </c>
      <c r="S178" s="4" t="str">
        <f t="shared" si="72"/>
        <v>INCORPJ=</v>
      </c>
      <c r="T178" s="35">
        <f t="shared" si="73"/>
        <v>44379</v>
      </c>
      <c r="U178" s="3"/>
      <c r="V178" s="3"/>
      <c r="W178" s="76">
        <f>[2]Plan1!$A248</f>
        <v>44350</v>
      </c>
      <c r="X178" s="76" t="str">
        <f>[2]Plan1!$C248</f>
        <v>Corpus Christi</v>
      </c>
      <c r="Y178" s="66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1">
        <f t="shared" si="63"/>
        <v>44333</v>
      </c>
      <c r="B179" s="15">
        <f t="shared" ca="1" si="74"/>
        <v>1004.937548</v>
      </c>
      <c r="C179" s="14">
        <f t="shared" si="64"/>
        <v>1000</v>
      </c>
      <c r="D179" s="13">
        <f ca="1">IF(A179&lt;$B$1,VLOOKUP(A179,[1]DI!$A$4:$B$15000,2,FALSE),0)</f>
        <v>3.4000000000000002E-2</v>
      </c>
      <c r="E179" s="14">
        <f t="shared" ca="1" si="57"/>
        <v>1.00013269</v>
      </c>
      <c r="F179" s="14">
        <f ca="1">(TRUNC(PRODUCT($E$12:$E178),16))</f>
        <v>1.0098540616951901</v>
      </c>
      <c r="G179" s="14">
        <f t="shared" ca="1" si="65"/>
        <v>1.00661558408778</v>
      </c>
      <c r="H179" s="14">
        <f t="shared" ca="1" si="58"/>
        <v>1.00321719</v>
      </c>
      <c r="I179" s="13">
        <f t="shared" si="66"/>
        <v>1.4999999999999999E-2</v>
      </c>
      <c r="J179" s="35">
        <f t="shared" si="67"/>
        <v>44291</v>
      </c>
      <c r="K179" s="2">
        <f t="shared" si="68"/>
        <v>29</v>
      </c>
      <c r="L179" s="18">
        <f t="shared" si="69"/>
        <v>29</v>
      </c>
      <c r="M179" s="12">
        <f t="shared" si="59"/>
        <v>1.0017148410000001</v>
      </c>
      <c r="N179" s="12">
        <f t="shared" ca="1" si="60"/>
        <v>1.004937548</v>
      </c>
      <c r="O179" s="18">
        <f t="shared" si="70"/>
        <v>0</v>
      </c>
      <c r="P179" s="14">
        <f t="shared" ca="1" si="61"/>
        <v>4.9375479999999996</v>
      </c>
      <c r="Q179" s="21">
        <f t="shared" si="62"/>
        <v>0</v>
      </c>
      <c r="R179" s="14">
        <f t="shared" si="71"/>
        <v>0</v>
      </c>
      <c r="S179" s="4" t="str">
        <f t="shared" si="72"/>
        <v>INCORPJ=</v>
      </c>
      <c r="T179" s="35">
        <f t="shared" si="73"/>
        <v>44379</v>
      </c>
      <c r="U179" s="3"/>
      <c r="V179" s="3"/>
      <c r="W179" s="76">
        <f>[2]Plan1!$A249</f>
        <v>44446</v>
      </c>
      <c r="X179" s="76" t="str">
        <f>[2]Plan1!$C249</f>
        <v>Independência do Brasil</v>
      </c>
      <c r="Y179" s="66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1">
        <f t="shared" si="63"/>
        <v>44334</v>
      </c>
      <c r="B180" s="15">
        <f t="shared" ca="1" si="74"/>
        <v>1005.13027999</v>
      </c>
      <c r="C180" s="14">
        <f t="shared" si="64"/>
        <v>1000</v>
      </c>
      <c r="D180" s="13">
        <f ca="1">IF(A180&lt;$B$1,VLOOKUP(A180,[1]DI!$A$4:$B$15000,2,FALSE),0)</f>
        <v>3.4000000000000002E-2</v>
      </c>
      <c r="E180" s="14">
        <f t="shared" ca="1" si="57"/>
        <v>1.00013269</v>
      </c>
      <c r="F180" s="14">
        <f ca="1">(TRUNC(PRODUCT($E$12:$E179),16))</f>
        <v>1.0099880592306301</v>
      </c>
      <c r="G180" s="14">
        <f t="shared" ca="1" si="65"/>
        <v>1.00661558408778</v>
      </c>
      <c r="H180" s="14">
        <f t="shared" ca="1" si="58"/>
        <v>1.0033503100000001</v>
      </c>
      <c r="I180" s="13">
        <f t="shared" si="66"/>
        <v>1.4999999999999999E-2</v>
      </c>
      <c r="J180" s="35">
        <f t="shared" si="67"/>
        <v>44291</v>
      </c>
      <c r="K180" s="2">
        <f t="shared" si="68"/>
        <v>30</v>
      </c>
      <c r="L180" s="18">
        <f t="shared" si="69"/>
        <v>30</v>
      </c>
      <c r="M180" s="12">
        <f t="shared" si="59"/>
        <v>1.0017740260000001</v>
      </c>
      <c r="N180" s="12">
        <f t="shared" ca="1" si="60"/>
        <v>1.0051302799999999</v>
      </c>
      <c r="O180" s="18">
        <f t="shared" si="70"/>
        <v>0</v>
      </c>
      <c r="P180" s="14">
        <f t="shared" ca="1" si="61"/>
        <v>5.13027999</v>
      </c>
      <c r="Q180" s="21">
        <f t="shared" si="62"/>
        <v>0</v>
      </c>
      <c r="R180" s="14">
        <f t="shared" si="71"/>
        <v>0</v>
      </c>
      <c r="S180" s="4" t="str">
        <f t="shared" si="72"/>
        <v>INCORPJ=</v>
      </c>
      <c r="T180" s="35">
        <f t="shared" si="73"/>
        <v>44379</v>
      </c>
      <c r="U180" s="3"/>
      <c r="V180" s="3"/>
      <c r="W180" s="76">
        <f>[2]Plan1!$A250</f>
        <v>44481</v>
      </c>
      <c r="X180" s="76" t="str">
        <f>[2]Plan1!$C250</f>
        <v>Nossa Sr.a Aparecida - Padroeira do Brasil</v>
      </c>
      <c r="Y180" s="66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1">
        <f t="shared" si="63"/>
        <v>44335</v>
      </c>
      <c r="B181" s="15">
        <f t="shared" ca="1" si="74"/>
        <v>1005.32305</v>
      </c>
      <c r="C181" s="14">
        <f t="shared" si="64"/>
        <v>1000</v>
      </c>
      <c r="D181" s="13">
        <f ca="1">IF(A181&lt;$B$1,VLOOKUP(A181,[1]DI!$A$4:$B$15000,2,FALSE),0)</f>
        <v>3.4000000000000002E-2</v>
      </c>
      <c r="E181" s="14">
        <f t="shared" ca="1" si="57"/>
        <v>1.00013269</v>
      </c>
      <c r="F181" s="14">
        <f ca="1">(TRUNC(PRODUCT($E$12:$E180),16))</f>
        <v>1.0101220745462101</v>
      </c>
      <c r="G181" s="14">
        <f t="shared" ca="1" si="65"/>
        <v>1.00661558408778</v>
      </c>
      <c r="H181" s="14">
        <f t="shared" ca="1" si="58"/>
        <v>1.0034834500000001</v>
      </c>
      <c r="I181" s="13">
        <f t="shared" si="66"/>
        <v>1.4999999999999999E-2</v>
      </c>
      <c r="J181" s="35">
        <f t="shared" si="67"/>
        <v>44291</v>
      </c>
      <c r="K181" s="2">
        <f t="shared" si="68"/>
        <v>31</v>
      </c>
      <c r="L181" s="18">
        <f t="shared" si="69"/>
        <v>31</v>
      </c>
      <c r="M181" s="12">
        <f t="shared" si="59"/>
        <v>1.0018332139999999</v>
      </c>
      <c r="N181" s="12">
        <f t="shared" ca="1" si="60"/>
        <v>1.0053230500000001</v>
      </c>
      <c r="O181" s="18">
        <f t="shared" si="70"/>
        <v>0</v>
      </c>
      <c r="P181" s="14">
        <f t="shared" ca="1" si="61"/>
        <v>5.3230500000000003</v>
      </c>
      <c r="Q181" s="21">
        <f t="shared" si="62"/>
        <v>0</v>
      </c>
      <c r="R181" s="14">
        <f t="shared" si="71"/>
        <v>0</v>
      </c>
      <c r="S181" s="4" t="str">
        <f t="shared" si="72"/>
        <v>INCORPJ=</v>
      </c>
      <c r="T181" s="35">
        <f t="shared" si="73"/>
        <v>44379</v>
      </c>
      <c r="U181" s="3"/>
      <c r="V181" s="3"/>
      <c r="W181" s="76">
        <f>[2]Plan1!$A251</f>
        <v>44502</v>
      </c>
      <c r="X181" s="76" t="str">
        <f>[2]Plan1!$C251</f>
        <v>Finados</v>
      </c>
      <c r="Y181" s="66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1">
        <f t="shared" si="63"/>
        <v>44336</v>
      </c>
      <c r="B182" s="15">
        <f t="shared" ca="1" si="74"/>
        <v>1005.51585</v>
      </c>
      <c r="C182" s="14">
        <f t="shared" si="64"/>
        <v>1000</v>
      </c>
      <c r="D182" s="13">
        <f ca="1">IF(A182&lt;$B$1,VLOOKUP(A182,[1]DI!$A$4:$B$15000,2,FALSE),0)</f>
        <v>3.4000000000000002E-2</v>
      </c>
      <c r="E182" s="14">
        <f t="shared" ca="1" si="57"/>
        <v>1.00013269</v>
      </c>
      <c r="F182" s="14">
        <f ca="1">(TRUNC(PRODUCT($E$12:$E181),16))</f>
        <v>1.01025610764428</v>
      </c>
      <c r="G182" s="14">
        <f t="shared" ca="1" si="65"/>
        <v>1.00661558408778</v>
      </c>
      <c r="H182" s="14">
        <f t="shared" ca="1" si="58"/>
        <v>1.0036166</v>
      </c>
      <c r="I182" s="13">
        <f t="shared" si="66"/>
        <v>1.4999999999999999E-2</v>
      </c>
      <c r="J182" s="35">
        <f t="shared" si="67"/>
        <v>44291</v>
      </c>
      <c r="K182" s="2">
        <f t="shared" si="68"/>
        <v>32</v>
      </c>
      <c r="L182" s="18">
        <f t="shared" si="69"/>
        <v>32</v>
      </c>
      <c r="M182" s="12">
        <f t="shared" si="59"/>
        <v>1.0018924060000001</v>
      </c>
      <c r="N182" s="12">
        <f t="shared" ca="1" si="60"/>
        <v>1.0055158500000001</v>
      </c>
      <c r="O182" s="18">
        <f t="shared" si="70"/>
        <v>0</v>
      </c>
      <c r="P182" s="14">
        <f t="shared" ca="1" si="61"/>
        <v>5.5158500000000004</v>
      </c>
      <c r="Q182" s="21">
        <f t="shared" si="62"/>
        <v>0</v>
      </c>
      <c r="R182" s="14">
        <f t="shared" si="71"/>
        <v>0</v>
      </c>
      <c r="S182" s="4" t="str">
        <f t="shared" si="72"/>
        <v>INCORPJ=</v>
      </c>
      <c r="T182" s="35">
        <f t="shared" si="73"/>
        <v>44379</v>
      </c>
      <c r="U182" s="3"/>
      <c r="V182" s="3"/>
      <c r="W182" s="76">
        <f>[2]Plan1!$A252</f>
        <v>44515</v>
      </c>
      <c r="X182" s="76" t="str">
        <f>[2]Plan1!$C252</f>
        <v>Proclamação da República</v>
      </c>
      <c r="Y182" s="66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1">
        <f t="shared" si="63"/>
        <v>44337</v>
      </c>
      <c r="B183" s="15">
        <f t="shared" ca="1" si="74"/>
        <v>1005.70868899</v>
      </c>
      <c r="C183" s="14">
        <f t="shared" si="64"/>
        <v>1000</v>
      </c>
      <c r="D183" s="13">
        <f ca="1">IF(A183&lt;$B$1,VLOOKUP(A183,[1]DI!$A$4:$B$15000,2,FALSE),0)</f>
        <v>3.4000000000000002E-2</v>
      </c>
      <c r="E183" s="14">
        <f t="shared" ca="1" si="57"/>
        <v>1.00013269</v>
      </c>
      <c r="F183" s="14">
        <f ca="1">(TRUNC(PRODUCT($E$12:$E182),16))</f>
        <v>1.0103901585272099</v>
      </c>
      <c r="G183" s="14">
        <f t="shared" ca="1" si="65"/>
        <v>1.00661558408778</v>
      </c>
      <c r="H183" s="14">
        <f t="shared" ca="1" si="58"/>
        <v>1.00374977</v>
      </c>
      <c r="I183" s="13">
        <f t="shared" si="66"/>
        <v>1.4999999999999999E-2</v>
      </c>
      <c r="J183" s="35">
        <f t="shared" si="67"/>
        <v>44291</v>
      </c>
      <c r="K183" s="2">
        <f t="shared" si="68"/>
        <v>33</v>
      </c>
      <c r="L183" s="18">
        <f t="shared" si="69"/>
        <v>33</v>
      </c>
      <c r="M183" s="12">
        <f t="shared" si="59"/>
        <v>1.001951601</v>
      </c>
      <c r="N183" s="12">
        <f t="shared" ca="1" si="60"/>
        <v>1.005708689</v>
      </c>
      <c r="O183" s="18">
        <f t="shared" si="70"/>
        <v>0</v>
      </c>
      <c r="P183" s="14">
        <f t="shared" ca="1" si="61"/>
        <v>5.7086889899999997</v>
      </c>
      <c r="Q183" s="21">
        <f t="shared" si="62"/>
        <v>0</v>
      </c>
      <c r="R183" s="14">
        <f t="shared" si="71"/>
        <v>0</v>
      </c>
      <c r="S183" s="4" t="str">
        <f t="shared" si="72"/>
        <v>INCORPJ=</v>
      </c>
      <c r="T183" s="35">
        <f t="shared" si="73"/>
        <v>44379</v>
      </c>
      <c r="U183" s="3"/>
      <c r="V183" s="3"/>
      <c r="W183" s="76">
        <f>[2]Plan1!$A253</f>
        <v>44555</v>
      </c>
      <c r="X183" s="76" t="str">
        <f>[2]Plan1!$C253</f>
        <v>Natal</v>
      </c>
      <c r="Y183" s="66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1">
        <f t="shared" si="63"/>
        <v>44338</v>
      </c>
      <c r="B184" s="15">
        <f t="shared" ca="1" si="74"/>
        <v>1005.901568</v>
      </c>
      <c r="C184" s="14">
        <f t="shared" si="64"/>
        <v>1000</v>
      </c>
      <c r="D184" s="13">
        <f ca="1">IF(A184&lt;$B$1,VLOOKUP(A184,[1]DI!$A$4:$B$15000,2,FALSE),0)</f>
        <v>0</v>
      </c>
      <c r="E184" s="14">
        <f t="shared" ca="1" si="57"/>
        <v>1</v>
      </c>
      <c r="F184" s="14">
        <f ca="1">(TRUNC(PRODUCT($E$12:$E183),16))</f>
        <v>1.01052422719734</v>
      </c>
      <c r="G184" s="14">
        <f t="shared" ca="1" si="65"/>
        <v>1.00661558408778</v>
      </c>
      <c r="H184" s="14">
        <f t="shared" ca="1" si="58"/>
        <v>1.0038829600000001</v>
      </c>
      <c r="I184" s="13">
        <f t="shared" si="66"/>
        <v>1.4999999999999999E-2</v>
      </c>
      <c r="J184" s="35">
        <f t="shared" si="67"/>
        <v>44291</v>
      </c>
      <c r="K184" s="2">
        <f t="shared" si="68"/>
        <v>33</v>
      </c>
      <c r="L184" s="18">
        <f t="shared" si="69"/>
        <v>34</v>
      </c>
      <c r="M184" s="12">
        <f t="shared" si="59"/>
        <v>1.0020108000000001</v>
      </c>
      <c r="N184" s="12">
        <f t="shared" ca="1" si="60"/>
        <v>1.0059015680000001</v>
      </c>
      <c r="O184" s="18">
        <f t="shared" si="70"/>
        <v>0</v>
      </c>
      <c r="P184" s="14">
        <f t="shared" ca="1" si="61"/>
        <v>5.9015680000000001</v>
      </c>
      <c r="Q184" s="21">
        <f t="shared" si="62"/>
        <v>0</v>
      </c>
      <c r="R184" s="14">
        <f t="shared" si="71"/>
        <v>0</v>
      </c>
      <c r="S184" s="4" t="str">
        <f t="shared" si="72"/>
        <v>INCORPJ=</v>
      </c>
      <c r="T184" s="35">
        <f t="shared" si="73"/>
        <v>44379</v>
      </c>
      <c r="U184" s="3"/>
      <c r="V184" s="3"/>
      <c r="W184" s="76">
        <f>[2]Plan1!$A254</f>
        <v>44562</v>
      </c>
      <c r="X184" s="76" t="str">
        <f>[2]Plan1!$C254</f>
        <v>Confraternização Universal</v>
      </c>
      <c r="Y184" s="66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1">
        <f t="shared" si="63"/>
        <v>44339</v>
      </c>
      <c r="B185" s="15">
        <f t="shared" ca="1" si="74"/>
        <v>1005.901568</v>
      </c>
      <c r="C185" s="14">
        <f t="shared" si="64"/>
        <v>1000</v>
      </c>
      <c r="D185" s="13">
        <f ca="1">IF(A185&lt;$B$1,VLOOKUP(A185,[1]DI!$A$4:$B$15000,2,FALSE),0)</f>
        <v>0</v>
      </c>
      <c r="E185" s="14">
        <f t="shared" ca="1" si="57"/>
        <v>1</v>
      </c>
      <c r="F185" s="14">
        <f ca="1">(TRUNC(PRODUCT($E$12:$E184),16))</f>
        <v>1.01052422719734</v>
      </c>
      <c r="G185" s="14">
        <f t="shared" ca="1" si="65"/>
        <v>1.00661558408778</v>
      </c>
      <c r="H185" s="14">
        <f t="shared" ca="1" si="58"/>
        <v>1.0038829600000001</v>
      </c>
      <c r="I185" s="13">
        <f t="shared" si="66"/>
        <v>1.4999999999999999E-2</v>
      </c>
      <c r="J185" s="35">
        <f t="shared" si="67"/>
        <v>44291</v>
      </c>
      <c r="K185" s="2">
        <f t="shared" si="68"/>
        <v>33</v>
      </c>
      <c r="L185" s="18">
        <f t="shared" si="69"/>
        <v>34</v>
      </c>
      <c r="M185" s="12">
        <f t="shared" si="59"/>
        <v>1.0020108000000001</v>
      </c>
      <c r="N185" s="12">
        <f t="shared" ca="1" si="60"/>
        <v>1.0059015680000001</v>
      </c>
      <c r="O185" s="18">
        <f t="shared" si="70"/>
        <v>0</v>
      </c>
      <c r="P185" s="14">
        <f t="shared" ca="1" si="61"/>
        <v>5.9015680000000001</v>
      </c>
      <c r="Q185" s="21">
        <f t="shared" si="62"/>
        <v>0</v>
      </c>
      <c r="R185" s="14">
        <f t="shared" si="71"/>
        <v>0</v>
      </c>
      <c r="S185" s="4" t="str">
        <f t="shared" si="72"/>
        <v>INCORPJ=</v>
      </c>
      <c r="T185" s="35">
        <f t="shared" si="73"/>
        <v>44379</v>
      </c>
      <c r="U185" s="3"/>
      <c r="V185" s="3"/>
      <c r="W185" s="76">
        <f>[2]Plan1!$A255</f>
        <v>44620</v>
      </c>
      <c r="X185" s="76" t="str">
        <f>[2]Plan1!$C255</f>
        <v>Carnaval</v>
      </c>
      <c r="Y185" s="66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1">
        <f t="shared" si="63"/>
        <v>44340</v>
      </c>
      <c r="B186" s="15">
        <f t="shared" ca="1" si="74"/>
        <v>1005.901568</v>
      </c>
      <c r="C186" s="14">
        <f t="shared" si="64"/>
        <v>1000</v>
      </c>
      <c r="D186" s="13">
        <f ca="1">IF(A186&lt;$B$1,VLOOKUP(A186,[1]DI!$A$4:$B$15000,2,FALSE),0)</f>
        <v>3.4000000000000002E-2</v>
      </c>
      <c r="E186" s="14">
        <f t="shared" ca="1" si="57"/>
        <v>1.00013269</v>
      </c>
      <c r="F186" s="14">
        <f ca="1">(TRUNC(PRODUCT($E$12:$E185),16))</f>
        <v>1.01052422719734</v>
      </c>
      <c r="G186" s="14">
        <f t="shared" ca="1" si="65"/>
        <v>1.00661558408778</v>
      </c>
      <c r="H186" s="14">
        <f t="shared" ca="1" si="58"/>
        <v>1.0038829600000001</v>
      </c>
      <c r="I186" s="13">
        <f t="shared" si="66"/>
        <v>1.4999999999999999E-2</v>
      </c>
      <c r="J186" s="35">
        <f t="shared" si="67"/>
        <v>44291</v>
      </c>
      <c r="K186" s="2">
        <f t="shared" si="68"/>
        <v>34</v>
      </c>
      <c r="L186" s="18">
        <f t="shared" si="69"/>
        <v>34</v>
      </c>
      <c r="M186" s="12">
        <f t="shared" si="59"/>
        <v>1.0020108000000001</v>
      </c>
      <c r="N186" s="12">
        <f t="shared" ca="1" si="60"/>
        <v>1.0059015680000001</v>
      </c>
      <c r="O186" s="18">
        <f t="shared" si="70"/>
        <v>0</v>
      </c>
      <c r="P186" s="14">
        <f t="shared" ca="1" si="61"/>
        <v>5.9015680000000001</v>
      </c>
      <c r="Q186" s="21">
        <f t="shared" si="62"/>
        <v>0</v>
      </c>
      <c r="R186" s="14">
        <f t="shared" si="71"/>
        <v>0</v>
      </c>
      <c r="S186" s="4" t="str">
        <f t="shared" si="72"/>
        <v>INCORPJ=</v>
      </c>
      <c r="T186" s="35">
        <f t="shared" si="73"/>
        <v>44379</v>
      </c>
      <c r="U186" s="3"/>
      <c r="V186" s="3"/>
      <c r="W186" s="76">
        <f>[2]Plan1!$A256</f>
        <v>44621</v>
      </c>
      <c r="X186" s="76" t="str">
        <f>[2]Plan1!$C256</f>
        <v>Carnaval</v>
      </c>
      <c r="Y186" s="66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1">
        <f t="shared" si="63"/>
        <v>44341</v>
      </c>
      <c r="B187" s="15">
        <f t="shared" ca="1" si="74"/>
        <v>1006.094475</v>
      </c>
      <c r="C187" s="14">
        <f t="shared" si="64"/>
        <v>1000</v>
      </c>
      <c r="D187" s="13">
        <f ca="1">IF(A187&lt;$B$1,VLOOKUP(A187,[1]DI!$A$4:$B$15000,2,FALSE),0)</f>
        <v>3.4000000000000002E-2</v>
      </c>
      <c r="E187" s="14">
        <f t="shared" ca="1" si="57"/>
        <v>1.00013269</v>
      </c>
      <c r="F187" s="14">
        <f ca="1">(TRUNC(PRODUCT($E$12:$E186),16))</f>
        <v>1.0106583136570499</v>
      </c>
      <c r="G187" s="14">
        <f t="shared" ca="1" si="65"/>
        <v>1.00661558408778</v>
      </c>
      <c r="H187" s="14">
        <f t="shared" ca="1" si="58"/>
        <v>1.0040161599999999</v>
      </c>
      <c r="I187" s="13">
        <f t="shared" si="66"/>
        <v>1.4999999999999999E-2</v>
      </c>
      <c r="J187" s="35">
        <f t="shared" si="67"/>
        <v>44291</v>
      </c>
      <c r="K187" s="2">
        <f t="shared" si="68"/>
        <v>35</v>
      </c>
      <c r="L187" s="18">
        <f t="shared" si="69"/>
        <v>35</v>
      </c>
      <c r="M187" s="12">
        <f t="shared" si="59"/>
        <v>1.002070002</v>
      </c>
      <c r="N187" s="12">
        <f t="shared" ca="1" si="60"/>
        <v>1.006094475</v>
      </c>
      <c r="O187" s="18">
        <f t="shared" si="70"/>
        <v>0</v>
      </c>
      <c r="P187" s="14">
        <f t="shared" ca="1" si="61"/>
        <v>6.0944750000000001</v>
      </c>
      <c r="Q187" s="21">
        <f t="shared" si="62"/>
        <v>0</v>
      </c>
      <c r="R187" s="14">
        <f t="shared" si="71"/>
        <v>0</v>
      </c>
      <c r="S187" s="4" t="str">
        <f t="shared" si="72"/>
        <v>INCORPJ=</v>
      </c>
      <c r="T187" s="35">
        <f t="shared" si="73"/>
        <v>44379</v>
      </c>
      <c r="U187" s="3"/>
      <c r="V187" s="3"/>
      <c r="W187" s="76">
        <f>[2]Plan1!$A257</f>
        <v>44666</v>
      </c>
      <c r="X187" s="76" t="str">
        <f>[2]Plan1!$C257</f>
        <v>Paixão de Cristo</v>
      </c>
      <c r="Y187" s="66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1">
        <f t="shared" si="63"/>
        <v>44342</v>
      </c>
      <c r="B188" s="15">
        <f t="shared" ca="1" si="74"/>
        <v>1006.287423</v>
      </c>
      <c r="C188" s="14">
        <f t="shared" si="64"/>
        <v>1000</v>
      </c>
      <c r="D188" s="13">
        <f ca="1">IF(A188&lt;$B$1,VLOOKUP(A188,[1]DI!$A$4:$B$15000,2,FALSE),0)</f>
        <v>3.4000000000000002E-2</v>
      </c>
      <c r="E188" s="14">
        <f t="shared" ca="1" si="57"/>
        <v>1.00013269</v>
      </c>
      <c r="F188" s="14">
        <f ca="1">(TRUNC(PRODUCT($E$12:$E187),16))</f>
        <v>1.01079241790869</v>
      </c>
      <c r="G188" s="14">
        <f t="shared" ca="1" si="65"/>
        <v>1.00661558408778</v>
      </c>
      <c r="H188" s="14">
        <f t="shared" ca="1" si="58"/>
        <v>1.0041493800000001</v>
      </c>
      <c r="I188" s="13">
        <f t="shared" si="66"/>
        <v>1.4999999999999999E-2</v>
      </c>
      <c r="J188" s="35">
        <f t="shared" si="67"/>
        <v>44291</v>
      </c>
      <c r="K188" s="2">
        <f t="shared" si="68"/>
        <v>36</v>
      </c>
      <c r="L188" s="18">
        <f t="shared" si="69"/>
        <v>36</v>
      </c>
      <c r="M188" s="12">
        <f t="shared" si="59"/>
        <v>1.0021292079999999</v>
      </c>
      <c r="N188" s="12">
        <f t="shared" ca="1" si="60"/>
        <v>1.0062874230000001</v>
      </c>
      <c r="O188" s="18">
        <f t="shared" si="70"/>
        <v>0</v>
      </c>
      <c r="P188" s="14">
        <f t="shared" ca="1" si="61"/>
        <v>6.2874230000000004</v>
      </c>
      <c r="Q188" s="21">
        <f t="shared" si="62"/>
        <v>0</v>
      </c>
      <c r="R188" s="14">
        <f t="shared" si="71"/>
        <v>0</v>
      </c>
      <c r="S188" s="4" t="str">
        <f t="shared" si="72"/>
        <v>INCORPJ=</v>
      </c>
      <c r="T188" s="35">
        <f t="shared" si="73"/>
        <v>44379</v>
      </c>
      <c r="U188" s="3"/>
      <c r="V188" s="3"/>
      <c r="W188" s="76">
        <f>[2]Plan1!$A258</f>
        <v>44672</v>
      </c>
      <c r="X188" s="76" t="str">
        <f>[2]Plan1!$C258</f>
        <v>Tiradentes</v>
      </c>
      <c r="Y188" s="66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1">
        <f t="shared" si="63"/>
        <v>44343</v>
      </c>
      <c r="B189" s="15">
        <f t="shared" ca="1" si="74"/>
        <v>1006.48040999</v>
      </c>
      <c r="C189" s="14">
        <f t="shared" si="64"/>
        <v>1000</v>
      </c>
      <c r="D189" s="13">
        <f ca="1">IF(A189&lt;$B$1,VLOOKUP(A189,[1]DI!$A$4:$B$15000,2,FALSE),0)</f>
        <v>3.4000000000000002E-2</v>
      </c>
      <c r="E189" s="14">
        <f t="shared" ca="1" si="57"/>
        <v>1.00013269</v>
      </c>
      <c r="F189" s="14">
        <f ca="1">(TRUNC(PRODUCT($E$12:$E188),16))</f>
        <v>1.0109265399546199</v>
      </c>
      <c r="G189" s="14">
        <f t="shared" ca="1" si="65"/>
        <v>1.00661558408778</v>
      </c>
      <c r="H189" s="14">
        <f t="shared" ca="1" si="58"/>
        <v>1.0042826199999999</v>
      </c>
      <c r="I189" s="13">
        <f t="shared" si="66"/>
        <v>1.4999999999999999E-2</v>
      </c>
      <c r="J189" s="35">
        <f t="shared" si="67"/>
        <v>44291</v>
      </c>
      <c r="K189" s="2">
        <f t="shared" si="68"/>
        <v>37</v>
      </c>
      <c r="L189" s="18">
        <f t="shared" si="69"/>
        <v>37</v>
      </c>
      <c r="M189" s="12">
        <f t="shared" si="59"/>
        <v>1.002188418</v>
      </c>
      <c r="N189" s="12">
        <f t="shared" ca="1" si="60"/>
        <v>1.00648041</v>
      </c>
      <c r="O189" s="18">
        <f t="shared" si="70"/>
        <v>0</v>
      </c>
      <c r="P189" s="14">
        <f t="shared" ca="1" si="61"/>
        <v>6.4804099900000001</v>
      </c>
      <c r="Q189" s="21">
        <f t="shared" si="62"/>
        <v>0</v>
      </c>
      <c r="R189" s="14">
        <f t="shared" si="71"/>
        <v>0</v>
      </c>
      <c r="S189" s="4" t="str">
        <f t="shared" si="72"/>
        <v>INCORPJ=</v>
      </c>
      <c r="T189" s="35">
        <f t="shared" si="73"/>
        <v>44379</v>
      </c>
      <c r="U189" s="3"/>
      <c r="V189" s="3"/>
      <c r="W189" s="76">
        <f>[2]Plan1!$A259</f>
        <v>44682</v>
      </c>
      <c r="X189" s="76" t="str">
        <f>[2]Plan1!$C259</f>
        <v>Dia do Trabalho</v>
      </c>
      <c r="Y189" s="66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1">
        <f t="shared" si="63"/>
        <v>44344</v>
      </c>
      <c r="B190" s="15">
        <f t="shared" ca="1" si="74"/>
        <v>1006.67343499</v>
      </c>
      <c r="C190" s="14">
        <f t="shared" si="64"/>
        <v>1000</v>
      </c>
      <c r="D190" s="13">
        <f ca="1">IF(A190&lt;$B$1,VLOOKUP(A190,[1]DI!$A$4:$B$15000,2,FALSE),0)</f>
        <v>3.4000000000000002E-2</v>
      </c>
      <c r="E190" s="14">
        <f t="shared" ca="1" si="57"/>
        <v>1.00013269</v>
      </c>
      <c r="F190" s="14">
        <f ca="1">(TRUNC(PRODUCT($E$12:$E189),16))</f>
        <v>1.0110606797972099</v>
      </c>
      <c r="G190" s="14">
        <f t="shared" ca="1" si="65"/>
        <v>1.00661558408778</v>
      </c>
      <c r="H190" s="14">
        <f t="shared" ca="1" si="58"/>
        <v>1.00441588</v>
      </c>
      <c r="I190" s="13">
        <f t="shared" si="66"/>
        <v>1.4999999999999999E-2</v>
      </c>
      <c r="J190" s="35">
        <f t="shared" si="67"/>
        <v>44291</v>
      </c>
      <c r="K190" s="2">
        <f t="shared" si="68"/>
        <v>38</v>
      </c>
      <c r="L190" s="18">
        <f t="shared" si="69"/>
        <v>38</v>
      </c>
      <c r="M190" s="12">
        <f t="shared" si="59"/>
        <v>1.0022476300000001</v>
      </c>
      <c r="N190" s="12">
        <f t="shared" ca="1" si="60"/>
        <v>1.0066734349999999</v>
      </c>
      <c r="O190" s="18">
        <f t="shared" si="70"/>
        <v>0</v>
      </c>
      <c r="P190" s="14">
        <f t="shared" ca="1" si="61"/>
        <v>6.6734349899999996</v>
      </c>
      <c r="Q190" s="21">
        <f t="shared" si="62"/>
        <v>0</v>
      </c>
      <c r="R190" s="14">
        <f t="shared" si="71"/>
        <v>0</v>
      </c>
      <c r="S190" s="4" t="str">
        <f t="shared" si="72"/>
        <v>INCORPJ=</v>
      </c>
      <c r="T190" s="35">
        <f t="shared" si="73"/>
        <v>44379</v>
      </c>
      <c r="U190" s="3"/>
      <c r="V190" s="3"/>
      <c r="W190" s="76">
        <f>[2]Plan1!$A260</f>
        <v>44728</v>
      </c>
      <c r="X190" s="76" t="str">
        <f>[2]Plan1!$C260</f>
        <v>Corpus Christi</v>
      </c>
      <c r="Y190" s="66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1">
        <f t="shared" si="63"/>
        <v>44345</v>
      </c>
      <c r="B191" s="15">
        <f t="shared" ca="1" si="74"/>
        <v>1006.86650099</v>
      </c>
      <c r="C191" s="14">
        <f t="shared" si="64"/>
        <v>1000</v>
      </c>
      <c r="D191" s="13">
        <f ca="1">IF(A191&lt;$B$1,VLOOKUP(A191,[1]DI!$A$4:$B$15000,2,FALSE),0)</f>
        <v>0</v>
      </c>
      <c r="E191" s="14">
        <f t="shared" ca="1" si="57"/>
        <v>1</v>
      </c>
      <c r="F191" s="14">
        <f ca="1">(TRUNC(PRODUCT($E$12:$E190),16))</f>
        <v>1.01119483743881</v>
      </c>
      <c r="G191" s="14">
        <f t="shared" ca="1" si="65"/>
        <v>1.00661558408778</v>
      </c>
      <c r="H191" s="14">
        <f t="shared" ca="1" si="58"/>
        <v>1.0045491600000001</v>
      </c>
      <c r="I191" s="13">
        <f t="shared" si="66"/>
        <v>1.4999999999999999E-2</v>
      </c>
      <c r="J191" s="35">
        <f t="shared" si="67"/>
        <v>44291</v>
      </c>
      <c r="K191" s="2">
        <f t="shared" si="68"/>
        <v>38</v>
      </c>
      <c r="L191" s="18">
        <f t="shared" si="69"/>
        <v>39</v>
      </c>
      <c r="M191" s="12">
        <f t="shared" si="59"/>
        <v>1.0023068470000001</v>
      </c>
      <c r="N191" s="12">
        <f t="shared" ca="1" si="60"/>
        <v>1.006866501</v>
      </c>
      <c r="O191" s="18">
        <f t="shared" si="70"/>
        <v>0</v>
      </c>
      <c r="P191" s="14">
        <f t="shared" ca="1" si="61"/>
        <v>6.8665009899999996</v>
      </c>
      <c r="Q191" s="21">
        <f t="shared" si="62"/>
        <v>0</v>
      </c>
      <c r="R191" s="14">
        <f t="shared" si="71"/>
        <v>0</v>
      </c>
      <c r="S191" s="4" t="str">
        <f t="shared" si="72"/>
        <v>INCORPJ=</v>
      </c>
      <c r="T191" s="35">
        <f t="shared" si="73"/>
        <v>44379</v>
      </c>
      <c r="U191" s="3"/>
      <c r="V191" s="3"/>
      <c r="W191" s="76">
        <f>[2]Plan1!$A261</f>
        <v>44811</v>
      </c>
      <c r="X191" s="76" t="str">
        <f>[2]Plan1!$C261</f>
        <v>Independência do Brasil</v>
      </c>
      <c r="Y191" s="66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1">
        <f t="shared" si="63"/>
        <v>44346</v>
      </c>
      <c r="B192" s="15">
        <f t="shared" ca="1" si="74"/>
        <v>1006.86650099</v>
      </c>
      <c r="C192" s="14">
        <f t="shared" si="64"/>
        <v>1000</v>
      </c>
      <c r="D192" s="13">
        <f ca="1">IF(A192&lt;$B$1,VLOOKUP(A192,[1]DI!$A$4:$B$15000,2,FALSE),0)</f>
        <v>0</v>
      </c>
      <c r="E192" s="14">
        <f t="shared" ca="1" si="57"/>
        <v>1</v>
      </c>
      <c r="F192" s="14">
        <f ca="1">(TRUNC(PRODUCT($E$12:$E191),16))</f>
        <v>1.01119483743881</v>
      </c>
      <c r="G192" s="14">
        <f t="shared" ca="1" si="65"/>
        <v>1.00661558408778</v>
      </c>
      <c r="H192" s="14">
        <f t="shared" ca="1" si="58"/>
        <v>1.0045491600000001</v>
      </c>
      <c r="I192" s="13">
        <f t="shared" si="66"/>
        <v>1.4999999999999999E-2</v>
      </c>
      <c r="J192" s="35">
        <f t="shared" si="67"/>
        <v>44291</v>
      </c>
      <c r="K192" s="2">
        <f t="shared" si="68"/>
        <v>38</v>
      </c>
      <c r="L192" s="18">
        <f t="shared" si="69"/>
        <v>39</v>
      </c>
      <c r="M192" s="12">
        <f t="shared" si="59"/>
        <v>1.0023068470000001</v>
      </c>
      <c r="N192" s="12">
        <f t="shared" ca="1" si="60"/>
        <v>1.006866501</v>
      </c>
      <c r="O192" s="18">
        <f t="shared" si="70"/>
        <v>0</v>
      </c>
      <c r="P192" s="14">
        <f t="shared" ca="1" si="61"/>
        <v>6.8665009899999996</v>
      </c>
      <c r="Q192" s="21">
        <f t="shared" si="62"/>
        <v>0</v>
      </c>
      <c r="R192" s="14">
        <f t="shared" si="71"/>
        <v>0</v>
      </c>
      <c r="S192" s="4" t="str">
        <f t="shared" si="72"/>
        <v>INCORPJ=</v>
      </c>
      <c r="T192" s="35">
        <f t="shared" si="73"/>
        <v>44379</v>
      </c>
      <c r="U192" s="3"/>
      <c r="V192" s="3"/>
      <c r="W192" s="76">
        <f>[2]Plan1!$A262</f>
        <v>44846</v>
      </c>
      <c r="X192" s="76" t="str">
        <f>[2]Plan1!$C262</f>
        <v>Nossa Sr.a Aparecida - Padroeira do Brasil</v>
      </c>
      <c r="Y192" s="66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1">
        <f t="shared" si="63"/>
        <v>44347</v>
      </c>
      <c r="B193" s="15">
        <f t="shared" ca="1" si="74"/>
        <v>1006.86650099</v>
      </c>
      <c r="C193" s="14">
        <f t="shared" si="64"/>
        <v>1000</v>
      </c>
      <c r="D193" s="13">
        <f ca="1">IF(A193&lt;$B$1,VLOOKUP(A193,[1]DI!$A$4:$B$15000,2,FALSE),0)</f>
        <v>3.4000000000000002E-2</v>
      </c>
      <c r="E193" s="14">
        <f t="shared" ca="1" si="57"/>
        <v>1.00013269</v>
      </c>
      <c r="F193" s="14">
        <f ca="1">(TRUNC(PRODUCT($E$12:$E192),16))</f>
        <v>1.01119483743881</v>
      </c>
      <c r="G193" s="14">
        <f t="shared" ca="1" si="65"/>
        <v>1.00661558408778</v>
      </c>
      <c r="H193" s="14">
        <f t="shared" ca="1" si="58"/>
        <v>1.0045491600000001</v>
      </c>
      <c r="I193" s="13">
        <f t="shared" si="66"/>
        <v>1.4999999999999999E-2</v>
      </c>
      <c r="J193" s="35">
        <f t="shared" si="67"/>
        <v>44291</v>
      </c>
      <c r="K193" s="2">
        <f t="shared" si="68"/>
        <v>39</v>
      </c>
      <c r="L193" s="18">
        <f t="shared" si="69"/>
        <v>39</v>
      </c>
      <c r="M193" s="12">
        <f t="shared" si="59"/>
        <v>1.0023068470000001</v>
      </c>
      <c r="N193" s="12">
        <f t="shared" ca="1" si="60"/>
        <v>1.006866501</v>
      </c>
      <c r="O193" s="18">
        <f t="shared" si="70"/>
        <v>0</v>
      </c>
      <c r="P193" s="14">
        <f t="shared" ca="1" si="61"/>
        <v>6.8665009899999996</v>
      </c>
      <c r="Q193" s="21">
        <f t="shared" si="62"/>
        <v>0</v>
      </c>
      <c r="R193" s="14">
        <f t="shared" si="71"/>
        <v>0</v>
      </c>
      <c r="S193" s="4" t="str">
        <f t="shared" si="72"/>
        <v>INCORPJ=</v>
      </c>
      <c r="T193" s="35">
        <f t="shared" si="73"/>
        <v>44379</v>
      </c>
      <c r="U193" s="3"/>
      <c r="V193" s="3"/>
      <c r="W193" s="76">
        <f>[2]Plan1!$A263</f>
        <v>44867</v>
      </c>
      <c r="X193" s="76" t="str">
        <f>[2]Plan1!$C263</f>
        <v>Finados</v>
      </c>
      <c r="Y193" s="66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1">
        <f t="shared" si="63"/>
        <v>44348</v>
      </c>
      <c r="B194" s="15">
        <f t="shared" ca="1" si="74"/>
        <v>1007.05959599</v>
      </c>
      <c r="C194" s="14">
        <f t="shared" si="64"/>
        <v>1000</v>
      </c>
      <c r="D194" s="13">
        <f ca="1">IF(A194&lt;$B$1,VLOOKUP(A194,[1]DI!$A$4:$B$15000,2,FALSE),0)</f>
        <v>3.4000000000000002E-2</v>
      </c>
      <c r="E194" s="14">
        <f t="shared" ca="1" si="57"/>
        <v>1.00013269</v>
      </c>
      <c r="F194" s="14">
        <f ca="1">(TRUNC(PRODUCT($E$12:$E193),16))</f>
        <v>1.01132901288179</v>
      </c>
      <c r="G194" s="14">
        <f t="shared" ca="1" si="65"/>
        <v>1.00661558408778</v>
      </c>
      <c r="H194" s="14">
        <f t="shared" ca="1" si="58"/>
        <v>1.00468245</v>
      </c>
      <c r="I194" s="13">
        <f t="shared" si="66"/>
        <v>1.4999999999999999E-2</v>
      </c>
      <c r="J194" s="35">
        <f t="shared" si="67"/>
        <v>44291</v>
      </c>
      <c r="K194" s="2">
        <f t="shared" si="68"/>
        <v>40</v>
      </c>
      <c r="L194" s="18">
        <f t="shared" si="69"/>
        <v>40</v>
      </c>
      <c r="M194" s="12">
        <f t="shared" si="59"/>
        <v>1.0023660670000001</v>
      </c>
      <c r="N194" s="12">
        <f t="shared" ca="1" si="60"/>
        <v>1.0070595959999999</v>
      </c>
      <c r="O194" s="18">
        <f t="shared" si="70"/>
        <v>0</v>
      </c>
      <c r="P194" s="14">
        <f t="shared" ca="1" si="61"/>
        <v>7.05959599</v>
      </c>
      <c r="Q194" s="21">
        <f t="shared" si="62"/>
        <v>0</v>
      </c>
      <c r="R194" s="14">
        <f t="shared" si="71"/>
        <v>0</v>
      </c>
      <c r="S194" s="4" t="str">
        <f t="shared" si="72"/>
        <v>INCORPJ=</v>
      </c>
      <c r="T194" s="35">
        <f t="shared" si="73"/>
        <v>44379</v>
      </c>
      <c r="U194" s="22"/>
      <c r="V194" s="22"/>
      <c r="W194" s="76">
        <f>[2]Plan1!$A264</f>
        <v>44880</v>
      </c>
      <c r="X194" s="76" t="str">
        <f>[2]Plan1!$C264</f>
        <v>Proclamação da República</v>
      </c>
      <c r="Y194" s="66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</row>
    <row r="195" spans="1:149" x14ac:dyDescent="0.15">
      <c r="A195" s="41">
        <f t="shared" si="63"/>
        <v>44349</v>
      </c>
      <c r="B195" s="15">
        <f t="shared" ca="1" si="74"/>
        <v>1007.25273</v>
      </c>
      <c r="C195" s="14">
        <f t="shared" si="64"/>
        <v>1000</v>
      </c>
      <c r="D195" s="13">
        <f ca="1">IF(A195&lt;$B$1,VLOOKUP(A195,[1]DI!$A$4:$B$15000,2,FALSE),0)</f>
        <v>3.4000000000000002E-2</v>
      </c>
      <c r="E195" s="14">
        <f t="shared" ca="1" si="57"/>
        <v>1.00013269</v>
      </c>
      <c r="F195" s="14">
        <f ca="1">(TRUNC(PRODUCT($E$12:$E194),16))</f>
        <v>1.01146320612851</v>
      </c>
      <c r="G195" s="14">
        <f t="shared" ca="1" si="65"/>
        <v>1.00661558408778</v>
      </c>
      <c r="H195" s="14">
        <f t="shared" ca="1" si="58"/>
        <v>1.0048157600000001</v>
      </c>
      <c r="I195" s="13">
        <f t="shared" si="66"/>
        <v>1.4999999999999999E-2</v>
      </c>
      <c r="J195" s="35">
        <f t="shared" si="67"/>
        <v>44291</v>
      </c>
      <c r="K195" s="2">
        <f t="shared" si="68"/>
        <v>41</v>
      </c>
      <c r="L195" s="18">
        <f t="shared" si="69"/>
        <v>41</v>
      </c>
      <c r="M195" s="12">
        <f t="shared" si="59"/>
        <v>1.0024252899999999</v>
      </c>
      <c r="N195" s="12">
        <f t="shared" ca="1" si="60"/>
        <v>1.00725273</v>
      </c>
      <c r="O195" s="18">
        <f t="shared" si="70"/>
        <v>0</v>
      </c>
      <c r="P195" s="14">
        <f t="shared" ca="1" si="61"/>
        <v>7.2527299999999997</v>
      </c>
      <c r="Q195" s="21">
        <f t="shared" si="62"/>
        <v>0</v>
      </c>
      <c r="R195" s="14">
        <f t="shared" si="71"/>
        <v>0</v>
      </c>
      <c r="S195" s="4" t="str">
        <f t="shared" si="72"/>
        <v>INCORPJ=</v>
      </c>
      <c r="T195" s="35">
        <f t="shared" si="73"/>
        <v>44379</v>
      </c>
      <c r="U195" s="3"/>
      <c r="V195" s="3"/>
      <c r="W195" s="76">
        <f>[2]Plan1!$A265</f>
        <v>44920</v>
      </c>
      <c r="X195" s="76" t="str">
        <f>[2]Plan1!$C265</f>
        <v>Natal</v>
      </c>
      <c r="Y195" s="66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1">
        <f t="shared" si="63"/>
        <v>44350</v>
      </c>
      <c r="B196" s="15">
        <f t="shared" ca="1" si="74"/>
        <v>1007.445903</v>
      </c>
      <c r="C196" s="14">
        <f t="shared" si="64"/>
        <v>1000</v>
      </c>
      <c r="D196" s="13">
        <f ca="1">IF(A196&lt;$B$1,VLOOKUP(A196,[1]DI!$A$4:$B$15000,2,FALSE),0)</f>
        <v>0</v>
      </c>
      <c r="E196" s="14">
        <f t="shared" ca="1" si="57"/>
        <v>1</v>
      </c>
      <c r="F196" s="14">
        <f ca="1">(TRUNC(PRODUCT($E$12:$E195),16))</f>
        <v>1.01159741718133</v>
      </c>
      <c r="G196" s="14">
        <f t="shared" ca="1" si="65"/>
        <v>1.00661558408778</v>
      </c>
      <c r="H196" s="14">
        <f t="shared" ca="1" si="58"/>
        <v>1.00494909</v>
      </c>
      <c r="I196" s="13">
        <f t="shared" si="66"/>
        <v>1.4999999999999999E-2</v>
      </c>
      <c r="J196" s="35">
        <f t="shared" si="67"/>
        <v>44291</v>
      </c>
      <c r="K196" s="2">
        <f t="shared" si="68"/>
        <v>41</v>
      </c>
      <c r="L196" s="18">
        <f t="shared" si="69"/>
        <v>42</v>
      </c>
      <c r="M196" s="12">
        <f t="shared" si="59"/>
        <v>1.0024845170000001</v>
      </c>
      <c r="N196" s="12">
        <f t="shared" ca="1" si="60"/>
        <v>1.007445903</v>
      </c>
      <c r="O196" s="18">
        <f t="shared" si="70"/>
        <v>0</v>
      </c>
      <c r="P196" s="14">
        <f t="shared" ca="1" si="61"/>
        <v>7.4459030000000004</v>
      </c>
      <c r="Q196" s="21">
        <f t="shared" si="62"/>
        <v>0</v>
      </c>
      <c r="R196" s="14">
        <f t="shared" si="71"/>
        <v>0</v>
      </c>
      <c r="S196" s="4" t="str">
        <f t="shared" si="72"/>
        <v>INCORPJ=</v>
      </c>
      <c r="T196" s="35">
        <f t="shared" si="73"/>
        <v>44379</v>
      </c>
      <c r="U196" s="3"/>
      <c r="V196" s="3"/>
      <c r="W196" s="76">
        <f>[2]Plan1!$A266</f>
        <v>44927</v>
      </c>
      <c r="X196" s="76" t="str">
        <f>[2]Plan1!$C266</f>
        <v>Confraternização Universal</v>
      </c>
      <c r="Y196" s="66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1">
        <f t="shared" si="63"/>
        <v>44351</v>
      </c>
      <c r="B197" s="15">
        <f t="shared" ref="B197:B198" ca="1" si="79">IF(A197&lt;=TODAY(),C197+P197,IF(AND(A197&gt;TODAY(),A197&lt;=$B$1),IF(VLOOKUP(TODAY(),$A$10:$D$5000,4,FALSE)=0,"n.d",C197+P197),"n.d"))</f>
        <v>1007.445903</v>
      </c>
      <c r="C197" s="14">
        <f t="shared" ref="C197:C198" si="80">(C196-R196)</f>
        <v>1000</v>
      </c>
      <c r="D197" s="13">
        <f ca="1">IF(A197&lt;$B$1,VLOOKUP(A197,[1]DI!$A$4:$B$15000,2,FALSE),0)</f>
        <v>3.4000000000000002E-2</v>
      </c>
      <c r="E197" s="14">
        <f t="shared" ref="E197:E198" ca="1" si="81">ROUND(((1+D197)^(1/252)),8)</f>
        <v>1.00013269</v>
      </c>
      <c r="F197" s="14">
        <f ca="1">(TRUNC(PRODUCT($E$12:$E196),16))</f>
        <v>1.01159741718133</v>
      </c>
      <c r="G197" s="14">
        <f t="shared" ref="G197:G198" ca="1" si="82">IF(O196&gt;0,F196,G196)</f>
        <v>1.00661558408778</v>
      </c>
      <c r="H197" s="14">
        <f t="shared" ref="H197:H198" ca="1" si="83">ROUND(F197/G197,8)</f>
        <v>1.00494909</v>
      </c>
      <c r="I197" s="13">
        <f t="shared" si="66"/>
        <v>1.4999999999999999E-2</v>
      </c>
      <c r="J197" s="35">
        <f t="shared" ref="J197:J198" si="84">IF(O196&gt;0,VLOOKUP(O196,W$12:AG$150,2),J196)</f>
        <v>44291</v>
      </c>
      <c r="K197" s="2">
        <f t="shared" ref="K197:K198" si="85">IF(A197&gt;J197,IF(NETWORKDAYS(J197,A197,$W$160:$W$544)-1=0,1,NETWORKDAYS(J197,A197,$W$160:$W$544)-1),0)</f>
        <v>42</v>
      </c>
      <c r="L197" s="18">
        <f t="shared" ref="L197:L198" si="86">IF(AND(K197=1,K196=1),1,IF(K197&gt;0,IF(K197=K196,K197+1,K197),0))</f>
        <v>42</v>
      </c>
      <c r="M197" s="12">
        <f t="shared" ref="M197:M198" si="87">ROUND((I197+1)^(L197/252),9)</f>
        <v>1.0024845170000001</v>
      </c>
      <c r="N197" s="12">
        <f t="shared" ref="N197:N198" ca="1" si="88">ROUND(H197*M197,9)</f>
        <v>1.007445903</v>
      </c>
      <c r="O197" s="18">
        <f t="shared" ref="O197:O198" si="89">IF(VLOOKUP(A197,X$12:AE$150,8)=VLOOKUP(A196,X$12:AE$150,8),0,VLOOKUP(A197,X$12:AE$150,8))</f>
        <v>0</v>
      </c>
      <c r="P197" s="14">
        <f t="shared" ref="P197:P198" ca="1" si="90">TRUNC(((N197-1)*C197),8)</f>
        <v>7.4459030000000004</v>
      </c>
      <c r="Q197" s="21">
        <f t="shared" si="62"/>
        <v>0</v>
      </c>
      <c r="R197" s="14">
        <f t="shared" ref="R197:R198" si="91">IF(Q197&gt;0,TRUNC(Q197*C197,8),0)</f>
        <v>0</v>
      </c>
      <c r="S197" s="4" t="str">
        <f t="shared" ref="S197:S198" si="92">IF(O196&gt;0,VLOOKUP(O196,W$12:AG$150,10),S196)</f>
        <v>INCORPJ=</v>
      </c>
      <c r="T197" s="35">
        <f t="shared" ref="T197:T198" si="93">IF(O196&gt;0,VLOOKUP(O196,W$12:AG$150,11),T196)</f>
        <v>44379</v>
      </c>
      <c r="U197" s="22"/>
      <c r="V197" s="22"/>
      <c r="W197" s="76">
        <f>[2]Plan1!$A267</f>
        <v>44977</v>
      </c>
      <c r="X197" s="76" t="str">
        <f>[2]Plan1!$C267</f>
        <v>Carnaval</v>
      </c>
      <c r="Y197" s="66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</row>
    <row r="198" spans="1:149" x14ac:dyDescent="0.15">
      <c r="A198" s="41">
        <f t="shared" si="63"/>
        <v>44352</v>
      </c>
      <c r="B198" s="15">
        <f t="shared" ca="1" si="79"/>
        <v>1007.6391149900001</v>
      </c>
      <c r="C198" s="14">
        <f t="shared" si="80"/>
        <v>1000</v>
      </c>
      <c r="D198" s="13">
        <f ca="1">IF(A198&lt;$B$1,VLOOKUP(A198,[1]DI!$A$4:$B$15000,2,FALSE),0)</f>
        <v>0</v>
      </c>
      <c r="E198" s="14">
        <f t="shared" ca="1" si="81"/>
        <v>1</v>
      </c>
      <c r="F198" s="14">
        <f ca="1">(TRUNC(PRODUCT($E$12:$E197),16))</f>
        <v>1.01173164604261</v>
      </c>
      <c r="G198" s="14">
        <f t="shared" ca="1" si="82"/>
        <v>1.00661558408778</v>
      </c>
      <c r="H198" s="14">
        <f t="shared" ca="1" si="83"/>
        <v>1.00508244</v>
      </c>
      <c r="I198" s="13">
        <f t="shared" si="66"/>
        <v>1.4999999999999999E-2</v>
      </c>
      <c r="J198" s="35">
        <f t="shared" si="84"/>
        <v>44291</v>
      </c>
      <c r="K198" s="2">
        <f t="shared" si="85"/>
        <v>42</v>
      </c>
      <c r="L198" s="18">
        <f t="shared" si="86"/>
        <v>43</v>
      </c>
      <c r="M198" s="12">
        <f t="shared" si="87"/>
        <v>1.002543747</v>
      </c>
      <c r="N198" s="12">
        <f t="shared" ca="1" si="88"/>
        <v>1.0076391149999999</v>
      </c>
      <c r="O198" s="18">
        <f t="shared" si="89"/>
        <v>0</v>
      </c>
      <c r="P198" s="14">
        <f t="shared" ca="1" si="90"/>
        <v>7.6391149900000004</v>
      </c>
      <c r="Q198" s="21">
        <f t="shared" si="62"/>
        <v>0</v>
      </c>
      <c r="R198" s="14">
        <f t="shared" si="91"/>
        <v>0</v>
      </c>
      <c r="S198" s="4" t="str">
        <f t="shared" si="92"/>
        <v>INCORPJ=</v>
      </c>
      <c r="T198" s="35">
        <f t="shared" si="93"/>
        <v>44379</v>
      </c>
      <c r="U198" s="3"/>
      <c r="V198" s="3"/>
      <c r="W198" s="76">
        <f>[2]Plan1!$A268</f>
        <v>44978</v>
      </c>
      <c r="X198" s="76" t="str">
        <f>[2]Plan1!$C268</f>
        <v>Carnaval</v>
      </c>
      <c r="Y198" s="66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1">
        <f t="shared" si="63"/>
        <v>44353</v>
      </c>
      <c r="B199" s="15">
        <f t="shared" ca="1" si="74"/>
        <v>1007.6391149900001</v>
      </c>
      <c r="C199" s="14">
        <f t="shared" si="64"/>
        <v>1000</v>
      </c>
      <c r="D199" s="13">
        <f ca="1">IF(A199&lt;$B$1,VLOOKUP(A199,[1]DI!$A$4:$B$15000,2,FALSE),0)</f>
        <v>0</v>
      </c>
      <c r="E199" s="14">
        <f t="shared" ca="1" si="57"/>
        <v>1</v>
      </c>
      <c r="F199" s="14">
        <f ca="1">(TRUNC(PRODUCT($E$12:$E198),16))</f>
        <v>1.01173164604261</v>
      </c>
      <c r="G199" s="14">
        <f t="shared" ca="1" si="65"/>
        <v>1.00661558408778</v>
      </c>
      <c r="H199" s="14">
        <f t="shared" ca="1" si="58"/>
        <v>1.00508244</v>
      </c>
      <c r="I199" s="13">
        <f t="shared" si="66"/>
        <v>1.4999999999999999E-2</v>
      </c>
      <c r="J199" s="35">
        <f t="shared" si="67"/>
        <v>44291</v>
      </c>
      <c r="K199" s="2">
        <f t="shared" si="68"/>
        <v>42</v>
      </c>
      <c r="L199" s="18">
        <f t="shared" si="69"/>
        <v>43</v>
      </c>
      <c r="M199" s="12">
        <f t="shared" si="59"/>
        <v>1.002543747</v>
      </c>
      <c r="N199" s="12">
        <f t="shared" ca="1" si="60"/>
        <v>1.0076391149999999</v>
      </c>
      <c r="O199" s="18">
        <f t="shared" si="70"/>
        <v>0</v>
      </c>
      <c r="P199" s="14">
        <f t="shared" ca="1" si="61"/>
        <v>7.6391149900000004</v>
      </c>
      <c r="Q199" s="21">
        <f t="shared" si="62"/>
        <v>0</v>
      </c>
      <c r="R199" s="14">
        <f t="shared" si="71"/>
        <v>0</v>
      </c>
      <c r="S199" s="4" t="str">
        <f t="shared" si="72"/>
        <v>INCORPJ=</v>
      </c>
      <c r="T199" s="35">
        <f t="shared" si="73"/>
        <v>44379</v>
      </c>
      <c r="U199" s="3"/>
      <c r="V199" s="3"/>
      <c r="W199" s="76">
        <f>[2]Plan1!$A269</f>
        <v>45023</v>
      </c>
      <c r="X199" s="76" t="str">
        <f>[2]Plan1!$C269</f>
        <v>Paixão de Cristo</v>
      </c>
      <c r="Y199" s="66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1">
        <f t="shared" si="63"/>
        <v>44354</v>
      </c>
      <c r="B200" s="15">
        <f t="shared" ca="1" si="74"/>
        <v>1007.6391149900001</v>
      </c>
      <c r="C200" s="14">
        <f t="shared" si="64"/>
        <v>1000</v>
      </c>
      <c r="D200" s="13">
        <f ca="1">IF(A200&lt;$B$1,VLOOKUP(A200,[1]DI!$A$4:$B$15000,2,FALSE),0)</f>
        <v>3.4000000000000002E-2</v>
      </c>
      <c r="E200" s="14">
        <f t="shared" ca="1" si="57"/>
        <v>1.00013269</v>
      </c>
      <c r="F200" s="14">
        <f ca="1">(TRUNC(PRODUCT($E$12:$E199),16))</f>
        <v>1.01173164604261</v>
      </c>
      <c r="G200" s="14">
        <f t="shared" ca="1" si="65"/>
        <v>1.00661558408778</v>
      </c>
      <c r="H200" s="14">
        <f t="shared" ca="1" si="58"/>
        <v>1.00508244</v>
      </c>
      <c r="I200" s="13">
        <f t="shared" si="66"/>
        <v>1.4999999999999999E-2</v>
      </c>
      <c r="J200" s="35">
        <f t="shared" si="67"/>
        <v>44291</v>
      </c>
      <c r="K200" s="2">
        <f t="shared" si="68"/>
        <v>43</v>
      </c>
      <c r="L200" s="18">
        <f t="shared" si="69"/>
        <v>43</v>
      </c>
      <c r="M200" s="12">
        <f t="shared" si="59"/>
        <v>1.002543747</v>
      </c>
      <c r="N200" s="12">
        <f t="shared" ca="1" si="60"/>
        <v>1.0076391149999999</v>
      </c>
      <c r="O200" s="18">
        <f t="shared" si="70"/>
        <v>0</v>
      </c>
      <c r="P200" s="14">
        <f t="shared" ca="1" si="61"/>
        <v>7.6391149900000004</v>
      </c>
      <c r="Q200" s="21">
        <f t="shared" si="62"/>
        <v>0</v>
      </c>
      <c r="R200" s="14">
        <f t="shared" si="71"/>
        <v>0</v>
      </c>
      <c r="S200" s="4" t="str">
        <f t="shared" si="72"/>
        <v>INCORPJ=</v>
      </c>
      <c r="T200" s="35">
        <f t="shared" si="73"/>
        <v>44379</v>
      </c>
      <c r="U200" s="3"/>
      <c r="V200" s="3"/>
      <c r="W200" s="76">
        <f>[2]Plan1!$A270</f>
        <v>45037</v>
      </c>
      <c r="X200" s="76" t="str">
        <f>[2]Plan1!$C270</f>
        <v>Tiradentes</v>
      </c>
      <c r="Y200" s="66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1">
        <f t="shared" si="63"/>
        <v>44355</v>
      </c>
      <c r="B201" s="15">
        <f t="shared" ca="1" si="74"/>
        <v>1007.83235799</v>
      </c>
      <c r="C201" s="14">
        <f t="shared" si="64"/>
        <v>1000</v>
      </c>
      <c r="D201" s="13">
        <f ca="1">IF(A201&lt;$B$1,VLOOKUP(A201,[1]DI!$A$4:$B$15000,2,FALSE),0)</f>
        <v>3.4000000000000002E-2</v>
      </c>
      <c r="E201" s="14">
        <f t="shared" ca="1" si="57"/>
        <v>1.00013269</v>
      </c>
      <c r="F201" s="14">
        <f ca="1">(TRUNC(PRODUCT($E$12:$E200),16))</f>
        <v>1.0118658927147299</v>
      </c>
      <c r="G201" s="14">
        <f t="shared" ca="1" si="65"/>
        <v>1.00661558408778</v>
      </c>
      <c r="H201" s="14">
        <f t="shared" ca="1" si="58"/>
        <v>1.0052158</v>
      </c>
      <c r="I201" s="13">
        <f t="shared" si="66"/>
        <v>1.4999999999999999E-2</v>
      </c>
      <c r="J201" s="35">
        <f t="shared" si="67"/>
        <v>44291</v>
      </c>
      <c r="K201" s="2">
        <f t="shared" si="68"/>
        <v>44</v>
      </c>
      <c r="L201" s="18">
        <f t="shared" si="69"/>
        <v>44</v>
      </c>
      <c r="M201" s="12">
        <f t="shared" si="59"/>
        <v>1.0026029809999999</v>
      </c>
      <c r="N201" s="12">
        <f t="shared" ca="1" si="60"/>
        <v>1.0078323579999999</v>
      </c>
      <c r="O201" s="18">
        <f t="shared" si="70"/>
        <v>0</v>
      </c>
      <c r="P201" s="14">
        <f t="shared" ca="1" si="61"/>
        <v>7.8323579900000002</v>
      </c>
      <c r="Q201" s="21">
        <f t="shared" si="62"/>
        <v>0</v>
      </c>
      <c r="R201" s="14">
        <f t="shared" si="71"/>
        <v>0</v>
      </c>
      <c r="S201" s="4" t="str">
        <f t="shared" si="72"/>
        <v>INCORPJ=</v>
      </c>
      <c r="T201" s="35">
        <f t="shared" si="73"/>
        <v>44379</v>
      </c>
      <c r="U201" s="3"/>
      <c r="V201" s="3"/>
      <c r="W201" s="76">
        <f>[2]Plan1!$A271</f>
        <v>45047</v>
      </c>
      <c r="X201" s="76" t="str">
        <f>[2]Plan1!$C271</f>
        <v>Dia do Trabalho</v>
      </c>
      <c r="Y201" s="66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1">
        <f t="shared" si="63"/>
        <v>44356</v>
      </c>
      <c r="B202" s="15">
        <f t="shared" ca="1" si="74"/>
        <v>1008.02564899</v>
      </c>
      <c r="C202" s="14">
        <f t="shared" si="64"/>
        <v>1000</v>
      </c>
      <c r="D202" s="13">
        <f ca="1">IF(A202&lt;$B$1,VLOOKUP(A202,[1]DI!$A$4:$B$15000,2,FALSE),0)</f>
        <v>3.4000000000000002E-2</v>
      </c>
      <c r="E202" s="14">
        <f t="shared" ca="1" si="57"/>
        <v>1.00013269</v>
      </c>
      <c r="F202" s="14">
        <f ca="1">(TRUNC(PRODUCT($E$12:$E201),16))</f>
        <v>1.0120001572000299</v>
      </c>
      <c r="G202" s="14">
        <f t="shared" ca="1" si="65"/>
        <v>1.00661558408778</v>
      </c>
      <c r="H202" s="14">
        <f t="shared" ca="1" si="58"/>
        <v>1.00534919</v>
      </c>
      <c r="I202" s="13">
        <f t="shared" si="66"/>
        <v>1.4999999999999999E-2</v>
      </c>
      <c r="J202" s="35">
        <f t="shared" si="67"/>
        <v>44291</v>
      </c>
      <c r="K202" s="2">
        <f t="shared" si="68"/>
        <v>45</v>
      </c>
      <c r="L202" s="18">
        <f t="shared" si="69"/>
        <v>45</v>
      </c>
      <c r="M202" s="12">
        <f t="shared" si="59"/>
        <v>1.002662218</v>
      </c>
      <c r="N202" s="12">
        <f t="shared" ca="1" si="60"/>
        <v>1.0080256489999999</v>
      </c>
      <c r="O202" s="18">
        <f t="shared" si="70"/>
        <v>0</v>
      </c>
      <c r="P202" s="14">
        <f t="shared" ca="1" si="61"/>
        <v>8.0256489900000005</v>
      </c>
      <c r="Q202" s="21">
        <f t="shared" si="62"/>
        <v>0</v>
      </c>
      <c r="R202" s="14">
        <f t="shared" si="71"/>
        <v>0</v>
      </c>
      <c r="S202" s="4" t="str">
        <f t="shared" si="72"/>
        <v>INCORPJ=</v>
      </c>
      <c r="T202" s="35">
        <f t="shared" si="73"/>
        <v>44379</v>
      </c>
      <c r="U202" s="3"/>
      <c r="V202" s="3"/>
      <c r="W202" s="76">
        <f>[2]Plan1!$A272</f>
        <v>45085</v>
      </c>
      <c r="X202" s="76" t="str">
        <f>[2]Plan1!$C272</f>
        <v>Corpus Christi</v>
      </c>
      <c r="Y202" s="66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1">
        <f t="shared" si="63"/>
        <v>44357</v>
      </c>
      <c r="B203" s="15">
        <f t="shared" ca="1" si="74"/>
        <v>1008.21896</v>
      </c>
      <c r="C203" s="14">
        <f t="shared" si="64"/>
        <v>1000</v>
      </c>
      <c r="D203" s="13">
        <f ca="1">IF(A203&lt;$B$1,VLOOKUP(A203,[1]DI!$A$4:$B$15000,2,FALSE),0)</f>
        <v>3.4000000000000002E-2</v>
      </c>
      <c r="E203" s="14">
        <f t="shared" ca="1" si="57"/>
        <v>1.00013269</v>
      </c>
      <c r="F203" s="14">
        <f ca="1">(TRUNC(PRODUCT($E$12:$E202),16))</f>
        <v>1.01213443950089</v>
      </c>
      <c r="G203" s="14">
        <f t="shared" ca="1" si="65"/>
        <v>1.00661558408778</v>
      </c>
      <c r="H203" s="14">
        <f t="shared" ca="1" si="58"/>
        <v>1.00548258</v>
      </c>
      <c r="I203" s="13">
        <f t="shared" si="66"/>
        <v>1.4999999999999999E-2</v>
      </c>
      <c r="J203" s="35">
        <f t="shared" si="67"/>
        <v>44291</v>
      </c>
      <c r="K203" s="2">
        <f t="shared" si="68"/>
        <v>46</v>
      </c>
      <c r="L203" s="18">
        <f t="shared" si="69"/>
        <v>46</v>
      </c>
      <c r="M203" s="12">
        <f t="shared" si="59"/>
        <v>1.002721459</v>
      </c>
      <c r="N203" s="12">
        <f t="shared" ca="1" si="60"/>
        <v>1.00821896</v>
      </c>
      <c r="O203" s="18">
        <f t="shared" si="70"/>
        <v>0</v>
      </c>
      <c r="P203" s="14">
        <f t="shared" ca="1" si="61"/>
        <v>8.2189599999999992</v>
      </c>
      <c r="Q203" s="21">
        <f t="shared" si="62"/>
        <v>0</v>
      </c>
      <c r="R203" s="14">
        <f t="shared" si="71"/>
        <v>0</v>
      </c>
      <c r="S203" s="4" t="str">
        <f t="shared" si="72"/>
        <v>INCORPJ=</v>
      </c>
      <c r="T203" s="35">
        <f t="shared" si="73"/>
        <v>44379</v>
      </c>
      <c r="U203" s="3"/>
      <c r="V203" s="3"/>
      <c r="W203" s="76">
        <f>[2]Plan1!$A273</f>
        <v>45176</v>
      </c>
      <c r="X203" s="76" t="str">
        <f>[2]Plan1!$C273</f>
        <v>Independência do Brasil</v>
      </c>
      <c r="Y203" s="66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1">
        <f t="shared" si="63"/>
        <v>44358</v>
      </c>
      <c r="B204" s="15">
        <f t="shared" ca="1" si="74"/>
        <v>1008.412319</v>
      </c>
      <c r="C204" s="14">
        <f t="shared" si="64"/>
        <v>1000</v>
      </c>
      <c r="D204" s="13">
        <f ca="1">IF(A204&lt;$B$1,VLOOKUP(A204,[1]DI!$A$4:$B$15000,2,FALSE),0)</f>
        <v>3.4000000000000002E-2</v>
      </c>
      <c r="E204" s="14">
        <f t="shared" ref="E204:E267" ca="1" si="94">ROUND(((1+D204)^(1/252)),8)</f>
        <v>1.00013269</v>
      </c>
      <c r="F204" s="14">
        <f ca="1">(TRUNC(PRODUCT($E$12:$E203),16))</f>
        <v>1.0122687396196699</v>
      </c>
      <c r="G204" s="14">
        <f t="shared" ca="1" si="65"/>
        <v>1.00661558408778</v>
      </c>
      <c r="H204" s="14">
        <f t="shared" ref="H204:H267" ca="1" si="95">ROUND(F204/G204,8)</f>
        <v>1.0056160000000001</v>
      </c>
      <c r="I204" s="13">
        <f t="shared" si="66"/>
        <v>1.4999999999999999E-2</v>
      </c>
      <c r="J204" s="35">
        <f t="shared" si="67"/>
        <v>44291</v>
      </c>
      <c r="K204" s="2">
        <f t="shared" si="68"/>
        <v>47</v>
      </c>
      <c r="L204" s="18">
        <f t="shared" si="69"/>
        <v>47</v>
      </c>
      <c r="M204" s="12">
        <f t="shared" ref="M204:M267" si="96">ROUND((I204+1)^(L204/252),9)</f>
        <v>1.002780703</v>
      </c>
      <c r="N204" s="12">
        <f t="shared" ref="N204:N267" ca="1" si="97">ROUND(H204*M204,9)</f>
        <v>1.0084123190000001</v>
      </c>
      <c r="O204" s="18">
        <f t="shared" si="70"/>
        <v>0</v>
      </c>
      <c r="P204" s="14">
        <f t="shared" ref="P204:P267" ca="1" si="98">TRUNC(((N204-1)*C204),8)</f>
        <v>8.4123190000000001</v>
      </c>
      <c r="Q204" s="21">
        <f t="shared" ref="Q204:Q267" si="99">IF($O204&gt;0,VLOOKUP($O204,$W$12:$AC$150,7),0)</f>
        <v>0</v>
      </c>
      <c r="R204" s="14">
        <f t="shared" si="71"/>
        <v>0</v>
      </c>
      <c r="S204" s="4" t="str">
        <f t="shared" si="72"/>
        <v>INCORPJ=</v>
      </c>
      <c r="T204" s="35">
        <f t="shared" si="73"/>
        <v>44379</v>
      </c>
      <c r="U204" s="3"/>
      <c r="V204" s="3"/>
      <c r="W204" s="76">
        <f>[2]Plan1!$A274</f>
        <v>45211</v>
      </c>
      <c r="X204" s="76" t="str">
        <f>[2]Plan1!$C274</f>
        <v>Nossa Sr.a Aparecida - Padroeira do Brasil</v>
      </c>
      <c r="Y204" s="66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1">
        <f t="shared" ref="A205:A268" si="100">(A204+1)</f>
        <v>44359</v>
      </c>
      <c r="B205" s="15">
        <f t="shared" ca="1" si="74"/>
        <v>1008.60571899</v>
      </c>
      <c r="C205" s="14">
        <f t="shared" ref="C205:C268" si="101">(C204-R204)</f>
        <v>1000</v>
      </c>
      <c r="D205" s="13">
        <f ca="1">IF(A205&lt;$B$1,VLOOKUP(A205,[1]DI!$A$4:$B$15000,2,FALSE),0)</f>
        <v>0</v>
      </c>
      <c r="E205" s="14">
        <f t="shared" ca="1" si="94"/>
        <v>1</v>
      </c>
      <c r="F205" s="14">
        <f ca="1">(TRUNC(PRODUCT($E$12:$E204),16))</f>
        <v>1.0124030575587299</v>
      </c>
      <c r="G205" s="14">
        <f t="shared" ref="G205:G268" ca="1" si="102">IF(O204&gt;0,F204,G204)</f>
        <v>1.00661558408778</v>
      </c>
      <c r="H205" s="14">
        <f t="shared" ca="1" si="95"/>
        <v>1.00574944</v>
      </c>
      <c r="I205" s="13">
        <f t="shared" ref="I205:I268" si="103">I204</f>
        <v>1.4999999999999999E-2</v>
      </c>
      <c r="J205" s="35">
        <f t="shared" ref="J205:J268" si="104">IF(O204&gt;0,VLOOKUP(O204,W$12:AG$150,2),J204)</f>
        <v>44291</v>
      </c>
      <c r="K205" s="2">
        <f t="shared" ref="K205:K268" si="105">IF(A205&gt;J205,IF(NETWORKDAYS(J205,A205,$W$160:$W$544)-1=0,1,NETWORKDAYS(J205,A205,$W$160:$W$544)-1),0)</f>
        <v>47</v>
      </c>
      <c r="L205" s="18">
        <f t="shared" ref="L205:L268" si="106">IF(AND(K205=1,K204=1),1,IF(K205&gt;0,IF(K205=K204,K205+1,K205),0))</f>
        <v>48</v>
      </c>
      <c r="M205" s="12">
        <f t="shared" si="96"/>
        <v>1.0028399509999999</v>
      </c>
      <c r="N205" s="12">
        <f t="shared" ca="1" si="97"/>
        <v>1.008605719</v>
      </c>
      <c r="O205" s="18">
        <f t="shared" ref="O205:O268" si="107">IF(VLOOKUP(A205,X$12:AE$150,8)=VLOOKUP(A204,X$12:AE$150,8),0,VLOOKUP(A205,X$12:AE$150,8))</f>
        <v>0</v>
      </c>
      <c r="P205" s="14">
        <f t="shared" ca="1" si="98"/>
        <v>8.6057189899999997</v>
      </c>
      <c r="Q205" s="21">
        <f t="shared" si="99"/>
        <v>0</v>
      </c>
      <c r="R205" s="14">
        <f t="shared" ref="R205:R268" si="108">IF(Q205&gt;0,TRUNC(Q205*C205,8),0)</f>
        <v>0</v>
      </c>
      <c r="S205" s="4" t="str">
        <f t="shared" ref="S205:S268" si="109">IF(O204&gt;0,VLOOKUP(O204,W$12:AG$150,10),S204)</f>
        <v>INCORPJ=</v>
      </c>
      <c r="T205" s="35">
        <f t="shared" ref="T205:T268" si="110">IF(O204&gt;0,VLOOKUP(O204,W$12:AG$150,11),T204)</f>
        <v>44379</v>
      </c>
      <c r="U205" s="3"/>
      <c r="V205" s="3"/>
      <c r="W205" s="76">
        <f>[2]Plan1!$A275</f>
        <v>45232</v>
      </c>
      <c r="X205" s="76" t="str">
        <f>[2]Plan1!$C275</f>
        <v>Finados</v>
      </c>
      <c r="Y205" s="66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1">
        <f t="shared" si="100"/>
        <v>44360</v>
      </c>
      <c r="B206" s="15">
        <f t="shared" ref="B206:B269" ca="1" si="111">IF(A206&lt;=TODAY(),C206+P206,IF(AND(A206&gt;TODAY(),A206&lt;=$B$1),IF(VLOOKUP(TODAY(),$A$10:$D$5000,4,FALSE)=0,"n.d",C206+P206),"n.d"))</f>
        <v>1008.60571899</v>
      </c>
      <c r="C206" s="14">
        <f t="shared" si="101"/>
        <v>1000</v>
      </c>
      <c r="D206" s="13">
        <f ca="1">IF(A206&lt;$B$1,VLOOKUP(A206,[1]DI!$A$4:$B$15000,2,FALSE),0)</f>
        <v>0</v>
      </c>
      <c r="E206" s="14">
        <f t="shared" ca="1" si="94"/>
        <v>1</v>
      </c>
      <c r="F206" s="14">
        <f ca="1">(TRUNC(PRODUCT($E$12:$E205),16))</f>
        <v>1.0124030575587299</v>
      </c>
      <c r="G206" s="14">
        <f t="shared" ca="1" si="102"/>
        <v>1.00661558408778</v>
      </c>
      <c r="H206" s="14">
        <f t="shared" ca="1" si="95"/>
        <v>1.00574944</v>
      </c>
      <c r="I206" s="13">
        <f t="shared" si="103"/>
        <v>1.4999999999999999E-2</v>
      </c>
      <c r="J206" s="35">
        <f t="shared" si="104"/>
        <v>44291</v>
      </c>
      <c r="K206" s="2">
        <f t="shared" si="105"/>
        <v>47</v>
      </c>
      <c r="L206" s="18">
        <f t="shared" si="106"/>
        <v>48</v>
      </c>
      <c r="M206" s="12">
        <f t="shared" si="96"/>
        <v>1.0028399509999999</v>
      </c>
      <c r="N206" s="12">
        <f t="shared" ca="1" si="97"/>
        <v>1.008605719</v>
      </c>
      <c r="O206" s="18">
        <f t="shared" si="107"/>
        <v>0</v>
      </c>
      <c r="P206" s="14">
        <f t="shared" ca="1" si="98"/>
        <v>8.6057189899999997</v>
      </c>
      <c r="Q206" s="21">
        <f t="shared" si="99"/>
        <v>0</v>
      </c>
      <c r="R206" s="14">
        <f t="shared" si="108"/>
        <v>0</v>
      </c>
      <c r="S206" s="4" t="str">
        <f t="shared" si="109"/>
        <v>INCORPJ=</v>
      </c>
      <c r="T206" s="35">
        <f t="shared" si="110"/>
        <v>44379</v>
      </c>
      <c r="U206" s="3"/>
      <c r="V206" s="3"/>
      <c r="W206" s="76">
        <f>[2]Plan1!$A276</f>
        <v>45245</v>
      </c>
      <c r="X206" s="76" t="str">
        <f>[2]Plan1!$C276</f>
        <v>Proclamação da República</v>
      </c>
      <c r="Y206" s="66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1">
        <f t="shared" si="100"/>
        <v>44361</v>
      </c>
      <c r="B207" s="15">
        <f t="shared" ca="1" si="111"/>
        <v>1008.60571899</v>
      </c>
      <c r="C207" s="14">
        <f t="shared" si="101"/>
        <v>1000</v>
      </c>
      <c r="D207" s="13">
        <f ca="1">IF(A207&lt;$B$1,VLOOKUP(A207,[1]DI!$A$4:$B$15000,2,FALSE),0)</f>
        <v>3.4000000000000002E-2</v>
      </c>
      <c r="E207" s="14">
        <f t="shared" ca="1" si="94"/>
        <v>1.00013269</v>
      </c>
      <c r="F207" s="14">
        <f ca="1">(TRUNC(PRODUCT($E$12:$E206),16))</f>
        <v>1.0124030575587299</v>
      </c>
      <c r="G207" s="14">
        <f t="shared" ca="1" si="102"/>
        <v>1.00661558408778</v>
      </c>
      <c r="H207" s="14">
        <f t="shared" ca="1" si="95"/>
        <v>1.00574944</v>
      </c>
      <c r="I207" s="13">
        <f t="shared" si="103"/>
        <v>1.4999999999999999E-2</v>
      </c>
      <c r="J207" s="35">
        <f t="shared" si="104"/>
        <v>44291</v>
      </c>
      <c r="K207" s="2">
        <f t="shared" si="105"/>
        <v>48</v>
      </c>
      <c r="L207" s="18">
        <f t="shared" si="106"/>
        <v>48</v>
      </c>
      <c r="M207" s="12">
        <f t="shared" si="96"/>
        <v>1.0028399509999999</v>
      </c>
      <c r="N207" s="12">
        <f t="shared" ca="1" si="97"/>
        <v>1.008605719</v>
      </c>
      <c r="O207" s="18">
        <f t="shared" si="107"/>
        <v>0</v>
      </c>
      <c r="P207" s="14">
        <f t="shared" ca="1" si="98"/>
        <v>8.6057189899999997</v>
      </c>
      <c r="Q207" s="21">
        <f t="shared" si="99"/>
        <v>0</v>
      </c>
      <c r="R207" s="14">
        <f t="shared" si="108"/>
        <v>0</v>
      </c>
      <c r="S207" s="4" t="str">
        <f t="shared" si="109"/>
        <v>INCORPJ=</v>
      </c>
      <c r="T207" s="35">
        <f t="shared" si="110"/>
        <v>44379</v>
      </c>
      <c r="U207" s="3"/>
      <c r="V207" s="3"/>
      <c r="W207" s="76">
        <f>[2]Plan1!$A277</f>
        <v>45285</v>
      </c>
      <c r="X207" s="76" t="str">
        <f>[2]Plan1!$C277</f>
        <v>Natal</v>
      </c>
      <c r="Y207" s="66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1">
        <f t="shared" si="100"/>
        <v>44362</v>
      </c>
      <c r="B208" s="15">
        <f t="shared" ca="1" si="111"/>
        <v>1008.79914899</v>
      </c>
      <c r="C208" s="14">
        <f t="shared" si="101"/>
        <v>1000</v>
      </c>
      <c r="D208" s="13">
        <f ca="1">IF(A208&lt;$B$1,VLOOKUP(A208,[1]DI!$A$4:$B$15000,2,FALSE),0)</f>
        <v>3.4000000000000002E-2</v>
      </c>
      <c r="E208" s="14">
        <f t="shared" ca="1" si="94"/>
        <v>1.00013269</v>
      </c>
      <c r="F208" s="14">
        <f ca="1">(TRUNC(PRODUCT($E$12:$E207),16))</f>
        <v>1.01253739332044</v>
      </c>
      <c r="G208" s="14">
        <f t="shared" ca="1" si="102"/>
        <v>1.00661558408778</v>
      </c>
      <c r="H208" s="14">
        <f t="shared" ca="1" si="95"/>
        <v>1.0058828900000001</v>
      </c>
      <c r="I208" s="13">
        <f t="shared" si="103"/>
        <v>1.4999999999999999E-2</v>
      </c>
      <c r="J208" s="35">
        <f t="shared" si="104"/>
        <v>44291</v>
      </c>
      <c r="K208" s="2">
        <f t="shared" si="105"/>
        <v>49</v>
      </c>
      <c r="L208" s="18">
        <f t="shared" si="106"/>
        <v>49</v>
      </c>
      <c r="M208" s="12">
        <f t="shared" si="96"/>
        <v>1.0028992029999999</v>
      </c>
      <c r="N208" s="12">
        <f t="shared" ca="1" si="97"/>
        <v>1.0087991489999999</v>
      </c>
      <c r="O208" s="18">
        <f t="shared" si="107"/>
        <v>0</v>
      </c>
      <c r="P208" s="14">
        <f t="shared" ca="1" si="98"/>
        <v>8.7991489900000008</v>
      </c>
      <c r="Q208" s="21">
        <f t="shared" si="99"/>
        <v>0</v>
      </c>
      <c r="R208" s="14">
        <f t="shared" si="108"/>
        <v>0</v>
      </c>
      <c r="S208" s="4" t="str">
        <f t="shared" si="109"/>
        <v>INCORPJ=</v>
      </c>
      <c r="T208" s="35">
        <f t="shared" si="110"/>
        <v>44379</v>
      </c>
      <c r="U208" s="3"/>
      <c r="V208" s="3"/>
      <c r="W208" s="76">
        <f>[2]Plan1!$A278</f>
        <v>45292</v>
      </c>
      <c r="X208" s="76" t="str">
        <f>[2]Plan1!$C278</f>
        <v>Confraternização Universal</v>
      </c>
      <c r="Y208" s="66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1">
        <f t="shared" si="100"/>
        <v>44363</v>
      </c>
      <c r="B209" s="15">
        <f t="shared" ca="1" si="111"/>
        <v>1008.992616</v>
      </c>
      <c r="C209" s="14">
        <f t="shared" si="101"/>
        <v>1000</v>
      </c>
      <c r="D209" s="13">
        <f ca="1">IF(A209&lt;$B$1,VLOOKUP(A209,[1]DI!$A$4:$B$15000,2,FALSE),0)</f>
        <v>3.4000000000000002E-2</v>
      </c>
      <c r="E209" s="14">
        <f t="shared" ca="1" si="94"/>
        <v>1.00013269</v>
      </c>
      <c r="F209" s="14">
        <f ca="1">(TRUNC(PRODUCT($E$12:$E208),16))</f>
        <v>1.01267174690716</v>
      </c>
      <c r="G209" s="14">
        <f t="shared" ca="1" si="102"/>
        <v>1.00661558408778</v>
      </c>
      <c r="H209" s="14">
        <f t="shared" ca="1" si="95"/>
        <v>1.0060163600000001</v>
      </c>
      <c r="I209" s="13">
        <f t="shared" si="103"/>
        <v>1.4999999999999999E-2</v>
      </c>
      <c r="J209" s="35">
        <f t="shared" si="104"/>
        <v>44291</v>
      </c>
      <c r="K209" s="2">
        <f t="shared" si="105"/>
        <v>50</v>
      </c>
      <c r="L209" s="18">
        <f t="shared" si="106"/>
        <v>50</v>
      </c>
      <c r="M209" s="12">
        <f t="shared" si="96"/>
        <v>1.0029584570000001</v>
      </c>
      <c r="N209" s="12">
        <f t="shared" ca="1" si="97"/>
        <v>1.008992616</v>
      </c>
      <c r="O209" s="18">
        <f t="shared" si="107"/>
        <v>0</v>
      </c>
      <c r="P209" s="14">
        <f t="shared" ca="1" si="98"/>
        <v>8.9926159999999999</v>
      </c>
      <c r="Q209" s="21">
        <f t="shared" si="99"/>
        <v>0</v>
      </c>
      <c r="R209" s="14">
        <f t="shared" si="108"/>
        <v>0</v>
      </c>
      <c r="S209" s="4" t="str">
        <f t="shared" si="109"/>
        <v>INCORPJ=</v>
      </c>
      <c r="T209" s="35">
        <f t="shared" si="110"/>
        <v>44379</v>
      </c>
      <c r="U209" s="3"/>
      <c r="V209" s="3"/>
      <c r="W209" s="76">
        <f>[2]Plan1!$A279</f>
        <v>45334</v>
      </c>
      <c r="X209" s="76" t="str">
        <f>[2]Plan1!$C279</f>
        <v>Carnaval</v>
      </c>
      <c r="Y209" s="66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1">
        <f t="shared" si="100"/>
        <v>44364</v>
      </c>
      <c r="B210" s="15">
        <f t="shared" ca="1" si="111"/>
        <v>1009.1861249999999</v>
      </c>
      <c r="C210" s="14">
        <f t="shared" si="101"/>
        <v>1000</v>
      </c>
      <c r="D210" s="13">
        <f ca="1">IF(A210&lt;$B$1,VLOOKUP(A210,[1]DI!$A$4:$B$15000,2,FALSE),0)</f>
        <v>4.1500000000000002E-2</v>
      </c>
      <c r="E210" s="14">
        <f t="shared" ca="1" si="94"/>
        <v>1.00016137</v>
      </c>
      <c r="F210" s="14">
        <f ca="1">(TRUNC(PRODUCT($E$12:$E209),16))</f>
        <v>1.01280611832125</v>
      </c>
      <c r="G210" s="14">
        <f t="shared" ca="1" si="102"/>
        <v>1.00661558408778</v>
      </c>
      <c r="H210" s="14">
        <f t="shared" ca="1" si="95"/>
        <v>1.0061498499999999</v>
      </c>
      <c r="I210" s="13">
        <f t="shared" si="103"/>
        <v>1.4999999999999999E-2</v>
      </c>
      <c r="J210" s="35">
        <f t="shared" si="104"/>
        <v>44291</v>
      </c>
      <c r="K210" s="2">
        <f t="shared" si="105"/>
        <v>51</v>
      </c>
      <c r="L210" s="18">
        <f t="shared" si="106"/>
        <v>51</v>
      </c>
      <c r="M210" s="12">
        <f t="shared" si="96"/>
        <v>1.003017716</v>
      </c>
      <c r="N210" s="12">
        <f t="shared" ca="1" si="97"/>
        <v>1.009186125</v>
      </c>
      <c r="O210" s="18">
        <f t="shared" si="107"/>
        <v>0</v>
      </c>
      <c r="P210" s="14">
        <f t="shared" ca="1" si="98"/>
        <v>9.1861250000000005</v>
      </c>
      <c r="Q210" s="21">
        <f t="shared" si="99"/>
        <v>0</v>
      </c>
      <c r="R210" s="14">
        <f t="shared" si="108"/>
        <v>0</v>
      </c>
      <c r="S210" s="4" t="str">
        <f t="shared" si="109"/>
        <v>INCORPJ=</v>
      </c>
      <c r="T210" s="35">
        <f t="shared" si="110"/>
        <v>44379</v>
      </c>
      <c r="U210" s="3"/>
      <c r="V210" s="3"/>
      <c r="W210" s="76">
        <f>[2]Plan1!$A280</f>
        <v>45335</v>
      </c>
      <c r="X210" s="76" t="str">
        <f>[2]Plan1!$C280</f>
        <v>Carnaval</v>
      </c>
      <c r="Y210" s="67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1">
        <f t="shared" si="100"/>
        <v>44365</v>
      </c>
      <c r="B211" s="15">
        <f t="shared" ca="1" si="111"/>
        <v>1009.408611</v>
      </c>
      <c r="C211" s="14">
        <f t="shared" si="101"/>
        <v>1000</v>
      </c>
      <c r="D211" s="13">
        <f ca="1">IF(A211&lt;$B$1,VLOOKUP(A211,[1]DI!$A$4:$B$15000,2,FALSE),0)</f>
        <v>4.1500000000000002E-2</v>
      </c>
      <c r="E211" s="14">
        <f t="shared" ca="1" si="94"/>
        <v>1.00016137</v>
      </c>
      <c r="F211" s="14">
        <f ca="1">(TRUNC(PRODUCT($E$12:$E210),16))</f>
        <v>1.0129695548445701</v>
      </c>
      <c r="G211" s="14">
        <f t="shared" ca="1" si="102"/>
        <v>1.00661558408778</v>
      </c>
      <c r="H211" s="14">
        <f t="shared" ca="1" si="95"/>
        <v>1.0063122099999999</v>
      </c>
      <c r="I211" s="13">
        <f t="shared" si="103"/>
        <v>1.4999999999999999E-2</v>
      </c>
      <c r="J211" s="35">
        <f t="shared" si="104"/>
        <v>44291</v>
      </c>
      <c r="K211" s="2">
        <f t="shared" si="105"/>
        <v>52</v>
      </c>
      <c r="L211" s="18">
        <f t="shared" si="106"/>
        <v>52</v>
      </c>
      <c r="M211" s="12">
        <f t="shared" si="96"/>
        <v>1.003076978</v>
      </c>
      <c r="N211" s="12">
        <f t="shared" ca="1" si="97"/>
        <v>1.009408611</v>
      </c>
      <c r="O211" s="18">
        <f t="shared" si="107"/>
        <v>0</v>
      </c>
      <c r="P211" s="14">
        <f t="shared" ca="1" si="98"/>
        <v>9.4086110000000005</v>
      </c>
      <c r="Q211" s="21">
        <f t="shared" si="99"/>
        <v>0</v>
      </c>
      <c r="R211" s="14">
        <f t="shared" si="108"/>
        <v>0</v>
      </c>
      <c r="S211" s="4" t="str">
        <f t="shared" si="109"/>
        <v>INCORPJ=</v>
      </c>
      <c r="T211" s="35">
        <f t="shared" si="110"/>
        <v>44379</v>
      </c>
      <c r="U211" s="3"/>
      <c r="V211" s="3"/>
      <c r="W211" s="76">
        <f>[2]Plan1!$A281</f>
        <v>45380</v>
      </c>
      <c r="X211" s="76" t="str">
        <f>[2]Plan1!$C281</f>
        <v>Paixão de Cristo</v>
      </c>
      <c r="Y211" s="67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1">
        <f t="shared" si="100"/>
        <v>44366</v>
      </c>
      <c r="B212" s="15">
        <f t="shared" ca="1" si="111"/>
        <v>1009.6311490000001</v>
      </c>
      <c r="C212" s="14">
        <f t="shared" si="101"/>
        <v>1000</v>
      </c>
      <c r="D212" s="13">
        <f ca="1">IF(A212&lt;$B$1,VLOOKUP(A212,[1]DI!$A$4:$B$15000,2,FALSE),0)</f>
        <v>0</v>
      </c>
      <c r="E212" s="14">
        <f t="shared" ca="1" si="94"/>
        <v>1</v>
      </c>
      <c r="F212" s="14">
        <f ca="1">(TRUNC(PRODUCT($E$12:$E211),16))</f>
        <v>1.01313301774163</v>
      </c>
      <c r="G212" s="14">
        <f t="shared" ca="1" si="102"/>
        <v>1.00661558408778</v>
      </c>
      <c r="H212" s="14">
        <f t="shared" ca="1" si="95"/>
        <v>1.0064746</v>
      </c>
      <c r="I212" s="13">
        <f t="shared" si="103"/>
        <v>1.4999999999999999E-2</v>
      </c>
      <c r="J212" s="35">
        <f t="shared" si="104"/>
        <v>44291</v>
      </c>
      <c r="K212" s="2">
        <f t="shared" si="105"/>
        <v>52</v>
      </c>
      <c r="L212" s="18">
        <f t="shared" si="106"/>
        <v>53</v>
      </c>
      <c r="M212" s="12">
        <f t="shared" si="96"/>
        <v>1.0031362429999999</v>
      </c>
      <c r="N212" s="12">
        <f t="shared" ca="1" si="97"/>
        <v>1.0096311490000001</v>
      </c>
      <c r="O212" s="18">
        <f t="shared" si="107"/>
        <v>0</v>
      </c>
      <c r="P212" s="14">
        <f t="shared" ca="1" si="98"/>
        <v>9.6311490000000006</v>
      </c>
      <c r="Q212" s="21">
        <f t="shared" si="99"/>
        <v>0</v>
      </c>
      <c r="R212" s="14">
        <f t="shared" si="108"/>
        <v>0</v>
      </c>
      <c r="S212" s="4" t="str">
        <f t="shared" si="109"/>
        <v>INCORPJ=</v>
      </c>
      <c r="T212" s="35">
        <f t="shared" si="110"/>
        <v>44379</v>
      </c>
      <c r="U212" s="3"/>
      <c r="V212" s="3"/>
      <c r="W212" s="76">
        <f>[2]Plan1!$A282</f>
        <v>45403</v>
      </c>
      <c r="X212" s="76" t="str">
        <f>[2]Plan1!$C282</f>
        <v>Tiradentes</v>
      </c>
      <c r="Y212" s="66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1">
        <f t="shared" si="100"/>
        <v>44367</v>
      </c>
      <c r="B213" s="15">
        <f t="shared" ca="1" si="111"/>
        <v>1009.6311490000001</v>
      </c>
      <c r="C213" s="14">
        <f t="shared" si="101"/>
        <v>1000</v>
      </c>
      <c r="D213" s="13">
        <f ca="1">IF(A213&lt;$B$1,VLOOKUP(A213,[1]DI!$A$4:$B$15000,2,FALSE),0)</f>
        <v>0</v>
      </c>
      <c r="E213" s="14">
        <f t="shared" ca="1" si="94"/>
        <v>1</v>
      </c>
      <c r="F213" s="14">
        <f ca="1">(TRUNC(PRODUCT($E$12:$E212),16))</f>
        <v>1.01313301774163</v>
      </c>
      <c r="G213" s="14">
        <f t="shared" ca="1" si="102"/>
        <v>1.00661558408778</v>
      </c>
      <c r="H213" s="14">
        <f t="shared" ca="1" si="95"/>
        <v>1.0064746</v>
      </c>
      <c r="I213" s="13">
        <f t="shared" si="103"/>
        <v>1.4999999999999999E-2</v>
      </c>
      <c r="J213" s="35">
        <f t="shared" si="104"/>
        <v>44291</v>
      </c>
      <c r="K213" s="2">
        <f t="shared" si="105"/>
        <v>52</v>
      </c>
      <c r="L213" s="18">
        <f t="shared" si="106"/>
        <v>53</v>
      </c>
      <c r="M213" s="12">
        <f t="shared" si="96"/>
        <v>1.0031362429999999</v>
      </c>
      <c r="N213" s="12">
        <f t="shared" ca="1" si="97"/>
        <v>1.0096311490000001</v>
      </c>
      <c r="O213" s="18">
        <f t="shared" si="107"/>
        <v>0</v>
      </c>
      <c r="P213" s="14">
        <f t="shared" ca="1" si="98"/>
        <v>9.6311490000000006</v>
      </c>
      <c r="Q213" s="21">
        <f t="shared" si="99"/>
        <v>0</v>
      </c>
      <c r="R213" s="14">
        <f t="shared" si="108"/>
        <v>0</v>
      </c>
      <c r="S213" s="4" t="str">
        <f t="shared" si="109"/>
        <v>INCORPJ=</v>
      </c>
      <c r="T213" s="35">
        <f t="shared" si="110"/>
        <v>44379</v>
      </c>
      <c r="U213" s="3"/>
      <c r="V213" s="3"/>
      <c r="W213" s="76">
        <f>[2]Plan1!$A283</f>
        <v>45413</v>
      </c>
      <c r="X213" s="76" t="str">
        <f>[2]Plan1!$C283</f>
        <v>Dia do Trabalho</v>
      </c>
      <c r="Y213" s="66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1">
        <f t="shared" si="100"/>
        <v>44368</v>
      </c>
      <c r="B214" s="15">
        <f t="shared" ca="1" si="111"/>
        <v>1009.6311490000001</v>
      </c>
      <c r="C214" s="14">
        <f t="shared" si="101"/>
        <v>1000</v>
      </c>
      <c r="D214" s="13">
        <f ca="1">IF(A214&lt;$B$1,VLOOKUP(A214,[1]DI!$A$4:$B$15000,2,FALSE),0)</f>
        <v>4.1500000000000002E-2</v>
      </c>
      <c r="E214" s="14">
        <f t="shared" ca="1" si="94"/>
        <v>1.00016137</v>
      </c>
      <c r="F214" s="14">
        <f ca="1">(TRUNC(PRODUCT($E$12:$E213),16))</f>
        <v>1.01313301774163</v>
      </c>
      <c r="G214" s="14">
        <f t="shared" ca="1" si="102"/>
        <v>1.00661558408778</v>
      </c>
      <c r="H214" s="14">
        <f t="shared" ca="1" si="95"/>
        <v>1.0064746</v>
      </c>
      <c r="I214" s="13">
        <f t="shared" si="103"/>
        <v>1.4999999999999999E-2</v>
      </c>
      <c r="J214" s="35">
        <f t="shared" si="104"/>
        <v>44291</v>
      </c>
      <c r="K214" s="2">
        <f t="shared" si="105"/>
        <v>53</v>
      </c>
      <c r="L214" s="18">
        <f t="shared" si="106"/>
        <v>53</v>
      </c>
      <c r="M214" s="12">
        <f t="shared" si="96"/>
        <v>1.0031362429999999</v>
      </c>
      <c r="N214" s="12">
        <f t="shared" ca="1" si="97"/>
        <v>1.0096311490000001</v>
      </c>
      <c r="O214" s="18">
        <f t="shared" si="107"/>
        <v>0</v>
      </c>
      <c r="P214" s="14">
        <f t="shared" ca="1" si="98"/>
        <v>9.6311490000000006</v>
      </c>
      <c r="Q214" s="21">
        <f t="shared" si="99"/>
        <v>0</v>
      </c>
      <c r="R214" s="14">
        <f t="shared" si="108"/>
        <v>0</v>
      </c>
      <c r="S214" s="4" t="str">
        <f t="shared" si="109"/>
        <v>INCORPJ=</v>
      </c>
      <c r="T214" s="35">
        <f t="shared" si="110"/>
        <v>44379</v>
      </c>
      <c r="U214" s="3"/>
      <c r="V214" s="3"/>
      <c r="W214" s="76">
        <f>[2]Plan1!$A284</f>
        <v>45442</v>
      </c>
      <c r="X214" s="76" t="str">
        <f>[2]Plan1!$C284</f>
        <v>Corpus Christi</v>
      </c>
      <c r="Y214" s="66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1">
        <f t="shared" si="100"/>
        <v>44369</v>
      </c>
      <c r="B215" s="15">
        <f t="shared" ca="1" si="111"/>
        <v>1009.85374099</v>
      </c>
      <c r="C215" s="14">
        <f t="shared" si="101"/>
        <v>1000</v>
      </c>
      <c r="D215" s="13">
        <f ca="1">IF(A215&lt;$B$1,VLOOKUP(A215,[1]DI!$A$4:$B$15000,2,FALSE),0)</f>
        <v>4.1500000000000002E-2</v>
      </c>
      <c r="E215" s="14">
        <f t="shared" ca="1" si="94"/>
        <v>1.00016137</v>
      </c>
      <c r="F215" s="14">
        <f ca="1">(TRUNC(PRODUCT($E$12:$E214),16))</f>
        <v>1.0132965070167099</v>
      </c>
      <c r="G215" s="14">
        <f t="shared" ca="1" si="102"/>
        <v>1.00661558408778</v>
      </c>
      <c r="H215" s="14">
        <f t="shared" ca="1" si="95"/>
        <v>1.0066370200000001</v>
      </c>
      <c r="I215" s="13">
        <f t="shared" si="103"/>
        <v>1.4999999999999999E-2</v>
      </c>
      <c r="J215" s="35">
        <f t="shared" si="104"/>
        <v>44291</v>
      </c>
      <c r="K215" s="2">
        <f t="shared" si="105"/>
        <v>54</v>
      </c>
      <c r="L215" s="18">
        <f t="shared" si="106"/>
        <v>54</v>
      </c>
      <c r="M215" s="12">
        <f t="shared" si="96"/>
        <v>1.003195512</v>
      </c>
      <c r="N215" s="12">
        <f t="shared" ca="1" si="97"/>
        <v>1.0098537409999999</v>
      </c>
      <c r="O215" s="18">
        <f t="shared" si="107"/>
        <v>0</v>
      </c>
      <c r="P215" s="14">
        <f t="shared" ca="1" si="98"/>
        <v>9.8537409900000004</v>
      </c>
      <c r="Q215" s="21">
        <f t="shared" si="99"/>
        <v>0</v>
      </c>
      <c r="R215" s="14">
        <f t="shared" si="108"/>
        <v>0</v>
      </c>
      <c r="S215" s="4" t="str">
        <f t="shared" si="109"/>
        <v>INCORPJ=</v>
      </c>
      <c r="T215" s="35">
        <f t="shared" si="110"/>
        <v>44379</v>
      </c>
      <c r="U215" s="3"/>
      <c r="V215" s="3"/>
      <c r="W215" s="76">
        <f>[2]Plan1!$A285</f>
        <v>45542</v>
      </c>
      <c r="X215" s="76" t="str">
        <f>[2]Plan1!$C285</f>
        <v>Independência do Brasil</v>
      </c>
      <c r="Y215" s="66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1">
        <f t="shared" si="100"/>
        <v>44370</v>
      </c>
      <c r="B216" s="15">
        <f t="shared" ca="1" si="111"/>
        <v>1010.07637499</v>
      </c>
      <c r="C216" s="14">
        <f t="shared" si="101"/>
        <v>1000</v>
      </c>
      <c r="D216" s="13">
        <f ca="1">IF(A216&lt;$B$1,VLOOKUP(A216,[1]DI!$A$4:$B$15000,2,FALSE),0)</f>
        <v>4.1500000000000002E-2</v>
      </c>
      <c r="E216" s="14">
        <f t="shared" ca="1" si="94"/>
        <v>1.00016137</v>
      </c>
      <c r="F216" s="14">
        <f ca="1">(TRUNC(PRODUCT($E$12:$E215),16))</f>
        <v>1.01346002267404</v>
      </c>
      <c r="G216" s="14">
        <f t="shared" ca="1" si="102"/>
        <v>1.00661558408778</v>
      </c>
      <c r="H216" s="14">
        <f t="shared" ca="1" si="95"/>
        <v>1.0067994600000001</v>
      </c>
      <c r="I216" s="13">
        <f t="shared" si="103"/>
        <v>1.4999999999999999E-2</v>
      </c>
      <c r="J216" s="35">
        <f t="shared" si="104"/>
        <v>44291</v>
      </c>
      <c r="K216" s="2">
        <f t="shared" si="105"/>
        <v>55</v>
      </c>
      <c r="L216" s="18">
        <f t="shared" si="106"/>
        <v>55</v>
      </c>
      <c r="M216" s="12">
        <f t="shared" si="96"/>
        <v>1.0032547839999999</v>
      </c>
      <c r="N216" s="12">
        <f t="shared" ca="1" si="97"/>
        <v>1.0100763749999999</v>
      </c>
      <c r="O216" s="18">
        <f t="shared" si="107"/>
        <v>0</v>
      </c>
      <c r="P216" s="14">
        <f t="shared" ca="1" si="98"/>
        <v>10.07637499</v>
      </c>
      <c r="Q216" s="21">
        <f t="shared" si="99"/>
        <v>0</v>
      </c>
      <c r="R216" s="14">
        <f t="shared" si="108"/>
        <v>0</v>
      </c>
      <c r="S216" s="4" t="str">
        <f t="shared" si="109"/>
        <v>INCORPJ=</v>
      </c>
      <c r="T216" s="35">
        <f t="shared" si="110"/>
        <v>44379</v>
      </c>
      <c r="U216" s="3"/>
      <c r="V216" s="3"/>
      <c r="W216" s="76">
        <f>[2]Plan1!$A286</f>
        <v>45577</v>
      </c>
      <c r="X216" s="76" t="str">
        <f>[2]Plan1!$C286</f>
        <v>Nossa Sr.a Aparecida - Padroeira do Brasil</v>
      </c>
      <c r="Y216" s="66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1">
        <f t="shared" si="100"/>
        <v>44371</v>
      </c>
      <c r="B217" s="15">
        <f t="shared" ca="1" si="111"/>
        <v>1010.29905199</v>
      </c>
      <c r="C217" s="14">
        <f t="shared" si="101"/>
        <v>1000</v>
      </c>
      <c r="D217" s="13">
        <f ca="1">IF(A217&lt;$B$1,VLOOKUP(A217,[1]DI!$A$4:$B$15000,2,FALSE),0)</f>
        <v>4.1500000000000002E-2</v>
      </c>
      <c r="E217" s="14">
        <f t="shared" ca="1" si="94"/>
        <v>1.00016137</v>
      </c>
      <c r="F217" s="14">
        <f ca="1">(TRUNC(PRODUCT($E$12:$E216),16))</f>
        <v>1.0136235647178999</v>
      </c>
      <c r="G217" s="14">
        <f t="shared" ca="1" si="102"/>
        <v>1.00661558408778</v>
      </c>
      <c r="H217" s="14">
        <f t="shared" ca="1" si="95"/>
        <v>1.00696192</v>
      </c>
      <c r="I217" s="13">
        <f t="shared" si="103"/>
        <v>1.4999999999999999E-2</v>
      </c>
      <c r="J217" s="35">
        <f t="shared" si="104"/>
        <v>44291</v>
      </c>
      <c r="K217" s="2">
        <f t="shared" si="105"/>
        <v>56</v>
      </c>
      <c r="L217" s="18">
        <f t="shared" si="106"/>
        <v>56</v>
      </c>
      <c r="M217" s="12">
        <f t="shared" si="96"/>
        <v>1.0033140599999999</v>
      </c>
      <c r="N217" s="12">
        <f t="shared" ca="1" si="97"/>
        <v>1.0102990519999999</v>
      </c>
      <c r="O217" s="18">
        <f t="shared" si="107"/>
        <v>0</v>
      </c>
      <c r="P217" s="14">
        <f t="shared" ca="1" si="98"/>
        <v>10.299051990000001</v>
      </c>
      <c r="Q217" s="21">
        <f t="shared" si="99"/>
        <v>0</v>
      </c>
      <c r="R217" s="14">
        <f t="shared" si="108"/>
        <v>0</v>
      </c>
      <c r="S217" s="4" t="str">
        <f t="shared" si="109"/>
        <v>INCORPJ=</v>
      </c>
      <c r="T217" s="35">
        <f t="shared" si="110"/>
        <v>44379</v>
      </c>
      <c r="U217" s="3"/>
      <c r="V217" s="3"/>
      <c r="W217" s="76">
        <f>[2]Plan1!$A287</f>
        <v>45598</v>
      </c>
      <c r="X217" s="76" t="str">
        <f>[2]Plan1!$C287</f>
        <v>Finados</v>
      </c>
      <c r="Y217" s="66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1">
        <f t="shared" si="100"/>
        <v>44372</v>
      </c>
      <c r="B218" s="15">
        <f t="shared" ca="1" si="111"/>
        <v>1010.521792</v>
      </c>
      <c r="C218" s="14">
        <f t="shared" si="101"/>
        <v>1000</v>
      </c>
      <c r="D218" s="13">
        <f ca="1">IF(A218&lt;$B$1,VLOOKUP(A218,[1]DI!$A$4:$B$15000,2,FALSE),0)</f>
        <v>4.1500000000000002E-2</v>
      </c>
      <c r="E218" s="14">
        <f t="shared" ca="1" si="94"/>
        <v>1.00016137</v>
      </c>
      <c r="F218" s="14">
        <f ca="1">(TRUNC(PRODUCT($E$12:$E217),16))</f>
        <v>1.0137871331525401</v>
      </c>
      <c r="G218" s="14">
        <f t="shared" ca="1" si="102"/>
        <v>1.00661558408778</v>
      </c>
      <c r="H218" s="14">
        <f t="shared" ca="1" si="95"/>
        <v>1.00712442</v>
      </c>
      <c r="I218" s="13">
        <f t="shared" si="103"/>
        <v>1.4999999999999999E-2</v>
      </c>
      <c r="J218" s="35">
        <f t="shared" si="104"/>
        <v>44291</v>
      </c>
      <c r="K218" s="2">
        <f t="shared" si="105"/>
        <v>57</v>
      </c>
      <c r="L218" s="18">
        <f t="shared" si="106"/>
        <v>57</v>
      </c>
      <c r="M218" s="12">
        <f t="shared" si="96"/>
        <v>1.0033733389999999</v>
      </c>
      <c r="N218" s="12">
        <f t="shared" ca="1" si="97"/>
        <v>1.010521792</v>
      </c>
      <c r="O218" s="18">
        <f t="shared" si="107"/>
        <v>0</v>
      </c>
      <c r="P218" s="14">
        <f t="shared" ca="1" si="98"/>
        <v>10.521792</v>
      </c>
      <c r="Q218" s="21">
        <f t="shared" si="99"/>
        <v>0</v>
      </c>
      <c r="R218" s="14">
        <f t="shared" si="108"/>
        <v>0</v>
      </c>
      <c r="S218" s="4" t="str">
        <f t="shared" si="109"/>
        <v>INCORPJ=</v>
      </c>
      <c r="T218" s="35">
        <f t="shared" si="110"/>
        <v>44379</v>
      </c>
      <c r="U218" s="3"/>
      <c r="V218" s="3"/>
      <c r="W218" s="76">
        <f>[2]Plan1!$A288</f>
        <v>45611</v>
      </c>
      <c r="X218" s="76" t="str">
        <f>[2]Plan1!$C288</f>
        <v>Proclamação da República</v>
      </c>
      <c r="Y218" s="66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1">
        <f t="shared" si="100"/>
        <v>44373</v>
      </c>
      <c r="B219" s="15">
        <f t="shared" ca="1" si="111"/>
        <v>1010.74457499</v>
      </c>
      <c r="C219" s="14">
        <f t="shared" si="101"/>
        <v>1000</v>
      </c>
      <c r="D219" s="13">
        <f ca="1">IF(A219&lt;$B$1,VLOOKUP(A219,[1]DI!$A$4:$B$15000,2,FALSE),0)</f>
        <v>0</v>
      </c>
      <c r="E219" s="14">
        <f t="shared" ca="1" si="94"/>
        <v>1</v>
      </c>
      <c r="F219" s="14">
        <f ca="1">(TRUNC(PRODUCT($E$12:$E218),16))</f>
        <v>1.01395072798222</v>
      </c>
      <c r="G219" s="14">
        <f t="shared" ca="1" si="102"/>
        <v>1.00661558408778</v>
      </c>
      <c r="H219" s="14">
        <f t="shared" ca="1" si="95"/>
        <v>1.00728694</v>
      </c>
      <c r="I219" s="13">
        <f t="shared" si="103"/>
        <v>1.4999999999999999E-2</v>
      </c>
      <c r="J219" s="35">
        <f t="shared" si="104"/>
        <v>44291</v>
      </c>
      <c r="K219" s="2">
        <f t="shared" si="105"/>
        <v>57</v>
      </c>
      <c r="L219" s="18">
        <f t="shared" si="106"/>
        <v>58</v>
      </c>
      <c r="M219" s="12">
        <f t="shared" si="96"/>
        <v>1.0034326220000001</v>
      </c>
      <c r="N219" s="12">
        <f t="shared" ca="1" si="97"/>
        <v>1.0107445749999999</v>
      </c>
      <c r="O219" s="18">
        <f t="shared" si="107"/>
        <v>0</v>
      </c>
      <c r="P219" s="14">
        <f t="shared" ca="1" si="98"/>
        <v>10.74457499</v>
      </c>
      <c r="Q219" s="21">
        <f t="shared" si="99"/>
        <v>0</v>
      </c>
      <c r="R219" s="14">
        <f t="shared" si="108"/>
        <v>0</v>
      </c>
      <c r="S219" s="4" t="str">
        <f t="shared" si="109"/>
        <v>INCORPJ=</v>
      </c>
      <c r="T219" s="35">
        <f t="shared" si="110"/>
        <v>44379</v>
      </c>
      <c r="U219" s="3"/>
      <c r="V219" s="3"/>
      <c r="W219" s="76">
        <f>[2]Plan1!$A289</f>
        <v>45651</v>
      </c>
      <c r="X219" s="76" t="str">
        <f>[2]Plan1!$C289</f>
        <v>Natal</v>
      </c>
      <c r="Y219" s="66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1">
        <f t="shared" si="100"/>
        <v>44374</v>
      </c>
      <c r="B220" s="15">
        <f t="shared" ca="1" si="111"/>
        <v>1010.74457499</v>
      </c>
      <c r="C220" s="14">
        <f t="shared" si="101"/>
        <v>1000</v>
      </c>
      <c r="D220" s="13">
        <f ca="1">IF(A220&lt;$B$1,VLOOKUP(A220,[1]DI!$A$4:$B$15000,2,FALSE),0)</f>
        <v>0</v>
      </c>
      <c r="E220" s="14">
        <f t="shared" ca="1" si="94"/>
        <v>1</v>
      </c>
      <c r="F220" s="14">
        <f ca="1">(TRUNC(PRODUCT($E$12:$E219),16))</f>
        <v>1.01395072798222</v>
      </c>
      <c r="G220" s="14">
        <f t="shared" ca="1" si="102"/>
        <v>1.00661558408778</v>
      </c>
      <c r="H220" s="14">
        <f t="shared" ca="1" si="95"/>
        <v>1.00728694</v>
      </c>
      <c r="I220" s="13">
        <f t="shared" si="103"/>
        <v>1.4999999999999999E-2</v>
      </c>
      <c r="J220" s="35">
        <f t="shared" si="104"/>
        <v>44291</v>
      </c>
      <c r="K220" s="2">
        <f t="shared" si="105"/>
        <v>57</v>
      </c>
      <c r="L220" s="18">
        <f t="shared" si="106"/>
        <v>58</v>
      </c>
      <c r="M220" s="12">
        <f t="shared" si="96"/>
        <v>1.0034326220000001</v>
      </c>
      <c r="N220" s="12">
        <f t="shared" ca="1" si="97"/>
        <v>1.0107445749999999</v>
      </c>
      <c r="O220" s="18">
        <f t="shared" si="107"/>
        <v>0</v>
      </c>
      <c r="P220" s="14">
        <f t="shared" ca="1" si="98"/>
        <v>10.74457499</v>
      </c>
      <c r="Q220" s="21">
        <f t="shared" si="99"/>
        <v>0</v>
      </c>
      <c r="R220" s="14">
        <f t="shared" si="108"/>
        <v>0</v>
      </c>
      <c r="S220" s="4" t="str">
        <f t="shared" si="109"/>
        <v>INCORPJ=</v>
      </c>
      <c r="T220" s="35">
        <f t="shared" si="110"/>
        <v>44379</v>
      </c>
      <c r="U220" s="3"/>
      <c r="V220" s="3"/>
      <c r="W220" s="76">
        <f>[2]Plan1!$A290</f>
        <v>45658</v>
      </c>
      <c r="X220" s="76" t="str">
        <f>[2]Plan1!$C290</f>
        <v>Confraternização Universal</v>
      </c>
      <c r="Y220" s="66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1">
        <f t="shared" si="100"/>
        <v>44375</v>
      </c>
      <c r="B221" s="15">
        <f t="shared" ca="1" si="111"/>
        <v>1010.74457499</v>
      </c>
      <c r="C221" s="14">
        <f t="shared" si="101"/>
        <v>1000</v>
      </c>
      <c r="D221" s="13">
        <f ca="1">IF(A221&lt;$B$1,VLOOKUP(A221,[1]DI!$A$4:$B$15000,2,FALSE),0)</f>
        <v>4.1500000000000002E-2</v>
      </c>
      <c r="E221" s="14">
        <f t="shared" ca="1" si="94"/>
        <v>1.00016137</v>
      </c>
      <c r="F221" s="14">
        <f ca="1">(TRUNC(PRODUCT($E$12:$E220),16))</f>
        <v>1.01395072798222</v>
      </c>
      <c r="G221" s="14">
        <f t="shared" ca="1" si="102"/>
        <v>1.00661558408778</v>
      </c>
      <c r="H221" s="14">
        <f t="shared" ca="1" si="95"/>
        <v>1.00728694</v>
      </c>
      <c r="I221" s="13">
        <f t="shared" si="103"/>
        <v>1.4999999999999999E-2</v>
      </c>
      <c r="J221" s="35">
        <f t="shared" si="104"/>
        <v>44291</v>
      </c>
      <c r="K221" s="2">
        <f t="shared" si="105"/>
        <v>58</v>
      </c>
      <c r="L221" s="18">
        <f t="shared" si="106"/>
        <v>58</v>
      </c>
      <c r="M221" s="12">
        <f t="shared" si="96"/>
        <v>1.0034326220000001</v>
      </c>
      <c r="N221" s="12">
        <f t="shared" ca="1" si="97"/>
        <v>1.0107445749999999</v>
      </c>
      <c r="O221" s="18">
        <f t="shared" si="107"/>
        <v>0</v>
      </c>
      <c r="P221" s="14">
        <f t="shared" ca="1" si="98"/>
        <v>10.74457499</v>
      </c>
      <c r="Q221" s="21">
        <f t="shared" si="99"/>
        <v>0</v>
      </c>
      <c r="R221" s="14">
        <f t="shared" si="108"/>
        <v>0</v>
      </c>
      <c r="S221" s="4" t="str">
        <f t="shared" si="109"/>
        <v>INCORPJ=</v>
      </c>
      <c r="T221" s="35">
        <f t="shared" si="110"/>
        <v>44379</v>
      </c>
      <c r="U221" s="3"/>
      <c r="V221" s="3"/>
      <c r="W221" s="76">
        <f>[2]Plan1!$A291</f>
        <v>45719</v>
      </c>
      <c r="X221" s="76" t="str">
        <f>[2]Plan1!$C291</f>
        <v>Carnaval</v>
      </c>
      <c r="Y221" s="66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1">
        <f t="shared" si="100"/>
        <v>44376</v>
      </c>
      <c r="B222" s="15">
        <f t="shared" ca="1" si="111"/>
        <v>1010.967401</v>
      </c>
      <c r="C222" s="14">
        <f t="shared" si="101"/>
        <v>1000</v>
      </c>
      <c r="D222" s="13">
        <f ca="1">IF(A222&lt;$B$1,VLOOKUP(A222,[1]DI!$A$4:$B$15000,2,FALSE),0)</f>
        <v>4.1500000000000002E-2</v>
      </c>
      <c r="E222" s="14">
        <f t="shared" ca="1" si="94"/>
        <v>1.00016137</v>
      </c>
      <c r="F222" s="14">
        <f ca="1">(TRUNC(PRODUCT($E$12:$E221),16))</f>
        <v>1.0141143492111899</v>
      </c>
      <c r="G222" s="14">
        <f t="shared" ca="1" si="102"/>
        <v>1.00661558408778</v>
      </c>
      <c r="H222" s="14">
        <f t="shared" ca="1" si="95"/>
        <v>1.00744948</v>
      </c>
      <c r="I222" s="13">
        <f t="shared" si="103"/>
        <v>1.4999999999999999E-2</v>
      </c>
      <c r="J222" s="35">
        <f t="shared" si="104"/>
        <v>44291</v>
      </c>
      <c r="K222" s="2">
        <f t="shared" si="105"/>
        <v>59</v>
      </c>
      <c r="L222" s="18">
        <f t="shared" si="106"/>
        <v>59</v>
      </c>
      <c r="M222" s="12">
        <f t="shared" si="96"/>
        <v>1.003491908</v>
      </c>
      <c r="N222" s="12">
        <f t="shared" ca="1" si="97"/>
        <v>1.010967401</v>
      </c>
      <c r="O222" s="18">
        <f t="shared" si="107"/>
        <v>0</v>
      </c>
      <c r="P222" s="14">
        <f t="shared" ca="1" si="98"/>
        <v>10.967401000000001</v>
      </c>
      <c r="Q222" s="21">
        <f t="shared" si="99"/>
        <v>0</v>
      </c>
      <c r="R222" s="14">
        <f t="shared" si="108"/>
        <v>0</v>
      </c>
      <c r="S222" s="4" t="str">
        <f t="shared" si="109"/>
        <v>INCORPJ=</v>
      </c>
      <c r="T222" s="35">
        <f t="shared" si="110"/>
        <v>44379</v>
      </c>
      <c r="U222" s="3"/>
      <c r="V222" s="3"/>
      <c r="W222" s="76">
        <f>[2]Plan1!$A292</f>
        <v>45720</v>
      </c>
      <c r="X222" s="76" t="str">
        <f>[2]Plan1!$C292</f>
        <v>Carnaval</v>
      </c>
      <c r="Y222" s="66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1">
        <f t="shared" si="100"/>
        <v>44377</v>
      </c>
      <c r="B223" s="15">
        <f t="shared" ca="1" si="111"/>
        <v>1011.19028</v>
      </c>
      <c r="C223" s="14">
        <f t="shared" si="101"/>
        <v>1000</v>
      </c>
      <c r="D223" s="13">
        <f ca="1">IF(A223&lt;$B$1,VLOOKUP(A223,[1]DI!$A$4:$B$15000,2,FALSE),0)</f>
        <v>4.1500000000000002E-2</v>
      </c>
      <c r="E223" s="14">
        <f t="shared" ca="1" si="94"/>
        <v>1.00016137</v>
      </c>
      <c r="F223" s="14">
        <f ca="1">(TRUNC(PRODUCT($E$12:$E222),16))</f>
        <v>1.0142779968437201</v>
      </c>
      <c r="G223" s="14">
        <f t="shared" ca="1" si="102"/>
        <v>1.00661558408778</v>
      </c>
      <c r="H223" s="14">
        <f t="shared" ca="1" si="95"/>
        <v>1.0076120500000001</v>
      </c>
      <c r="I223" s="13">
        <f t="shared" si="103"/>
        <v>1.4999999999999999E-2</v>
      </c>
      <c r="J223" s="35">
        <f t="shared" si="104"/>
        <v>44291</v>
      </c>
      <c r="K223" s="2">
        <f t="shared" si="105"/>
        <v>60</v>
      </c>
      <c r="L223" s="18">
        <f t="shared" si="106"/>
        <v>60</v>
      </c>
      <c r="M223" s="12">
        <f t="shared" si="96"/>
        <v>1.003551198</v>
      </c>
      <c r="N223" s="12">
        <f t="shared" ca="1" si="97"/>
        <v>1.0111902800000001</v>
      </c>
      <c r="O223" s="18">
        <f t="shared" si="107"/>
        <v>0</v>
      </c>
      <c r="P223" s="14">
        <f t="shared" ca="1" si="98"/>
        <v>11.19028</v>
      </c>
      <c r="Q223" s="21">
        <f t="shared" si="99"/>
        <v>0</v>
      </c>
      <c r="R223" s="14">
        <f t="shared" si="108"/>
        <v>0</v>
      </c>
      <c r="S223" s="4" t="str">
        <f t="shared" si="109"/>
        <v>INCORPJ=</v>
      </c>
      <c r="T223" s="35">
        <f t="shared" si="110"/>
        <v>44379</v>
      </c>
      <c r="U223" s="3"/>
      <c r="V223" s="3"/>
      <c r="W223" s="76">
        <f>[2]Plan1!$A293</f>
        <v>45765</v>
      </c>
      <c r="X223" s="76" t="str">
        <f>[2]Plan1!$C293</f>
        <v>Paixão de Cristo</v>
      </c>
      <c r="Y223" s="66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1">
        <f t="shared" si="100"/>
        <v>44378</v>
      </c>
      <c r="B224" s="15">
        <f t="shared" ca="1" si="111"/>
        <v>1011.41321199</v>
      </c>
      <c r="C224" s="14">
        <f t="shared" si="101"/>
        <v>1000</v>
      </c>
      <c r="D224" s="13">
        <f ca="1">IF(A224&lt;$B$1,VLOOKUP(A224,[1]DI!$A$4:$B$15000,2,FALSE),0)</f>
        <v>4.1500000000000002E-2</v>
      </c>
      <c r="E224" s="14">
        <f t="shared" ca="1" si="94"/>
        <v>1.00016137</v>
      </c>
      <c r="F224" s="14">
        <f ca="1">(TRUNC(PRODUCT($E$12:$E223),16))</f>
        <v>1.01444167088408</v>
      </c>
      <c r="G224" s="14">
        <f t="shared" ca="1" si="102"/>
        <v>1.00661558408778</v>
      </c>
      <c r="H224" s="14">
        <f t="shared" ca="1" si="95"/>
        <v>1.00777465</v>
      </c>
      <c r="I224" s="13">
        <f t="shared" si="103"/>
        <v>1.4999999999999999E-2</v>
      </c>
      <c r="J224" s="35">
        <f t="shared" si="104"/>
        <v>44291</v>
      </c>
      <c r="K224" s="2">
        <f t="shared" si="105"/>
        <v>61</v>
      </c>
      <c r="L224" s="18">
        <f t="shared" si="106"/>
        <v>61</v>
      </c>
      <c r="M224" s="12">
        <f t="shared" si="96"/>
        <v>1.003610492</v>
      </c>
      <c r="N224" s="12">
        <f t="shared" ca="1" si="97"/>
        <v>1.0114132119999999</v>
      </c>
      <c r="O224" s="18">
        <f t="shared" si="107"/>
        <v>0</v>
      </c>
      <c r="P224" s="14">
        <f t="shared" ca="1" si="98"/>
        <v>11.413211990000001</v>
      </c>
      <c r="Q224" s="21">
        <f t="shared" si="99"/>
        <v>0</v>
      </c>
      <c r="R224" s="14">
        <f t="shared" si="108"/>
        <v>0</v>
      </c>
      <c r="S224" s="4" t="str">
        <f t="shared" si="109"/>
        <v>INCORPJ=</v>
      </c>
      <c r="T224" s="35">
        <f t="shared" si="110"/>
        <v>44379</v>
      </c>
      <c r="U224" s="3"/>
      <c r="V224" s="3"/>
      <c r="W224" s="76">
        <f>[2]Plan1!$A294</f>
        <v>45768</v>
      </c>
      <c r="X224" s="76" t="str">
        <f>[2]Plan1!$C294</f>
        <v>Tiradentes</v>
      </c>
      <c r="Y224" s="66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ht="15" x14ac:dyDescent="0.25">
      <c r="A225" s="146">
        <f t="shared" si="100"/>
        <v>44379</v>
      </c>
      <c r="B225" s="147">
        <f t="shared" ca="1" si="111"/>
        <v>1011.636197</v>
      </c>
      <c r="C225" s="143">
        <f t="shared" si="101"/>
        <v>1000</v>
      </c>
      <c r="D225" s="145">
        <f ca="1">IF(A225&lt;$B$1,VLOOKUP(A225,[1]DI!$A$4:$B$15000,2,FALSE),0)</f>
        <v>4.1500000000000002E-2</v>
      </c>
      <c r="E225" s="143">
        <f t="shared" ca="1" si="94"/>
        <v>1.00016137</v>
      </c>
      <c r="F225" s="143">
        <f ca="1">(TRUNC(PRODUCT($E$12:$E224),16))</f>
        <v>1.01460537133651</v>
      </c>
      <c r="G225" s="143">
        <f t="shared" ca="1" si="102"/>
        <v>1.00661558408778</v>
      </c>
      <c r="H225" s="143">
        <f t="shared" ca="1" si="95"/>
        <v>1.0079372799999999</v>
      </c>
      <c r="I225" s="145">
        <f t="shared" si="103"/>
        <v>1.4999999999999999E-2</v>
      </c>
      <c r="J225" s="146">
        <f t="shared" si="104"/>
        <v>44291</v>
      </c>
      <c r="K225" s="148">
        <f t="shared" si="105"/>
        <v>62</v>
      </c>
      <c r="L225" s="149">
        <f t="shared" si="106"/>
        <v>62</v>
      </c>
      <c r="M225" s="150">
        <f t="shared" si="96"/>
        <v>1.0036697889999999</v>
      </c>
      <c r="N225" s="150">
        <f t="shared" ca="1" si="97"/>
        <v>1.0116361970000001</v>
      </c>
      <c r="O225" s="149">
        <f t="shared" si="107"/>
        <v>2</v>
      </c>
      <c r="P225" s="143">
        <f t="shared" ca="1" si="98"/>
        <v>11.636196999999999</v>
      </c>
      <c r="Q225" s="151">
        <f t="shared" si="99"/>
        <v>0</v>
      </c>
      <c r="R225" s="143">
        <f t="shared" si="108"/>
        <v>0</v>
      </c>
      <c r="S225" s="152" t="str">
        <f t="shared" si="109"/>
        <v>INCORPJ=</v>
      </c>
      <c r="T225" s="146">
        <f t="shared" si="110"/>
        <v>44379</v>
      </c>
      <c r="U225" s="3"/>
      <c r="V225" s="3"/>
      <c r="W225" s="76">
        <f>[2]Plan1!$A295</f>
        <v>45778</v>
      </c>
      <c r="X225" s="76" t="str">
        <f>[2]Plan1!$C295</f>
        <v>Dia do Trabalho</v>
      </c>
      <c r="Y225" s="66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ht="18.75" x14ac:dyDescent="0.3">
      <c r="A226" s="41">
        <f t="shared" si="100"/>
        <v>44380</v>
      </c>
      <c r="B226" s="15">
        <f t="shared" ca="1" si="111"/>
        <v>1011.86317882</v>
      </c>
      <c r="C226" s="144">
        <f ca="1">(C225-R225)+P225</f>
        <v>1011.636197</v>
      </c>
      <c r="D226" s="13">
        <f ca="1">IF(A226&lt;$B$1,VLOOKUP(A226,[1]DI!$A$4:$B$15000,2,FALSE),0)</f>
        <v>0</v>
      </c>
      <c r="E226" s="14">
        <f t="shared" ca="1" si="94"/>
        <v>1</v>
      </c>
      <c r="F226" s="14">
        <f ca="1">(TRUNC(PRODUCT($E$12:$E225),16))</f>
        <v>1.0147690982052799</v>
      </c>
      <c r="G226" s="14">
        <f t="shared" ca="1" si="102"/>
        <v>1.01460537133651</v>
      </c>
      <c r="H226" s="14">
        <f t="shared" ca="1" si="95"/>
        <v>1.00016137</v>
      </c>
      <c r="I226" s="142">
        <v>1.6E-2</v>
      </c>
      <c r="J226" s="35">
        <f t="shared" si="104"/>
        <v>44379</v>
      </c>
      <c r="K226" s="2">
        <f t="shared" si="105"/>
        <v>1</v>
      </c>
      <c r="L226" s="18">
        <f t="shared" si="106"/>
        <v>1</v>
      </c>
      <c r="M226" s="12">
        <f t="shared" si="96"/>
        <v>1.0000629910000001</v>
      </c>
      <c r="N226" s="12">
        <f t="shared" ca="1" si="97"/>
        <v>1.0002243710000001</v>
      </c>
      <c r="O226" s="18">
        <f t="shared" si="107"/>
        <v>0</v>
      </c>
      <c r="P226" s="14">
        <f t="shared" ca="1" si="98"/>
        <v>0.22698182</v>
      </c>
      <c r="Q226" s="21">
        <f t="shared" si="99"/>
        <v>0</v>
      </c>
      <c r="R226" s="14">
        <f t="shared" si="108"/>
        <v>0</v>
      </c>
      <c r="S226" s="4" t="str">
        <f t="shared" si="109"/>
        <v>J=</v>
      </c>
      <c r="T226" s="35">
        <f t="shared" si="110"/>
        <v>44491</v>
      </c>
      <c r="U226" s="3"/>
      <c r="V226" s="3"/>
      <c r="W226" s="76">
        <f>[2]Plan1!$A296</f>
        <v>45827</v>
      </c>
      <c r="X226" s="76" t="str">
        <f>[2]Plan1!$C296</f>
        <v>Corpus Christi</v>
      </c>
      <c r="Y226" s="66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1">
        <f t="shared" si="100"/>
        <v>44381</v>
      </c>
      <c r="B227" s="15">
        <f t="shared" ca="1" si="111"/>
        <v>1011.86317882</v>
      </c>
      <c r="C227" s="14">
        <f t="shared" ca="1" si="101"/>
        <v>1011.636197</v>
      </c>
      <c r="D227" s="13">
        <f ca="1">IF(A227&lt;$B$1,VLOOKUP(A227,[1]DI!$A$4:$B$15000,2,FALSE),0)</f>
        <v>0</v>
      </c>
      <c r="E227" s="14">
        <f t="shared" ca="1" si="94"/>
        <v>1</v>
      </c>
      <c r="F227" s="14">
        <f ca="1">(TRUNC(PRODUCT($E$12:$E226),16))</f>
        <v>1.0147690982052799</v>
      </c>
      <c r="G227" s="14">
        <f t="shared" ca="1" si="102"/>
        <v>1.01460537133651</v>
      </c>
      <c r="H227" s="14">
        <f t="shared" ca="1" si="95"/>
        <v>1.00016137</v>
      </c>
      <c r="I227" s="13">
        <f t="shared" si="103"/>
        <v>1.6E-2</v>
      </c>
      <c r="J227" s="35">
        <f t="shared" si="104"/>
        <v>44379</v>
      </c>
      <c r="K227" s="2">
        <f t="shared" si="105"/>
        <v>1</v>
      </c>
      <c r="L227" s="18">
        <f t="shared" si="106"/>
        <v>1</v>
      </c>
      <c r="M227" s="12">
        <f t="shared" si="96"/>
        <v>1.0000629910000001</v>
      </c>
      <c r="N227" s="12">
        <f t="shared" ca="1" si="97"/>
        <v>1.0002243710000001</v>
      </c>
      <c r="O227" s="18">
        <f t="shared" si="107"/>
        <v>0</v>
      </c>
      <c r="P227" s="14">
        <f t="shared" ca="1" si="98"/>
        <v>0.22698182</v>
      </c>
      <c r="Q227" s="21">
        <f t="shared" si="99"/>
        <v>0</v>
      </c>
      <c r="R227" s="14">
        <f t="shared" si="108"/>
        <v>0</v>
      </c>
      <c r="S227" s="4" t="str">
        <f t="shared" si="109"/>
        <v>J=</v>
      </c>
      <c r="T227" s="35">
        <f t="shared" si="110"/>
        <v>44491</v>
      </c>
      <c r="U227" s="3"/>
      <c r="V227" s="3"/>
      <c r="W227" s="76">
        <f>[2]Plan1!$A297</f>
        <v>45907</v>
      </c>
      <c r="X227" s="76" t="str">
        <f>[2]Plan1!$C297</f>
        <v>Independência do Brasil</v>
      </c>
      <c r="Y227" s="66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1">
        <f t="shared" si="100"/>
        <v>44382</v>
      </c>
      <c r="B228" s="15">
        <f t="shared" ca="1" si="111"/>
        <v>1011.86317882</v>
      </c>
      <c r="C228" s="14">
        <f t="shared" ca="1" si="101"/>
        <v>1011.636197</v>
      </c>
      <c r="D228" s="13">
        <f ca="1">IF(A228&lt;$B$1,VLOOKUP(A228,[1]DI!$A$4:$B$15000,2,FALSE),0)</f>
        <v>4.1500000000000002E-2</v>
      </c>
      <c r="E228" s="14">
        <f t="shared" ca="1" si="94"/>
        <v>1.00016137</v>
      </c>
      <c r="F228" s="14">
        <f ca="1">(TRUNC(PRODUCT($E$12:$E227),16))</f>
        <v>1.0147690982052799</v>
      </c>
      <c r="G228" s="14">
        <f t="shared" ca="1" si="102"/>
        <v>1.01460537133651</v>
      </c>
      <c r="H228" s="14">
        <f t="shared" ca="1" si="95"/>
        <v>1.00016137</v>
      </c>
      <c r="I228" s="13">
        <f t="shared" si="103"/>
        <v>1.6E-2</v>
      </c>
      <c r="J228" s="35">
        <f t="shared" si="104"/>
        <v>44379</v>
      </c>
      <c r="K228" s="2">
        <f t="shared" si="105"/>
        <v>1</v>
      </c>
      <c r="L228" s="18">
        <f t="shared" si="106"/>
        <v>1</v>
      </c>
      <c r="M228" s="12">
        <f t="shared" si="96"/>
        <v>1.0000629910000001</v>
      </c>
      <c r="N228" s="12">
        <f t="shared" ca="1" si="97"/>
        <v>1.0002243710000001</v>
      </c>
      <c r="O228" s="18">
        <f t="shared" si="107"/>
        <v>0</v>
      </c>
      <c r="P228" s="14">
        <f t="shared" ca="1" si="98"/>
        <v>0.22698182</v>
      </c>
      <c r="Q228" s="21">
        <f t="shared" si="99"/>
        <v>0</v>
      </c>
      <c r="R228" s="14">
        <f t="shared" si="108"/>
        <v>0</v>
      </c>
      <c r="S228" s="4" t="str">
        <f t="shared" si="109"/>
        <v>J=</v>
      </c>
      <c r="T228" s="35">
        <f t="shared" si="110"/>
        <v>44491</v>
      </c>
      <c r="U228" s="3"/>
      <c r="V228" s="3"/>
      <c r="W228" s="76">
        <f>[2]Plan1!$A298</f>
        <v>45942</v>
      </c>
      <c r="X228" s="76" t="str">
        <f>[2]Plan1!$C298</f>
        <v>Nossa Sr.a Aparecida - Padroeira do Brasil</v>
      </c>
      <c r="Y228" s="66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1">
        <f t="shared" si="100"/>
        <v>44383</v>
      </c>
      <c r="B229" s="15">
        <f t="shared" ca="1" si="111"/>
        <v>1012.0902173000001</v>
      </c>
      <c r="C229" s="14">
        <f t="shared" ca="1" si="101"/>
        <v>1011.636197</v>
      </c>
      <c r="D229" s="13">
        <f ca="1">IF(A229&lt;$B$1,VLOOKUP(A229,[1]DI!$A$4:$B$15000,2,FALSE),0)</f>
        <v>4.1500000000000002E-2</v>
      </c>
      <c r="E229" s="14">
        <f t="shared" ca="1" si="94"/>
        <v>1.00016137</v>
      </c>
      <c r="F229" s="14">
        <f ca="1">(TRUNC(PRODUCT($E$12:$E228),16))</f>
        <v>1.0149328514946601</v>
      </c>
      <c r="G229" s="14">
        <f t="shared" ca="1" si="102"/>
        <v>1.01460537133651</v>
      </c>
      <c r="H229" s="14">
        <f t="shared" ca="1" si="95"/>
        <v>1.0003227699999999</v>
      </c>
      <c r="I229" s="13">
        <f t="shared" si="103"/>
        <v>1.6E-2</v>
      </c>
      <c r="J229" s="35">
        <f t="shared" si="104"/>
        <v>44379</v>
      </c>
      <c r="K229" s="2">
        <f t="shared" si="105"/>
        <v>2</v>
      </c>
      <c r="L229" s="18">
        <f t="shared" si="106"/>
        <v>2</v>
      </c>
      <c r="M229" s="12">
        <f t="shared" si="96"/>
        <v>1.0001259870000001</v>
      </c>
      <c r="N229" s="12">
        <f t="shared" ca="1" si="97"/>
        <v>1.0004487980000001</v>
      </c>
      <c r="O229" s="18">
        <f t="shared" si="107"/>
        <v>0</v>
      </c>
      <c r="P229" s="14">
        <f t="shared" ca="1" si="98"/>
        <v>0.45402029999999999</v>
      </c>
      <c r="Q229" s="21">
        <f t="shared" si="99"/>
        <v>0</v>
      </c>
      <c r="R229" s="14">
        <f t="shared" si="108"/>
        <v>0</v>
      </c>
      <c r="S229" s="4" t="str">
        <f t="shared" si="109"/>
        <v>J=</v>
      </c>
      <c r="T229" s="35">
        <f t="shared" si="110"/>
        <v>44491</v>
      </c>
      <c r="U229" s="3"/>
      <c r="V229" s="3"/>
      <c r="W229" s="76">
        <f>[2]Plan1!$A299</f>
        <v>45963</v>
      </c>
      <c r="X229" s="76" t="str">
        <f>[2]Plan1!$C299</f>
        <v>Finados</v>
      </c>
      <c r="Y229" s="66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1">
        <f t="shared" si="100"/>
        <v>44384</v>
      </c>
      <c r="B230" s="15">
        <f t="shared" ca="1" si="111"/>
        <v>1012.31729927</v>
      </c>
      <c r="C230" s="14">
        <f t="shared" ca="1" si="101"/>
        <v>1011.636197</v>
      </c>
      <c r="D230" s="13">
        <f ca="1">IF(A230&lt;$B$1,VLOOKUP(A230,[1]DI!$A$4:$B$15000,2,FALSE),0)</f>
        <v>4.1500000000000002E-2</v>
      </c>
      <c r="E230" s="14">
        <f t="shared" ca="1" si="94"/>
        <v>1.00016137</v>
      </c>
      <c r="F230" s="14">
        <f ca="1">(TRUNC(PRODUCT($E$12:$E229),16))</f>
        <v>1.0150966312089</v>
      </c>
      <c r="G230" s="14">
        <f t="shared" ca="1" si="102"/>
        <v>1.01460537133651</v>
      </c>
      <c r="H230" s="14">
        <f t="shared" ca="1" si="95"/>
        <v>1.0004841900000001</v>
      </c>
      <c r="I230" s="13">
        <f t="shared" si="103"/>
        <v>1.6E-2</v>
      </c>
      <c r="J230" s="35">
        <f t="shared" si="104"/>
        <v>44379</v>
      </c>
      <c r="K230" s="2">
        <f t="shared" si="105"/>
        <v>3</v>
      </c>
      <c r="L230" s="18">
        <f t="shared" si="106"/>
        <v>3</v>
      </c>
      <c r="M230" s="12">
        <f t="shared" si="96"/>
        <v>1.0001889859999999</v>
      </c>
      <c r="N230" s="12">
        <f t="shared" ca="1" si="97"/>
        <v>1.0006732679999999</v>
      </c>
      <c r="O230" s="18">
        <f t="shared" si="107"/>
        <v>0</v>
      </c>
      <c r="P230" s="14">
        <f t="shared" ca="1" si="98"/>
        <v>0.68110227000000001</v>
      </c>
      <c r="Q230" s="21">
        <f t="shared" si="99"/>
        <v>0</v>
      </c>
      <c r="R230" s="14">
        <f t="shared" si="108"/>
        <v>0</v>
      </c>
      <c r="S230" s="4" t="str">
        <f t="shared" si="109"/>
        <v>J=</v>
      </c>
      <c r="T230" s="35">
        <f t="shared" si="110"/>
        <v>44491</v>
      </c>
      <c r="U230" s="3"/>
      <c r="V230" s="3"/>
      <c r="W230" s="76">
        <f>[2]Plan1!$A300</f>
        <v>45976</v>
      </c>
      <c r="X230" s="76" t="str">
        <f>[2]Plan1!$C300</f>
        <v>Proclamação da República</v>
      </c>
      <c r="Y230" s="66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1">
        <f t="shared" si="100"/>
        <v>44385</v>
      </c>
      <c r="B231" s="15">
        <f t="shared" ca="1" si="111"/>
        <v>1012.54443689</v>
      </c>
      <c r="C231" s="14">
        <f t="shared" ca="1" si="101"/>
        <v>1011.636197</v>
      </c>
      <c r="D231" s="13">
        <f ca="1">IF(A231&lt;$B$1,VLOOKUP(A231,[1]DI!$A$4:$B$15000,2,FALSE),0)</f>
        <v>4.1500000000000002E-2</v>
      </c>
      <c r="E231" s="14">
        <f t="shared" ca="1" si="94"/>
        <v>1.00016137</v>
      </c>
      <c r="F231" s="14">
        <f ca="1">(TRUNC(PRODUCT($E$12:$E230),16))</f>
        <v>1.01526043735228</v>
      </c>
      <c r="G231" s="14">
        <f t="shared" ca="1" si="102"/>
        <v>1.01460537133651</v>
      </c>
      <c r="H231" s="14">
        <f t="shared" ca="1" si="95"/>
        <v>1.0006456399999999</v>
      </c>
      <c r="I231" s="13">
        <f t="shared" si="103"/>
        <v>1.6E-2</v>
      </c>
      <c r="J231" s="35">
        <f t="shared" si="104"/>
        <v>44379</v>
      </c>
      <c r="K231" s="2">
        <f t="shared" si="105"/>
        <v>4</v>
      </c>
      <c r="L231" s="18">
        <f t="shared" si="106"/>
        <v>4</v>
      </c>
      <c r="M231" s="12">
        <f t="shared" si="96"/>
        <v>1.00025199</v>
      </c>
      <c r="N231" s="12">
        <f t="shared" ca="1" si="97"/>
        <v>1.000897793</v>
      </c>
      <c r="O231" s="18">
        <f t="shared" si="107"/>
        <v>0</v>
      </c>
      <c r="P231" s="14">
        <f t="shared" ca="1" si="98"/>
        <v>0.90823989000000005</v>
      </c>
      <c r="Q231" s="21">
        <f t="shared" si="99"/>
        <v>0</v>
      </c>
      <c r="R231" s="14">
        <f t="shared" si="108"/>
        <v>0</v>
      </c>
      <c r="S231" s="4" t="str">
        <f t="shared" si="109"/>
        <v>J=</v>
      </c>
      <c r="T231" s="35">
        <f t="shared" si="110"/>
        <v>44491</v>
      </c>
      <c r="U231" s="3"/>
      <c r="V231" s="3"/>
      <c r="W231" s="76">
        <f>[2]Plan1!$A301</f>
        <v>46016</v>
      </c>
      <c r="X231" s="76" t="str">
        <f>[2]Plan1!$C301</f>
        <v>Natal</v>
      </c>
      <c r="Y231" s="66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1">
        <f t="shared" si="100"/>
        <v>44386</v>
      </c>
      <c r="B232" s="15">
        <f t="shared" ca="1" si="111"/>
        <v>1012.77161801</v>
      </c>
      <c r="C232" s="14">
        <f t="shared" ca="1" si="101"/>
        <v>1011.636197</v>
      </c>
      <c r="D232" s="13">
        <f ca="1">IF(A232&lt;$B$1,VLOOKUP(A232,[1]DI!$A$4:$B$15000,2,FALSE),0)</f>
        <v>4.1500000000000002E-2</v>
      </c>
      <c r="E232" s="14">
        <f t="shared" ca="1" si="94"/>
        <v>1.00016137</v>
      </c>
      <c r="F232" s="14">
        <f ca="1">(TRUNC(PRODUCT($E$12:$E231),16))</f>
        <v>1.0154242699290601</v>
      </c>
      <c r="G232" s="14">
        <f t="shared" ca="1" si="102"/>
        <v>1.01460537133651</v>
      </c>
      <c r="H232" s="14">
        <f t="shared" ca="1" si="95"/>
        <v>1.00080711</v>
      </c>
      <c r="I232" s="13">
        <f t="shared" si="103"/>
        <v>1.6E-2</v>
      </c>
      <c r="J232" s="35">
        <f t="shared" si="104"/>
        <v>44379</v>
      </c>
      <c r="K232" s="2">
        <f t="shared" si="105"/>
        <v>5</v>
      </c>
      <c r="L232" s="18">
        <f t="shared" si="106"/>
        <v>5</v>
      </c>
      <c r="M232" s="12">
        <f t="shared" si="96"/>
        <v>1.000314997</v>
      </c>
      <c r="N232" s="12">
        <f t="shared" ca="1" si="97"/>
        <v>1.001122361</v>
      </c>
      <c r="O232" s="18">
        <f t="shared" si="107"/>
        <v>0</v>
      </c>
      <c r="P232" s="14">
        <f t="shared" ca="1" si="98"/>
        <v>1.13542101</v>
      </c>
      <c r="Q232" s="21">
        <f t="shared" si="99"/>
        <v>0</v>
      </c>
      <c r="R232" s="14">
        <f t="shared" si="108"/>
        <v>0</v>
      </c>
      <c r="S232" s="4" t="str">
        <f t="shared" si="109"/>
        <v>J=</v>
      </c>
      <c r="T232" s="35">
        <f t="shared" si="110"/>
        <v>44491</v>
      </c>
      <c r="U232" s="3"/>
      <c r="V232" s="3"/>
      <c r="W232" s="76">
        <f>[2]Plan1!$A302</f>
        <v>46023</v>
      </c>
      <c r="X232" s="76" t="str">
        <f>[2]Plan1!$C302</f>
        <v>Confraternização Universal</v>
      </c>
      <c r="Y232" s="66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1">
        <f t="shared" si="100"/>
        <v>44387</v>
      </c>
      <c r="B233" s="15">
        <f t="shared" ca="1" si="111"/>
        <v>1012.9988547700001</v>
      </c>
      <c r="C233" s="14">
        <f t="shared" ca="1" si="101"/>
        <v>1011.636197</v>
      </c>
      <c r="D233" s="13">
        <f ca="1">IF(A233&lt;$B$1,VLOOKUP(A233,[1]DI!$A$4:$B$15000,2,FALSE),0)</f>
        <v>0</v>
      </c>
      <c r="E233" s="14">
        <f t="shared" ca="1" si="94"/>
        <v>1</v>
      </c>
      <c r="F233" s="14">
        <f ca="1">(TRUNC(PRODUCT($E$12:$E232),16))</f>
        <v>1.01558812894349</v>
      </c>
      <c r="G233" s="14">
        <f t="shared" ca="1" si="102"/>
        <v>1.01460537133651</v>
      </c>
      <c r="H233" s="14">
        <f t="shared" ca="1" si="95"/>
        <v>1.0009686099999999</v>
      </c>
      <c r="I233" s="13">
        <f t="shared" si="103"/>
        <v>1.6E-2</v>
      </c>
      <c r="J233" s="35">
        <f t="shared" si="104"/>
        <v>44379</v>
      </c>
      <c r="K233" s="2">
        <f t="shared" si="105"/>
        <v>5</v>
      </c>
      <c r="L233" s="18">
        <f t="shared" si="106"/>
        <v>6</v>
      </c>
      <c r="M233" s="12">
        <f t="shared" si="96"/>
        <v>1.000378008</v>
      </c>
      <c r="N233" s="12">
        <f t="shared" ca="1" si="97"/>
        <v>1.001346984</v>
      </c>
      <c r="O233" s="18">
        <f t="shared" si="107"/>
        <v>0</v>
      </c>
      <c r="P233" s="14">
        <f t="shared" ca="1" si="98"/>
        <v>1.36265777</v>
      </c>
      <c r="Q233" s="21">
        <f t="shared" si="99"/>
        <v>0</v>
      </c>
      <c r="R233" s="14">
        <f t="shared" si="108"/>
        <v>0</v>
      </c>
      <c r="S233" s="4" t="str">
        <f t="shared" si="109"/>
        <v>J=</v>
      </c>
      <c r="T233" s="35">
        <f t="shared" si="110"/>
        <v>44491</v>
      </c>
      <c r="U233" s="3"/>
      <c r="V233" s="3"/>
      <c r="W233" s="76">
        <f>[2]Plan1!$A303</f>
        <v>46069</v>
      </c>
      <c r="X233" s="76" t="str">
        <f>[2]Plan1!$C303</f>
        <v>Carnaval</v>
      </c>
      <c r="Y233" s="66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1">
        <f t="shared" si="100"/>
        <v>44388</v>
      </c>
      <c r="B234" s="15">
        <f t="shared" ca="1" si="111"/>
        <v>1012.9988547700001</v>
      </c>
      <c r="C234" s="14">
        <f t="shared" ca="1" si="101"/>
        <v>1011.636197</v>
      </c>
      <c r="D234" s="13">
        <f ca="1">IF(A234&lt;$B$1,VLOOKUP(A234,[1]DI!$A$4:$B$15000,2,FALSE),0)</f>
        <v>0</v>
      </c>
      <c r="E234" s="14">
        <f t="shared" ca="1" si="94"/>
        <v>1</v>
      </c>
      <c r="F234" s="14">
        <f ca="1">(TRUNC(PRODUCT($E$12:$E233),16))</f>
        <v>1.01558812894349</v>
      </c>
      <c r="G234" s="14">
        <f t="shared" ca="1" si="102"/>
        <v>1.01460537133651</v>
      </c>
      <c r="H234" s="14">
        <f t="shared" ca="1" si="95"/>
        <v>1.0009686099999999</v>
      </c>
      <c r="I234" s="13">
        <f t="shared" si="103"/>
        <v>1.6E-2</v>
      </c>
      <c r="J234" s="35">
        <f t="shared" si="104"/>
        <v>44379</v>
      </c>
      <c r="K234" s="2">
        <f t="shared" si="105"/>
        <v>5</v>
      </c>
      <c r="L234" s="18">
        <f t="shared" si="106"/>
        <v>6</v>
      </c>
      <c r="M234" s="12">
        <f t="shared" si="96"/>
        <v>1.000378008</v>
      </c>
      <c r="N234" s="12">
        <f t="shared" ca="1" si="97"/>
        <v>1.001346984</v>
      </c>
      <c r="O234" s="18">
        <f t="shared" si="107"/>
        <v>0</v>
      </c>
      <c r="P234" s="14">
        <f t="shared" ca="1" si="98"/>
        <v>1.36265777</v>
      </c>
      <c r="Q234" s="21">
        <f t="shared" si="99"/>
        <v>0</v>
      </c>
      <c r="R234" s="14">
        <f t="shared" si="108"/>
        <v>0</v>
      </c>
      <c r="S234" s="4" t="str">
        <f t="shared" si="109"/>
        <v>J=</v>
      </c>
      <c r="T234" s="35">
        <f t="shared" si="110"/>
        <v>44491</v>
      </c>
      <c r="U234" s="3"/>
      <c r="V234" s="3"/>
      <c r="W234" s="76">
        <f>[2]Plan1!$A304</f>
        <v>46070</v>
      </c>
      <c r="X234" s="76" t="str">
        <f>[2]Plan1!$C304</f>
        <v>Carnaval</v>
      </c>
      <c r="Y234" s="66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1">
        <f t="shared" si="100"/>
        <v>44389</v>
      </c>
      <c r="B235" s="15">
        <f t="shared" ca="1" si="111"/>
        <v>1012.9988547700001</v>
      </c>
      <c r="C235" s="14">
        <f t="shared" ca="1" si="101"/>
        <v>1011.636197</v>
      </c>
      <c r="D235" s="13">
        <f ca="1">IF(A235&lt;$B$1,VLOOKUP(A235,[1]DI!$A$4:$B$15000,2,FALSE),0)</f>
        <v>4.1500000000000002E-2</v>
      </c>
      <c r="E235" s="14">
        <f t="shared" ca="1" si="94"/>
        <v>1.00016137</v>
      </c>
      <c r="F235" s="14">
        <f ca="1">(TRUNC(PRODUCT($E$12:$E234),16))</f>
        <v>1.01558812894349</v>
      </c>
      <c r="G235" s="14">
        <f t="shared" ca="1" si="102"/>
        <v>1.01460537133651</v>
      </c>
      <c r="H235" s="14">
        <f t="shared" ca="1" si="95"/>
        <v>1.0009686099999999</v>
      </c>
      <c r="I235" s="13">
        <f t="shared" si="103"/>
        <v>1.6E-2</v>
      </c>
      <c r="J235" s="35">
        <f t="shared" si="104"/>
        <v>44379</v>
      </c>
      <c r="K235" s="2">
        <f t="shared" si="105"/>
        <v>6</v>
      </c>
      <c r="L235" s="18">
        <f t="shared" si="106"/>
        <v>6</v>
      </c>
      <c r="M235" s="12">
        <f t="shared" si="96"/>
        <v>1.000378008</v>
      </c>
      <c r="N235" s="12">
        <f t="shared" ca="1" si="97"/>
        <v>1.001346984</v>
      </c>
      <c r="O235" s="18">
        <f t="shared" si="107"/>
        <v>0</v>
      </c>
      <c r="P235" s="14">
        <f t="shared" ca="1" si="98"/>
        <v>1.36265777</v>
      </c>
      <c r="Q235" s="21">
        <f t="shared" si="99"/>
        <v>0</v>
      </c>
      <c r="R235" s="14">
        <f t="shared" si="108"/>
        <v>0</v>
      </c>
      <c r="S235" s="4" t="str">
        <f t="shared" si="109"/>
        <v>J=</v>
      </c>
      <c r="T235" s="35">
        <f t="shared" si="110"/>
        <v>44491</v>
      </c>
      <c r="U235" s="3"/>
      <c r="V235" s="3"/>
      <c r="W235" s="76">
        <f>[2]Plan1!$A305</f>
        <v>46115</v>
      </c>
      <c r="X235" s="76" t="str">
        <f>[2]Plan1!$C305</f>
        <v>Paixão de Cristo</v>
      </c>
      <c r="Y235" s="66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1">
        <f t="shared" si="100"/>
        <v>44390</v>
      </c>
      <c r="B236" s="15">
        <f t="shared" ca="1" si="111"/>
        <v>1013.22614716</v>
      </c>
      <c r="C236" s="14">
        <f t="shared" ca="1" si="101"/>
        <v>1011.636197</v>
      </c>
      <c r="D236" s="13">
        <f ca="1">IF(A236&lt;$B$1,VLOOKUP(A236,[1]DI!$A$4:$B$15000,2,FALSE),0)</f>
        <v>4.1500000000000002E-2</v>
      </c>
      <c r="E236" s="14">
        <f t="shared" ca="1" si="94"/>
        <v>1.00016137</v>
      </c>
      <c r="F236" s="14">
        <f ca="1">(TRUNC(PRODUCT($E$12:$E235),16))</f>
        <v>1.01575201439986</v>
      </c>
      <c r="G236" s="14">
        <f t="shared" ca="1" si="102"/>
        <v>1.01460537133651</v>
      </c>
      <c r="H236" s="14">
        <f t="shared" ca="1" si="95"/>
        <v>1.0011301399999999</v>
      </c>
      <c r="I236" s="13">
        <f t="shared" si="103"/>
        <v>1.6E-2</v>
      </c>
      <c r="J236" s="35">
        <f t="shared" si="104"/>
        <v>44379</v>
      </c>
      <c r="K236" s="2">
        <f t="shared" si="105"/>
        <v>7</v>
      </c>
      <c r="L236" s="18">
        <f t="shared" si="106"/>
        <v>7</v>
      </c>
      <c r="M236" s="12">
        <f t="shared" si="96"/>
        <v>1.0004410239999999</v>
      </c>
      <c r="N236" s="12">
        <f t="shared" ca="1" si="97"/>
        <v>1.0015716619999999</v>
      </c>
      <c r="O236" s="18">
        <f t="shared" si="107"/>
        <v>0</v>
      </c>
      <c r="P236" s="14">
        <f t="shared" ca="1" si="98"/>
        <v>1.5899501599999999</v>
      </c>
      <c r="Q236" s="21">
        <f t="shared" si="99"/>
        <v>0</v>
      </c>
      <c r="R236" s="14">
        <f t="shared" si="108"/>
        <v>0</v>
      </c>
      <c r="S236" s="4" t="str">
        <f t="shared" si="109"/>
        <v>J=</v>
      </c>
      <c r="T236" s="35">
        <f t="shared" si="110"/>
        <v>44491</v>
      </c>
      <c r="U236" s="3"/>
      <c r="V236" s="3"/>
      <c r="W236" s="76">
        <f>[2]Plan1!$A306</f>
        <v>46133</v>
      </c>
      <c r="X236" s="76" t="str">
        <f>[2]Plan1!$C306</f>
        <v>Tiradentes</v>
      </c>
      <c r="Y236" s="66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1">
        <f t="shared" si="100"/>
        <v>44391</v>
      </c>
      <c r="B237" s="15">
        <f t="shared" ca="1" si="111"/>
        <v>1013.4534840700001</v>
      </c>
      <c r="C237" s="14">
        <f t="shared" ca="1" si="101"/>
        <v>1011.636197</v>
      </c>
      <c r="D237" s="13">
        <f ca="1">IF(A237&lt;$B$1,VLOOKUP(A237,[1]DI!$A$4:$B$15000,2,FALSE),0)</f>
        <v>4.1500000000000002E-2</v>
      </c>
      <c r="E237" s="14">
        <f t="shared" ca="1" si="94"/>
        <v>1.00016137</v>
      </c>
      <c r="F237" s="14">
        <f ca="1">(TRUNC(PRODUCT($E$12:$E236),16))</f>
        <v>1.01591592630243</v>
      </c>
      <c r="G237" s="14">
        <f t="shared" ca="1" si="102"/>
        <v>1.01460537133651</v>
      </c>
      <c r="H237" s="14">
        <f t="shared" ca="1" si="95"/>
        <v>1.00129169</v>
      </c>
      <c r="I237" s="13">
        <f t="shared" si="103"/>
        <v>1.6E-2</v>
      </c>
      <c r="J237" s="35">
        <f t="shared" si="104"/>
        <v>44379</v>
      </c>
      <c r="K237" s="2">
        <f t="shared" si="105"/>
        <v>8</v>
      </c>
      <c r="L237" s="18">
        <f t="shared" si="106"/>
        <v>8</v>
      </c>
      <c r="M237" s="12">
        <f t="shared" si="96"/>
        <v>1.0005040430000001</v>
      </c>
      <c r="N237" s="12">
        <f t="shared" ca="1" si="97"/>
        <v>1.0017963839999999</v>
      </c>
      <c r="O237" s="18">
        <f t="shared" si="107"/>
        <v>0</v>
      </c>
      <c r="P237" s="14">
        <f t="shared" ca="1" si="98"/>
        <v>1.8172870699999999</v>
      </c>
      <c r="Q237" s="21">
        <f t="shared" si="99"/>
        <v>0</v>
      </c>
      <c r="R237" s="14">
        <f t="shared" si="108"/>
        <v>0</v>
      </c>
      <c r="S237" s="4" t="str">
        <f t="shared" si="109"/>
        <v>J=</v>
      </c>
      <c r="T237" s="35">
        <f t="shared" si="110"/>
        <v>44491</v>
      </c>
      <c r="U237" s="3"/>
      <c r="V237" s="3"/>
      <c r="W237" s="76">
        <f>[2]Plan1!$A307</f>
        <v>46143</v>
      </c>
      <c r="X237" s="76" t="str">
        <f>[2]Plan1!$C307</f>
        <v>Dia do Trabalho</v>
      </c>
      <c r="Y237" s="66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1">
        <f t="shared" si="100"/>
        <v>44392</v>
      </c>
      <c r="B238" s="15">
        <f t="shared" ca="1" si="111"/>
        <v>1013.68087561</v>
      </c>
      <c r="C238" s="14">
        <f t="shared" ca="1" si="101"/>
        <v>1011.636197</v>
      </c>
      <c r="D238" s="13">
        <f ca="1">IF(A238&lt;$B$1,VLOOKUP(A238,[1]DI!$A$4:$B$15000,2,FALSE),0)</f>
        <v>4.1500000000000002E-2</v>
      </c>
      <c r="E238" s="14">
        <f t="shared" ca="1" si="94"/>
        <v>1.00016137</v>
      </c>
      <c r="F238" s="14">
        <f ca="1">(TRUNC(PRODUCT($E$12:$E237),16))</f>
        <v>1.0160798646554501</v>
      </c>
      <c r="G238" s="14">
        <f t="shared" ca="1" si="102"/>
        <v>1.01460537133651</v>
      </c>
      <c r="H238" s="14">
        <f t="shared" ca="1" si="95"/>
        <v>1.0014532700000001</v>
      </c>
      <c r="I238" s="13">
        <f t="shared" si="103"/>
        <v>1.6E-2</v>
      </c>
      <c r="J238" s="35">
        <f t="shared" si="104"/>
        <v>44379</v>
      </c>
      <c r="K238" s="2">
        <f t="shared" si="105"/>
        <v>9</v>
      </c>
      <c r="L238" s="18">
        <f t="shared" si="106"/>
        <v>9</v>
      </c>
      <c r="M238" s="12">
        <f t="shared" si="96"/>
        <v>1.0005670659999999</v>
      </c>
      <c r="N238" s="12">
        <f t="shared" ca="1" si="97"/>
        <v>1.00202116</v>
      </c>
      <c r="O238" s="18">
        <f t="shared" si="107"/>
        <v>0</v>
      </c>
      <c r="P238" s="14">
        <f t="shared" ca="1" si="98"/>
        <v>2.0446786100000001</v>
      </c>
      <c r="Q238" s="21">
        <f t="shared" si="99"/>
        <v>0</v>
      </c>
      <c r="R238" s="14">
        <f t="shared" si="108"/>
        <v>0</v>
      </c>
      <c r="S238" s="4" t="str">
        <f t="shared" si="109"/>
        <v>J=</v>
      </c>
      <c r="T238" s="35">
        <f t="shared" si="110"/>
        <v>44491</v>
      </c>
      <c r="U238" s="3"/>
      <c r="V238" s="3"/>
      <c r="W238" s="76">
        <f>[2]Plan1!$A308</f>
        <v>46177</v>
      </c>
      <c r="X238" s="76" t="str">
        <f>[2]Plan1!$C308</f>
        <v>Corpus Christi</v>
      </c>
      <c r="Y238" s="66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1">
        <f t="shared" si="100"/>
        <v>44393</v>
      </c>
      <c r="B239" s="15">
        <f t="shared" ca="1" si="111"/>
        <v>1013.90831267</v>
      </c>
      <c r="C239" s="14">
        <f t="shared" ca="1" si="101"/>
        <v>1011.636197</v>
      </c>
      <c r="D239" s="13">
        <f ca="1">IF(A239&lt;$B$1,VLOOKUP(A239,[1]DI!$A$4:$B$15000,2,FALSE),0)</f>
        <v>4.1500000000000002E-2</v>
      </c>
      <c r="E239" s="14">
        <f t="shared" ca="1" si="94"/>
        <v>1.00016137</v>
      </c>
      <c r="F239" s="14">
        <f ca="1">(TRUNC(PRODUCT($E$12:$E238),16))</f>
        <v>1.0162438294632099</v>
      </c>
      <c r="G239" s="14">
        <f t="shared" ca="1" si="102"/>
        <v>1.01460537133651</v>
      </c>
      <c r="H239" s="14">
        <f t="shared" ca="1" si="95"/>
        <v>1.00161487</v>
      </c>
      <c r="I239" s="13">
        <f t="shared" si="103"/>
        <v>1.6E-2</v>
      </c>
      <c r="J239" s="35">
        <f t="shared" si="104"/>
        <v>44379</v>
      </c>
      <c r="K239" s="2">
        <f t="shared" si="105"/>
        <v>10</v>
      </c>
      <c r="L239" s="18">
        <f t="shared" si="106"/>
        <v>10</v>
      </c>
      <c r="M239" s="12">
        <f t="shared" si="96"/>
        <v>1.0006300930000001</v>
      </c>
      <c r="N239" s="12">
        <f t="shared" ca="1" si="97"/>
        <v>1.002245981</v>
      </c>
      <c r="O239" s="18">
        <f t="shared" si="107"/>
        <v>0</v>
      </c>
      <c r="P239" s="14">
        <f t="shared" ca="1" si="98"/>
        <v>2.2721156699999998</v>
      </c>
      <c r="Q239" s="21">
        <f t="shared" si="99"/>
        <v>0</v>
      </c>
      <c r="R239" s="14">
        <f t="shared" si="108"/>
        <v>0</v>
      </c>
      <c r="S239" s="4" t="str">
        <f t="shared" si="109"/>
        <v>J=</v>
      </c>
      <c r="T239" s="35">
        <f t="shared" si="110"/>
        <v>44491</v>
      </c>
      <c r="U239" s="3"/>
      <c r="V239" s="3"/>
      <c r="W239" s="76">
        <f>[2]Plan1!$A309</f>
        <v>46272</v>
      </c>
      <c r="X239" s="76" t="str">
        <f>[2]Plan1!$C309</f>
        <v>Independência do Brasil</v>
      </c>
      <c r="Y239" s="66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1">
        <f t="shared" si="100"/>
        <v>44394</v>
      </c>
      <c r="B240" s="15">
        <f t="shared" ca="1" si="111"/>
        <v>1014.1358033500001</v>
      </c>
      <c r="C240" s="14">
        <f t="shared" ca="1" si="101"/>
        <v>1011.636197</v>
      </c>
      <c r="D240" s="13">
        <f ca="1">IF(A240&lt;$B$1,VLOOKUP(A240,[1]DI!$A$4:$B$15000,2,FALSE),0)</f>
        <v>0</v>
      </c>
      <c r="E240" s="14">
        <f t="shared" ca="1" si="94"/>
        <v>1</v>
      </c>
      <c r="F240" s="14">
        <f ca="1">(TRUNC(PRODUCT($E$12:$E239),16))</f>
        <v>1.01640782072997</v>
      </c>
      <c r="G240" s="14">
        <f t="shared" ca="1" si="102"/>
        <v>1.01460537133651</v>
      </c>
      <c r="H240" s="14">
        <f t="shared" ca="1" si="95"/>
        <v>1.0017765000000001</v>
      </c>
      <c r="I240" s="13">
        <f t="shared" si="103"/>
        <v>1.6E-2</v>
      </c>
      <c r="J240" s="35">
        <f t="shared" si="104"/>
        <v>44379</v>
      </c>
      <c r="K240" s="2">
        <f t="shared" si="105"/>
        <v>10</v>
      </c>
      <c r="L240" s="18">
        <f t="shared" si="106"/>
        <v>11</v>
      </c>
      <c r="M240" s="12">
        <f t="shared" si="96"/>
        <v>1.0006931240000001</v>
      </c>
      <c r="N240" s="12">
        <f t="shared" ca="1" si="97"/>
        <v>1.0024708550000001</v>
      </c>
      <c r="O240" s="18">
        <f t="shared" si="107"/>
        <v>0</v>
      </c>
      <c r="P240" s="14">
        <f t="shared" ca="1" si="98"/>
        <v>2.4996063500000001</v>
      </c>
      <c r="Q240" s="21">
        <f t="shared" si="99"/>
        <v>0</v>
      </c>
      <c r="R240" s="14">
        <f t="shared" si="108"/>
        <v>0</v>
      </c>
      <c r="S240" s="4" t="str">
        <f t="shared" si="109"/>
        <v>J=</v>
      </c>
      <c r="T240" s="35">
        <f t="shared" si="110"/>
        <v>44491</v>
      </c>
      <c r="U240" s="3"/>
      <c r="V240" s="3"/>
      <c r="W240" s="76">
        <f>[2]Plan1!$A310</f>
        <v>46307</v>
      </c>
      <c r="X240" s="76" t="str">
        <f>[2]Plan1!$C310</f>
        <v>Nossa Sr.a Aparecida - Padroeira do Brasil</v>
      </c>
      <c r="Y240" s="66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1">
        <f t="shared" si="100"/>
        <v>44395</v>
      </c>
      <c r="B241" s="15">
        <f t="shared" ca="1" si="111"/>
        <v>1014.1358033500001</v>
      </c>
      <c r="C241" s="14">
        <f t="shared" ca="1" si="101"/>
        <v>1011.636197</v>
      </c>
      <c r="D241" s="13">
        <f ca="1">IF(A241&lt;$B$1,VLOOKUP(A241,[1]DI!$A$4:$B$15000,2,FALSE),0)</f>
        <v>0</v>
      </c>
      <c r="E241" s="14">
        <f t="shared" ca="1" si="94"/>
        <v>1</v>
      </c>
      <c r="F241" s="14">
        <f ca="1">(TRUNC(PRODUCT($E$12:$E240),16))</f>
        <v>1.01640782072997</v>
      </c>
      <c r="G241" s="14">
        <f t="shared" ca="1" si="102"/>
        <v>1.01460537133651</v>
      </c>
      <c r="H241" s="14">
        <f t="shared" ca="1" si="95"/>
        <v>1.0017765000000001</v>
      </c>
      <c r="I241" s="13">
        <f t="shared" si="103"/>
        <v>1.6E-2</v>
      </c>
      <c r="J241" s="35">
        <f t="shared" si="104"/>
        <v>44379</v>
      </c>
      <c r="K241" s="2">
        <f t="shared" si="105"/>
        <v>10</v>
      </c>
      <c r="L241" s="18">
        <f t="shared" si="106"/>
        <v>11</v>
      </c>
      <c r="M241" s="12">
        <f t="shared" si="96"/>
        <v>1.0006931240000001</v>
      </c>
      <c r="N241" s="12">
        <f t="shared" ca="1" si="97"/>
        <v>1.0024708550000001</v>
      </c>
      <c r="O241" s="18">
        <f t="shared" si="107"/>
        <v>0</v>
      </c>
      <c r="P241" s="14">
        <f t="shared" ca="1" si="98"/>
        <v>2.4996063500000001</v>
      </c>
      <c r="Q241" s="21">
        <f t="shared" si="99"/>
        <v>0</v>
      </c>
      <c r="R241" s="14">
        <f t="shared" si="108"/>
        <v>0</v>
      </c>
      <c r="S241" s="4" t="str">
        <f t="shared" si="109"/>
        <v>J=</v>
      </c>
      <c r="T241" s="35">
        <f t="shared" si="110"/>
        <v>44491</v>
      </c>
      <c r="U241" s="3"/>
      <c r="V241" s="3"/>
      <c r="W241" s="76">
        <f>[2]Plan1!$A311</f>
        <v>46328</v>
      </c>
      <c r="X241" s="76" t="str">
        <f>[2]Plan1!$C311</f>
        <v>Finados</v>
      </c>
      <c r="Y241" s="66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1">
        <f t="shared" si="100"/>
        <v>44396</v>
      </c>
      <c r="B242" s="15">
        <f t="shared" ca="1" si="111"/>
        <v>1014.1358033500001</v>
      </c>
      <c r="C242" s="14">
        <f t="shared" ca="1" si="101"/>
        <v>1011.636197</v>
      </c>
      <c r="D242" s="13">
        <f ca="1">IF(A242&lt;$B$1,VLOOKUP(A242,[1]DI!$A$4:$B$15000,2,FALSE),0)</f>
        <v>4.1500000000000002E-2</v>
      </c>
      <c r="E242" s="14">
        <f t="shared" ca="1" si="94"/>
        <v>1.00016137</v>
      </c>
      <c r="F242" s="14">
        <f ca="1">(TRUNC(PRODUCT($E$12:$E241),16))</f>
        <v>1.01640782072997</v>
      </c>
      <c r="G242" s="14">
        <f t="shared" ca="1" si="102"/>
        <v>1.01460537133651</v>
      </c>
      <c r="H242" s="14">
        <f t="shared" ca="1" si="95"/>
        <v>1.0017765000000001</v>
      </c>
      <c r="I242" s="13">
        <f t="shared" si="103"/>
        <v>1.6E-2</v>
      </c>
      <c r="J242" s="35">
        <f t="shared" si="104"/>
        <v>44379</v>
      </c>
      <c r="K242" s="2">
        <f t="shared" si="105"/>
        <v>11</v>
      </c>
      <c r="L242" s="18">
        <f t="shared" si="106"/>
        <v>11</v>
      </c>
      <c r="M242" s="12">
        <f t="shared" si="96"/>
        <v>1.0006931240000001</v>
      </c>
      <c r="N242" s="12">
        <f t="shared" ca="1" si="97"/>
        <v>1.0024708550000001</v>
      </c>
      <c r="O242" s="18">
        <f t="shared" si="107"/>
        <v>0</v>
      </c>
      <c r="P242" s="14">
        <f t="shared" ca="1" si="98"/>
        <v>2.4996063500000001</v>
      </c>
      <c r="Q242" s="21">
        <f t="shared" si="99"/>
        <v>0</v>
      </c>
      <c r="R242" s="14">
        <f t="shared" si="108"/>
        <v>0</v>
      </c>
      <c r="S242" s="4" t="str">
        <f t="shared" si="109"/>
        <v>J=</v>
      </c>
      <c r="T242" s="35">
        <f t="shared" si="110"/>
        <v>44491</v>
      </c>
      <c r="U242" s="3"/>
      <c r="V242" s="3"/>
      <c r="W242" s="76">
        <f>[2]Plan1!$A312</f>
        <v>46341</v>
      </c>
      <c r="X242" s="76" t="str">
        <f>[2]Plan1!$C312</f>
        <v>Proclamação da República</v>
      </c>
      <c r="Y242" s="66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1">
        <f t="shared" si="100"/>
        <v>44397</v>
      </c>
      <c r="B243" s="15">
        <f t="shared" ca="1" si="111"/>
        <v>1014.3633516900001</v>
      </c>
      <c r="C243" s="14">
        <f t="shared" ca="1" si="101"/>
        <v>1011.636197</v>
      </c>
      <c r="D243" s="13">
        <f ca="1">IF(A243&lt;$B$1,VLOOKUP(A243,[1]DI!$A$4:$B$15000,2,FALSE),0)</f>
        <v>4.1500000000000002E-2</v>
      </c>
      <c r="E243" s="14">
        <f t="shared" ca="1" si="94"/>
        <v>1.00016137</v>
      </c>
      <c r="F243" s="14">
        <f ca="1">(TRUNC(PRODUCT($E$12:$E242),16))</f>
        <v>1.01657183846</v>
      </c>
      <c r="G243" s="14">
        <f t="shared" ca="1" si="102"/>
        <v>1.01460537133651</v>
      </c>
      <c r="H243" s="14">
        <f t="shared" ca="1" si="95"/>
        <v>1.0019381599999999</v>
      </c>
      <c r="I243" s="13">
        <f t="shared" si="103"/>
        <v>1.6E-2</v>
      </c>
      <c r="J243" s="35">
        <f t="shared" si="104"/>
        <v>44379</v>
      </c>
      <c r="K243" s="2">
        <f t="shared" si="105"/>
        <v>12</v>
      </c>
      <c r="L243" s="18">
        <f t="shared" si="106"/>
        <v>12</v>
      </c>
      <c r="M243" s="12">
        <f t="shared" si="96"/>
        <v>1.0007561599999999</v>
      </c>
      <c r="N243" s="12">
        <f t="shared" ca="1" si="97"/>
        <v>1.0026957860000001</v>
      </c>
      <c r="O243" s="18">
        <f t="shared" si="107"/>
        <v>0</v>
      </c>
      <c r="P243" s="14">
        <f t="shared" ca="1" si="98"/>
        <v>2.7271546899999999</v>
      </c>
      <c r="Q243" s="21">
        <f t="shared" si="99"/>
        <v>0</v>
      </c>
      <c r="R243" s="14">
        <f t="shared" si="108"/>
        <v>0</v>
      </c>
      <c r="S243" s="4" t="str">
        <f t="shared" si="109"/>
        <v>J=</v>
      </c>
      <c r="T243" s="35">
        <f t="shared" si="110"/>
        <v>44491</v>
      </c>
      <c r="U243" s="3"/>
      <c r="V243" s="3"/>
      <c r="W243" s="76">
        <f>[2]Plan1!$A313</f>
        <v>46381</v>
      </c>
      <c r="X243" s="76" t="str">
        <f>[2]Plan1!$C313</f>
        <v>Natal</v>
      </c>
      <c r="Y243" s="66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1">
        <f t="shared" si="100"/>
        <v>44398</v>
      </c>
      <c r="B244" s="15">
        <f t="shared" ca="1" si="111"/>
        <v>1014.59094252</v>
      </c>
      <c r="C244" s="14">
        <f t="shared" ca="1" si="101"/>
        <v>1011.636197</v>
      </c>
      <c r="D244" s="13">
        <f ca="1">IF(A244&lt;$B$1,VLOOKUP(A244,[1]DI!$A$4:$B$15000,2,FALSE),0)</f>
        <v>4.1500000000000002E-2</v>
      </c>
      <c r="E244" s="14">
        <f t="shared" ca="1" si="94"/>
        <v>1.00016137</v>
      </c>
      <c r="F244" s="14">
        <f ca="1">(TRUNC(PRODUCT($E$12:$E243),16))</f>
        <v>1.0167358826575801</v>
      </c>
      <c r="G244" s="14">
        <f t="shared" ca="1" si="102"/>
        <v>1.01460537133651</v>
      </c>
      <c r="H244" s="14">
        <f t="shared" ca="1" si="95"/>
        <v>1.0020998400000001</v>
      </c>
      <c r="I244" s="13">
        <f t="shared" si="103"/>
        <v>1.6E-2</v>
      </c>
      <c r="J244" s="35">
        <f t="shared" si="104"/>
        <v>44379</v>
      </c>
      <c r="K244" s="2">
        <f t="shared" si="105"/>
        <v>13</v>
      </c>
      <c r="L244" s="18">
        <f t="shared" si="106"/>
        <v>13</v>
      </c>
      <c r="M244" s="12">
        <f t="shared" si="96"/>
        <v>1.0008191989999999</v>
      </c>
      <c r="N244" s="12">
        <f t="shared" ca="1" si="97"/>
        <v>1.002920759</v>
      </c>
      <c r="O244" s="18">
        <f t="shared" si="107"/>
        <v>0</v>
      </c>
      <c r="P244" s="14">
        <f t="shared" ca="1" si="98"/>
        <v>2.9547455199999999</v>
      </c>
      <c r="Q244" s="21">
        <f t="shared" si="99"/>
        <v>0</v>
      </c>
      <c r="R244" s="14">
        <f t="shared" si="108"/>
        <v>0</v>
      </c>
      <c r="S244" s="4" t="str">
        <f t="shared" si="109"/>
        <v>J=</v>
      </c>
      <c r="T244" s="35">
        <f t="shared" si="110"/>
        <v>44491</v>
      </c>
      <c r="U244" s="3"/>
      <c r="V244" s="3"/>
      <c r="W244" s="76">
        <f>[2]Plan1!$A314</f>
        <v>46388</v>
      </c>
      <c r="X244" s="76" t="str">
        <f>[2]Plan1!$C314</f>
        <v>Confraternização Universal</v>
      </c>
      <c r="Y244" s="66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1">
        <f t="shared" si="100"/>
        <v>44399</v>
      </c>
      <c r="B245" s="15">
        <f t="shared" ca="1" si="111"/>
        <v>1014.8185889900001</v>
      </c>
      <c r="C245" s="14">
        <f t="shared" ca="1" si="101"/>
        <v>1011.636197</v>
      </c>
      <c r="D245" s="13">
        <f ca="1">IF(A245&lt;$B$1,VLOOKUP(A245,[1]DI!$A$4:$B$15000,2,FALSE),0)</f>
        <v>4.1500000000000002E-2</v>
      </c>
      <c r="E245" s="14">
        <f t="shared" ca="1" si="94"/>
        <v>1.00016137</v>
      </c>
      <c r="F245" s="14">
        <f ca="1">(TRUNC(PRODUCT($E$12:$E244),16))</f>
        <v>1.01689995332696</v>
      </c>
      <c r="G245" s="14">
        <f t="shared" ca="1" si="102"/>
        <v>1.01460537133651</v>
      </c>
      <c r="H245" s="14">
        <f t="shared" ca="1" si="95"/>
        <v>1.0022615500000001</v>
      </c>
      <c r="I245" s="13">
        <f t="shared" si="103"/>
        <v>1.6E-2</v>
      </c>
      <c r="J245" s="35">
        <f t="shared" si="104"/>
        <v>44379</v>
      </c>
      <c r="K245" s="2">
        <f t="shared" si="105"/>
        <v>14</v>
      </c>
      <c r="L245" s="18">
        <f t="shared" si="106"/>
        <v>14</v>
      </c>
      <c r="M245" s="12">
        <f t="shared" si="96"/>
        <v>1.0008822420000001</v>
      </c>
      <c r="N245" s="12">
        <f t="shared" ca="1" si="97"/>
        <v>1.003145787</v>
      </c>
      <c r="O245" s="18">
        <f t="shared" si="107"/>
        <v>0</v>
      </c>
      <c r="P245" s="14">
        <f t="shared" ca="1" si="98"/>
        <v>3.1823919900000002</v>
      </c>
      <c r="Q245" s="21">
        <f t="shared" si="99"/>
        <v>0</v>
      </c>
      <c r="R245" s="14">
        <f t="shared" si="108"/>
        <v>0</v>
      </c>
      <c r="S245" s="4" t="str">
        <f t="shared" si="109"/>
        <v>J=</v>
      </c>
      <c r="T245" s="35">
        <f t="shared" si="110"/>
        <v>44491</v>
      </c>
      <c r="U245" s="3"/>
      <c r="V245" s="3"/>
      <c r="W245" s="76">
        <f>[2]Plan1!$A315</f>
        <v>46426</v>
      </c>
      <c r="X245" s="76" t="str">
        <f>[2]Plan1!$C315</f>
        <v>Carnaval</v>
      </c>
      <c r="Y245" s="66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1">
        <f t="shared" si="100"/>
        <v>44400</v>
      </c>
      <c r="B246" s="15">
        <f t="shared" ca="1" si="111"/>
        <v>1015.0462911000001</v>
      </c>
      <c r="C246" s="14">
        <f t="shared" ca="1" si="101"/>
        <v>1011.636197</v>
      </c>
      <c r="D246" s="13">
        <f ca="1">IF(A246&lt;$B$1,VLOOKUP(A246,[1]DI!$A$4:$B$15000,2,FALSE),0)</f>
        <v>4.1500000000000002E-2</v>
      </c>
      <c r="E246" s="14">
        <f t="shared" ca="1" si="94"/>
        <v>1.00016137</v>
      </c>
      <c r="F246" s="14">
        <f ca="1">(TRUNC(PRODUCT($E$12:$E245),16))</f>
        <v>1.01706405047243</v>
      </c>
      <c r="G246" s="14">
        <f t="shared" ca="1" si="102"/>
        <v>1.01460537133651</v>
      </c>
      <c r="H246" s="14">
        <f t="shared" ca="1" si="95"/>
        <v>1.0024232900000001</v>
      </c>
      <c r="I246" s="13">
        <f t="shared" si="103"/>
        <v>1.6E-2</v>
      </c>
      <c r="J246" s="35">
        <f t="shared" si="104"/>
        <v>44379</v>
      </c>
      <c r="K246" s="2">
        <f t="shared" si="105"/>
        <v>15</v>
      </c>
      <c r="L246" s="18">
        <f t="shared" si="106"/>
        <v>15</v>
      </c>
      <c r="M246" s="12">
        <f t="shared" si="96"/>
        <v>1.0009452889999999</v>
      </c>
      <c r="N246" s="12">
        <f t="shared" ca="1" si="97"/>
        <v>1.0033708699999999</v>
      </c>
      <c r="O246" s="18">
        <f t="shared" si="107"/>
        <v>0</v>
      </c>
      <c r="P246" s="14">
        <f t="shared" ca="1" si="98"/>
        <v>3.4100940999999998</v>
      </c>
      <c r="Q246" s="21">
        <f t="shared" si="99"/>
        <v>0</v>
      </c>
      <c r="R246" s="14">
        <f t="shared" si="108"/>
        <v>0</v>
      </c>
      <c r="S246" s="4" t="str">
        <f t="shared" si="109"/>
        <v>J=</v>
      </c>
      <c r="T246" s="35">
        <f t="shared" si="110"/>
        <v>44491</v>
      </c>
      <c r="U246" s="3"/>
      <c r="V246" s="3"/>
      <c r="W246" s="76">
        <f>[2]Plan1!$A316</f>
        <v>46427</v>
      </c>
      <c r="X246" s="76" t="str">
        <f>[2]Plan1!$C316</f>
        <v>Carnaval</v>
      </c>
      <c r="Y246" s="66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1">
        <f t="shared" si="100"/>
        <v>44401</v>
      </c>
      <c r="B247" s="15">
        <f t="shared" ca="1" si="111"/>
        <v>1015.27403772</v>
      </c>
      <c r="C247" s="14">
        <f t="shared" ca="1" si="101"/>
        <v>1011.636197</v>
      </c>
      <c r="D247" s="13">
        <f ca="1">IF(A247&lt;$B$1,VLOOKUP(A247,[1]DI!$A$4:$B$15000,2,FALSE),0)</f>
        <v>0</v>
      </c>
      <c r="E247" s="14">
        <f t="shared" ca="1" si="94"/>
        <v>1</v>
      </c>
      <c r="F247" s="14">
        <f ca="1">(TRUNC(PRODUCT($E$12:$E246),16))</f>
        <v>1.0172281740982501</v>
      </c>
      <c r="G247" s="14">
        <f t="shared" ca="1" si="102"/>
        <v>1.01460537133651</v>
      </c>
      <c r="H247" s="14">
        <f t="shared" ca="1" si="95"/>
        <v>1.00258505</v>
      </c>
      <c r="I247" s="13">
        <f t="shared" si="103"/>
        <v>1.6E-2</v>
      </c>
      <c r="J247" s="35">
        <f t="shared" si="104"/>
        <v>44379</v>
      </c>
      <c r="K247" s="2">
        <f t="shared" si="105"/>
        <v>15</v>
      </c>
      <c r="L247" s="18">
        <f t="shared" si="106"/>
        <v>16</v>
      </c>
      <c r="M247" s="12">
        <f t="shared" si="96"/>
        <v>1.0010083400000001</v>
      </c>
      <c r="N247" s="12">
        <f t="shared" ca="1" si="97"/>
        <v>1.0035959969999999</v>
      </c>
      <c r="O247" s="18">
        <f t="shared" si="107"/>
        <v>0</v>
      </c>
      <c r="P247" s="14">
        <f t="shared" ca="1" si="98"/>
        <v>3.6378407199999998</v>
      </c>
      <c r="Q247" s="21">
        <f t="shared" si="99"/>
        <v>0</v>
      </c>
      <c r="R247" s="14">
        <f t="shared" si="108"/>
        <v>0</v>
      </c>
      <c r="S247" s="4" t="str">
        <f t="shared" si="109"/>
        <v>J=</v>
      </c>
      <c r="T247" s="35">
        <f t="shared" si="110"/>
        <v>44491</v>
      </c>
      <c r="U247" s="3"/>
      <c r="V247" s="3"/>
      <c r="W247" s="76">
        <f>[2]Plan1!$A317</f>
        <v>46472</v>
      </c>
      <c r="X247" s="76" t="str">
        <f>[2]Plan1!$C317</f>
        <v>Paixão de Cristo</v>
      </c>
      <c r="Y247" s="66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1">
        <f t="shared" si="100"/>
        <v>44402</v>
      </c>
      <c r="B248" s="15">
        <f t="shared" ca="1" si="111"/>
        <v>1015.27403772</v>
      </c>
      <c r="C248" s="14">
        <f t="shared" ca="1" si="101"/>
        <v>1011.636197</v>
      </c>
      <c r="D248" s="13">
        <f ca="1">IF(A248&lt;$B$1,VLOOKUP(A248,[1]DI!$A$4:$B$15000,2,FALSE),0)</f>
        <v>0</v>
      </c>
      <c r="E248" s="14">
        <f t="shared" ca="1" si="94"/>
        <v>1</v>
      </c>
      <c r="F248" s="14">
        <f ca="1">(TRUNC(PRODUCT($E$12:$E247),16))</f>
        <v>1.0172281740982501</v>
      </c>
      <c r="G248" s="14">
        <f t="shared" ca="1" si="102"/>
        <v>1.01460537133651</v>
      </c>
      <c r="H248" s="14">
        <f t="shared" ca="1" si="95"/>
        <v>1.00258505</v>
      </c>
      <c r="I248" s="13">
        <f t="shared" si="103"/>
        <v>1.6E-2</v>
      </c>
      <c r="J248" s="35">
        <f t="shared" si="104"/>
        <v>44379</v>
      </c>
      <c r="K248" s="2">
        <f t="shared" si="105"/>
        <v>15</v>
      </c>
      <c r="L248" s="18">
        <f t="shared" si="106"/>
        <v>16</v>
      </c>
      <c r="M248" s="12">
        <f t="shared" si="96"/>
        <v>1.0010083400000001</v>
      </c>
      <c r="N248" s="12">
        <f t="shared" ca="1" si="97"/>
        <v>1.0035959969999999</v>
      </c>
      <c r="O248" s="18">
        <f t="shared" si="107"/>
        <v>0</v>
      </c>
      <c r="P248" s="14">
        <f t="shared" ca="1" si="98"/>
        <v>3.6378407199999998</v>
      </c>
      <c r="Q248" s="21">
        <f t="shared" si="99"/>
        <v>0</v>
      </c>
      <c r="R248" s="14">
        <f t="shared" si="108"/>
        <v>0</v>
      </c>
      <c r="S248" s="4" t="str">
        <f t="shared" si="109"/>
        <v>J=</v>
      </c>
      <c r="T248" s="35">
        <f t="shared" si="110"/>
        <v>44491</v>
      </c>
      <c r="U248" s="3"/>
      <c r="V248" s="3"/>
      <c r="W248" s="76">
        <f>[2]Plan1!$A318</f>
        <v>46498</v>
      </c>
      <c r="X248" s="76" t="str">
        <f>[2]Plan1!$C318</f>
        <v>Tiradentes</v>
      </c>
      <c r="Y248" s="66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1">
        <f t="shared" si="100"/>
        <v>44403</v>
      </c>
      <c r="B249" s="15">
        <f t="shared" ca="1" si="111"/>
        <v>1015.27403772</v>
      </c>
      <c r="C249" s="14">
        <f t="shared" ca="1" si="101"/>
        <v>1011.636197</v>
      </c>
      <c r="D249" s="13">
        <f ca="1">IF(A249&lt;$B$1,VLOOKUP(A249,[1]DI!$A$4:$B$15000,2,FALSE),0)</f>
        <v>4.1500000000000002E-2</v>
      </c>
      <c r="E249" s="14">
        <f t="shared" ca="1" si="94"/>
        <v>1.00016137</v>
      </c>
      <c r="F249" s="14">
        <f ca="1">(TRUNC(PRODUCT($E$12:$E248),16))</f>
        <v>1.0172281740982501</v>
      </c>
      <c r="G249" s="14">
        <f t="shared" ca="1" si="102"/>
        <v>1.01460537133651</v>
      </c>
      <c r="H249" s="14">
        <f t="shared" ca="1" si="95"/>
        <v>1.00258505</v>
      </c>
      <c r="I249" s="13">
        <f t="shared" si="103"/>
        <v>1.6E-2</v>
      </c>
      <c r="J249" s="35">
        <f t="shared" si="104"/>
        <v>44379</v>
      </c>
      <c r="K249" s="2">
        <f t="shared" si="105"/>
        <v>16</v>
      </c>
      <c r="L249" s="18">
        <f t="shared" si="106"/>
        <v>16</v>
      </c>
      <c r="M249" s="12">
        <f t="shared" si="96"/>
        <v>1.0010083400000001</v>
      </c>
      <c r="N249" s="12">
        <f t="shared" ca="1" si="97"/>
        <v>1.0035959969999999</v>
      </c>
      <c r="O249" s="18">
        <f t="shared" si="107"/>
        <v>0</v>
      </c>
      <c r="P249" s="14">
        <f t="shared" ca="1" si="98"/>
        <v>3.6378407199999998</v>
      </c>
      <c r="Q249" s="21">
        <f t="shared" si="99"/>
        <v>0</v>
      </c>
      <c r="R249" s="14">
        <f t="shared" si="108"/>
        <v>0</v>
      </c>
      <c r="S249" s="4" t="str">
        <f t="shared" si="109"/>
        <v>J=</v>
      </c>
      <c r="T249" s="35">
        <f t="shared" si="110"/>
        <v>44491</v>
      </c>
      <c r="U249" s="3"/>
      <c r="V249" s="3"/>
      <c r="W249" s="76">
        <f>[2]Plan1!$A319</f>
        <v>46508</v>
      </c>
      <c r="X249" s="76" t="str">
        <f>[2]Plan1!$C319</f>
        <v>Dia do Trabalho</v>
      </c>
      <c r="Y249" s="66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1">
        <f t="shared" si="100"/>
        <v>44404</v>
      </c>
      <c r="B250" s="15">
        <f t="shared" ca="1" si="111"/>
        <v>1015.50182886</v>
      </c>
      <c r="C250" s="14">
        <f t="shared" ca="1" si="101"/>
        <v>1011.636197</v>
      </c>
      <c r="D250" s="13">
        <f ca="1">IF(A250&lt;$B$1,VLOOKUP(A250,[1]DI!$A$4:$B$15000,2,FALSE),0)</f>
        <v>4.1500000000000002E-2</v>
      </c>
      <c r="E250" s="14">
        <f t="shared" ca="1" si="94"/>
        <v>1.00016137</v>
      </c>
      <c r="F250" s="14">
        <f ca="1">(TRUNC(PRODUCT($E$12:$E249),16))</f>
        <v>1.01739232420871</v>
      </c>
      <c r="G250" s="14">
        <f t="shared" ca="1" si="102"/>
        <v>1.01460537133651</v>
      </c>
      <c r="H250" s="14">
        <f t="shared" ca="1" si="95"/>
        <v>1.00274683</v>
      </c>
      <c r="I250" s="13">
        <f t="shared" si="103"/>
        <v>1.6E-2</v>
      </c>
      <c r="J250" s="35">
        <f t="shared" si="104"/>
        <v>44379</v>
      </c>
      <c r="K250" s="2">
        <f t="shared" si="105"/>
        <v>17</v>
      </c>
      <c r="L250" s="18">
        <f t="shared" si="106"/>
        <v>17</v>
      </c>
      <c r="M250" s="12">
        <f t="shared" si="96"/>
        <v>1.0010713950000001</v>
      </c>
      <c r="N250" s="12">
        <f t="shared" ca="1" si="97"/>
        <v>1.003821168</v>
      </c>
      <c r="O250" s="18">
        <f t="shared" si="107"/>
        <v>0</v>
      </c>
      <c r="P250" s="14">
        <f t="shared" ca="1" si="98"/>
        <v>3.8656318600000001</v>
      </c>
      <c r="Q250" s="21">
        <f t="shared" si="99"/>
        <v>0</v>
      </c>
      <c r="R250" s="14">
        <f t="shared" si="108"/>
        <v>0</v>
      </c>
      <c r="S250" s="4" t="str">
        <f t="shared" si="109"/>
        <v>J=</v>
      </c>
      <c r="T250" s="35">
        <f t="shared" si="110"/>
        <v>44491</v>
      </c>
      <c r="U250" s="3"/>
      <c r="V250" s="3"/>
      <c r="W250" s="76">
        <f>[2]Plan1!$A320</f>
        <v>46534</v>
      </c>
      <c r="X250" s="76" t="str">
        <f>[2]Plan1!$C320</f>
        <v>Corpus Christi</v>
      </c>
      <c r="Y250" s="66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1">
        <f t="shared" si="100"/>
        <v>44405</v>
      </c>
      <c r="B251" s="15">
        <f t="shared" ca="1" si="111"/>
        <v>1015.72968575</v>
      </c>
      <c r="C251" s="14">
        <f t="shared" ca="1" si="101"/>
        <v>1011.636197</v>
      </c>
      <c r="D251" s="13">
        <f ca="1">IF(A251&lt;$B$1,VLOOKUP(A251,[1]DI!$A$4:$B$15000,2,FALSE),0)</f>
        <v>4.1500000000000002E-2</v>
      </c>
      <c r="E251" s="14">
        <f t="shared" ca="1" si="94"/>
        <v>1.00016137</v>
      </c>
      <c r="F251" s="14">
        <f ca="1">(TRUNC(PRODUCT($E$12:$E250),16))</f>
        <v>1.01755650080807</v>
      </c>
      <c r="G251" s="14">
        <f t="shared" ca="1" si="102"/>
        <v>1.01460537133651</v>
      </c>
      <c r="H251" s="14">
        <f t="shared" ca="1" si="95"/>
        <v>1.00290865</v>
      </c>
      <c r="I251" s="13">
        <f t="shared" si="103"/>
        <v>1.6E-2</v>
      </c>
      <c r="J251" s="35">
        <f t="shared" si="104"/>
        <v>44379</v>
      </c>
      <c r="K251" s="2">
        <f t="shared" si="105"/>
        <v>18</v>
      </c>
      <c r="L251" s="18">
        <f t="shared" si="106"/>
        <v>18</v>
      </c>
      <c r="M251" s="12">
        <f t="shared" si="96"/>
        <v>1.001134454</v>
      </c>
      <c r="N251" s="12">
        <f t="shared" ca="1" si="97"/>
        <v>1.0040464039999999</v>
      </c>
      <c r="O251" s="18">
        <f t="shared" si="107"/>
        <v>0</v>
      </c>
      <c r="P251" s="14">
        <f t="shared" ca="1" si="98"/>
        <v>4.0934887499999997</v>
      </c>
      <c r="Q251" s="21">
        <f t="shared" si="99"/>
        <v>0</v>
      </c>
      <c r="R251" s="14">
        <f t="shared" si="108"/>
        <v>0</v>
      </c>
      <c r="S251" s="4" t="str">
        <f t="shared" si="109"/>
        <v>J=</v>
      </c>
      <c r="T251" s="35">
        <f t="shared" si="110"/>
        <v>44491</v>
      </c>
      <c r="U251" s="3"/>
      <c r="V251" s="3"/>
      <c r="W251" s="76">
        <f>[2]Plan1!$A321</f>
        <v>46637</v>
      </c>
      <c r="X251" s="76" t="str">
        <f>[2]Plan1!$C321</f>
        <v>Independência do Brasil</v>
      </c>
      <c r="Y251" s="66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1">
        <f t="shared" si="100"/>
        <v>44406</v>
      </c>
      <c r="B252" s="15">
        <f t="shared" ca="1" si="111"/>
        <v>1015.95758715</v>
      </c>
      <c r="C252" s="14">
        <f t="shared" ca="1" si="101"/>
        <v>1011.636197</v>
      </c>
      <c r="D252" s="13">
        <f ca="1">IF(A252&lt;$B$1,VLOOKUP(A252,[1]DI!$A$4:$B$15000,2,FALSE),0)</f>
        <v>4.1500000000000002E-2</v>
      </c>
      <c r="E252" s="14">
        <f t="shared" ca="1" si="94"/>
        <v>1.00016137</v>
      </c>
      <c r="F252" s="14">
        <f ca="1">(TRUNC(PRODUCT($E$12:$E251),16))</f>
        <v>1.0177207039006</v>
      </c>
      <c r="G252" s="14">
        <f t="shared" ca="1" si="102"/>
        <v>1.01460537133651</v>
      </c>
      <c r="H252" s="14">
        <f t="shared" ca="1" si="95"/>
        <v>1.00307049</v>
      </c>
      <c r="I252" s="13">
        <f t="shared" si="103"/>
        <v>1.6E-2</v>
      </c>
      <c r="J252" s="35">
        <f t="shared" si="104"/>
        <v>44379</v>
      </c>
      <c r="K252" s="2">
        <f t="shared" si="105"/>
        <v>19</v>
      </c>
      <c r="L252" s="18">
        <f t="shared" si="106"/>
        <v>19</v>
      </c>
      <c r="M252" s="12">
        <f t="shared" si="96"/>
        <v>1.001197517</v>
      </c>
      <c r="N252" s="12">
        <f t="shared" ca="1" si="97"/>
        <v>1.0042716840000001</v>
      </c>
      <c r="O252" s="18">
        <f t="shared" si="107"/>
        <v>0</v>
      </c>
      <c r="P252" s="14">
        <f t="shared" ca="1" si="98"/>
        <v>4.32139015</v>
      </c>
      <c r="Q252" s="21">
        <f t="shared" si="99"/>
        <v>0</v>
      </c>
      <c r="R252" s="14">
        <f t="shared" si="108"/>
        <v>0</v>
      </c>
      <c r="S252" s="4" t="str">
        <f t="shared" si="109"/>
        <v>J=</v>
      </c>
      <c r="T252" s="35">
        <f t="shared" si="110"/>
        <v>44491</v>
      </c>
      <c r="U252" s="3"/>
      <c r="V252" s="3"/>
      <c r="W252" s="76">
        <f>[2]Plan1!$A322</f>
        <v>46672</v>
      </c>
      <c r="X252" s="76" t="str">
        <f>[2]Plan1!$C322</f>
        <v>Nossa Sr.a Aparecida - Padroeira do Brasil</v>
      </c>
      <c r="Y252" s="66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1">
        <f t="shared" si="100"/>
        <v>44407</v>
      </c>
      <c r="B253" s="15">
        <f t="shared" ca="1" si="111"/>
        <v>1016.18553307</v>
      </c>
      <c r="C253" s="14">
        <f t="shared" ca="1" si="101"/>
        <v>1011.636197</v>
      </c>
      <c r="D253" s="13">
        <f ca="1">IF(A253&lt;$B$1,VLOOKUP(A253,[1]DI!$A$4:$B$15000,2,FALSE),0)</f>
        <v>4.1500000000000002E-2</v>
      </c>
      <c r="E253" s="14">
        <f t="shared" ca="1" si="94"/>
        <v>1.00016137</v>
      </c>
      <c r="F253" s="14">
        <f ca="1">(TRUNC(PRODUCT($E$12:$E252),16))</f>
        <v>1.0178849334905899</v>
      </c>
      <c r="G253" s="14">
        <f t="shared" ca="1" si="102"/>
        <v>1.01460537133651</v>
      </c>
      <c r="H253" s="14">
        <f t="shared" ca="1" si="95"/>
        <v>1.00323235</v>
      </c>
      <c r="I253" s="13">
        <f t="shared" si="103"/>
        <v>1.6E-2</v>
      </c>
      <c r="J253" s="35">
        <f t="shared" si="104"/>
        <v>44379</v>
      </c>
      <c r="K253" s="2">
        <f t="shared" si="105"/>
        <v>20</v>
      </c>
      <c r="L253" s="18">
        <f t="shared" si="106"/>
        <v>20</v>
      </c>
      <c r="M253" s="12">
        <f t="shared" si="96"/>
        <v>1.0012605830000001</v>
      </c>
      <c r="N253" s="12">
        <f t="shared" ca="1" si="97"/>
        <v>1.004497008</v>
      </c>
      <c r="O253" s="18">
        <f t="shared" si="107"/>
        <v>0</v>
      </c>
      <c r="P253" s="14">
        <f t="shared" ca="1" si="98"/>
        <v>4.5493360699999998</v>
      </c>
      <c r="Q253" s="21">
        <f t="shared" si="99"/>
        <v>0</v>
      </c>
      <c r="R253" s="14">
        <f t="shared" si="108"/>
        <v>0</v>
      </c>
      <c r="S253" s="4" t="str">
        <f t="shared" si="109"/>
        <v>J=</v>
      </c>
      <c r="T253" s="35">
        <f t="shared" si="110"/>
        <v>44491</v>
      </c>
      <c r="U253" s="3"/>
      <c r="V253" s="3"/>
      <c r="W253" s="76">
        <f>[2]Plan1!$A323</f>
        <v>46693</v>
      </c>
      <c r="X253" s="76" t="str">
        <f>[2]Plan1!$C323</f>
        <v>Finados</v>
      </c>
      <c r="Y253" s="66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1">
        <f t="shared" si="100"/>
        <v>44408</v>
      </c>
      <c r="B254" s="15">
        <f t="shared" ca="1" si="111"/>
        <v>1016.4135346200001</v>
      </c>
      <c r="C254" s="14">
        <f t="shared" ca="1" si="101"/>
        <v>1011.636197</v>
      </c>
      <c r="D254" s="13">
        <f ca="1">IF(A254&lt;$B$1,VLOOKUP(A254,[1]DI!$A$4:$B$15000,2,FALSE),0)</f>
        <v>0</v>
      </c>
      <c r="E254" s="14">
        <f t="shared" ca="1" si="94"/>
        <v>1</v>
      </c>
      <c r="F254" s="14">
        <f ca="1">(TRUNC(PRODUCT($E$12:$E253),16))</f>
        <v>1.0180491895823101</v>
      </c>
      <c r="G254" s="14">
        <f t="shared" ca="1" si="102"/>
        <v>1.01460537133651</v>
      </c>
      <c r="H254" s="14">
        <f t="shared" ca="1" si="95"/>
        <v>1.00339424</v>
      </c>
      <c r="I254" s="13">
        <f t="shared" si="103"/>
        <v>1.6E-2</v>
      </c>
      <c r="J254" s="35">
        <f t="shared" si="104"/>
        <v>44379</v>
      </c>
      <c r="K254" s="2">
        <f t="shared" si="105"/>
        <v>20</v>
      </c>
      <c r="L254" s="18">
        <f t="shared" si="106"/>
        <v>21</v>
      </c>
      <c r="M254" s="12">
        <f t="shared" si="96"/>
        <v>1.0013236539999999</v>
      </c>
      <c r="N254" s="12">
        <f t="shared" ca="1" si="97"/>
        <v>1.0047223869999999</v>
      </c>
      <c r="O254" s="18">
        <f t="shared" si="107"/>
        <v>0</v>
      </c>
      <c r="P254" s="14">
        <f t="shared" ca="1" si="98"/>
        <v>4.77733762</v>
      </c>
      <c r="Q254" s="21">
        <f t="shared" si="99"/>
        <v>0</v>
      </c>
      <c r="R254" s="14">
        <f t="shared" si="108"/>
        <v>0</v>
      </c>
      <c r="S254" s="4" t="str">
        <f t="shared" si="109"/>
        <v>J=</v>
      </c>
      <c r="T254" s="35">
        <f t="shared" si="110"/>
        <v>44491</v>
      </c>
      <c r="U254" s="3"/>
      <c r="V254" s="3"/>
      <c r="W254" s="76">
        <f>[2]Plan1!$A324</f>
        <v>46706</v>
      </c>
      <c r="X254" s="76" t="str">
        <f>[2]Plan1!$C324</f>
        <v>Proclamação da República</v>
      </c>
      <c r="Y254" s="66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1">
        <f t="shared" si="100"/>
        <v>44409</v>
      </c>
      <c r="B255" s="15">
        <f t="shared" ca="1" si="111"/>
        <v>1016.4135346200001</v>
      </c>
      <c r="C255" s="14">
        <f t="shared" ca="1" si="101"/>
        <v>1011.636197</v>
      </c>
      <c r="D255" s="13">
        <f ca="1">IF(A255&lt;$B$1,VLOOKUP(A255,[1]DI!$A$4:$B$15000,2,FALSE),0)</f>
        <v>0</v>
      </c>
      <c r="E255" s="14">
        <f t="shared" ca="1" si="94"/>
        <v>1</v>
      </c>
      <c r="F255" s="14">
        <f ca="1">(TRUNC(PRODUCT($E$12:$E254),16))</f>
        <v>1.0180491895823101</v>
      </c>
      <c r="G255" s="14">
        <f t="shared" ca="1" si="102"/>
        <v>1.01460537133651</v>
      </c>
      <c r="H255" s="14">
        <f t="shared" ca="1" si="95"/>
        <v>1.00339424</v>
      </c>
      <c r="I255" s="13">
        <f t="shared" si="103"/>
        <v>1.6E-2</v>
      </c>
      <c r="J255" s="35">
        <f t="shared" si="104"/>
        <v>44379</v>
      </c>
      <c r="K255" s="2">
        <f t="shared" si="105"/>
        <v>20</v>
      </c>
      <c r="L255" s="18">
        <f t="shared" si="106"/>
        <v>21</v>
      </c>
      <c r="M255" s="12">
        <f t="shared" si="96"/>
        <v>1.0013236539999999</v>
      </c>
      <c r="N255" s="12">
        <f t="shared" ca="1" si="97"/>
        <v>1.0047223869999999</v>
      </c>
      <c r="O255" s="18">
        <f t="shared" si="107"/>
        <v>0</v>
      </c>
      <c r="P255" s="14">
        <f t="shared" ca="1" si="98"/>
        <v>4.77733762</v>
      </c>
      <c r="Q255" s="21">
        <f t="shared" si="99"/>
        <v>0</v>
      </c>
      <c r="R255" s="14">
        <f t="shared" si="108"/>
        <v>0</v>
      </c>
      <c r="S255" s="4" t="str">
        <f t="shared" si="109"/>
        <v>J=</v>
      </c>
      <c r="T255" s="35">
        <f t="shared" si="110"/>
        <v>44491</v>
      </c>
      <c r="U255" s="3"/>
      <c r="V255" s="3"/>
      <c r="W255" s="76">
        <f>[2]Plan1!$A325</f>
        <v>46746</v>
      </c>
      <c r="X255" s="76" t="str">
        <f>[2]Plan1!$C325</f>
        <v>Natal</v>
      </c>
      <c r="Y255" s="66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1">
        <f t="shared" si="100"/>
        <v>44410</v>
      </c>
      <c r="B256" s="15">
        <f t="shared" ca="1" si="111"/>
        <v>1016.4135346200001</v>
      </c>
      <c r="C256" s="14">
        <f t="shared" ca="1" si="101"/>
        <v>1011.636197</v>
      </c>
      <c r="D256" s="13">
        <f ca="1">IF(A256&lt;$B$1,VLOOKUP(A256,[1]DI!$A$4:$B$15000,2,FALSE),0)</f>
        <v>4.1500000000000002E-2</v>
      </c>
      <c r="E256" s="14">
        <f t="shared" ca="1" si="94"/>
        <v>1.00016137</v>
      </c>
      <c r="F256" s="14">
        <f ca="1">(TRUNC(PRODUCT($E$12:$E255),16))</f>
        <v>1.0180491895823101</v>
      </c>
      <c r="G256" s="14">
        <f t="shared" ca="1" si="102"/>
        <v>1.01460537133651</v>
      </c>
      <c r="H256" s="14">
        <f t="shared" ca="1" si="95"/>
        <v>1.00339424</v>
      </c>
      <c r="I256" s="13">
        <f t="shared" si="103"/>
        <v>1.6E-2</v>
      </c>
      <c r="J256" s="35">
        <f t="shared" si="104"/>
        <v>44379</v>
      </c>
      <c r="K256" s="2">
        <f t="shared" si="105"/>
        <v>21</v>
      </c>
      <c r="L256" s="18">
        <f t="shared" si="106"/>
        <v>21</v>
      </c>
      <c r="M256" s="12">
        <f t="shared" si="96"/>
        <v>1.0013236539999999</v>
      </c>
      <c r="N256" s="12">
        <f t="shared" ca="1" si="97"/>
        <v>1.0047223869999999</v>
      </c>
      <c r="O256" s="18">
        <f t="shared" si="107"/>
        <v>0</v>
      </c>
      <c r="P256" s="14">
        <f t="shared" ca="1" si="98"/>
        <v>4.77733762</v>
      </c>
      <c r="Q256" s="21">
        <f t="shared" si="99"/>
        <v>0</v>
      </c>
      <c r="R256" s="14">
        <f t="shared" si="108"/>
        <v>0</v>
      </c>
      <c r="S256" s="4" t="str">
        <f t="shared" si="109"/>
        <v>J=</v>
      </c>
      <c r="T256" s="35">
        <f t="shared" si="110"/>
        <v>44491</v>
      </c>
      <c r="U256" s="3"/>
      <c r="V256" s="3"/>
      <c r="W256" s="76">
        <f>[2]Plan1!$A326</f>
        <v>46753</v>
      </c>
      <c r="X256" s="76" t="str">
        <f>[2]Plan1!$C326</f>
        <v>Confraternização Universal</v>
      </c>
      <c r="Y256" s="66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1">
        <f t="shared" si="100"/>
        <v>44411</v>
      </c>
      <c r="B257" s="15">
        <f t="shared" ca="1" si="111"/>
        <v>1016.6415908</v>
      </c>
      <c r="C257" s="14">
        <f t="shared" ca="1" si="101"/>
        <v>1011.636197</v>
      </c>
      <c r="D257" s="13">
        <f ca="1">IF(A257&lt;$B$1,VLOOKUP(A257,[1]DI!$A$4:$B$15000,2,FALSE),0)</f>
        <v>4.1500000000000002E-2</v>
      </c>
      <c r="E257" s="14">
        <f t="shared" ca="1" si="94"/>
        <v>1.00016137</v>
      </c>
      <c r="F257" s="14">
        <f ca="1">(TRUNC(PRODUCT($E$12:$E256),16))</f>
        <v>1.01821347218003</v>
      </c>
      <c r="G257" s="14">
        <f t="shared" ca="1" si="102"/>
        <v>1.01460537133651</v>
      </c>
      <c r="H257" s="14">
        <f t="shared" ca="1" si="95"/>
        <v>1.00355616</v>
      </c>
      <c r="I257" s="13">
        <f t="shared" si="103"/>
        <v>1.6E-2</v>
      </c>
      <c r="J257" s="35">
        <f t="shared" si="104"/>
        <v>44379</v>
      </c>
      <c r="K257" s="2">
        <f t="shared" si="105"/>
        <v>22</v>
      </c>
      <c r="L257" s="18">
        <f t="shared" si="106"/>
        <v>22</v>
      </c>
      <c r="M257" s="12">
        <f t="shared" si="96"/>
        <v>1.001386729</v>
      </c>
      <c r="N257" s="12">
        <f t="shared" ca="1" si="97"/>
        <v>1.0049478199999999</v>
      </c>
      <c r="O257" s="18">
        <f t="shared" si="107"/>
        <v>0</v>
      </c>
      <c r="P257" s="14">
        <f t="shared" ca="1" si="98"/>
        <v>5.0053938000000002</v>
      </c>
      <c r="Q257" s="21">
        <f t="shared" si="99"/>
        <v>0</v>
      </c>
      <c r="R257" s="14">
        <f t="shared" si="108"/>
        <v>0</v>
      </c>
      <c r="S257" s="4" t="str">
        <f t="shared" si="109"/>
        <v>J=</v>
      </c>
      <c r="T257" s="35">
        <f t="shared" si="110"/>
        <v>44491</v>
      </c>
      <c r="U257" s="3"/>
      <c r="V257" s="3"/>
      <c r="W257" s="76">
        <f>[2]Plan1!$A327</f>
        <v>46811</v>
      </c>
      <c r="X257" s="76" t="str">
        <f>[2]Plan1!$C327</f>
        <v>Carnaval</v>
      </c>
      <c r="Y257" s="66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1">
        <f t="shared" si="100"/>
        <v>44412</v>
      </c>
      <c r="B258" s="15">
        <f t="shared" ca="1" si="111"/>
        <v>1016.86970364</v>
      </c>
      <c r="C258" s="14">
        <f t="shared" ca="1" si="101"/>
        <v>1011.636197</v>
      </c>
      <c r="D258" s="13">
        <f ca="1">IF(A258&lt;$B$1,VLOOKUP(A258,[1]DI!$A$4:$B$15000,2,FALSE),0)</f>
        <v>4.1500000000000002E-2</v>
      </c>
      <c r="E258" s="14">
        <f t="shared" ca="1" si="94"/>
        <v>1.00016137</v>
      </c>
      <c r="F258" s="14">
        <f ca="1">(TRUNC(PRODUCT($E$12:$E257),16))</f>
        <v>1.0183777812880399</v>
      </c>
      <c r="G258" s="14">
        <f t="shared" ca="1" si="102"/>
        <v>1.01460537133651</v>
      </c>
      <c r="H258" s="14">
        <f t="shared" ca="1" si="95"/>
        <v>1.0037181100000001</v>
      </c>
      <c r="I258" s="13">
        <f t="shared" si="103"/>
        <v>1.6E-2</v>
      </c>
      <c r="J258" s="35">
        <f t="shared" si="104"/>
        <v>44379</v>
      </c>
      <c r="K258" s="2">
        <f t="shared" si="105"/>
        <v>23</v>
      </c>
      <c r="L258" s="18">
        <f t="shared" si="106"/>
        <v>23</v>
      </c>
      <c r="M258" s="12">
        <f t="shared" si="96"/>
        <v>1.0014498080000001</v>
      </c>
      <c r="N258" s="12">
        <f t="shared" ca="1" si="97"/>
        <v>1.0051733089999999</v>
      </c>
      <c r="O258" s="18">
        <f t="shared" si="107"/>
        <v>0</v>
      </c>
      <c r="P258" s="14">
        <f t="shared" ca="1" si="98"/>
        <v>5.2335066399999999</v>
      </c>
      <c r="Q258" s="21">
        <f t="shared" si="99"/>
        <v>0</v>
      </c>
      <c r="R258" s="14">
        <f t="shared" si="108"/>
        <v>0</v>
      </c>
      <c r="S258" s="4" t="str">
        <f t="shared" si="109"/>
        <v>J=</v>
      </c>
      <c r="T258" s="35">
        <f t="shared" si="110"/>
        <v>44491</v>
      </c>
      <c r="U258" s="3"/>
      <c r="V258" s="3"/>
      <c r="W258" s="76">
        <f>[2]Plan1!$A328</f>
        <v>46812</v>
      </c>
      <c r="X258" s="76" t="str">
        <f>[2]Plan1!$C328</f>
        <v>Carnaval</v>
      </c>
      <c r="Y258" s="66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1">
        <f t="shared" si="100"/>
        <v>44413</v>
      </c>
      <c r="B259" s="15">
        <f t="shared" ca="1" si="111"/>
        <v>1017.0978599700001</v>
      </c>
      <c r="C259" s="14">
        <f t="shared" ca="1" si="101"/>
        <v>1011.636197</v>
      </c>
      <c r="D259" s="13">
        <f ca="1">IF(A259&lt;$B$1,VLOOKUP(A259,[1]DI!$A$4:$B$15000,2,FALSE),0)</f>
        <v>5.1499999999999997E-2</v>
      </c>
      <c r="E259" s="14">
        <f t="shared" ca="1" si="94"/>
        <v>1.0001993</v>
      </c>
      <c r="F259" s="14">
        <f ca="1">(TRUNC(PRODUCT($E$12:$E258),16))</f>
        <v>1.0185421169105999</v>
      </c>
      <c r="G259" s="14">
        <f t="shared" ca="1" si="102"/>
        <v>1.01460537133651</v>
      </c>
      <c r="H259" s="14">
        <f t="shared" ca="1" si="95"/>
        <v>1.0038800800000001</v>
      </c>
      <c r="I259" s="13">
        <f t="shared" si="103"/>
        <v>1.6E-2</v>
      </c>
      <c r="J259" s="35">
        <f t="shared" si="104"/>
        <v>44379</v>
      </c>
      <c r="K259" s="2">
        <f t="shared" si="105"/>
        <v>24</v>
      </c>
      <c r="L259" s="18">
        <f t="shared" si="106"/>
        <v>24</v>
      </c>
      <c r="M259" s="12">
        <f t="shared" si="96"/>
        <v>1.001512891</v>
      </c>
      <c r="N259" s="12">
        <f t="shared" ca="1" si="97"/>
        <v>1.0053988410000001</v>
      </c>
      <c r="O259" s="18">
        <f t="shared" si="107"/>
        <v>0</v>
      </c>
      <c r="P259" s="14">
        <f t="shared" ca="1" si="98"/>
        <v>5.4616629699999999</v>
      </c>
      <c r="Q259" s="21">
        <f t="shared" si="99"/>
        <v>0</v>
      </c>
      <c r="R259" s="14">
        <f t="shared" si="108"/>
        <v>0</v>
      </c>
      <c r="S259" s="4" t="str">
        <f t="shared" si="109"/>
        <v>J=</v>
      </c>
      <c r="T259" s="35">
        <f t="shared" si="110"/>
        <v>44491</v>
      </c>
      <c r="U259" s="3"/>
      <c r="V259" s="3"/>
      <c r="W259" s="76">
        <f>[2]Plan1!$A329</f>
        <v>46857</v>
      </c>
      <c r="X259" s="76" t="str">
        <f>[2]Plan1!$C329</f>
        <v>Paixão de Cristo</v>
      </c>
      <c r="Y259" s="66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1">
        <f t="shared" si="100"/>
        <v>44414</v>
      </c>
      <c r="B260" s="15">
        <f t="shared" ca="1" si="111"/>
        <v>1017.36464564</v>
      </c>
      <c r="C260" s="14">
        <f t="shared" ca="1" si="101"/>
        <v>1011.636197</v>
      </c>
      <c r="D260" s="13">
        <f ca="1">IF(A260&lt;$B$1,VLOOKUP(A260,[1]DI!$A$4:$B$15000,2,FALSE),0)</f>
        <v>5.1499999999999997E-2</v>
      </c>
      <c r="E260" s="14">
        <f t="shared" ca="1" si="94"/>
        <v>1.0001993</v>
      </c>
      <c r="F260" s="14">
        <f ca="1">(TRUNC(PRODUCT($E$12:$E259),16))</f>
        <v>1.0187451123544999</v>
      </c>
      <c r="G260" s="14">
        <f t="shared" ca="1" si="102"/>
        <v>1.01460537133651</v>
      </c>
      <c r="H260" s="14">
        <f t="shared" ca="1" si="95"/>
        <v>1.0040801500000001</v>
      </c>
      <c r="I260" s="13">
        <f t="shared" si="103"/>
        <v>1.6E-2</v>
      </c>
      <c r="J260" s="35">
        <f t="shared" si="104"/>
        <v>44379</v>
      </c>
      <c r="K260" s="2">
        <f t="shared" si="105"/>
        <v>25</v>
      </c>
      <c r="L260" s="18">
        <f t="shared" si="106"/>
        <v>25</v>
      </c>
      <c r="M260" s="12">
        <f t="shared" si="96"/>
        <v>1.001575978</v>
      </c>
      <c r="N260" s="12">
        <f t="shared" ca="1" si="97"/>
        <v>1.005662558</v>
      </c>
      <c r="O260" s="18">
        <f t="shared" si="107"/>
        <v>0</v>
      </c>
      <c r="P260" s="14">
        <f t="shared" ca="1" si="98"/>
        <v>5.7284486399999999</v>
      </c>
      <c r="Q260" s="21">
        <f t="shared" si="99"/>
        <v>0</v>
      </c>
      <c r="R260" s="14">
        <f t="shared" si="108"/>
        <v>0</v>
      </c>
      <c r="S260" s="4" t="str">
        <f t="shared" si="109"/>
        <v>J=</v>
      </c>
      <c r="T260" s="35">
        <f t="shared" si="110"/>
        <v>44491</v>
      </c>
      <c r="U260" s="3"/>
      <c r="V260" s="3"/>
      <c r="W260" s="76">
        <f>[2]Plan1!$A330</f>
        <v>46864</v>
      </c>
      <c r="X260" s="76" t="str">
        <f>[2]Plan1!$C330</f>
        <v>Tiradentes</v>
      </c>
      <c r="Y260" s="66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1">
        <f t="shared" si="100"/>
        <v>44415</v>
      </c>
      <c r="B261" s="15">
        <f t="shared" ca="1" si="111"/>
        <v>1017.6315011</v>
      </c>
      <c r="C261" s="14">
        <f t="shared" ca="1" si="101"/>
        <v>1011.636197</v>
      </c>
      <c r="D261" s="13">
        <f ca="1">IF(A261&lt;$B$1,VLOOKUP(A261,[1]DI!$A$4:$B$15000,2,FALSE),0)</f>
        <v>0</v>
      </c>
      <c r="E261" s="14">
        <f t="shared" ca="1" si="94"/>
        <v>1</v>
      </c>
      <c r="F261" s="14">
        <f ca="1">(TRUNC(PRODUCT($E$12:$E260),16))</f>
        <v>1.0189481482553999</v>
      </c>
      <c r="G261" s="14">
        <f t="shared" ca="1" si="102"/>
        <v>1.01460537133651</v>
      </c>
      <c r="H261" s="14">
        <f t="shared" ca="1" si="95"/>
        <v>1.00428026</v>
      </c>
      <c r="I261" s="13">
        <f t="shared" si="103"/>
        <v>1.6E-2</v>
      </c>
      <c r="J261" s="35">
        <f t="shared" si="104"/>
        <v>44379</v>
      </c>
      <c r="K261" s="2">
        <f t="shared" si="105"/>
        <v>25</v>
      </c>
      <c r="L261" s="18">
        <f t="shared" si="106"/>
        <v>26</v>
      </c>
      <c r="M261" s="12">
        <f t="shared" si="96"/>
        <v>1.001639068</v>
      </c>
      <c r="N261" s="12">
        <f t="shared" ca="1" si="97"/>
        <v>1.0059263439999999</v>
      </c>
      <c r="O261" s="18">
        <f t="shared" si="107"/>
        <v>0</v>
      </c>
      <c r="P261" s="14">
        <f t="shared" ca="1" si="98"/>
        <v>5.9953041000000002</v>
      </c>
      <c r="Q261" s="21">
        <f t="shared" si="99"/>
        <v>0</v>
      </c>
      <c r="R261" s="14">
        <f t="shared" si="108"/>
        <v>0</v>
      </c>
      <c r="S261" s="4" t="str">
        <f t="shared" si="109"/>
        <v>J=</v>
      </c>
      <c r="T261" s="35">
        <f t="shared" si="110"/>
        <v>44491</v>
      </c>
      <c r="U261" s="3"/>
      <c r="V261" s="3"/>
      <c r="W261" s="76">
        <f>[2]Plan1!$A331</f>
        <v>46874</v>
      </c>
      <c r="X261" s="76" t="str">
        <f>[2]Plan1!$C331</f>
        <v>Dia do Trabalho</v>
      </c>
      <c r="Y261" s="66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1">
        <f t="shared" si="100"/>
        <v>44416</v>
      </c>
      <c r="B262" s="15">
        <f t="shared" ca="1" si="111"/>
        <v>1017.6315011</v>
      </c>
      <c r="C262" s="14">
        <f t="shared" ca="1" si="101"/>
        <v>1011.636197</v>
      </c>
      <c r="D262" s="13">
        <f ca="1">IF(A262&lt;$B$1,VLOOKUP(A262,[1]DI!$A$4:$B$15000,2,FALSE),0)</f>
        <v>0</v>
      </c>
      <c r="E262" s="14">
        <f t="shared" ca="1" si="94"/>
        <v>1</v>
      </c>
      <c r="F262" s="14">
        <f ca="1">(TRUNC(PRODUCT($E$12:$E261),16))</f>
        <v>1.0189481482553999</v>
      </c>
      <c r="G262" s="14">
        <f t="shared" ca="1" si="102"/>
        <v>1.01460537133651</v>
      </c>
      <c r="H262" s="14">
        <f t="shared" ca="1" si="95"/>
        <v>1.00428026</v>
      </c>
      <c r="I262" s="13">
        <f t="shared" si="103"/>
        <v>1.6E-2</v>
      </c>
      <c r="J262" s="35">
        <f t="shared" si="104"/>
        <v>44379</v>
      </c>
      <c r="K262" s="2">
        <f t="shared" si="105"/>
        <v>25</v>
      </c>
      <c r="L262" s="18">
        <f t="shared" si="106"/>
        <v>26</v>
      </c>
      <c r="M262" s="12">
        <f t="shared" si="96"/>
        <v>1.001639068</v>
      </c>
      <c r="N262" s="12">
        <f t="shared" ca="1" si="97"/>
        <v>1.0059263439999999</v>
      </c>
      <c r="O262" s="18">
        <f t="shared" si="107"/>
        <v>0</v>
      </c>
      <c r="P262" s="14">
        <f t="shared" ca="1" si="98"/>
        <v>5.9953041000000002</v>
      </c>
      <c r="Q262" s="21">
        <f t="shared" si="99"/>
        <v>0</v>
      </c>
      <c r="R262" s="14">
        <f t="shared" si="108"/>
        <v>0</v>
      </c>
      <c r="S262" s="4" t="str">
        <f t="shared" si="109"/>
        <v>J=</v>
      </c>
      <c r="T262" s="35">
        <f t="shared" si="110"/>
        <v>44491</v>
      </c>
      <c r="U262" s="3"/>
      <c r="V262" s="3"/>
      <c r="W262" s="76">
        <f>[2]Plan1!$A332</f>
        <v>46919</v>
      </c>
      <c r="X262" s="76" t="str">
        <f>[2]Plan1!$C332</f>
        <v>Corpus Christi</v>
      </c>
      <c r="Y262" s="66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1">
        <f t="shared" si="100"/>
        <v>44417</v>
      </c>
      <c r="B263" s="15">
        <f t="shared" ca="1" si="111"/>
        <v>1017.6315011</v>
      </c>
      <c r="C263" s="14">
        <f t="shared" ca="1" si="101"/>
        <v>1011.636197</v>
      </c>
      <c r="D263" s="13">
        <f ca="1">IF(A263&lt;$B$1,VLOOKUP(A263,[1]DI!$A$4:$B$15000,2,FALSE),0)</f>
        <v>5.1499999999999997E-2</v>
      </c>
      <c r="E263" s="14">
        <f t="shared" ca="1" si="94"/>
        <v>1.0001993</v>
      </c>
      <c r="F263" s="14">
        <f ca="1">(TRUNC(PRODUCT($E$12:$E262),16))</f>
        <v>1.0189481482553999</v>
      </c>
      <c r="G263" s="14">
        <f t="shared" ca="1" si="102"/>
        <v>1.01460537133651</v>
      </c>
      <c r="H263" s="14">
        <f t="shared" ca="1" si="95"/>
        <v>1.00428026</v>
      </c>
      <c r="I263" s="13">
        <f t="shared" si="103"/>
        <v>1.6E-2</v>
      </c>
      <c r="J263" s="35">
        <f t="shared" si="104"/>
        <v>44379</v>
      </c>
      <c r="K263" s="2">
        <f t="shared" si="105"/>
        <v>26</v>
      </c>
      <c r="L263" s="18">
        <f t="shared" si="106"/>
        <v>26</v>
      </c>
      <c r="M263" s="12">
        <f t="shared" si="96"/>
        <v>1.001639068</v>
      </c>
      <c r="N263" s="12">
        <f t="shared" ca="1" si="97"/>
        <v>1.0059263439999999</v>
      </c>
      <c r="O263" s="18">
        <f t="shared" si="107"/>
        <v>0</v>
      </c>
      <c r="P263" s="14">
        <f t="shared" ca="1" si="98"/>
        <v>5.9953041000000002</v>
      </c>
      <c r="Q263" s="21">
        <f t="shared" si="99"/>
        <v>0</v>
      </c>
      <c r="R263" s="14">
        <f t="shared" si="108"/>
        <v>0</v>
      </c>
      <c r="S263" s="4" t="str">
        <f t="shared" si="109"/>
        <v>J=</v>
      </c>
      <c r="T263" s="35">
        <f t="shared" si="110"/>
        <v>44491</v>
      </c>
      <c r="U263" s="3"/>
      <c r="V263" s="3"/>
      <c r="W263" s="76">
        <f>[2]Plan1!$A333</f>
        <v>47003</v>
      </c>
      <c r="X263" s="76" t="str">
        <f>[2]Plan1!$C333</f>
        <v>Independência do Brasil</v>
      </c>
      <c r="Y263" s="66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1">
        <f t="shared" si="100"/>
        <v>44418</v>
      </c>
      <c r="B264" s="15">
        <f t="shared" ca="1" si="111"/>
        <v>1017.89843649</v>
      </c>
      <c r="C264" s="14">
        <f t="shared" ca="1" si="101"/>
        <v>1011.636197</v>
      </c>
      <c r="D264" s="13">
        <f ca="1">IF(A264&lt;$B$1,VLOOKUP(A264,[1]DI!$A$4:$B$15000,2,FALSE),0)</f>
        <v>5.1499999999999997E-2</v>
      </c>
      <c r="E264" s="14">
        <f t="shared" ca="1" si="94"/>
        <v>1.0001993</v>
      </c>
      <c r="F264" s="14">
        <f ca="1">(TRUNC(PRODUCT($E$12:$E263),16))</f>
        <v>1.0191512246213399</v>
      </c>
      <c r="G264" s="14">
        <f t="shared" ca="1" si="102"/>
        <v>1.01460537133651</v>
      </c>
      <c r="H264" s="14">
        <f t="shared" ca="1" si="95"/>
        <v>1.0044804199999999</v>
      </c>
      <c r="I264" s="13">
        <f t="shared" si="103"/>
        <v>1.6E-2</v>
      </c>
      <c r="J264" s="35">
        <f t="shared" si="104"/>
        <v>44379</v>
      </c>
      <c r="K264" s="2">
        <f t="shared" si="105"/>
        <v>27</v>
      </c>
      <c r="L264" s="18">
        <f t="shared" si="106"/>
        <v>27</v>
      </c>
      <c r="M264" s="12">
        <f t="shared" si="96"/>
        <v>1.001702163</v>
      </c>
      <c r="N264" s="12">
        <f t="shared" ca="1" si="97"/>
        <v>1.0061902089999999</v>
      </c>
      <c r="O264" s="18">
        <f t="shared" si="107"/>
        <v>0</v>
      </c>
      <c r="P264" s="14">
        <f t="shared" ca="1" si="98"/>
        <v>6.2622394899999998</v>
      </c>
      <c r="Q264" s="21">
        <f t="shared" si="99"/>
        <v>0</v>
      </c>
      <c r="R264" s="14">
        <f t="shared" si="108"/>
        <v>0</v>
      </c>
      <c r="S264" s="4" t="str">
        <f t="shared" si="109"/>
        <v>J=</v>
      </c>
      <c r="T264" s="35">
        <f t="shared" si="110"/>
        <v>44491</v>
      </c>
      <c r="U264" s="3"/>
      <c r="V264" s="3"/>
      <c r="W264" s="76">
        <f>[2]Plan1!$A334</f>
        <v>47038</v>
      </c>
      <c r="X264" s="76" t="str">
        <f>[2]Plan1!$C334</f>
        <v>Nossa Sr.a Aparecida - Padroeira do Brasil</v>
      </c>
      <c r="Y264" s="66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1">
        <f t="shared" si="100"/>
        <v>44419</v>
      </c>
      <c r="B265" s="15">
        <f t="shared" ca="1" si="111"/>
        <v>1018.16543358</v>
      </c>
      <c r="C265" s="14">
        <f t="shared" ca="1" si="101"/>
        <v>1011.636197</v>
      </c>
      <c r="D265" s="13">
        <f ca="1">IF(A265&lt;$B$1,VLOOKUP(A265,[1]DI!$A$4:$B$15000,2,FALSE),0)</f>
        <v>5.1499999999999997E-2</v>
      </c>
      <c r="E265" s="14">
        <f t="shared" ca="1" si="94"/>
        <v>1.0001993</v>
      </c>
      <c r="F265" s="14">
        <f ca="1">(TRUNC(PRODUCT($E$12:$E264),16))</f>
        <v>1.01935434146041</v>
      </c>
      <c r="G265" s="14">
        <f t="shared" ca="1" si="102"/>
        <v>1.01460537133651</v>
      </c>
      <c r="H265" s="14">
        <f t="shared" ca="1" si="95"/>
        <v>1.0046806100000001</v>
      </c>
      <c r="I265" s="13">
        <f t="shared" si="103"/>
        <v>1.6E-2</v>
      </c>
      <c r="J265" s="35">
        <f t="shared" si="104"/>
        <v>44379</v>
      </c>
      <c r="K265" s="2">
        <f t="shared" si="105"/>
        <v>28</v>
      </c>
      <c r="L265" s="18">
        <f t="shared" si="106"/>
        <v>28</v>
      </c>
      <c r="M265" s="12">
        <f t="shared" si="96"/>
        <v>1.0017652619999999</v>
      </c>
      <c r="N265" s="12">
        <f t="shared" ca="1" si="97"/>
        <v>1.006454135</v>
      </c>
      <c r="O265" s="18">
        <f t="shared" si="107"/>
        <v>0</v>
      </c>
      <c r="P265" s="14">
        <f t="shared" ca="1" si="98"/>
        <v>6.5292365800000001</v>
      </c>
      <c r="Q265" s="21">
        <f t="shared" si="99"/>
        <v>0</v>
      </c>
      <c r="R265" s="14">
        <f t="shared" si="108"/>
        <v>0</v>
      </c>
      <c r="S265" s="4" t="str">
        <f t="shared" si="109"/>
        <v>J=</v>
      </c>
      <c r="T265" s="35">
        <f t="shared" si="110"/>
        <v>44491</v>
      </c>
      <c r="U265" s="3"/>
      <c r="V265" s="3"/>
      <c r="W265" s="76">
        <f>[2]Plan1!$A335</f>
        <v>47059</v>
      </c>
      <c r="X265" s="76" t="str">
        <f>[2]Plan1!$C335</f>
        <v>Finados</v>
      </c>
      <c r="Y265" s="66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1">
        <f t="shared" si="100"/>
        <v>44420</v>
      </c>
      <c r="B266" s="15">
        <f t="shared" ca="1" si="111"/>
        <v>1018.43249846</v>
      </c>
      <c r="C266" s="14">
        <f t="shared" ca="1" si="101"/>
        <v>1011.636197</v>
      </c>
      <c r="D266" s="13">
        <f ca="1">IF(A266&lt;$B$1,VLOOKUP(A266,[1]DI!$A$4:$B$15000,2,FALSE),0)</f>
        <v>5.1499999999999997E-2</v>
      </c>
      <c r="E266" s="14">
        <f t="shared" ca="1" si="94"/>
        <v>1.0001993</v>
      </c>
      <c r="F266" s="14">
        <f ca="1">(TRUNC(PRODUCT($E$12:$E265),16))</f>
        <v>1.0195574987806599</v>
      </c>
      <c r="G266" s="14">
        <f t="shared" ca="1" si="102"/>
        <v>1.01460537133651</v>
      </c>
      <c r="H266" s="14">
        <f t="shared" ca="1" si="95"/>
        <v>1.00488084</v>
      </c>
      <c r="I266" s="13">
        <f t="shared" si="103"/>
        <v>1.6E-2</v>
      </c>
      <c r="J266" s="35">
        <f t="shared" si="104"/>
        <v>44379</v>
      </c>
      <c r="K266" s="2">
        <f t="shared" si="105"/>
        <v>29</v>
      </c>
      <c r="L266" s="18">
        <f t="shared" si="106"/>
        <v>29</v>
      </c>
      <c r="M266" s="12">
        <f t="shared" si="96"/>
        <v>1.0018283640000001</v>
      </c>
      <c r="N266" s="12">
        <f t="shared" ca="1" si="97"/>
        <v>1.0067181279999999</v>
      </c>
      <c r="O266" s="18">
        <f t="shared" si="107"/>
        <v>0</v>
      </c>
      <c r="P266" s="14">
        <f t="shared" ca="1" si="98"/>
        <v>6.7963014599999996</v>
      </c>
      <c r="Q266" s="21">
        <f t="shared" si="99"/>
        <v>0</v>
      </c>
      <c r="R266" s="14">
        <f t="shared" si="108"/>
        <v>0</v>
      </c>
      <c r="S266" s="4" t="str">
        <f t="shared" si="109"/>
        <v>J=</v>
      </c>
      <c r="T266" s="35">
        <f t="shared" si="110"/>
        <v>44491</v>
      </c>
      <c r="U266" s="3"/>
      <c r="V266" s="3"/>
      <c r="W266" s="76">
        <f>[2]Plan1!$A336</f>
        <v>47072</v>
      </c>
      <c r="X266" s="76" t="str">
        <f>[2]Plan1!$C336</f>
        <v>Proclamação da República</v>
      </c>
      <c r="Y266" s="66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1">
        <f t="shared" si="100"/>
        <v>44421</v>
      </c>
      <c r="B267" s="15">
        <f t="shared" ca="1" si="111"/>
        <v>1018.6996351600001</v>
      </c>
      <c r="C267" s="14">
        <f t="shared" ca="1" si="101"/>
        <v>1011.636197</v>
      </c>
      <c r="D267" s="13">
        <f ca="1">IF(A267&lt;$B$1,VLOOKUP(A267,[1]DI!$A$4:$B$15000,2,FALSE),0)</f>
        <v>5.1499999999999997E-2</v>
      </c>
      <c r="E267" s="14">
        <f t="shared" ca="1" si="94"/>
        <v>1.0001993</v>
      </c>
      <c r="F267" s="14">
        <f ca="1">(TRUNC(PRODUCT($E$12:$E266),16))</f>
        <v>1.01976069659017</v>
      </c>
      <c r="G267" s="14">
        <f t="shared" ca="1" si="102"/>
        <v>1.01460537133651</v>
      </c>
      <c r="H267" s="14">
        <f t="shared" ca="1" si="95"/>
        <v>1.0050811100000001</v>
      </c>
      <c r="I267" s="13">
        <f t="shared" si="103"/>
        <v>1.6E-2</v>
      </c>
      <c r="J267" s="35">
        <f t="shared" si="104"/>
        <v>44379</v>
      </c>
      <c r="K267" s="2">
        <f t="shared" si="105"/>
        <v>30</v>
      </c>
      <c r="L267" s="18">
        <f t="shared" si="106"/>
        <v>30</v>
      </c>
      <c r="M267" s="12">
        <f t="shared" si="96"/>
        <v>1.001891471</v>
      </c>
      <c r="N267" s="12">
        <f t="shared" ca="1" si="97"/>
        <v>1.0069821919999999</v>
      </c>
      <c r="O267" s="18">
        <f t="shared" si="107"/>
        <v>0</v>
      </c>
      <c r="P267" s="14">
        <f t="shared" ca="1" si="98"/>
        <v>7.0634381599999996</v>
      </c>
      <c r="Q267" s="21">
        <f t="shared" si="99"/>
        <v>0</v>
      </c>
      <c r="R267" s="14">
        <f t="shared" si="108"/>
        <v>0</v>
      </c>
      <c r="S267" s="4" t="str">
        <f t="shared" si="109"/>
        <v>J=</v>
      </c>
      <c r="T267" s="35">
        <f t="shared" si="110"/>
        <v>44491</v>
      </c>
      <c r="U267" s="3"/>
      <c r="V267" s="3"/>
      <c r="W267" s="76">
        <f>[2]Plan1!$A337</f>
        <v>47112</v>
      </c>
      <c r="X267" s="76" t="str">
        <f>[2]Plan1!$C337</f>
        <v>Natal</v>
      </c>
      <c r="Y267" s="66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1">
        <f t="shared" si="100"/>
        <v>44422</v>
      </c>
      <c r="B268" s="15">
        <f t="shared" ca="1" si="111"/>
        <v>1018.9668517800001</v>
      </c>
      <c r="C268" s="14">
        <f t="shared" ca="1" si="101"/>
        <v>1011.636197</v>
      </c>
      <c r="D268" s="13">
        <f ca="1">IF(A268&lt;$B$1,VLOOKUP(A268,[1]DI!$A$4:$B$15000,2,FALSE),0)</f>
        <v>0</v>
      </c>
      <c r="E268" s="14">
        <f t="shared" ref="E268:E284" ca="1" si="112">ROUND(((1+D268)^(1/252)),8)</f>
        <v>1</v>
      </c>
      <c r="F268" s="14">
        <f ca="1">(TRUNC(PRODUCT($E$12:$E267),16))</f>
        <v>1.019963934897</v>
      </c>
      <c r="G268" s="14">
        <f t="shared" ca="1" si="102"/>
        <v>1.01460537133651</v>
      </c>
      <c r="H268" s="14">
        <f t="shared" ref="H268:H284" ca="1" si="113">ROUND(F268/G268,8)</f>
        <v>1.0052814299999999</v>
      </c>
      <c r="I268" s="13">
        <f t="shared" si="103"/>
        <v>1.6E-2</v>
      </c>
      <c r="J268" s="35">
        <f t="shared" si="104"/>
        <v>44379</v>
      </c>
      <c r="K268" s="2">
        <f t="shared" si="105"/>
        <v>30</v>
      </c>
      <c r="L268" s="18">
        <f t="shared" si="106"/>
        <v>31</v>
      </c>
      <c r="M268" s="12">
        <f t="shared" ref="M268:M284" si="114">ROUND((I268+1)^(L268/252),9)</f>
        <v>1.001954582</v>
      </c>
      <c r="N268" s="12">
        <f t="shared" ref="N268:N284" ca="1" si="115">ROUND(H268*M268,9)</f>
        <v>1.007246335</v>
      </c>
      <c r="O268" s="18">
        <f t="shared" si="107"/>
        <v>0</v>
      </c>
      <c r="P268" s="14">
        <f t="shared" ref="P268:P284" ca="1" si="116">TRUNC(((N268-1)*C268),8)</f>
        <v>7.3306547799999997</v>
      </c>
      <c r="Q268" s="21">
        <f t="shared" ref="Q268:Q331" si="117">IF($O268&gt;0,VLOOKUP($O268,$W$12:$AC$150,7),0)</f>
        <v>0</v>
      </c>
      <c r="R268" s="14">
        <f t="shared" si="108"/>
        <v>0</v>
      </c>
      <c r="S268" s="4" t="str">
        <f t="shared" si="109"/>
        <v>J=</v>
      </c>
      <c r="T268" s="35">
        <f t="shared" si="110"/>
        <v>44491</v>
      </c>
      <c r="U268" s="3"/>
      <c r="V268" s="3"/>
      <c r="W268" s="76">
        <f>[2]Plan1!$A338</f>
        <v>47119</v>
      </c>
      <c r="X268" s="76" t="str">
        <f>[2]Plan1!$C338</f>
        <v>Confraternização Universal</v>
      </c>
      <c r="Y268" s="66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1">
        <f t="shared" ref="A269:A332" si="118">(A268+1)</f>
        <v>44423</v>
      </c>
      <c r="B269" s="15">
        <f t="shared" ca="1" si="111"/>
        <v>1018.9668517800001</v>
      </c>
      <c r="C269" s="14">
        <f t="shared" ref="C269:C284" ca="1" si="119">(C268-R268)</f>
        <v>1011.636197</v>
      </c>
      <c r="D269" s="13">
        <f ca="1">IF(A269&lt;$B$1,VLOOKUP(A269,[1]DI!$A$4:$B$15000,2,FALSE),0)</f>
        <v>0</v>
      </c>
      <c r="E269" s="14">
        <f t="shared" ca="1" si="112"/>
        <v>1</v>
      </c>
      <c r="F269" s="14">
        <f ca="1">(TRUNC(PRODUCT($E$12:$E268),16))</f>
        <v>1.019963934897</v>
      </c>
      <c r="G269" s="14">
        <f t="shared" ref="G269:G284" ca="1" si="120">IF(O268&gt;0,F268,G268)</f>
        <v>1.01460537133651</v>
      </c>
      <c r="H269" s="14">
        <f t="shared" ca="1" si="113"/>
        <v>1.0052814299999999</v>
      </c>
      <c r="I269" s="13">
        <f t="shared" ref="I269:I332" si="121">I268</f>
        <v>1.6E-2</v>
      </c>
      <c r="J269" s="35">
        <f t="shared" ref="J269:J284" si="122">IF(O268&gt;0,VLOOKUP(O268,W$12:AG$150,2),J268)</f>
        <v>44379</v>
      </c>
      <c r="K269" s="2">
        <f t="shared" ref="K269:K284" si="123">IF(A269&gt;J269,IF(NETWORKDAYS(J269,A269,$W$160:$W$544)-1=0,1,NETWORKDAYS(J269,A269,$W$160:$W$544)-1),0)</f>
        <v>30</v>
      </c>
      <c r="L269" s="18">
        <f t="shared" ref="L269:L284" si="124">IF(AND(K269=1,K268=1),1,IF(K269&gt;0,IF(K269=K268,K269+1,K269),0))</f>
        <v>31</v>
      </c>
      <c r="M269" s="12">
        <f t="shared" si="114"/>
        <v>1.001954582</v>
      </c>
      <c r="N269" s="12">
        <f t="shared" ca="1" si="115"/>
        <v>1.007246335</v>
      </c>
      <c r="O269" s="18">
        <f t="shared" ref="O269:O284" si="125">IF(VLOOKUP(A269,X$12:AE$150,8)=VLOOKUP(A268,X$12:AE$150,8),0,VLOOKUP(A269,X$12:AE$150,8))</f>
        <v>0</v>
      </c>
      <c r="P269" s="14">
        <f t="shared" ca="1" si="116"/>
        <v>7.3306547799999997</v>
      </c>
      <c r="Q269" s="21">
        <f t="shared" si="117"/>
        <v>0</v>
      </c>
      <c r="R269" s="14">
        <f t="shared" ref="R269:R284" si="126">IF(Q269&gt;0,TRUNC(Q269*C269,8),0)</f>
        <v>0</v>
      </c>
      <c r="S269" s="4" t="str">
        <f t="shared" ref="S269:S284" si="127">IF(O268&gt;0,VLOOKUP(O268,W$12:AG$150,10),S268)</f>
        <v>J=</v>
      </c>
      <c r="T269" s="35">
        <f t="shared" ref="T269:T284" si="128">IF(O268&gt;0,VLOOKUP(O268,W$12:AG$150,11),T268)</f>
        <v>44491</v>
      </c>
      <c r="U269" s="3"/>
      <c r="V269" s="3"/>
      <c r="W269" s="76">
        <f>[2]Plan1!$A339</f>
        <v>47161</v>
      </c>
      <c r="X269" s="76" t="str">
        <f>[2]Plan1!$C339</f>
        <v>Carnaval</v>
      </c>
      <c r="Y269" s="66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1">
        <f t="shared" si="118"/>
        <v>44424</v>
      </c>
      <c r="B270" s="15">
        <f t="shared" ref="B270:B284" ca="1" si="129">IF(A270&lt;=TODAY(),C270+P270,IF(AND(A270&gt;TODAY(),A270&lt;=$B$1),IF(VLOOKUP(TODAY(),$A$10:$D$5000,4,FALSE)=0,"n.d",C270+P270),"n.d"))</f>
        <v>1018.9668517800001</v>
      </c>
      <c r="C270" s="14">
        <f t="shared" ca="1" si="119"/>
        <v>1011.636197</v>
      </c>
      <c r="D270" s="13">
        <f ca="1">IF(A270&lt;$B$1,VLOOKUP(A270,[1]DI!$A$4:$B$15000,2,FALSE),0)</f>
        <v>5.1499999999999997E-2</v>
      </c>
      <c r="E270" s="14">
        <f t="shared" ca="1" si="112"/>
        <v>1.0001993</v>
      </c>
      <c r="F270" s="14">
        <f ca="1">(TRUNC(PRODUCT($E$12:$E269),16))</f>
        <v>1.019963934897</v>
      </c>
      <c r="G270" s="14">
        <f t="shared" ca="1" si="120"/>
        <v>1.01460537133651</v>
      </c>
      <c r="H270" s="14">
        <f t="shared" ca="1" si="113"/>
        <v>1.0052814299999999</v>
      </c>
      <c r="I270" s="13">
        <f t="shared" si="121"/>
        <v>1.6E-2</v>
      </c>
      <c r="J270" s="35">
        <f t="shared" si="122"/>
        <v>44379</v>
      </c>
      <c r="K270" s="2">
        <f t="shared" si="123"/>
        <v>31</v>
      </c>
      <c r="L270" s="18">
        <f t="shared" si="124"/>
        <v>31</v>
      </c>
      <c r="M270" s="12">
        <f t="shared" si="114"/>
        <v>1.001954582</v>
      </c>
      <c r="N270" s="12">
        <f t="shared" ca="1" si="115"/>
        <v>1.007246335</v>
      </c>
      <c r="O270" s="18">
        <f t="shared" si="125"/>
        <v>0</v>
      </c>
      <c r="P270" s="14">
        <f t="shared" ca="1" si="116"/>
        <v>7.3306547799999997</v>
      </c>
      <c r="Q270" s="21">
        <f t="shared" si="117"/>
        <v>0</v>
      </c>
      <c r="R270" s="14">
        <f t="shared" si="126"/>
        <v>0</v>
      </c>
      <c r="S270" s="4" t="str">
        <f t="shared" si="127"/>
        <v>J=</v>
      </c>
      <c r="T270" s="35">
        <f t="shared" si="128"/>
        <v>44491</v>
      </c>
      <c r="U270" s="3"/>
      <c r="V270" s="3"/>
      <c r="W270" s="76">
        <f>[2]Plan1!$A340</f>
        <v>47162</v>
      </c>
      <c r="X270" s="76" t="str">
        <f>[2]Plan1!$C340</f>
        <v>Carnaval</v>
      </c>
      <c r="Y270" s="66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1">
        <f t="shared" si="118"/>
        <v>44425</v>
      </c>
      <c r="B271" s="15">
        <f t="shared" ca="1" si="129"/>
        <v>1019.23412808</v>
      </c>
      <c r="C271" s="14">
        <f t="shared" ca="1" si="119"/>
        <v>1011.636197</v>
      </c>
      <c r="D271" s="13">
        <f ca="1">IF(A271&lt;$B$1,VLOOKUP(A271,[1]DI!$A$4:$B$15000,2,FALSE),0)</f>
        <v>5.1499999999999997E-2</v>
      </c>
      <c r="E271" s="14">
        <f t="shared" ca="1" si="112"/>
        <v>1.0001993</v>
      </c>
      <c r="F271" s="14">
        <f ca="1">(TRUNC(PRODUCT($E$12:$E270),16))</f>
        <v>1.0201672137092299</v>
      </c>
      <c r="G271" s="14">
        <f t="shared" ca="1" si="120"/>
        <v>1.01460537133651</v>
      </c>
      <c r="H271" s="14">
        <f t="shared" ca="1" si="113"/>
        <v>1.00548178</v>
      </c>
      <c r="I271" s="13">
        <f t="shared" si="121"/>
        <v>1.6E-2</v>
      </c>
      <c r="J271" s="35">
        <f t="shared" si="122"/>
        <v>44379</v>
      </c>
      <c r="K271" s="2">
        <f t="shared" si="123"/>
        <v>32</v>
      </c>
      <c r="L271" s="18">
        <f t="shared" si="124"/>
        <v>32</v>
      </c>
      <c r="M271" s="12">
        <f t="shared" si="114"/>
        <v>1.002017696</v>
      </c>
      <c r="N271" s="12">
        <f t="shared" ca="1" si="115"/>
        <v>1.0075105369999999</v>
      </c>
      <c r="O271" s="18">
        <f t="shared" si="125"/>
        <v>0</v>
      </c>
      <c r="P271" s="14">
        <f t="shared" ca="1" si="116"/>
        <v>7.5979310800000004</v>
      </c>
      <c r="Q271" s="21">
        <f t="shared" si="117"/>
        <v>0</v>
      </c>
      <c r="R271" s="14">
        <f t="shared" si="126"/>
        <v>0</v>
      </c>
      <c r="S271" s="4" t="str">
        <f t="shared" si="127"/>
        <v>J=</v>
      </c>
      <c r="T271" s="35">
        <f t="shared" si="128"/>
        <v>44491</v>
      </c>
      <c r="U271" s="3"/>
      <c r="V271" s="3"/>
      <c r="W271" s="76">
        <f>[2]Plan1!$A341</f>
        <v>47207</v>
      </c>
      <c r="X271" s="76" t="str">
        <f>[2]Plan1!$C341</f>
        <v>Paixão de Cristo</v>
      </c>
      <c r="Y271" s="66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1">
        <f t="shared" si="118"/>
        <v>44426</v>
      </c>
      <c r="B272" s="15">
        <f t="shared" ca="1" si="129"/>
        <v>1019.5014752000001</v>
      </c>
      <c r="C272" s="14">
        <f t="shared" ca="1" si="119"/>
        <v>1011.636197</v>
      </c>
      <c r="D272" s="13">
        <f ca="1">IF(A272&lt;$B$1,VLOOKUP(A272,[1]DI!$A$4:$B$15000,2,FALSE),0)</f>
        <v>5.1499999999999997E-2</v>
      </c>
      <c r="E272" s="14">
        <f t="shared" ca="1" si="112"/>
        <v>1.0001993</v>
      </c>
      <c r="F272" s="14">
        <f ca="1">(TRUNC(PRODUCT($E$12:$E271),16))</f>
        <v>1.02037053303492</v>
      </c>
      <c r="G272" s="14">
        <f t="shared" ca="1" si="120"/>
        <v>1.01460537133651</v>
      </c>
      <c r="H272" s="14">
        <f t="shared" ca="1" si="113"/>
        <v>1.00568217</v>
      </c>
      <c r="I272" s="13">
        <f t="shared" si="121"/>
        <v>1.6E-2</v>
      </c>
      <c r="J272" s="35">
        <f t="shared" si="122"/>
        <v>44379</v>
      </c>
      <c r="K272" s="2">
        <f t="shared" si="123"/>
        <v>33</v>
      </c>
      <c r="L272" s="18">
        <f t="shared" si="124"/>
        <v>33</v>
      </c>
      <c r="M272" s="12">
        <f t="shared" si="114"/>
        <v>1.002080815</v>
      </c>
      <c r="N272" s="12">
        <f t="shared" ca="1" si="115"/>
        <v>1.007774809</v>
      </c>
      <c r="O272" s="18">
        <f t="shared" si="125"/>
        <v>0</v>
      </c>
      <c r="P272" s="14">
        <f t="shared" ca="1" si="116"/>
        <v>7.8652781999999997</v>
      </c>
      <c r="Q272" s="21">
        <f t="shared" si="117"/>
        <v>0</v>
      </c>
      <c r="R272" s="14">
        <f t="shared" si="126"/>
        <v>0</v>
      </c>
      <c r="S272" s="4" t="str">
        <f t="shared" si="127"/>
        <v>J=</v>
      </c>
      <c r="T272" s="35">
        <f t="shared" si="128"/>
        <v>44491</v>
      </c>
      <c r="U272" s="3"/>
      <c r="V272" s="3"/>
      <c r="W272" s="76">
        <f>[2]Plan1!$A342</f>
        <v>47229</v>
      </c>
      <c r="X272" s="76" t="str">
        <f>[2]Plan1!$C342</f>
        <v>Tiradentes</v>
      </c>
      <c r="Y272" s="66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1">
        <f t="shared" si="118"/>
        <v>44427</v>
      </c>
      <c r="B273" s="15">
        <f t="shared" ca="1" si="129"/>
        <v>1019.76889112</v>
      </c>
      <c r="C273" s="14">
        <f t="shared" ca="1" si="119"/>
        <v>1011.636197</v>
      </c>
      <c r="D273" s="13">
        <f ca="1">IF(A273&lt;$B$1,VLOOKUP(A273,[1]DI!$A$4:$B$15000,2,FALSE),0)</f>
        <v>5.1499999999999997E-2</v>
      </c>
      <c r="E273" s="14">
        <f t="shared" ca="1" si="112"/>
        <v>1.0001993</v>
      </c>
      <c r="F273" s="14">
        <f ca="1">(TRUNC(PRODUCT($E$12:$E272),16))</f>
        <v>1.0205738928821499</v>
      </c>
      <c r="G273" s="14">
        <f t="shared" ca="1" si="120"/>
        <v>1.01460537133651</v>
      </c>
      <c r="H273" s="14">
        <f t="shared" ca="1" si="113"/>
        <v>1.0058826000000001</v>
      </c>
      <c r="I273" s="13">
        <f t="shared" si="121"/>
        <v>1.6E-2</v>
      </c>
      <c r="J273" s="35">
        <f t="shared" si="122"/>
        <v>44379</v>
      </c>
      <c r="K273" s="2">
        <f t="shared" si="123"/>
        <v>34</v>
      </c>
      <c r="L273" s="18">
        <f t="shared" si="124"/>
        <v>34</v>
      </c>
      <c r="M273" s="12">
        <f t="shared" si="114"/>
        <v>1.002143937</v>
      </c>
      <c r="N273" s="12">
        <f t="shared" ca="1" si="115"/>
        <v>1.008039149</v>
      </c>
      <c r="O273" s="18">
        <f t="shared" si="125"/>
        <v>0</v>
      </c>
      <c r="P273" s="14">
        <f t="shared" ca="1" si="116"/>
        <v>8.13269412</v>
      </c>
      <c r="Q273" s="21">
        <f t="shared" si="117"/>
        <v>0</v>
      </c>
      <c r="R273" s="14">
        <f t="shared" si="126"/>
        <v>0</v>
      </c>
      <c r="S273" s="4" t="str">
        <f t="shared" si="127"/>
        <v>J=</v>
      </c>
      <c r="T273" s="35">
        <f t="shared" si="128"/>
        <v>44491</v>
      </c>
      <c r="U273" s="3"/>
      <c r="V273" s="3"/>
      <c r="W273" s="76">
        <f>[2]Plan1!$A343</f>
        <v>47239</v>
      </c>
      <c r="X273" s="76" t="str">
        <f>[2]Plan1!$C343</f>
        <v>Dia do Trabalho</v>
      </c>
      <c r="Y273" s="66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1">
        <f t="shared" si="118"/>
        <v>44428</v>
      </c>
      <c r="B274" s="15">
        <f t="shared" ca="1" si="129"/>
        <v>1020.0363889700001</v>
      </c>
      <c r="C274" s="14">
        <f t="shared" ca="1" si="119"/>
        <v>1011.636197</v>
      </c>
      <c r="D274" s="13">
        <f ca="1">IF(A274&lt;$B$1,VLOOKUP(A274,[1]DI!$A$4:$B$15000,2,FALSE),0)</f>
        <v>5.1499999999999997E-2</v>
      </c>
      <c r="E274" s="14">
        <f t="shared" ca="1" si="112"/>
        <v>1.0001993</v>
      </c>
      <c r="F274" s="14">
        <f ca="1">(TRUNC(PRODUCT($E$12:$E273),16))</f>
        <v>1.020777293259</v>
      </c>
      <c r="G274" s="14">
        <f t="shared" ca="1" si="120"/>
        <v>1.01460537133651</v>
      </c>
      <c r="H274" s="14">
        <f t="shared" ca="1" si="113"/>
        <v>1.00608308</v>
      </c>
      <c r="I274" s="13">
        <f t="shared" si="121"/>
        <v>1.6E-2</v>
      </c>
      <c r="J274" s="35">
        <f t="shared" si="122"/>
        <v>44379</v>
      </c>
      <c r="K274" s="2">
        <f t="shared" si="123"/>
        <v>35</v>
      </c>
      <c r="L274" s="18">
        <f t="shared" si="124"/>
        <v>35</v>
      </c>
      <c r="M274" s="12">
        <f t="shared" si="114"/>
        <v>1.002207064</v>
      </c>
      <c r="N274" s="12">
        <f t="shared" ca="1" si="115"/>
        <v>1.00830357</v>
      </c>
      <c r="O274" s="18">
        <f t="shared" si="125"/>
        <v>0</v>
      </c>
      <c r="P274" s="14">
        <f t="shared" ca="1" si="116"/>
        <v>8.4001919699999998</v>
      </c>
      <c r="Q274" s="21">
        <f t="shared" si="117"/>
        <v>0</v>
      </c>
      <c r="R274" s="14">
        <f t="shared" si="126"/>
        <v>0</v>
      </c>
      <c r="S274" s="4" t="str">
        <f t="shared" si="127"/>
        <v>J=</v>
      </c>
      <c r="T274" s="35">
        <f t="shared" si="128"/>
        <v>44491</v>
      </c>
      <c r="U274" s="3"/>
      <c r="V274" s="3"/>
      <c r="W274" s="76">
        <f>[2]Plan1!$A344</f>
        <v>47269</v>
      </c>
      <c r="X274" s="76" t="str">
        <f>[2]Plan1!$C344</f>
        <v>Corpus Christi</v>
      </c>
      <c r="Y274" s="66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1">
        <f t="shared" si="118"/>
        <v>44429</v>
      </c>
      <c r="B275" s="15">
        <f t="shared" ca="1" si="129"/>
        <v>1020.3039455000001</v>
      </c>
      <c r="C275" s="14">
        <f t="shared" ca="1" si="119"/>
        <v>1011.636197</v>
      </c>
      <c r="D275" s="13">
        <f ca="1">IF(A275&lt;$B$1,VLOOKUP(A275,[1]DI!$A$4:$B$15000,2,FALSE),0)</f>
        <v>0</v>
      </c>
      <c r="E275" s="14">
        <f t="shared" ca="1" si="112"/>
        <v>1</v>
      </c>
      <c r="F275" s="14">
        <f ca="1">(TRUNC(PRODUCT($E$12:$E274),16))</f>
        <v>1.02098073417355</v>
      </c>
      <c r="G275" s="14">
        <f t="shared" ca="1" si="120"/>
        <v>1.01460537133651</v>
      </c>
      <c r="H275" s="14">
        <f t="shared" ca="1" si="113"/>
        <v>1.00628359</v>
      </c>
      <c r="I275" s="13">
        <f t="shared" si="121"/>
        <v>1.6E-2</v>
      </c>
      <c r="J275" s="35">
        <f t="shared" si="122"/>
        <v>44379</v>
      </c>
      <c r="K275" s="2">
        <f t="shared" si="123"/>
        <v>35</v>
      </c>
      <c r="L275" s="18">
        <f t="shared" si="124"/>
        <v>36</v>
      </c>
      <c r="M275" s="12">
        <f t="shared" si="114"/>
        <v>1.0022701940000001</v>
      </c>
      <c r="N275" s="12">
        <f t="shared" ca="1" si="115"/>
        <v>1.008568049</v>
      </c>
      <c r="O275" s="18">
        <f t="shared" si="125"/>
        <v>0</v>
      </c>
      <c r="P275" s="14">
        <f t="shared" ca="1" si="116"/>
        <v>8.6677485000000001</v>
      </c>
      <c r="Q275" s="21">
        <f t="shared" si="117"/>
        <v>0</v>
      </c>
      <c r="R275" s="14">
        <f t="shared" si="126"/>
        <v>0</v>
      </c>
      <c r="S275" s="4" t="str">
        <f t="shared" si="127"/>
        <v>J=</v>
      </c>
      <c r="T275" s="35">
        <f t="shared" si="128"/>
        <v>44491</v>
      </c>
      <c r="U275" s="3"/>
      <c r="V275" s="3"/>
      <c r="W275" s="76">
        <f>[2]Plan1!$A345</f>
        <v>47368</v>
      </c>
      <c r="X275" s="76" t="str">
        <f>[2]Plan1!$C345</f>
        <v>Independência do Brasil</v>
      </c>
      <c r="Y275" s="66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1">
        <f t="shared" si="118"/>
        <v>44430</v>
      </c>
      <c r="B276" s="15">
        <f t="shared" ca="1" si="129"/>
        <v>1020.3039455000001</v>
      </c>
      <c r="C276" s="14">
        <f t="shared" ca="1" si="119"/>
        <v>1011.636197</v>
      </c>
      <c r="D276" s="13">
        <f ca="1">IF(A276&lt;$B$1,VLOOKUP(A276,[1]DI!$A$4:$B$15000,2,FALSE),0)</f>
        <v>0</v>
      </c>
      <c r="E276" s="14">
        <f t="shared" ca="1" si="112"/>
        <v>1</v>
      </c>
      <c r="F276" s="14">
        <f ca="1">(TRUNC(PRODUCT($E$12:$E275),16))</f>
        <v>1.02098073417355</v>
      </c>
      <c r="G276" s="14">
        <f t="shared" ca="1" si="120"/>
        <v>1.01460537133651</v>
      </c>
      <c r="H276" s="14">
        <f t="shared" ca="1" si="113"/>
        <v>1.00628359</v>
      </c>
      <c r="I276" s="13">
        <f t="shared" si="121"/>
        <v>1.6E-2</v>
      </c>
      <c r="J276" s="35">
        <f t="shared" si="122"/>
        <v>44379</v>
      </c>
      <c r="K276" s="2">
        <f t="shared" si="123"/>
        <v>35</v>
      </c>
      <c r="L276" s="18">
        <f t="shared" si="124"/>
        <v>36</v>
      </c>
      <c r="M276" s="12">
        <f t="shared" si="114"/>
        <v>1.0022701940000001</v>
      </c>
      <c r="N276" s="12">
        <f t="shared" ca="1" si="115"/>
        <v>1.008568049</v>
      </c>
      <c r="O276" s="18">
        <f t="shared" si="125"/>
        <v>0</v>
      </c>
      <c r="P276" s="14">
        <f t="shared" ca="1" si="116"/>
        <v>8.6677485000000001</v>
      </c>
      <c r="Q276" s="21">
        <f t="shared" si="117"/>
        <v>0</v>
      </c>
      <c r="R276" s="14">
        <f t="shared" si="126"/>
        <v>0</v>
      </c>
      <c r="S276" s="4" t="str">
        <f t="shared" si="127"/>
        <v>J=</v>
      </c>
      <c r="T276" s="35">
        <f t="shared" si="128"/>
        <v>44491</v>
      </c>
      <c r="U276" s="3"/>
      <c r="V276" s="3"/>
      <c r="W276" s="76">
        <f>[2]Plan1!$A346</f>
        <v>47403</v>
      </c>
      <c r="X276" s="76" t="str">
        <f>[2]Plan1!$C346</f>
        <v>Nossa Sr.a Aparecida - Padroeira do Brasil</v>
      </c>
      <c r="Y276" s="66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1">
        <f t="shared" si="118"/>
        <v>44431</v>
      </c>
      <c r="B277" s="15">
        <f t="shared" ca="1" si="129"/>
        <v>1020.3039455000001</v>
      </c>
      <c r="C277" s="14">
        <f t="shared" ca="1" si="119"/>
        <v>1011.636197</v>
      </c>
      <c r="D277" s="13">
        <f ca="1">IF(A277&lt;$B$1,VLOOKUP(A277,[1]DI!$A$4:$B$15000,2,FALSE),0)</f>
        <v>5.1499999999999997E-2</v>
      </c>
      <c r="E277" s="14">
        <f t="shared" ca="1" si="112"/>
        <v>1.0001993</v>
      </c>
      <c r="F277" s="14">
        <f ca="1">(TRUNC(PRODUCT($E$12:$E276),16))</f>
        <v>1.02098073417355</v>
      </c>
      <c r="G277" s="14">
        <f t="shared" ca="1" si="120"/>
        <v>1.01460537133651</v>
      </c>
      <c r="H277" s="14">
        <f t="shared" ca="1" si="113"/>
        <v>1.00628359</v>
      </c>
      <c r="I277" s="13">
        <f t="shared" si="121"/>
        <v>1.6E-2</v>
      </c>
      <c r="J277" s="35">
        <f t="shared" si="122"/>
        <v>44379</v>
      </c>
      <c r="K277" s="2">
        <f t="shared" si="123"/>
        <v>36</v>
      </c>
      <c r="L277" s="18">
        <f t="shared" si="124"/>
        <v>36</v>
      </c>
      <c r="M277" s="12">
        <f t="shared" si="114"/>
        <v>1.0022701940000001</v>
      </c>
      <c r="N277" s="12">
        <f t="shared" ca="1" si="115"/>
        <v>1.008568049</v>
      </c>
      <c r="O277" s="18">
        <f t="shared" si="125"/>
        <v>0</v>
      </c>
      <c r="P277" s="14">
        <f t="shared" ca="1" si="116"/>
        <v>8.6677485000000001</v>
      </c>
      <c r="Q277" s="21">
        <f t="shared" si="117"/>
        <v>0</v>
      </c>
      <c r="R277" s="14">
        <f t="shared" si="126"/>
        <v>0</v>
      </c>
      <c r="S277" s="4" t="str">
        <f t="shared" si="127"/>
        <v>J=</v>
      </c>
      <c r="T277" s="35">
        <f t="shared" si="128"/>
        <v>44491</v>
      </c>
      <c r="U277" s="3"/>
      <c r="V277" s="3"/>
      <c r="W277" s="76">
        <f>[2]Plan1!$A347</f>
        <v>47424</v>
      </c>
      <c r="X277" s="76" t="str">
        <f>[2]Plan1!$C347</f>
        <v>Finados</v>
      </c>
      <c r="Y277" s="66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1">
        <f t="shared" si="118"/>
        <v>44432</v>
      </c>
      <c r="B278" s="15">
        <f t="shared" ca="1" si="129"/>
        <v>1020.5715738600001</v>
      </c>
      <c r="C278" s="14">
        <f t="shared" ca="1" si="119"/>
        <v>1011.636197</v>
      </c>
      <c r="D278" s="13">
        <f ca="1">IF(A278&lt;$B$1,VLOOKUP(A278,[1]DI!$A$4:$B$15000,2,FALSE),0)</f>
        <v>5.1499999999999997E-2</v>
      </c>
      <c r="E278" s="14">
        <f t="shared" ca="1" si="112"/>
        <v>1.0001993</v>
      </c>
      <c r="F278" s="14">
        <f ca="1">(TRUNC(PRODUCT($E$12:$E277),16))</f>
        <v>1.02118421563387</v>
      </c>
      <c r="G278" s="14">
        <f t="shared" ca="1" si="120"/>
        <v>1.01460537133651</v>
      </c>
      <c r="H278" s="14">
        <f t="shared" ca="1" si="113"/>
        <v>1.00648414</v>
      </c>
      <c r="I278" s="13">
        <f t="shared" si="121"/>
        <v>1.6E-2</v>
      </c>
      <c r="J278" s="35">
        <f t="shared" si="122"/>
        <v>44379</v>
      </c>
      <c r="K278" s="2">
        <f t="shared" si="123"/>
        <v>37</v>
      </c>
      <c r="L278" s="18">
        <f t="shared" si="124"/>
        <v>37</v>
      </c>
      <c r="M278" s="12">
        <f t="shared" si="114"/>
        <v>1.0023333290000001</v>
      </c>
      <c r="N278" s="12">
        <f t="shared" ca="1" si="115"/>
        <v>1.008832599</v>
      </c>
      <c r="O278" s="18">
        <f t="shared" si="125"/>
        <v>0</v>
      </c>
      <c r="P278" s="14">
        <f t="shared" ca="1" si="116"/>
        <v>8.9353768599999999</v>
      </c>
      <c r="Q278" s="21">
        <f t="shared" si="117"/>
        <v>0</v>
      </c>
      <c r="R278" s="14">
        <f t="shared" si="126"/>
        <v>0</v>
      </c>
      <c r="S278" s="4" t="str">
        <f t="shared" si="127"/>
        <v>J=</v>
      </c>
      <c r="T278" s="35">
        <f t="shared" si="128"/>
        <v>44491</v>
      </c>
      <c r="U278" s="3"/>
      <c r="V278" s="3"/>
      <c r="W278" s="76">
        <f>[2]Plan1!$A348</f>
        <v>47437</v>
      </c>
      <c r="X278" s="76" t="str">
        <f>[2]Plan1!$C348</f>
        <v>Proclamação da República</v>
      </c>
      <c r="Y278" s="66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1">
        <f t="shared" si="118"/>
        <v>44433</v>
      </c>
      <c r="B279" s="15">
        <f t="shared" ca="1" si="129"/>
        <v>1020.8392710000001</v>
      </c>
      <c r="C279" s="14">
        <f t="shared" ca="1" si="119"/>
        <v>1011.636197</v>
      </c>
      <c r="D279" s="13">
        <f ca="1">IF(A279&lt;$B$1,VLOOKUP(A279,[1]DI!$A$4:$B$15000,2,FALSE),0)</f>
        <v>5.1499999999999997E-2</v>
      </c>
      <c r="E279" s="14">
        <f t="shared" ca="1" si="112"/>
        <v>1.0001993</v>
      </c>
      <c r="F279" s="14">
        <f ca="1">(TRUNC(PRODUCT($E$12:$E278),16))</f>
        <v>1.02138773764805</v>
      </c>
      <c r="G279" s="14">
        <f t="shared" ca="1" si="120"/>
        <v>1.01460537133651</v>
      </c>
      <c r="H279" s="14">
        <f t="shared" ca="1" si="113"/>
        <v>1.0066847299999999</v>
      </c>
      <c r="I279" s="13">
        <f t="shared" si="121"/>
        <v>1.6E-2</v>
      </c>
      <c r="J279" s="35">
        <f t="shared" si="122"/>
        <v>44379</v>
      </c>
      <c r="K279" s="2">
        <f t="shared" si="123"/>
        <v>38</v>
      </c>
      <c r="L279" s="18">
        <f t="shared" si="124"/>
        <v>38</v>
      </c>
      <c r="M279" s="12">
        <f t="shared" si="114"/>
        <v>1.0023964670000001</v>
      </c>
      <c r="N279" s="12">
        <f t="shared" ca="1" si="115"/>
        <v>1.0090972170000001</v>
      </c>
      <c r="O279" s="18">
        <f t="shared" si="125"/>
        <v>0</v>
      </c>
      <c r="P279" s="14">
        <f t="shared" ca="1" si="116"/>
        <v>9.2030740000000009</v>
      </c>
      <c r="Q279" s="21">
        <f t="shared" si="117"/>
        <v>0</v>
      </c>
      <c r="R279" s="14">
        <f t="shared" si="126"/>
        <v>0</v>
      </c>
      <c r="S279" s="4" t="str">
        <f t="shared" si="127"/>
        <v>J=</v>
      </c>
      <c r="T279" s="35">
        <f t="shared" si="128"/>
        <v>44491</v>
      </c>
      <c r="U279" s="3"/>
      <c r="V279" s="3"/>
      <c r="W279" s="76">
        <f>[2]Plan1!$A349</f>
        <v>47477</v>
      </c>
      <c r="X279" s="76" t="str">
        <f>[2]Plan1!$C349</f>
        <v>Natal</v>
      </c>
      <c r="Y279" s="66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1">
        <f t="shared" si="118"/>
        <v>44434</v>
      </c>
      <c r="B280" s="15">
        <f t="shared" ca="1" si="129"/>
        <v>1021.10704908</v>
      </c>
      <c r="C280" s="14">
        <f t="shared" ca="1" si="119"/>
        <v>1011.636197</v>
      </c>
      <c r="D280" s="13">
        <f ca="1">IF(A280&lt;$B$1,VLOOKUP(A280,[1]DI!$A$4:$B$15000,2,FALSE),0)</f>
        <v>5.1499999999999997E-2</v>
      </c>
      <c r="E280" s="14">
        <f t="shared" ca="1" si="112"/>
        <v>1.0001993</v>
      </c>
      <c r="F280" s="14">
        <f ca="1">(TRUNC(PRODUCT($E$12:$E279),16))</f>
        <v>1.0215913002241599</v>
      </c>
      <c r="G280" s="14">
        <f t="shared" ca="1" si="120"/>
        <v>1.01460537133651</v>
      </c>
      <c r="H280" s="14">
        <f t="shared" ca="1" si="113"/>
        <v>1.00688537</v>
      </c>
      <c r="I280" s="13">
        <f t="shared" si="121"/>
        <v>1.6E-2</v>
      </c>
      <c r="J280" s="35">
        <f t="shared" si="122"/>
        <v>44379</v>
      </c>
      <c r="K280" s="2">
        <f t="shared" si="123"/>
        <v>39</v>
      </c>
      <c r="L280" s="18">
        <f t="shared" si="124"/>
        <v>39</v>
      </c>
      <c r="M280" s="12">
        <f t="shared" si="114"/>
        <v>1.0024596100000001</v>
      </c>
      <c r="N280" s="12">
        <f t="shared" ca="1" si="115"/>
        <v>1.0093619149999999</v>
      </c>
      <c r="O280" s="18">
        <f t="shared" si="125"/>
        <v>0</v>
      </c>
      <c r="P280" s="14">
        <f t="shared" ca="1" si="116"/>
        <v>9.4708520800000002</v>
      </c>
      <c r="Q280" s="21">
        <f t="shared" si="117"/>
        <v>0</v>
      </c>
      <c r="R280" s="14">
        <f t="shared" si="126"/>
        <v>0</v>
      </c>
      <c r="S280" s="4" t="str">
        <f t="shared" si="127"/>
        <v>J=</v>
      </c>
      <c r="T280" s="35">
        <f t="shared" si="128"/>
        <v>44491</v>
      </c>
      <c r="U280" s="3"/>
      <c r="V280" s="3"/>
      <c r="W280" s="76">
        <f>[2]Plan1!$A350</f>
        <v>47484</v>
      </c>
      <c r="X280" s="76" t="str">
        <f>[2]Plan1!$C350</f>
        <v>Confraternização Universal</v>
      </c>
      <c r="Y280" s="66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1">
        <f t="shared" si="118"/>
        <v>44435</v>
      </c>
      <c r="B281" s="15">
        <f t="shared" ca="1" si="129"/>
        <v>1021.3748868500001</v>
      </c>
      <c r="C281" s="14">
        <f t="shared" ca="1" si="119"/>
        <v>1011.636197</v>
      </c>
      <c r="D281" s="13">
        <f ca="1">IF(A281&lt;$B$1,VLOOKUP(A281,[1]DI!$A$4:$B$15000,2,FALSE),0)</f>
        <v>5.1499999999999997E-2</v>
      </c>
      <c r="E281" s="14">
        <f t="shared" ca="1" si="112"/>
        <v>1.0001993</v>
      </c>
      <c r="F281" s="14">
        <f ca="1">(TRUNC(PRODUCT($E$12:$E280),16))</f>
        <v>1.02179490337029</v>
      </c>
      <c r="G281" s="14">
        <f t="shared" ca="1" si="120"/>
        <v>1.01460537133651</v>
      </c>
      <c r="H281" s="14">
        <f t="shared" ca="1" si="113"/>
        <v>1.0070860399999999</v>
      </c>
      <c r="I281" s="13">
        <f t="shared" si="121"/>
        <v>1.6E-2</v>
      </c>
      <c r="J281" s="35">
        <f t="shared" si="122"/>
        <v>44379</v>
      </c>
      <c r="K281" s="2">
        <f t="shared" si="123"/>
        <v>40</v>
      </c>
      <c r="L281" s="18">
        <f t="shared" si="124"/>
        <v>40</v>
      </c>
      <c r="M281" s="12">
        <f t="shared" si="114"/>
        <v>1.0025227560000001</v>
      </c>
      <c r="N281" s="12">
        <f t="shared" ca="1" si="115"/>
        <v>1.009626672</v>
      </c>
      <c r="O281" s="18">
        <f t="shared" si="125"/>
        <v>0</v>
      </c>
      <c r="P281" s="14">
        <f t="shared" ca="1" si="116"/>
        <v>9.7386898500000001</v>
      </c>
      <c r="Q281" s="21">
        <f t="shared" si="117"/>
        <v>0</v>
      </c>
      <c r="R281" s="14">
        <f t="shared" si="126"/>
        <v>0</v>
      </c>
      <c r="S281" s="4" t="str">
        <f t="shared" si="127"/>
        <v>J=</v>
      </c>
      <c r="T281" s="35">
        <f t="shared" si="128"/>
        <v>44491</v>
      </c>
      <c r="U281" s="3"/>
      <c r="V281" s="3"/>
      <c r="W281" s="76">
        <f>[2]Plan1!$A351</f>
        <v>47546</v>
      </c>
      <c r="X281" s="76" t="str">
        <f>[2]Plan1!$C351</f>
        <v>Carnaval</v>
      </c>
      <c r="Y281" s="66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1">
        <f t="shared" si="118"/>
        <v>44436</v>
      </c>
      <c r="B282" s="15">
        <f t="shared" ca="1" si="129"/>
        <v>1021.6427954300001</v>
      </c>
      <c r="C282" s="14">
        <f t="shared" ca="1" si="119"/>
        <v>1011.636197</v>
      </c>
      <c r="D282" s="13">
        <f ca="1">IF(A282&lt;$B$1,VLOOKUP(A282,[1]DI!$A$4:$B$15000,2,FALSE),0)</f>
        <v>0</v>
      </c>
      <c r="E282" s="14">
        <f t="shared" ca="1" si="112"/>
        <v>1</v>
      </c>
      <c r="F282" s="14">
        <f ca="1">(TRUNC(PRODUCT($E$12:$E281),16))</f>
        <v>1.0219985470945401</v>
      </c>
      <c r="G282" s="14">
        <f t="shared" ca="1" si="120"/>
        <v>1.01460537133651</v>
      </c>
      <c r="H282" s="14">
        <f t="shared" ca="1" si="113"/>
        <v>1.00728675</v>
      </c>
      <c r="I282" s="13">
        <f t="shared" si="121"/>
        <v>1.6E-2</v>
      </c>
      <c r="J282" s="35">
        <f t="shared" si="122"/>
        <v>44379</v>
      </c>
      <c r="K282" s="2">
        <f t="shared" si="123"/>
        <v>40</v>
      </c>
      <c r="L282" s="18">
        <f t="shared" si="124"/>
        <v>41</v>
      </c>
      <c r="M282" s="12">
        <f t="shared" si="114"/>
        <v>1.002585906</v>
      </c>
      <c r="N282" s="12">
        <f t="shared" ca="1" si="115"/>
        <v>1.0098914990000001</v>
      </c>
      <c r="O282" s="18">
        <f t="shared" si="125"/>
        <v>0</v>
      </c>
      <c r="P282" s="14">
        <f t="shared" ca="1" si="116"/>
        <v>10.00659843</v>
      </c>
      <c r="Q282" s="21">
        <f t="shared" si="117"/>
        <v>0</v>
      </c>
      <c r="R282" s="14">
        <f t="shared" si="126"/>
        <v>0</v>
      </c>
      <c r="S282" s="4" t="str">
        <f t="shared" si="127"/>
        <v>J=</v>
      </c>
      <c r="T282" s="35">
        <f t="shared" si="128"/>
        <v>44491</v>
      </c>
      <c r="U282" s="3"/>
      <c r="V282" s="3"/>
      <c r="W282" s="76">
        <f>[2]Plan1!$A352</f>
        <v>47547</v>
      </c>
      <c r="X282" s="76" t="str">
        <f>[2]Plan1!$C352</f>
        <v>Carnaval</v>
      </c>
      <c r="Y282" s="66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1">
        <f t="shared" si="118"/>
        <v>44437</v>
      </c>
      <c r="B283" s="15">
        <f t="shared" ca="1" si="129"/>
        <v>1021.6427954300001</v>
      </c>
      <c r="C283" s="14">
        <f t="shared" ca="1" si="119"/>
        <v>1011.636197</v>
      </c>
      <c r="D283" s="13">
        <f ca="1">IF(A283&lt;$B$1,VLOOKUP(A283,[1]DI!$A$4:$B$15000,2,FALSE),0)</f>
        <v>0</v>
      </c>
      <c r="E283" s="14">
        <f t="shared" ca="1" si="112"/>
        <v>1</v>
      </c>
      <c r="F283" s="14">
        <f ca="1">(TRUNC(PRODUCT($E$12:$E282),16))</f>
        <v>1.0219985470945401</v>
      </c>
      <c r="G283" s="14">
        <f t="shared" ca="1" si="120"/>
        <v>1.01460537133651</v>
      </c>
      <c r="H283" s="14">
        <f t="shared" ca="1" si="113"/>
        <v>1.00728675</v>
      </c>
      <c r="I283" s="13">
        <f t="shared" si="121"/>
        <v>1.6E-2</v>
      </c>
      <c r="J283" s="35">
        <f t="shared" si="122"/>
        <v>44379</v>
      </c>
      <c r="K283" s="2">
        <f t="shared" si="123"/>
        <v>40</v>
      </c>
      <c r="L283" s="18">
        <f t="shared" si="124"/>
        <v>41</v>
      </c>
      <c r="M283" s="12">
        <f t="shared" si="114"/>
        <v>1.002585906</v>
      </c>
      <c r="N283" s="12">
        <f t="shared" ca="1" si="115"/>
        <v>1.0098914990000001</v>
      </c>
      <c r="O283" s="18">
        <f t="shared" si="125"/>
        <v>0</v>
      </c>
      <c r="P283" s="14">
        <f t="shared" ca="1" si="116"/>
        <v>10.00659843</v>
      </c>
      <c r="Q283" s="21">
        <f t="shared" si="117"/>
        <v>0</v>
      </c>
      <c r="R283" s="14">
        <f t="shared" si="126"/>
        <v>0</v>
      </c>
      <c r="S283" s="4" t="str">
        <f t="shared" si="127"/>
        <v>J=</v>
      </c>
      <c r="T283" s="35">
        <f t="shared" si="128"/>
        <v>44491</v>
      </c>
      <c r="U283" s="3"/>
      <c r="V283" s="3"/>
      <c r="W283" s="76">
        <f>[2]Plan1!$A353</f>
        <v>47592</v>
      </c>
      <c r="X283" s="76" t="str">
        <f>[2]Plan1!$C353</f>
        <v>Paixão de Cristo</v>
      </c>
      <c r="Y283" s="66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1">
        <f t="shared" si="118"/>
        <v>44438</v>
      </c>
      <c r="B284" s="15">
        <f t="shared" ca="1" si="129"/>
        <v>1021.6427954300001</v>
      </c>
      <c r="C284" s="14">
        <f t="shared" ca="1" si="119"/>
        <v>1011.636197</v>
      </c>
      <c r="D284" s="13">
        <f ca="1">IF(A284&lt;$B$1,VLOOKUP(A284,[1]DI!$A$4:$B$15000,2,FALSE),0)</f>
        <v>5.1499999999999997E-2</v>
      </c>
      <c r="E284" s="14">
        <f t="shared" ca="1" si="112"/>
        <v>1.0001993</v>
      </c>
      <c r="F284" s="14">
        <f ca="1">(TRUNC(PRODUCT($E$12:$E283),16))</f>
        <v>1.0219985470945401</v>
      </c>
      <c r="G284" s="14">
        <f t="shared" ca="1" si="120"/>
        <v>1.01460537133651</v>
      </c>
      <c r="H284" s="14">
        <f t="shared" ca="1" si="113"/>
        <v>1.00728675</v>
      </c>
      <c r="I284" s="13">
        <f t="shared" si="121"/>
        <v>1.6E-2</v>
      </c>
      <c r="J284" s="35">
        <f t="shared" si="122"/>
        <v>44379</v>
      </c>
      <c r="K284" s="2">
        <f t="shared" si="123"/>
        <v>41</v>
      </c>
      <c r="L284" s="18">
        <f t="shared" si="124"/>
        <v>41</v>
      </c>
      <c r="M284" s="12">
        <f t="shared" si="114"/>
        <v>1.002585906</v>
      </c>
      <c r="N284" s="12">
        <f t="shared" ca="1" si="115"/>
        <v>1.0098914990000001</v>
      </c>
      <c r="O284" s="18">
        <f t="shared" si="125"/>
        <v>0</v>
      </c>
      <c r="P284" s="14">
        <f t="shared" ca="1" si="116"/>
        <v>10.00659843</v>
      </c>
      <c r="Q284" s="21">
        <f t="shared" si="117"/>
        <v>0</v>
      </c>
      <c r="R284" s="14">
        <f t="shared" si="126"/>
        <v>0</v>
      </c>
      <c r="S284" s="4" t="str">
        <f t="shared" si="127"/>
        <v>J=</v>
      </c>
      <c r="T284" s="35">
        <f t="shared" si="128"/>
        <v>44491</v>
      </c>
      <c r="U284" s="3"/>
      <c r="V284" s="3"/>
      <c r="W284" s="76">
        <f>[2]Plan1!$A354</f>
        <v>47594</v>
      </c>
      <c r="X284" s="76" t="str">
        <f>[2]Plan1!$C354</f>
        <v>Tiradentes</v>
      </c>
      <c r="Y284" s="66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1">
        <f t="shared" si="118"/>
        <v>44439</v>
      </c>
      <c r="B285" s="15">
        <f t="shared" ref="B285:B319" ca="1" si="130">IF(A285&lt;=TODAY(),C285+P285,IF(AND(A285&gt;TODAY(),A285&lt;=$B$1),IF(VLOOKUP(TODAY(),$A$10:$D$5000,4,FALSE)=0,"n.d",C285+P285),"n.d"))</f>
        <v>1021.91077482</v>
      </c>
      <c r="C285" s="14">
        <f t="shared" ref="C285:C319" ca="1" si="131">(C284-R284)</f>
        <v>1011.636197</v>
      </c>
      <c r="D285" s="13">
        <f ca="1">IF(A285&lt;$B$1,VLOOKUP(A285,[1]DI!$A$4:$B$15000,2,FALSE),0)</f>
        <v>5.1499999999999997E-2</v>
      </c>
      <c r="E285" s="14">
        <f t="shared" ref="E285:E319" ca="1" si="132">ROUND(((1+D285)^(1/252)),8)</f>
        <v>1.0001993</v>
      </c>
      <c r="F285" s="14">
        <f ca="1">(TRUNC(PRODUCT($E$12:$E284),16))</f>
        <v>1.0222022314049699</v>
      </c>
      <c r="G285" s="14">
        <f t="shared" ref="G285:G319" ca="1" si="133">IF(O284&gt;0,F284,G284)</f>
        <v>1.01460537133651</v>
      </c>
      <c r="H285" s="14">
        <f t="shared" ref="H285:H319" ca="1" si="134">ROUND(F285/G285,8)</f>
        <v>1.0074875000000001</v>
      </c>
      <c r="I285" s="13">
        <f t="shared" si="121"/>
        <v>1.6E-2</v>
      </c>
      <c r="J285" s="35">
        <f t="shared" ref="J285:J319" si="135">IF(O284&gt;0,VLOOKUP(O284,W$12:AG$150,2),J284)</f>
        <v>44379</v>
      </c>
      <c r="K285" s="2">
        <f t="shared" ref="K285:K319" si="136">IF(A285&gt;J285,IF(NETWORKDAYS(J285,A285,$W$160:$W$544)-1=0,1,NETWORKDAYS(J285,A285,$W$160:$W$544)-1),0)</f>
        <v>42</v>
      </c>
      <c r="L285" s="18">
        <f t="shared" ref="L285:L319" si="137">IF(AND(K285=1,K284=1),1,IF(K285&gt;0,IF(K285=K284,K285+1,K285),0))</f>
        <v>42</v>
      </c>
      <c r="M285" s="12">
        <f t="shared" ref="M285:M319" si="138">ROUND((I285+1)^(L285/252),9)</f>
        <v>1.0026490610000001</v>
      </c>
      <c r="N285" s="12">
        <f t="shared" ref="N285:N319" ca="1" si="139">ROUND(H285*M285,9)</f>
        <v>1.010156396</v>
      </c>
      <c r="O285" s="18">
        <f t="shared" ref="O285:O319" si="140">IF(VLOOKUP(A285,X$12:AE$150,8)=VLOOKUP(A284,X$12:AE$150,8),0,VLOOKUP(A285,X$12:AE$150,8))</f>
        <v>0</v>
      </c>
      <c r="P285" s="14">
        <f t="shared" ref="P285:P319" ca="1" si="141">TRUNC(((N285-1)*C285),8)</f>
        <v>10.274577819999999</v>
      </c>
      <c r="Q285" s="21">
        <f t="shared" si="117"/>
        <v>0</v>
      </c>
      <c r="R285" s="14">
        <f t="shared" ref="R285:R319" si="142">IF(Q285&gt;0,TRUNC(Q285*C285,8),0)</f>
        <v>0</v>
      </c>
      <c r="S285" s="4" t="str">
        <f t="shared" ref="S285:S319" si="143">IF(O284&gt;0,VLOOKUP(O284,W$12:AG$150,10),S284)</f>
        <v>J=</v>
      </c>
      <c r="T285" s="35">
        <f t="shared" ref="T285:T319" si="144">IF(O284&gt;0,VLOOKUP(O284,W$12:AG$150,11),T284)</f>
        <v>44491</v>
      </c>
      <c r="U285" s="3"/>
      <c r="V285" s="3"/>
      <c r="W285" s="76">
        <f>[2]Plan1!$A355</f>
        <v>47604</v>
      </c>
      <c r="X285" s="76" t="str">
        <f>[2]Plan1!$C355</f>
        <v>Dia do Trabalho</v>
      </c>
      <c r="Y285" s="66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1">
        <f t="shared" si="118"/>
        <v>44440</v>
      </c>
      <c r="B286" s="15">
        <f t="shared" ca="1" si="130"/>
        <v>1022.1788230000001</v>
      </c>
      <c r="C286" s="14">
        <f t="shared" ca="1" si="131"/>
        <v>1011.636197</v>
      </c>
      <c r="D286" s="13">
        <f ca="1">IF(A286&lt;$B$1,VLOOKUP(A286,[1]DI!$A$4:$B$15000,2,FALSE),0)</f>
        <v>5.1499999999999997E-2</v>
      </c>
      <c r="E286" s="14">
        <f t="shared" ca="1" si="132"/>
        <v>1.0001993</v>
      </c>
      <c r="F286" s="14">
        <f ca="1">(TRUNC(PRODUCT($E$12:$E285),16))</f>
        <v>1.0224059563096899</v>
      </c>
      <c r="G286" s="14">
        <f t="shared" ca="1" si="133"/>
        <v>1.01460537133651</v>
      </c>
      <c r="H286" s="14">
        <f t="shared" ca="1" si="134"/>
        <v>1.0076882899999999</v>
      </c>
      <c r="I286" s="13">
        <f t="shared" si="121"/>
        <v>1.6E-2</v>
      </c>
      <c r="J286" s="35">
        <f t="shared" si="135"/>
        <v>44379</v>
      </c>
      <c r="K286" s="2">
        <f t="shared" si="136"/>
        <v>43</v>
      </c>
      <c r="L286" s="18">
        <f t="shared" si="137"/>
        <v>43</v>
      </c>
      <c r="M286" s="12">
        <f t="shared" si="138"/>
        <v>1.002712219</v>
      </c>
      <c r="N286" s="12">
        <f t="shared" ca="1" si="139"/>
        <v>1.0104213609999999</v>
      </c>
      <c r="O286" s="18">
        <f t="shared" si="140"/>
        <v>0</v>
      </c>
      <c r="P286" s="14">
        <f t="shared" ca="1" si="141"/>
        <v>10.542626</v>
      </c>
      <c r="Q286" s="21">
        <f t="shared" si="117"/>
        <v>0</v>
      </c>
      <c r="R286" s="14">
        <f t="shared" si="142"/>
        <v>0</v>
      </c>
      <c r="S286" s="4" t="str">
        <f t="shared" si="143"/>
        <v>J=</v>
      </c>
      <c r="T286" s="35">
        <f t="shared" si="144"/>
        <v>44491</v>
      </c>
      <c r="U286" s="3"/>
      <c r="V286" s="3"/>
      <c r="W286" s="76">
        <f>[2]Plan1!$A356</f>
        <v>47654</v>
      </c>
      <c r="X286" s="76" t="str">
        <f>[2]Plan1!$C356</f>
        <v>Corpus Christi</v>
      </c>
      <c r="Y286" s="66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1">
        <f t="shared" si="118"/>
        <v>44441</v>
      </c>
      <c r="B287" s="15">
        <f t="shared" ca="1" si="130"/>
        <v>1022.44695212</v>
      </c>
      <c r="C287" s="14">
        <f t="shared" ca="1" si="131"/>
        <v>1011.636197</v>
      </c>
      <c r="D287" s="13">
        <f ca="1">IF(A287&lt;$B$1,VLOOKUP(A287,[1]DI!$A$4:$B$15000,2,FALSE),0)</f>
        <v>5.1499999999999997E-2</v>
      </c>
      <c r="E287" s="14">
        <f t="shared" ca="1" si="132"/>
        <v>1.0001993</v>
      </c>
      <c r="F287" s="14">
        <f ca="1">(TRUNC(PRODUCT($E$12:$E286),16))</f>
        <v>1.02260972181678</v>
      </c>
      <c r="G287" s="14">
        <f t="shared" ca="1" si="133"/>
        <v>1.01460537133651</v>
      </c>
      <c r="H287" s="14">
        <f t="shared" ca="1" si="134"/>
        <v>1.0078891299999999</v>
      </c>
      <c r="I287" s="13">
        <f t="shared" si="121"/>
        <v>1.6E-2</v>
      </c>
      <c r="J287" s="35">
        <f t="shared" si="135"/>
        <v>44379</v>
      </c>
      <c r="K287" s="2">
        <f t="shared" si="136"/>
        <v>44</v>
      </c>
      <c r="L287" s="18">
        <f t="shared" si="137"/>
        <v>44</v>
      </c>
      <c r="M287" s="12">
        <f t="shared" si="138"/>
        <v>1.002775381</v>
      </c>
      <c r="N287" s="12">
        <f t="shared" ca="1" si="139"/>
        <v>1.010686406</v>
      </c>
      <c r="O287" s="18">
        <f t="shared" si="140"/>
        <v>0</v>
      </c>
      <c r="P287" s="14">
        <f t="shared" ca="1" si="141"/>
        <v>10.81075512</v>
      </c>
      <c r="Q287" s="21">
        <f t="shared" si="117"/>
        <v>0</v>
      </c>
      <c r="R287" s="14">
        <f t="shared" si="142"/>
        <v>0</v>
      </c>
      <c r="S287" s="4" t="str">
        <f t="shared" si="143"/>
        <v>J=</v>
      </c>
      <c r="T287" s="35">
        <f t="shared" si="144"/>
        <v>44491</v>
      </c>
      <c r="U287" s="3"/>
      <c r="V287" s="3"/>
      <c r="W287" s="76">
        <f>[2]Plan1!$A357</f>
        <v>47733</v>
      </c>
      <c r="X287" s="76" t="str">
        <f>[2]Plan1!$C357</f>
        <v>Independência do Brasil</v>
      </c>
      <c r="Y287" s="66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1">
        <f t="shared" si="118"/>
        <v>44442</v>
      </c>
      <c r="B288" s="15">
        <f t="shared" ca="1" si="130"/>
        <v>1022.7151429500001</v>
      </c>
      <c r="C288" s="14">
        <f t="shared" ca="1" si="131"/>
        <v>1011.636197</v>
      </c>
      <c r="D288" s="13">
        <f ca="1">IF(A288&lt;$B$1,VLOOKUP(A288,[1]DI!$A$4:$B$15000,2,FALSE),0)</f>
        <v>5.1499999999999997E-2</v>
      </c>
      <c r="E288" s="14">
        <f t="shared" ca="1" si="132"/>
        <v>1.0001993</v>
      </c>
      <c r="F288" s="14">
        <f ca="1">(TRUNC(PRODUCT($E$12:$E287),16))</f>
        <v>1.02281352793434</v>
      </c>
      <c r="G288" s="14">
        <f t="shared" ca="1" si="133"/>
        <v>1.01460537133651</v>
      </c>
      <c r="H288" s="14">
        <f t="shared" ca="1" si="134"/>
        <v>1.0080899999999999</v>
      </c>
      <c r="I288" s="13">
        <f t="shared" si="121"/>
        <v>1.6E-2</v>
      </c>
      <c r="J288" s="35">
        <f t="shared" si="135"/>
        <v>44379</v>
      </c>
      <c r="K288" s="2">
        <f t="shared" si="136"/>
        <v>45</v>
      </c>
      <c r="L288" s="18">
        <f t="shared" si="137"/>
        <v>45</v>
      </c>
      <c r="M288" s="12">
        <f t="shared" si="138"/>
        <v>1.0028385479999999</v>
      </c>
      <c r="N288" s="12">
        <f t="shared" ca="1" si="139"/>
        <v>1.0109515120000001</v>
      </c>
      <c r="O288" s="18">
        <f t="shared" si="140"/>
        <v>0</v>
      </c>
      <c r="P288" s="14">
        <f t="shared" ca="1" si="141"/>
        <v>11.07894595</v>
      </c>
      <c r="Q288" s="21">
        <f t="shared" si="117"/>
        <v>0</v>
      </c>
      <c r="R288" s="14">
        <f t="shared" si="142"/>
        <v>0</v>
      </c>
      <c r="S288" s="4" t="str">
        <f t="shared" si="143"/>
        <v>J=</v>
      </c>
      <c r="T288" s="35">
        <f t="shared" si="144"/>
        <v>44491</v>
      </c>
      <c r="U288" s="3"/>
      <c r="V288" s="3"/>
      <c r="W288" s="76">
        <f>[2]Plan1!$A358</f>
        <v>47768</v>
      </c>
      <c r="X288" s="76" t="str">
        <f>[2]Plan1!$C358</f>
        <v>Nossa Sr.a Aparecida - Padroeira do Brasil</v>
      </c>
      <c r="Y288" s="66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1">
        <f t="shared" si="118"/>
        <v>44443</v>
      </c>
      <c r="B289" s="15">
        <f t="shared" ca="1" si="130"/>
        <v>1022.9834025600001</v>
      </c>
      <c r="C289" s="14">
        <f t="shared" ca="1" si="131"/>
        <v>1011.636197</v>
      </c>
      <c r="D289" s="13">
        <f ca="1">IF(A289&lt;$B$1,VLOOKUP(A289,[1]DI!$A$4:$B$15000,2,FALSE),0)</f>
        <v>0</v>
      </c>
      <c r="E289" s="14">
        <f t="shared" ca="1" si="132"/>
        <v>1</v>
      </c>
      <c r="F289" s="14">
        <f ca="1">(TRUNC(PRODUCT($E$12:$E288),16))</f>
        <v>1.0230173746704601</v>
      </c>
      <c r="G289" s="14">
        <f t="shared" ca="1" si="133"/>
        <v>1.01460537133651</v>
      </c>
      <c r="H289" s="14">
        <f t="shared" ca="1" si="134"/>
        <v>1.0082909099999999</v>
      </c>
      <c r="I289" s="13">
        <f t="shared" si="121"/>
        <v>1.6E-2</v>
      </c>
      <c r="J289" s="35">
        <f t="shared" si="135"/>
        <v>44379</v>
      </c>
      <c r="K289" s="2">
        <f t="shared" si="136"/>
        <v>45</v>
      </c>
      <c r="L289" s="18">
        <f t="shared" si="137"/>
        <v>46</v>
      </c>
      <c r="M289" s="12">
        <f t="shared" si="138"/>
        <v>1.0029017179999999</v>
      </c>
      <c r="N289" s="12">
        <f t="shared" ca="1" si="139"/>
        <v>1.011216686</v>
      </c>
      <c r="O289" s="18">
        <f t="shared" si="140"/>
        <v>0</v>
      </c>
      <c r="P289" s="14">
        <f t="shared" ca="1" si="141"/>
        <v>11.347205560000001</v>
      </c>
      <c r="Q289" s="21">
        <f t="shared" si="117"/>
        <v>0</v>
      </c>
      <c r="R289" s="14">
        <f t="shared" si="142"/>
        <v>0</v>
      </c>
      <c r="S289" s="4" t="str">
        <f t="shared" si="143"/>
        <v>J=</v>
      </c>
      <c r="T289" s="35">
        <f t="shared" si="144"/>
        <v>44491</v>
      </c>
      <c r="U289" s="3"/>
      <c r="V289" s="3"/>
      <c r="W289" s="76">
        <f>[2]Plan1!$A359</f>
        <v>47789</v>
      </c>
      <c r="X289" s="76" t="str">
        <f>[2]Plan1!$C359</f>
        <v>Finados</v>
      </c>
      <c r="Y289" s="66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1">
        <f t="shared" si="118"/>
        <v>44444</v>
      </c>
      <c r="B290" s="15">
        <f t="shared" ca="1" si="130"/>
        <v>1022.9834025600001</v>
      </c>
      <c r="C290" s="14">
        <f t="shared" ca="1" si="131"/>
        <v>1011.636197</v>
      </c>
      <c r="D290" s="13">
        <f ca="1">IF(A290&lt;$B$1,VLOOKUP(A290,[1]DI!$A$4:$B$15000,2,FALSE),0)</f>
        <v>0</v>
      </c>
      <c r="E290" s="14">
        <f t="shared" ca="1" si="132"/>
        <v>1</v>
      </c>
      <c r="F290" s="14">
        <f ca="1">(TRUNC(PRODUCT($E$12:$E289),16))</f>
        <v>1.0230173746704601</v>
      </c>
      <c r="G290" s="14">
        <f t="shared" ca="1" si="133"/>
        <v>1.01460537133651</v>
      </c>
      <c r="H290" s="14">
        <f t="shared" ca="1" si="134"/>
        <v>1.0082909099999999</v>
      </c>
      <c r="I290" s="13">
        <f t="shared" si="121"/>
        <v>1.6E-2</v>
      </c>
      <c r="J290" s="35">
        <f t="shared" si="135"/>
        <v>44379</v>
      </c>
      <c r="K290" s="2">
        <f t="shared" si="136"/>
        <v>45</v>
      </c>
      <c r="L290" s="18">
        <f t="shared" si="137"/>
        <v>46</v>
      </c>
      <c r="M290" s="12">
        <f t="shared" si="138"/>
        <v>1.0029017179999999</v>
      </c>
      <c r="N290" s="12">
        <f t="shared" ca="1" si="139"/>
        <v>1.011216686</v>
      </c>
      <c r="O290" s="18">
        <f t="shared" si="140"/>
        <v>0</v>
      </c>
      <c r="P290" s="14">
        <f t="shared" ca="1" si="141"/>
        <v>11.347205560000001</v>
      </c>
      <c r="Q290" s="21">
        <f t="shared" si="117"/>
        <v>0</v>
      </c>
      <c r="R290" s="14">
        <f t="shared" si="142"/>
        <v>0</v>
      </c>
      <c r="S290" s="4" t="str">
        <f t="shared" si="143"/>
        <v>J=</v>
      </c>
      <c r="T290" s="35">
        <f t="shared" si="144"/>
        <v>44491</v>
      </c>
      <c r="U290" s="3"/>
      <c r="V290" s="3"/>
      <c r="W290" s="76">
        <f>[2]Plan1!$A360</f>
        <v>47802</v>
      </c>
      <c r="X290" s="76" t="str">
        <f>[2]Plan1!$C360</f>
        <v>Proclamação da República</v>
      </c>
      <c r="Y290" s="66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1">
        <f t="shared" si="118"/>
        <v>44445</v>
      </c>
      <c r="B291" s="15">
        <f t="shared" ca="1" si="130"/>
        <v>1022.9834025600001</v>
      </c>
      <c r="C291" s="14">
        <f t="shared" ca="1" si="131"/>
        <v>1011.636197</v>
      </c>
      <c r="D291" s="13">
        <f ca="1">IF(A291&lt;$B$1,VLOOKUP(A291,[1]DI!$A$4:$B$15000,2,FALSE),0)</f>
        <v>5.1499999999999997E-2</v>
      </c>
      <c r="E291" s="14">
        <f t="shared" ca="1" si="132"/>
        <v>1.0001993</v>
      </c>
      <c r="F291" s="14">
        <f ca="1">(TRUNC(PRODUCT($E$12:$E290),16))</f>
        <v>1.0230173746704601</v>
      </c>
      <c r="G291" s="14">
        <f t="shared" ca="1" si="133"/>
        <v>1.01460537133651</v>
      </c>
      <c r="H291" s="14">
        <f t="shared" ca="1" si="134"/>
        <v>1.0082909099999999</v>
      </c>
      <c r="I291" s="13">
        <f t="shared" si="121"/>
        <v>1.6E-2</v>
      </c>
      <c r="J291" s="35">
        <f t="shared" si="135"/>
        <v>44379</v>
      </c>
      <c r="K291" s="2">
        <f t="shared" si="136"/>
        <v>46</v>
      </c>
      <c r="L291" s="18">
        <f t="shared" si="137"/>
        <v>46</v>
      </c>
      <c r="M291" s="12">
        <f t="shared" si="138"/>
        <v>1.0029017179999999</v>
      </c>
      <c r="N291" s="12">
        <f t="shared" ca="1" si="139"/>
        <v>1.011216686</v>
      </c>
      <c r="O291" s="18">
        <f t="shared" si="140"/>
        <v>0</v>
      </c>
      <c r="P291" s="14">
        <f t="shared" ca="1" si="141"/>
        <v>11.347205560000001</v>
      </c>
      <c r="Q291" s="21">
        <f t="shared" si="117"/>
        <v>0</v>
      </c>
      <c r="R291" s="14">
        <f t="shared" si="142"/>
        <v>0</v>
      </c>
      <c r="S291" s="4" t="str">
        <f t="shared" si="143"/>
        <v>J=</v>
      </c>
      <c r="T291" s="35">
        <f t="shared" si="144"/>
        <v>44491</v>
      </c>
      <c r="U291" s="3"/>
      <c r="V291" s="3"/>
      <c r="W291" s="76">
        <f>[2]Plan1!$A361</f>
        <v>47842</v>
      </c>
      <c r="X291" s="76" t="str">
        <f>[2]Plan1!$C361</f>
        <v>Natal</v>
      </c>
      <c r="Y291" s="66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1">
        <f t="shared" si="118"/>
        <v>44446</v>
      </c>
      <c r="B292" s="15">
        <f t="shared" ca="1" si="130"/>
        <v>1023.25173198</v>
      </c>
      <c r="C292" s="14">
        <f t="shared" ca="1" si="131"/>
        <v>1011.636197</v>
      </c>
      <c r="D292" s="13">
        <f ca="1">IF(A292&lt;$B$1,VLOOKUP(A292,[1]DI!$A$4:$B$15000,2,FALSE),0)</f>
        <v>0</v>
      </c>
      <c r="E292" s="14">
        <f t="shared" ca="1" si="132"/>
        <v>1</v>
      </c>
      <c r="F292" s="14">
        <f ca="1">(TRUNC(PRODUCT($E$12:$E291),16))</f>
        <v>1.0232212620332299</v>
      </c>
      <c r="G292" s="14">
        <f t="shared" ca="1" si="133"/>
        <v>1.01460537133651</v>
      </c>
      <c r="H292" s="14">
        <f t="shared" ca="1" si="134"/>
        <v>1.0084918599999999</v>
      </c>
      <c r="I292" s="13">
        <f t="shared" si="121"/>
        <v>1.6E-2</v>
      </c>
      <c r="J292" s="35">
        <f t="shared" si="135"/>
        <v>44379</v>
      </c>
      <c r="K292" s="2">
        <f t="shared" si="136"/>
        <v>46</v>
      </c>
      <c r="L292" s="18">
        <f t="shared" si="137"/>
        <v>47</v>
      </c>
      <c r="M292" s="12">
        <f t="shared" si="138"/>
        <v>1.0029648920000001</v>
      </c>
      <c r="N292" s="12">
        <f t="shared" ca="1" si="139"/>
        <v>1.0114819289999999</v>
      </c>
      <c r="O292" s="18">
        <f t="shared" si="140"/>
        <v>0</v>
      </c>
      <c r="P292" s="14">
        <f t="shared" ca="1" si="141"/>
        <v>11.61553498</v>
      </c>
      <c r="Q292" s="21">
        <f t="shared" si="117"/>
        <v>0</v>
      </c>
      <c r="R292" s="14">
        <f t="shared" si="142"/>
        <v>0</v>
      </c>
      <c r="S292" s="4" t="str">
        <f t="shared" si="143"/>
        <v>J=</v>
      </c>
      <c r="T292" s="35">
        <f t="shared" si="144"/>
        <v>44491</v>
      </c>
      <c r="U292" s="3"/>
      <c r="V292" s="3"/>
      <c r="W292" s="76">
        <f>[2]Plan1!$A362</f>
        <v>47849</v>
      </c>
      <c r="X292" s="76" t="str">
        <f>[2]Plan1!$C362</f>
        <v>Confraternização Universal</v>
      </c>
      <c r="Y292" s="66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1">
        <f t="shared" si="118"/>
        <v>44447</v>
      </c>
      <c r="B293" s="15">
        <f t="shared" ca="1" si="130"/>
        <v>1023.25173198</v>
      </c>
      <c r="C293" s="14">
        <f t="shared" ca="1" si="131"/>
        <v>1011.636197</v>
      </c>
      <c r="D293" s="13">
        <f ca="1">IF(A293&lt;$B$1,VLOOKUP(A293,[1]DI!$A$4:$B$15000,2,FALSE),0)</f>
        <v>5.1499999999999997E-2</v>
      </c>
      <c r="E293" s="14">
        <f t="shared" ca="1" si="132"/>
        <v>1.0001993</v>
      </c>
      <c r="F293" s="14">
        <f ca="1">(TRUNC(PRODUCT($E$12:$E292),16))</f>
        <v>1.0232212620332299</v>
      </c>
      <c r="G293" s="14">
        <f t="shared" ca="1" si="133"/>
        <v>1.01460537133651</v>
      </c>
      <c r="H293" s="14">
        <f t="shared" ca="1" si="134"/>
        <v>1.0084918599999999</v>
      </c>
      <c r="I293" s="13">
        <f t="shared" si="121"/>
        <v>1.6E-2</v>
      </c>
      <c r="J293" s="35">
        <f t="shared" si="135"/>
        <v>44379</v>
      </c>
      <c r="K293" s="2">
        <f t="shared" si="136"/>
        <v>47</v>
      </c>
      <c r="L293" s="18">
        <f t="shared" si="137"/>
        <v>47</v>
      </c>
      <c r="M293" s="12">
        <f t="shared" si="138"/>
        <v>1.0029648920000001</v>
      </c>
      <c r="N293" s="12">
        <f t="shared" ca="1" si="139"/>
        <v>1.0114819289999999</v>
      </c>
      <c r="O293" s="18">
        <f t="shared" si="140"/>
        <v>0</v>
      </c>
      <c r="P293" s="14">
        <f t="shared" ca="1" si="141"/>
        <v>11.61553498</v>
      </c>
      <c r="Q293" s="21">
        <f t="shared" si="117"/>
        <v>0</v>
      </c>
      <c r="R293" s="14">
        <f t="shared" si="142"/>
        <v>0</v>
      </c>
      <c r="S293" s="4" t="str">
        <f t="shared" si="143"/>
        <v>J=</v>
      </c>
      <c r="T293" s="35">
        <f t="shared" si="144"/>
        <v>44491</v>
      </c>
      <c r="U293" s="3"/>
      <c r="V293" s="3"/>
      <c r="W293" s="76">
        <f>[2]Plan1!$A363</f>
        <v>47903</v>
      </c>
      <c r="X293" s="76" t="str">
        <f>[2]Plan1!$C363</f>
        <v>Carnaval</v>
      </c>
      <c r="Y293" s="66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1">
        <f t="shared" si="118"/>
        <v>44448</v>
      </c>
      <c r="B294" s="15">
        <f t="shared" ca="1" si="130"/>
        <v>1023.52014335</v>
      </c>
      <c r="C294" s="14">
        <f t="shared" ca="1" si="131"/>
        <v>1011.636197</v>
      </c>
      <c r="D294" s="13">
        <f ca="1">IF(A294&lt;$B$1,VLOOKUP(A294,[1]DI!$A$4:$B$15000,2,FALSE),0)</f>
        <v>5.1499999999999997E-2</v>
      </c>
      <c r="E294" s="14">
        <f t="shared" ca="1" si="132"/>
        <v>1.0001993</v>
      </c>
      <c r="F294" s="14">
        <f ca="1">(TRUNC(PRODUCT($E$12:$E293),16))</f>
        <v>1.0234251900307501</v>
      </c>
      <c r="G294" s="14">
        <f t="shared" ca="1" si="133"/>
        <v>1.01460537133651</v>
      </c>
      <c r="H294" s="14">
        <f t="shared" ca="1" si="134"/>
        <v>1.00869286</v>
      </c>
      <c r="I294" s="13">
        <f t="shared" si="121"/>
        <v>1.6E-2</v>
      </c>
      <c r="J294" s="35">
        <f t="shared" si="135"/>
        <v>44379</v>
      </c>
      <c r="K294" s="2">
        <f t="shared" si="136"/>
        <v>48</v>
      </c>
      <c r="L294" s="18">
        <f t="shared" si="137"/>
        <v>48</v>
      </c>
      <c r="M294" s="12">
        <f t="shared" si="138"/>
        <v>1.00302807</v>
      </c>
      <c r="N294" s="12">
        <f t="shared" ca="1" si="139"/>
        <v>1.011747253</v>
      </c>
      <c r="O294" s="18">
        <f t="shared" si="140"/>
        <v>0</v>
      </c>
      <c r="P294" s="14">
        <f t="shared" ca="1" si="141"/>
        <v>11.88394635</v>
      </c>
      <c r="Q294" s="21">
        <f t="shared" si="117"/>
        <v>0</v>
      </c>
      <c r="R294" s="14">
        <f t="shared" si="142"/>
        <v>0</v>
      </c>
      <c r="S294" s="4" t="str">
        <f t="shared" si="143"/>
        <v>J=</v>
      </c>
      <c r="T294" s="35">
        <f t="shared" si="144"/>
        <v>44491</v>
      </c>
      <c r="U294" s="3"/>
      <c r="V294" s="3"/>
      <c r="W294" s="76">
        <f>[2]Plan1!$A364</f>
        <v>47904</v>
      </c>
      <c r="X294" s="76" t="str">
        <f>[2]Plan1!$C364</f>
        <v>Carnaval</v>
      </c>
      <c r="Y294" s="66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1">
        <f t="shared" si="118"/>
        <v>44449</v>
      </c>
      <c r="B295" s="15">
        <f t="shared" ca="1" si="130"/>
        <v>1023.78861439</v>
      </c>
      <c r="C295" s="14">
        <f t="shared" ca="1" si="131"/>
        <v>1011.636197</v>
      </c>
      <c r="D295" s="13">
        <f ca="1">IF(A295&lt;$B$1,VLOOKUP(A295,[1]DI!$A$4:$B$15000,2,FALSE),0)</f>
        <v>5.1499999999999997E-2</v>
      </c>
      <c r="E295" s="14">
        <f t="shared" ca="1" si="132"/>
        <v>1.0001993</v>
      </c>
      <c r="F295" s="14">
        <f ca="1">(TRUNC(PRODUCT($E$12:$E294),16))</f>
        <v>1.0236291586711299</v>
      </c>
      <c r="G295" s="14">
        <f t="shared" ca="1" si="133"/>
        <v>1.01460537133651</v>
      </c>
      <c r="H295" s="14">
        <f t="shared" ca="1" si="134"/>
        <v>1.00889389</v>
      </c>
      <c r="I295" s="13">
        <f t="shared" si="121"/>
        <v>1.6E-2</v>
      </c>
      <c r="J295" s="35">
        <f t="shared" si="135"/>
        <v>44379</v>
      </c>
      <c r="K295" s="2">
        <f t="shared" si="136"/>
        <v>49</v>
      </c>
      <c r="L295" s="18">
        <f t="shared" si="137"/>
        <v>49</v>
      </c>
      <c r="M295" s="12">
        <f t="shared" si="138"/>
        <v>1.003091253</v>
      </c>
      <c r="N295" s="12">
        <f t="shared" ca="1" si="139"/>
        <v>1.0120126359999999</v>
      </c>
      <c r="O295" s="18">
        <f t="shared" si="140"/>
        <v>0</v>
      </c>
      <c r="P295" s="14">
        <f t="shared" ca="1" si="141"/>
        <v>12.15241739</v>
      </c>
      <c r="Q295" s="21">
        <f t="shared" si="117"/>
        <v>0</v>
      </c>
      <c r="R295" s="14">
        <f t="shared" si="142"/>
        <v>0</v>
      </c>
      <c r="S295" s="4" t="str">
        <f t="shared" si="143"/>
        <v>J=</v>
      </c>
      <c r="T295" s="35">
        <f t="shared" si="144"/>
        <v>44491</v>
      </c>
      <c r="U295" s="3"/>
      <c r="V295" s="3"/>
      <c r="W295" s="76">
        <f>[2]Plan1!$A365</f>
        <v>47949</v>
      </c>
      <c r="X295" s="76" t="str">
        <f>[2]Plan1!$C365</f>
        <v>Paixão de Cristo</v>
      </c>
      <c r="Y295" s="66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1">
        <f t="shared" si="118"/>
        <v>44450</v>
      </c>
      <c r="B296" s="15">
        <f t="shared" ca="1" si="130"/>
        <v>1024.0571552500001</v>
      </c>
      <c r="C296" s="14">
        <f t="shared" ca="1" si="131"/>
        <v>1011.636197</v>
      </c>
      <c r="D296" s="13">
        <f ca="1">IF(A296&lt;$B$1,VLOOKUP(A296,[1]DI!$A$4:$B$15000,2,FALSE),0)</f>
        <v>0</v>
      </c>
      <c r="E296" s="14">
        <f t="shared" ca="1" si="132"/>
        <v>1</v>
      </c>
      <c r="F296" s="14">
        <f ca="1">(TRUNC(PRODUCT($E$12:$E295),16))</f>
        <v>1.0238331679624499</v>
      </c>
      <c r="G296" s="14">
        <f t="shared" ca="1" si="133"/>
        <v>1.01460537133651</v>
      </c>
      <c r="H296" s="14">
        <f t="shared" ca="1" si="134"/>
        <v>1.0090949600000001</v>
      </c>
      <c r="I296" s="13">
        <f t="shared" si="121"/>
        <v>1.6E-2</v>
      </c>
      <c r="J296" s="35">
        <f t="shared" si="135"/>
        <v>44379</v>
      </c>
      <c r="K296" s="2">
        <f t="shared" si="136"/>
        <v>49</v>
      </c>
      <c r="L296" s="18">
        <f t="shared" si="137"/>
        <v>50</v>
      </c>
      <c r="M296" s="12">
        <f t="shared" si="138"/>
        <v>1.003154439</v>
      </c>
      <c r="N296" s="12">
        <f t="shared" ca="1" si="139"/>
        <v>1.012278088</v>
      </c>
      <c r="O296" s="18">
        <f t="shared" si="140"/>
        <v>0</v>
      </c>
      <c r="P296" s="14">
        <f t="shared" ca="1" si="141"/>
        <v>12.42095825</v>
      </c>
      <c r="Q296" s="21">
        <f t="shared" si="117"/>
        <v>0</v>
      </c>
      <c r="R296" s="14">
        <f t="shared" si="142"/>
        <v>0</v>
      </c>
      <c r="S296" s="4" t="str">
        <f t="shared" si="143"/>
        <v>J=</v>
      </c>
      <c r="T296" s="35">
        <f t="shared" si="144"/>
        <v>44491</v>
      </c>
      <c r="U296" s="3"/>
      <c r="V296" s="3"/>
      <c r="W296" s="76">
        <f>[2]Plan1!$A366</f>
        <v>47959</v>
      </c>
      <c r="X296" s="76" t="str">
        <f>[2]Plan1!$C366</f>
        <v>Tiradentes</v>
      </c>
      <c r="Y296" s="66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1">
        <f t="shared" si="118"/>
        <v>44451</v>
      </c>
      <c r="B297" s="15">
        <f t="shared" ca="1" si="130"/>
        <v>1024.0571552500001</v>
      </c>
      <c r="C297" s="14">
        <f t="shared" ca="1" si="131"/>
        <v>1011.636197</v>
      </c>
      <c r="D297" s="13">
        <f ca="1">IF(A297&lt;$B$1,VLOOKUP(A297,[1]DI!$A$4:$B$15000,2,FALSE),0)</f>
        <v>0</v>
      </c>
      <c r="E297" s="14">
        <f t="shared" ca="1" si="132"/>
        <v>1</v>
      </c>
      <c r="F297" s="14">
        <f ca="1">(TRUNC(PRODUCT($E$12:$E296),16))</f>
        <v>1.0238331679624499</v>
      </c>
      <c r="G297" s="14">
        <f t="shared" ca="1" si="133"/>
        <v>1.01460537133651</v>
      </c>
      <c r="H297" s="14">
        <f t="shared" ca="1" si="134"/>
        <v>1.0090949600000001</v>
      </c>
      <c r="I297" s="13">
        <f t="shared" si="121"/>
        <v>1.6E-2</v>
      </c>
      <c r="J297" s="35">
        <f t="shared" si="135"/>
        <v>44379</v>
      </c>
      <c r="K297" s="2">
        <f t="shared" si="136"/>
        <v>49</v>
      </c>
      <c r="L297" s="18">
        <f t="shared" si="137"/>
        <v>50</v>
      </c>
      <c r="M297" s="12">
        <f t="shared" si="138"/>
        <v>1.003154439</v>
      </c>
      <c r="N297" s="12">
        <f t="shared" ca="1" si="139"/>
        <v>1.012278088</v>
      </c>
      <c r="O297" s="18">
        <f t="shared" si="140"/>
        <v>0</v>
      </c>
      <c r="P297" s="14">
        <f t="shared" ca="1" si="141"/>
        <v>12.42095825</v>
      </c>
      <c r="Q297" s="21">
        <f t="shared" si="117"/>
        <v>0</v>
      </c>
      <c r="R297" s="14">
        <f t="shared" si="142"/>
        <v>0</v>
      </c>
      <c r="S297" s="4" t="str">
        <f t="shared" si="143"/>
        <v>J=</v>
      </c>
      <c r="T297" s="35">
        <f t="shared" si="144"/>
        <v>44491</v>
      </c>
      <c r="U297" s="3"/>
      <c r="V297" s="3"/>
      <c r="W297" s="76">
        <f>[2]Plan1!$A367</f>
        <v>47969</v>
      </c>
      <c r="X297" s="76" t="str">
        <f>[2]Plan1!$C367</f>
        <v>Dia do Trabalho</v>
      </c>
      <c r="Y297" s="66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1">
        <f t="shared" si="118"/>
        <v>44452</v>
      </c>
      <c r="B298" s="15">
        <f t="shared" ca="1" si="130"/>
        <v>1024.0571552500001</v>
      </c>
      <c r="C298" s="14">
        <f t="shared" ca="1" si="131"/>
        <v>1011.636197</v>
      </c>
      <c r="D298" s="13">
        <f ca="1">IF(A298&lt;$B$1,VLOOKUP(A298,[1]DI!$A$4:$B$15000,2,FALSE),0)</f>
        <v>5.1499999999999997E-2</v>
      </c>
      <c r="E298" s="14">
        <f t="shared" ca="1" si="132"/>
        <v>1.0001993</v>
      </c>
      <c r="F298" s="14">
        <f ca="1">(TRUNC(PRODUCT($E$12:$E297),16))</f>
        <v>1.0238331679624499</v>
      </c>
      <c r="G298" s="14">
        <f t="shared" ca="1" si="133"/>
        <v>1.01460537133651</v>
      </c>
      <c r="H298" s="14">
        <f t="shared" ca="1" si="134"/>
        <v>1.0090949600000001</v>
      </c>
      <c r="I298" s="13">
        <f t="shared" si="121"/>
        <v>1.6E-2</v>
      </c>
      <c r="J298" s="35">
        <f t="shared" si="135"/>
        <v>44379</v>
      </c>
      <c r="K298" s="2">
        <f t="shared" si="136"/>
        <v>50</v>
      </c>
      <c r="L298" s="18">
        <f t="shared" si="137"/>
        <v>50</v>
      </c>
      <c r="M298" s="12">
        <f t="shared" si="138"/>
        <v>1.003154439</v>
      </c>
      <c r="N298" s="12">
        <f t="shared" ca="1" si="139"/>
        <v>1.012278088</v>
      </c>
      <c r="O298" s="18">
        <f t="shared" si="140"/>
        <v>0</v>
      </c>
      <c r="P298" s="14">
        <f t="shared" ca="1" si="141"/>
        <v>12.42095825</v>
      </c>
      <c r="Q298" s="21">
        <f t="shared" si="117"/>
        <v>0</v>
      </c>
      <c r="R298" s="14">
        <f t="shared" si="142"/>
        <v>0</v>
      </c>
      <c r="S298" s="4" t="str">
        <f t="shared" si="143"/>
        <v>J=</v>
      </c>
      <c r="T298" s="35">
        <f t="shared" si="144"/>
        <v>44491</v>
      </c>
      <c r="U298" s="3"/>
      <c r="V298" s="3"/>
      <c r="W298" s="76">
        <f>[2]Plan1!$A368</f>
        <v>48011</v>
      </c>
      <c r="X298" s="76" t="str">
        <f>[2]Plan1!$C368</f>
        <v>Corpus Christi</v>
      </c>
      <c r="Y298" s="66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1">
        <f t="shared" si="118"/>
        <v>44453</v>
      </c>
      <c r="B299" s="15">
        <f t="shared" ca="1" si="130"/>
        <v>1024.3257669100001</v>
      </c>
      <c r="C299" s="14">
        <f t="shared" ca="1" si="131"/>
        <v>1011.636197</v>
      </c>
      <c r="D299" s="13">
        <f ca="1">IF(A299&lt;$B$1,VLOOKUP(A299,[1]DI!$A$4:$B$15000,2,FALSE),0)</f>
        <v>5.1499999999999997E-2</v>
      </c>
      <c r="E299" s="14">
        <f t="shared" ca="1" si="132"/>
        <v>1.0001993</v>
      </c>
      <c r="F299" s="14">
        <f ca="1">(TRUNC(PRODUCT($E$12:$E298),16))</f>
        <v>1.0240372179128301</v>
      </c>
      <c r="G299" s="14">
        <f t="shared" ca="1" si="133"/>
        <v>1.01460537133651</v>
      </c>
      <c r="H299" s="14">
        <f t="shared" ca="1" si="134"/>
        <v>1.00929607</v>
      </c>
      <c r="I299" s="13">
        <f t="shared" si="121"/>
        <v>1.6E-2</v>
      </c>
      <c r="J299" s="35">
        <f t="shared" si="135"/>
        <v>44379</v>
      </c>
      <c r="K299" s="2">
        <f t="shared" si="136"/>
        <v>51</v>
      </c>
      <c r="L299" s="18">
        <f t="shared" si="137"/>
        <v>51</v>
      </c>
      <c r="M299" s="12">
        <f t="shared" si="138"/>
        <v>1.0032176290000001</v>
      </c>
      <c r="N299" s="12">
        <f t="shared" ca="1" si="139"/>
        <v>1.01254361</v>
      </c>
      <c r="O299" s="18">
        <f t="shared" si="140"/>
        <v>0</v>
      </c>
      <c r="P299" s="14">
        <f t="shared" ca="1" si="141"/>
        <v>12.689569909999999</v>
      </c>
      <c r="Q299" s="21">
        <f t="shared" si="117"/>
        <v>0</v>
      </c>
      <c r="R299" s="14">
        <f t="shared" si="142"/>
        <v>0</v>
      </c>
      <c r="S299" s="4" t="str">
        <f t="shared" si="143"/>
        <v>J=</v>
      </c>
      <c r="T299" s="35">
        <f t="shared" si="144"/>
        <v>44491</v>
      </c>
      <c r="U299" s="3"/>
      <c r="V299" s="3"/>
      <c r="W299" s="76">
        <f>[2]Plan1!$A369</f>
        <v>48098</v>
      </c>
      <c r="X299" s="76" t="str">
        <f>[2]Plan1!$C369</f>
        <v>Independência do Brasil</v>
      </c>
      <c r="Y299" s="66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1">
        <f t="shared" si="118"/>
        <v>44454</v>
      </c>
      <c r="B300" s="15">
        <f t="shared" ca="1" si="130"/>
        <v>1024.59445951</v>
      </c>
      <c r="C300" s="14">
        <f t="shared" ca="1" si="131"/>
        <v>1011.636197</v>
      </c>
      <c r="D300" s="13">
        <f ca="1">IF(A300&lt;$B$1,VLOOKUP(A300,[1]DI!$A$4:$B$15000,2,FALSE),0)</f>
        <v>5.1499999999999997E-2</v>
      </c>
      <c r="E300" s="14">
        <f t="shared" ca="1" si="132"/>
        <v>1.0001993</v>
      </c>
      <c r="F300" s="14">
        <f ca="1">(TRUNC(PRODUCT($E$12:$E299),16))</f>
        <v>1.0242413085303601</v>
      </c>
      <c r="G300" s="14">
        <f t="shared" ca="1" si="133"/>
        <v>1.01460537133651</v>
      </c>
      <c r="H300" s="14">
        <f t="shared" ca="1" si="134"/>
        <v>1.00949723</v>
      </c>
      <c r="I300" s="13">
        <f t="shared" si="121"/>
        <v>1.6E-2</v>
      </c>
      <c r="J300" s="35">
        <f t="shared" si="135"/>
        <v>44379</v>
      </c>
      <c r="K300" s="2">
        <f t="shared" si="136"/>
        <v>52</v>
      </c>
      <c r="L300" s="18">
        <f t="shared" si="137"/>
        <v>52</v>
      </c>
      <c r="M300" s="12">
        <f t="shared" si="138"/>
        <v>1.0032808230000001</v>
      </c>
      <c r="N300" s="12">
        <f t="shared" ca="1" si="139"/>
        <v>1.0128092120000001</v>
      </c>
      <c r="O300" s="18">
        <f t="shared" si="140"/>
        <v>0</v>
      </c>
      <c r="P300" s="14">
        <f t="shared" ca="1" si="141"/>
        <v>12.958262510000001</v>
      </c>
      <c r="Q300" s="21">
        <f t="shared" si="117"/>
        <v>0</v>
      </c>
      <c r="R300" s="14">
        <f t="shared" si="142"/>
        <v>0</v>
      </c>
      <c r="S300" s="4" t="str">
        <f t="shared" si="143"/>
        <v>J=</v>
      </c>
      <c r="T300" s="35">
        <f t="shared" si="144"/>
        <v>44491</v>
      </c>
      <c r="U300" s="3"/>
      <c r="V300" s="3"/>
      <c r="W300" s="76">
        <f>[2]Plan1!$A370</f>
        <v>48133</v>
      </c>
      <c r="X300" s="76" t="str">
        <f>[2]Plan1!$C370</f>
        <v>Nossa Sr.a Aparecida - Padroeira do Brasil</v>
      </c>
      <c r="Y300" s="66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1">
        <f t="shared" si="118"/>
        <v>44455</v>
      </c>
      <c r="B301" s="15">
        <f t="shared" ca="1" si="130"/>
        <v>1024.8632117900002</v>
      </c>
      <c r="C301" s="14">
        <f t="shared" ca="1" si="131"/>
        <v>1011.636197</v>
      </c>
      <c r="D301" s="13">
        <f ca="1">IF(A301&lt;$B$1,VLOOKUP(A301,[1]DI!$A$4:$B$15000,2,FALSE),0)</f>
        <v>5.1499999999999997E-2</v>
      </c>
      <c r="E301" s="14">
        <f t="shared" ca="1" si="132"/>
        <v>1.0001993</v>
      </c>
      <c r="F301" s="14">
        <f ca="1">(TRUNC(PRODUCT($E$12:$E300),16))</f>
        <v>1.02444543982315</v>
      </c>
      <c r="G301" s="14">
        <f t="shared" ca="1" si="133"/>
        <v>1.01460537133651</v>
      </c>
      <c r="H301" s="14">
        <f t="shared" ca="1" si="134"/>
        <v>1.0096984200000001</v>
      </c>
      <c r="I301" s="13">
        <f t="shared" si="121"/>
        <v>1.6E-2</v>
      </c>
      <c r="J301" s="35">
        <f t="shared" si="135"/>
        <v>44379</v>
      </c>
      <c r="K301" s="2">
        <f t="shared" si="136"/>
        <v>53</v>
      </c>
      <c r="L301" s="18">
        <f t="shared" si="137"/>
        <v>53</v>
      </c>
      <c r="M301" s="12">
        <f t="shared" si="138"/>
        <v>1.003344021</v>
      </c>
      <c r="N301" s="12">
        <f t="shared" ca="1" si="139"/>
        <v>1.0130748730000001</v>
      </c>
      <c r="O301" s="18">
        <f t="shared" si="140"/>
        <v>0</v>
      </c>
      <c r="P301" s="14">
        <f t="shared" ca="1" si="141"/>
        <v>13.22701479</v>
      </c>
      <c r="Q301" s="21">
        <f t="shared" si="117"/>
        <v>0</v>
      </c>
      <c r="R301" s="14">
        <f t="shared" si="142"/>
        <v>0</v>
      </c>
      <c r="S301" s="4" t="str">
        <f t="shared" si="143"/>
        <v>J=</v>
      </c>
      <c r="T301" s="35">
        <f t="shared" si="144"/>
        <v>44491</v>
      </c>
      <c r="U301" s="3"/>
      <c r="V301" s="3"/>
      <c r="W301" s="76">
        <f>[2]Plan1!$A371</f>
        <v>48154</v>
      </c>
      <c r="X301" s="76" t="str">
        <f>[2]Plan1!$C371</f>
        <v>Finados</v>
      </c>
      <c r="Y301" s="66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1">
        <f t="shared" si="118"/>
        <v>44456</v>
      </c>
      <c r="B302" s="15">
        <f t="shared" ca="1" si="130"/>
        <v>1025.1320338800001</v>
      </c>
      <c r="C302" s="14">
        <f t="shared" ca="1" si="131"/>
        <v>1011.636197</v>
      </c>
      <c r="D302" s="13">
        <f ca="1">IF(A302&lt;$B$1,VLOOKUP(A302,[1]DI!$A$4:$B$15000,2,FALSE),0)</f>
        <v>5.1499999999999997E-2</v>
      </c>
      <c r="E302" s="14">
        <f t="shared" ca="1" si="132"/>
        <v>1.0001993</v>
      </c>
      <c r="F302" s="14">
        <f ca="1">(TRUNC(PRODUCT($E$12:$E301),16))</f>
        <v>1.0246496117993</v>
      </c>
      <c r="G302" s="14">
        <f t="shared" ca="1" si="133"/>
        <v>1.01460537133651</v>
      </c>
      <c r="H302" s="14">
        <f t="shared" ca="1" si="134"/>
        <v>1.0098996499999999</v>
      </c>
      <c r="I302" s="13">
        <f t="shared" si="121"/>
        <v>1.6E-2</v>
      </c>
      <c r="J302" s="35">
        <f t="shared" si="135"/>
        <v>44379</v>
      </c>
      <c r="K302" s="2">
        <f t="shared" si="136"/>
        <v>54</v>
      </c>
      <c r="L302" s="18">
        <f t="shared" si="137"/>
        <v>54</v>
      </c>
      <c r="M302" s="12">
        <f t="shared" si="138"/>
        <v>1.003407223</v>
      </c>
      <c r="N302" s="12">
        <f t="shared" ca="1" si="139"/>
        <v>1.0133406030000001</v>
      </c>
      <c r="O302" s="18">
        <f t="shared" si="140"/>
        <v>0</v>
      </c>
      <c r="P302" s="14">
        <f t="shared" ca="1" si="141"/>
        <v>13.495836880000001</v>
      </c>
      <c r="Q302" s="21">
        <f t="shared" si="117"/>
        <v>0</v>
      </c>
      <c r="R302" s="14">
        <f t="shared" si="142"/>
        <v>0</v>
      </c>
      <c r="S302" s="4" t="str">
        <f t="shared" si="143"/>
        <v>J=</v>
      </c>
      <c r="T302" s="35">
        <f t="shared" si="144"/>
        <v>44491</v>
      </c>
      <c r="U302" s="3"/>
      <c r="V302" s="3"/>
      <c r="W302" s="76">
        <f>[2]Plan1!$A372</f>
        <v>48167</v>
      </c>
      <c r="X302" s="76" t="str">
        <f>[2]Plan1!$C372</f>
        <v>Proclamação da República</v>
      </c>
      <c r="Y302" s="77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1">
        <f t="shared" si="118"/>
        <v>44457</v>
      </c>
      <c r="B303" s="15">
        <f t="shared" ca="1" si="130"/>
        <v>1025.40093791</v>
      </c>
      <c r="C303" s="14">
        <f t="shared" ca="1" si="131"/>
        <v>1011.636197</v>
      </c>
      <c r="D303" s="13">
        <f ca="1">IF(A303&lt;$B$1,VLOOKUP(A303,[1]DI!$A$4:$B$15000,2,FALSE),0)</f>
        <v>0</v>
      </c>
      <c r="E303" s="14">
        <f t="shared" ca="1" si="132"/>
        <v>1</v>
      </c>
      <c r="F303" s="14">
        <f ca="1">(TRUNC(PRODUCT($E$12:$E302),16))</f>
        <v>1.0248538244669301</v>
      </c>
      <c r="G303" s="14">
        <f t="shared" ca="1" si="133"/>
        <v>1.01460537133651</v>
      </c>
      <c r="H303" s="14">
        <f t="shared" ca="1" si="134"/>
        <v>1.0101009299999999</v>
      </c>
      <c r="I303" s="13">
        <f t="shared" si="121"/>
        <v>1.6E-2</v>
      </c>
      <c r="J303" s="35">
        <f t="shared" si="135"/>
        <v>44379</v>
      </c>
      <c r="K303" s="2">
        <f t="shared" si="136"/>
        <v>54</v>
      </c>
      <c r="L303" s="18">
        <f t="shared" si="137"/>
        <v>55</v>
      </c>
      <c r="M303" s="12">
        <f t="shared" si="138"/>
        <v>1.0034704290000001</v>
      </c>
      <c r="N303" s="12">
        <f t="shared" ca="1" si="139"/>
        <v>1.0136064140000001</v>
      </c>
      <c r="O303" s="18">
        <f t="shared" si="140"/>
        <v>0</v>
      </c>
      <c r="P303" s="14">
        <f t="shared" ca="1" si="141"/>
        <v>13.76474091</v>
      </c>
      <c r="Q303" s="21">
        <f t="shared" si="117"/>
        <v>0</v>
      </c>
      <c r="R303" s="14">
        <f t="shared" si="142"/>
        <v>0</v>
      </c>
      <c r="S303" s="4" t="str">
        <f t="shared" si="143"/>
        <v>J=</v>
      </c>
      <c r="T303" s="35">
        <f t="shared" si="144"/>
        <v>44491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1">
        <f t="shared" si="118"/>
        <v>44458</v>
      </c>
      <c r="B304" s="15">
        <f t="shared" ca="1" si="130"/>
        <v>1025.40093791</v>
      </c>
      <c r="C304" s="14">
        <f t="shared" ca="1" si="131"/>
        <v>1011.636197</v>
      </c>
      <c r="D304" s="13">
        <f ca="1">IF(A304&lt;$B$1,VLOOKUP(A304,[1]DI!$A$4:$B$15000,2,FALSE),0)</f>
        <v>0</v>
      </c>
      <c r="E304" s="14">
        <f t="shared" ca="1" si="132"/>
        <v>1</v>
      </c>
      <c r="F304" s="14">
        <f ca="1">(TRUNC(PRODUCT($E$12:$E303),16))</f>
        <v>1.0248538244669301</v>
      </c>
      <c r="G304" s="14">
        <f t="shared" ca="1" si="133"/>
        <v>1.01460537133651</v>
      </c>
      <c r="H304" s="14">
        <f t="shared" ca="1" si="134"/>
        <v>1.0101009299999999</v>
      </c>
      <c r="I304" s="13">
        <f t="shared" si="121"/>
        <v>1.6E-2</v>
      </c>
      <c r="J304" s="35">
        <f t="shared" si="135"/>
        <v>44379</v>
      </c>
      <c r="K304" s="2">
        <f t="shared" si="136"/>
        <v>54</v>
      </c>
      <c r="L304" s="18">
        <f t="shared" si="137"/>
        <v>55</v>
      </c>
      <c r="M304" s="12">
        <f t="shared" si="138"/>
        <v>1.0034704290000001</v>
      </c>
      <c r="N304" s="12">
        <f t="shared" ca="1" si="139"/>
        <v>1.0136064140000001</v>
      </c>
      <c r="O304" s="18">
        <f t="shared" si="140"/>
        <v>0</v>
      </c>
      <c r="P304" s="14">
        <f t="shared" ca="1" si="141"/>
        <v>13.76474091</v>
      </c>
      <c r="Q304" s="21">
        <f t="shared" si="117"/>
        <v>0</v>
      </c>
      <c r="R304" s="14">
        <f t="shared" si="142"/>
        <v>0</v>
      </c>
      <c r="S304" s="4" t="str">
        <f t="shared" si="143"/>
        <v>J=</v>
      </c>
      <c r="T304" s="35">
        <f t="shared" si="144"/>
        <v>44491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1">
        <f t="shared" si="118"/>
        <v>44459</v>
      </c>
      <c r="B305" s="15">
        <f t="shared" ca="1" si="130"/>
        <v>1025.40093791</v>
      </c>
      <c r="C305" s="14">
        <f t="shared" ca="1" si="131"/>
        <v>1011.636197</v>
      </c>
      <c r="D305" s="13">
        <f ca="1">IF(A305&lt;$B$1,VLOOKUP(A305,[1]DI!$A$4:$B$15000,2,FALSE),0)</f>
        <v>5.1499999999999997E-2</v>
      </c>
      <c r="E305" s="14">
        <f t="shared" ca="1" si="132"/>
        <v>1.0001993</v>
      </c>
      <c r="F305" s="14">
        <f ca="1">(TRUNC(PRODUCT($E$12:$E304),16))</f>
        <v>1.0248538244669301</v>
      </c>
      <c r="G305" s="14">
        <f t="shared" ca="1" si="133"/>
        <v>1.01460537133651</v>
      </c>
      <c r="H305" s="14">
        <f t="shared" ca="1" si="134"/>
        <v>1.0101009299999999</v>
      </c>
      <c r="I305" s="13">
        <f t="shared" si="121"/>
        <v>1.6E-2</v>
      </c>
      <c r="J305" s="35">
        <f t="shared" si="135"/>
        <v>44379</v>
      </c>
      <c r="K305" s="2">
        <f t="shared" si="136"/>
        <v>55</v>
      </c>
      <c r="L305" s="18">
        <f t="shared" si="137"/>
        <v>55</v>
      </c>
      <c r="M305" s="12">
        <f t="shared" si="138"/>
        <v>1.0034704290000001</v>
      </c>
      <c r="N305" s="12">
        <f t="shared" ca="1" si="139"/>
        <v>1.0136064140000001</v>
      </c>
      <c r="O305" s="18">
        <f t="shared" si="140"/>
        <v>0</v>
      </c>
      <c r="P305" s="14">
        <f t="shared" ca="1" si="141"/>
        <v>13.76474091</v>
      </c>
      <c r="Q305" s="21">
        <f t="shared" si="117"/>
        <v>0</v>
      </c>
      <c r="R305" s="14">
        <f t="shared" si="142"/>
        <v>0</v>
      </c>
      <c r="S305" s="4" t="str">
        <f t="shared" si="143"/>
        <v>J=</v>
      </c>
      <c r="T305" s="35">
        <f t="shared" si="144"/>
        <v>44491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1">
        <f t="shared" si="118"/>
        <v>44460</v>
      </c>
      <c r="B306" s="15">
        <f t="shared" ca="1" si="130"/>
        <v>1025.66990162</v>
      </c>
      <c r="C306" s="14">
        <f t="shared" ca="1" si="131"/>
        <v>1011.636197</v>
      </c>
      <c r="D306" s="13">
        <f ca="1">IF(A306&lt;$B$1,VLOOKUP(A306,[1]DI!$A$4:$B$15000,2,FALSE),0)</f>
        <v>5.1499999999999997E-2</v>
      </c>
      <c r="E306" s="14">
        <f t="shared" ca="1" si="132"/>
        <v>1.0001993</v>
      </c>
      <c r="F306" s="14">
        <f ca="1">(TRUNC(PRODUCT($E$12:$E305),16))</f>
        <v>1.02505807783415</v>
      </c>
      <c r="G306" s="14">
        <f t="shared" ca="1" si="133"/>
        <v>1.01460537133651</v>
      </c>
      <c r="H306" s="14">
        <f t="shared" ca="1" si="134"/>
        <v>1.0103022399999999</v>
      </c>
      <c r="I306" s="13">
        <f t="shared" si="121"/>
        <v>1.6E-2</v>
      </c>
      <c r="J306" s="35">
        <f t="shared" si="135"/>
        <v>44379</v>
      </c>
      <c r="K306" s="2">
        <f t="shared" si="136"/>
        <v>56</v>
      </c>
      <c r="L306" s="18">
        <f t="shared" si="137"/>
        <v>56</v>
      </c>
      <c r="M306" s="12">
        <f t="shared" si="138"/>
        <v>1.0035336399999999</v>
      </c>
      <c r="N306" s="12">
        <f t="shared" ca="1" si="139"/>
        <v>1.0138722840000001</v>
      </c>
      <c r="O306" s="18">
        <f t="shared" si="140"/>
        <v>0</v>
      </c>
      <c r="P306" s="14">
        <f t="shared" ca="1" si="141"/>
        <v>14.03370462</v>
      </c>
      <c r="Q306" s="21">
        <f t="shared" si="117"/>
        <v>0</v>
      </c>
      <c r="R306" s="14">
        <f t="shared" si="142"/>
        <v>0</v>
      </c>
      <c r="S306" s="4" t="str">
        <f t="shared" si="143"/>
        <v>J=</v>
      </c>
      <c r="T306" s="35">
        <f t="shared" si="144"/>
        <v>44491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1">
        <f t="shared" si="118"/>
        <v>44461</v>
      </c>
      <c r="B307" s="15">
        <f t="shared" ca="1" si="130"/>
        <v>1025.93893615</v>
      </c>
      <c r="C307" s="14">
        <f t="shared" ca="1" si="131"/>
        <v>1011.636197</v>
      </c>
      <c r="D307" s="13">
        <f ca="1">IF(A307&lt;$B$1,VLOOKUP(A307,[1]DI!$A$4:$B$15000,2,FALSE),0)</f>
        <v>5.1499999999999997E-2</v>
      </c>
      <c r="E307" s="14">
        <f t="shared" ca="1" si="132"/>
        <v>1.0001993</v>
      </c>
      <c r="F307" s="14">
        <f ca="1">(TRUNC(PRODUCT($E$12:$E306),16))</f>
        <v>1.0252623719090601</v>
      </c>
      <c r="G307" s="14">
        <f t="shared" ca="1" si="133"/>
        <v>1.01460537133651</v>
      </c>
      <c r="H307" s="14">
        <f t="shared" ca="1" si="134"/>
        <v>1.0105035899999999</v>
      </c>
      <c r="I307" s="13">
        <f t="shared" si="121"/>
        <v>1.6E-2</v>
      </c>
      <c r="J307" s="35">
        <f t="shared" si="135"/>
        <v>44379</v>
      </c>
      <c r="K307" s="2">
        <f t="shared" si="136"/>
        <v>57</v>
      </c>
      <c r="L307" s="18">
        <f t="shared" si="137"/>
        <v>57</v>
      </c>
      <c r="M307" s="12">
        <f t="shared" si="138"/>
        <v>1.003596854</v>
      </c>
      <c r="N307" s="12">
        <f t="shared" ca="1" si="139"/>
        <v>1.0141382240000001</v>
      </c>
      <c r="O307" s="18">
        <f t="shared" si="140"/>
        <v>0</v>
      </c>
      <c r="P307" s="14">
        <f t="shared" ca="1" si="141"/>
        <v>14.302739150000001</v>
      </c>
      <c r="Q307" s="21">
        <f t="shared" si="117"/>
        <v>0</v>
      </c>
      <c r="R307" s="14">
        <f t="shared" si="142"/>
        <v>0</v>
      </c>
      <c r="S307" s="4" t="str">
        <f t="shared" si="143"/>
        <v>J=</v>
      </c>
      <c r="T307" s="35">
        <f t="shared" si="144"/>
        <v>44491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1">
        <f t="shared" si="118"/>
        <v>44462</v>
      </c>
      <c r="B308" s="15">
        <f t="shared" ca="1" si="130"/>
        <v>1026.2080506</v>
      </c>
      <c r="C308" s="14">
        <f t="shared" ca="1" si="131"/>
        <v>1011.636197</v>
      </c>
      <c r="D308" s="13">
        <f ca="1">IF(A308&lt;$B$1,VLOOKUP(A308,[1]DI!$A$4:$B$15000,2,FALSE),0)</f>
        <v>6.1499999999999999E-2</v>
      </c>
      <c r="E308" s="14">
        <f t="shared" ca="1" si="132"/>
        <v>1.0002368699999999</v>
      </c>
      <c r="F308" s="14">
        <f ca="1">(TRUNC(PRODUCT($E$12:$E307),16))</f>
        <v>1.02546670669978</v>
      </c>
      <c r="G308" s="14">
        <f t="shared" ca="1" si="133"/>
        <v>1.01460537133651</v>
      </c>
      <c r="H308" s="14">
        <f t="shared" ca="1" si="134"/>
        <v>1.01070499</v>
      </c>
      <c r="I308" s="13">
        <f t="shared" si="121"/>
        <v>1.6E-2</v>
      </c>
      <c r="J308" s="35">
        <f t="shared" si="135"/>
        <v>44379</v>
      </c>
      <c r="K308" s="2">
        <f t="shared" si="136"/>
        <v>58</v>
      </c>
      <c r="L308" s="18">
        <f t="shared" si="137"/>
        <v>58</v>
      </c>
      <c r="M308" s="12">
        <f t="shared" si="138"/>
        <v>1.003660072</v>
      </c>
      <c r="N308" s="12">
        <f t="shared" ca="1" si="139"/>
        <v>1.014404243</v>
      </c>
      <c r="O308" s="18">
        <f t="shared" si="140"/>
        <v>0</v>
      </c>
      <c r="P308" s="14">
        <f t="shared" ca="1" si="141"/>
        <v>14.571853600000001</v>
      </c>
      <c r="Q308" s="21">
        <f t="shared" si="117"/>
        <v>0</v>
      </c>
      <c r="R308" s="14">
        <f t="shared" si="142"/>
        <v>0</v>
      </c>
      <c r="S308" s="4" t="str">
        <f t="shared" si="143"/>
        <v>J=</v>
      </c>
      <c r="T308" s="35">
        <f t="shared" si="144"/>
        <v>44491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1">
        <f t="shared" si="118"/>
        <v>44463</v>
      </c>
      <c r="B309" s="15">
        <f t="shared" ca="1" si="130"/>
        <v>1026.5157802200001</v>
      </c>
      <c r="C309" s="14">
        <f t="shared" ca="1" si="131"/>
        <v>1011.636197</v>
      </c>
      <c r="D309" s="13">
        <f ca="1">IF(A309&lt;$B$1,VLOOKUP(A309,[1]DI!$A$4:$B$15000,2,FALSE),0)</f>
        <v>6.1499999999999999E-2</v>
      </c>
      <c r="E309" s="14">
        <f t="shared" ca="1" si="132"/>
        <v>1.0002368699999999</v>
      </c>
      <c r="F309" s="14">
        <f ca="1">(TRUNC(PRODUCT($E$12:$E308),16))</f>
        <v>1.0257096089986</v>
      </c>
      <c r="G309" s="14">
        <f t="shared" ca="1" si="133"/>
        <v>1.01460537133651</v>
      </c>
      <c r="H309" s="14">
        <f t="shared" ca="1" si="134"/>
        <v>1.0109443899999999</v>
      </c>
      <c r="I309" s="13">
        <f t="shared" si="121"/>
        <v>1.6E-2</v>
      </c>
      <c r="J309" s="35">
        <f t="shared" si="135"/>
        <v>44379</v>
      </c>
      <c r="K309" s="2">
        <f t="shared" si="136"/>
        <v>59</v>
      </c>
      <c r="L309" s="18">
        <f t="shared" si="137"/>
        <v>59</v>
      </c>
      <c r="M309" s="12">
        <f t="shared" si="138"/>
        <v>1.003723294</v>
      </c>
      <c r="N309" s="12">
        <f t="shared" ca="1" si="139"/>
        <v>1.014708433</v>
      </c>
      <c r="O309" s="18">
        <f t="shared" si="140"/>
        <v>0</v>
      </c>
      <c r="P309" s="14">
        <f t="shared" ca="1" si="141"/>
        <v>14.879583220000001</v>
      </c>
      <c r="Q309" s="21">
        <f t="shared" si="117"/>
        <v>0</v>
      </c>
      <c r="R309" s="14">
        <f t="shared" si="142"/>
        <v>0</v>
      </c>
      <c r="S309" s="4" t="str">
        <f t="shared" si="143"/>
        <v>J=</v>
      </c>
      <c r="T309" s="35">
        <f t="shared" si="144"/>
        <v>44491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1">
        <f t="shared" si="118"/>
        <v>44464</v>
      </c>
      <c r="B310" s="15">
        <f t="shared" ca="1" si="130"/>
        <v>1026.8236059400001</v>
      </c>
      <c r="C310" s="14">
        <f t="shared" ca="1" si="131"/>
        <v>1011.636197</v>
      </c>
      <c r="D310" s="13">
        <f ca="1">IF(A310&lt;$B$1,VLOOKUP(A310,[1]DI!$A$4:$B$15000,2,FALSE),0)</f>
        <v>0</v>
      </c>
      <c r="E310" s="14">
        <f t="shared" ca="1" si="132"/>
        <v>1</v>
      </c>
      <c r="F310" s="14">
        <f ca="1">(TRUNC(PRODUCT($E$12:$E309),16))</f>
        <v>1.0259525688336799</v>
      </c>
      <c r="G310" s="14">
        <f t="shared" ca="1" si="133"/>
        <v>1.01460537133651</v>
      </c>
      <c r="H310" s="14">
        <f t="shared" ca="1" si="134"/>
        <v>1.0111838500000001</v>
      </c>
      <c r="I310" s="13">
        <f t="shared" si="121"/>
        <v>1.6E-2</v>
      </c>
      <c r="J310" s="35">
        <f t="shared" si="135"/>
        <v>44379</v>
      </c>
      <c r="K310" s="2">
        <f t="shared" si="136"/>
        <v>59</v>
      </c>
      <c r="L310" s="18">
        <f t="shared" si="137"/>
        <v>60</v>
      </c>
      <c r="M310" s="12">
        <f t="shared" si="138"/>
        <v>1.00378652</v>
      </c>
      <c r="N310" s="12">
        <f t="shared" ca="1" si="139"/>
        <v>1.0150127179999999</v>
      </c>
      <c r="O310" s="18">
        <f t="shared" si="140"/>
        <v>0</v>
      </c>
      <c r="P310" s="14">
        <f t="shared" ca="1" si="141"/>
        <v>15.187408939999999</v>
      </c>
      <c r="Q310" s="21">
        <f t="shared" si="117"/>
        <v>0</v>
      </c>
      <c r="R310" s="14">
        <f t="shared" si="142"/>
        <v>0</v>
      </c>
      <c r="S310" s="4" t="str">
        <f t="shared" si="143"/>
        <v>J=</v>
      </c>
      <c r="T310" s="35">
        <f t="shared" si="144"/>
        <v>44491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1">
        <f t="shared" si="118"/>
        <v>44465</v>
      </c>
      <c r="B311" s="15">
        <f t="shared" ca="1" si="130"/>
        <v>1026.8236059400001</v>
      </c>
      <c r="C311" s="14">
        <f t="shared" ca="1" si="131"/>
        <v>1011.636197</v>
      </c>
      <c r="D311" s="13">
        <f ca="1">IF(A311&lt;$B$1,VLOOKUP(A311,[1]DI!$A$4:$B$15000,2,FALSE),0)</f>
        <v>0</v>
      </c>
      <c r="E311" s="14">
        <f t="shared" ca="1" si="132"/>
        <v>1</v>
      </c>
      <c r="F311" s="14">
        <f ca="1">(TRUNC(PRODUCT($E$12:$E310),16))</f>
        <v>1.0259525688336799</v>
      </c>
      <c r="G311" s="14">
        <f t="shared" ca="1" si="133"/>
        <v>1.01460537133651</v>
      </c>
      <c r="H311" s="14">
        <f t="shared" ca="1" si="134"/>
        <v>1.0111838500000001</v>
      </c>
      <c r="I311" s="13">
        <f t="shared" si="121"/>
        <v>1.6E-2</v>
      </c>
      <c r="J311" s="35">
        <f t="shared" si="135"/>
        <v>44379</v>
      </c>
      <c r="K311" s="2">
        <f t="shared" si="136"/>
        <v>59</v>
      </c>
      <c r="L311" s="18">
        <f t="shared" si="137"/>
        <v>60</v>
      </c>
      <c r="M311" s="12">
        <f t="shared" si="138"/>
        <v>1.00378652</v>
      </c>
      <c r="N311" s="12">
        <f t="shared" ca="1" si="139"/>
        <v>1.0150127179999999</v>
      </c>
      <c r="O311" s="18">
        <f t="shared" si="140"/>
        <v>0</v>
      </c>
      <c r="P311" s="14">
        <f t="shared" ca="1" si="141"/>
        <v>15.187408939999999</v>
      </c>
      <c r="Q311" s="21">
        <f t="shared" si="117"/>
        <v>0</v>
      </c>
      <c r="R311" s="14">
        <f t="shared" si="142"/>
        <v>0</v>
      </c>
      <c r="S311" s="4" t="str">
        <f t="shared" si="143"/>
        <v>J=</v>
      </c>
      <c r="T311" s="35">
        <f t="shared" si="144"/>
        <v>44491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1">
        <f t="shared" si="118"/>
        <v>44466</v>
      </c>
      <c r="B312" s="15">
        <f t="shared" ca="1" si="130"/>
        <v>1026.8236059400001</v>
      </c>
      <c r="C312" s="14">
        <f t="shared" ca="1" si="131"/>
        <v>1011.636197</v>
      </c>
      <c r="D312" s="13">
        <f ca="1">IF(A312&lt;$B$1,VLOOKUP(A312,[1]DI!$A$4:$B$15000,2,FALSE),0)</f>
        <v>6.1499999999999999E-2</v>
      </c>
      <c r="E312" s="14">
        <f t="shared" ca="1" si="132"/>
        <v>1.0002368699999999</v>
      </c>
      <c r="F312" s="14">
        <f ca="1">(TRUNC(PRODUCT($E$12:$E311),16))</f>
        <v>1.0259525688336799</v>
      </c>
      <c r="G312" s="14">
        <f t="shared" ca="1" si="133"/>
        <v>1.01460537133651</v>
      </c>
      <c r="H312" s="14">
        <f t="shared" ca="1" si="134"/>
        <v>1.0111838500000001</v>
      </c>
      <c r="I312" s="13">
        <f t="shared" si="121"/>
        <v>1.6E-2</v>
      </c>
      <c r="J312" s="35">
        <f t="shared" si="135"/>
        <v>44379</v>
      </c>
      <c r="K312" s="2">
        <f t="shared" si="136"/>
        <v>60</v>
      </c>
      <c r="L312" s="18">
        <f t="shared" si="137"/>
        <v>60</v>
      </c>
      <c r="M312" s="12">
        <f t="shared" si="138"/>
        <v>1.00378652</v>
      </c>
      <c r="N312" s="12">
        <f t="shared" ca="1" si="139"/>
        <v>1.0150127179999999</v>
      </c>
      <c r="O312" s="18">
        <f t="shared" si="140"/>
        <v>0</v>
      </c>
      <c r="P312" s="14">
        <f t="shared" ca="1" si="141"/>
        <v>15.187408939999999</v>
      </c>
      <c r="Q312" s="21">
        <f t="shared" si="117"/>
        <v>0</v>
      </c>
      <c r="R312" s="14">
        <f t="shared" si="142"/>
        <v>0</v>
      </c>
      <c r="S312" s="4" t="str">
        <f t="shared" si="143"/>
        <v>J=</v>
      </c>
      <c r="T312" s="35">
        <f t="shared" si="144"/>
        <v>44491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1">
        <f t="shared" si="118"/>
        <v>44467</v>
      </c>
      <c r="B313" s="15">
        <f t="shared" ca="1" si="130"/>
        <v>1027.1315267500001</v>
      </c>
      <c r="C313" s="14">
        <f t="shared" ca="1" si="131"/>
        <v>1011.636197</v>
      </c>
      <c r="D313" s="13">
        <f ca="1">IF(A313&lt;$B$1,VLOOKUP(A313,[1]DI!$A$4:$B$15000,2,FALSE),0)</f>
        <v>6.1499999999999999E-2</v>
      </c>
      <c r="E313" s="14">
        <f t="shared" ca="1" si="132"/>
        <v>1.0002368699999999</v>
      </c>
      <c r="F313" s="14">
        <f ca="1">(TRUNC(PRODUCT($E$12:$E312),16))</f>
        <v>1.02619558621866</v>
      </c>
      <c r="G313" s="14">
        <f t="shared" ca="1" si="133"/>
        <v>1.01460537133651</v>
      </c>
      <c r="H313" s="14">
        <f t="shared" ca="1" si="134"/>
        <v>1.0114233699999999</v>
      </c>
      <c r="I313" s="13">
        <f t="shared" si="121"/>
        <v>1.6E-2</v>
      </c>
      <c r="J313" s="35">
        <f t="shared" si="135"/>
        <v>44379</v>
      </c>
      <c r="K313" s="2">
        <f t="shared" si="136"/>
        <v>61</v>
      </c>
      <c r="L313" s="18">
        <f t="shared" si="137"/>
        <v>61</v>
      </c>
      <c r="M313" s="12">
        <f t="shared" si="138"/>
        <v>1.0038497500000001</v>
      </c>
      <c r="N313" s="12">
        <f t="shared" ca="1" si="139"/>
        <v>1.0153170970000001</v>
      </c>
      <c r="O313" s="18">
        <f t="shared" si="140"/>
        <v>0</v>
      </c>
      <c r="P313" s="14">
        <f t="shared" ca="1" si="141"/>
        <v>15.49532975</v>
      </c>
      <c r="Q313" s="21">
        <f t="shared" si="117"/>
        <v>0</v>
      </c>
      <c r="R313" s="14">
        <f t="shared" si="142"/>
        <v>0</v>
      </c>
      <c r="S313" s="4" t="str">
        <f t="shared" si="143"/>
        <v>J=</v>
      </c>
      <c r="T313" s="35">
        <f t="shared" si="144"/>
        <v>44491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1">
        <f t="shared" si="118"/>
        <v>44468</v>
      </c>
      <c r="B314" s="15">
        <f t="shared" ca="1" si="130"/>
        <v>1027.4395436700001</v>
      </c>
      <c r="C314" s="14">
        <f t="shared" ca="1" si="131"/>
        <v>1011.636197</v>
      </c>
      <c r="D314" s="13">
        <f ca="1">IF(A314&lt;$B$1,VLOOKUP(A314,[1]DI!$A$4:$B$15000,2,FALSE),0)</f>
        <v>6.1499999999999999E-2</v>
      </c>
      <c r="E314" s="14">
        <f t="shared" ca="1" si="132"/>
        <v>1.0002368699999999</v>
      </c>
      <c r="F314" s="14">
        <f ca="1">(TRUNC(PRODUCT($E$12:$E313),16))</f>
        <v>1.0264386611671701</v>
      </c>
      <c r="G314" s="14">
        <f t="shared" ca="1" si="133"/>
        <v>1.01460537133651</v>
      </c>
      <c r="H314" s="14">
        <f t="shared" ca="1" si="134"/>
        <v>1.0116629500000001</v>
      </c>
      <c r="I314" s="13">
        <f t="shared" si="121"/>
        <v>1.6E-2</v>
      </c>
      <c r="J314" s="35">
        <f t="shared" si="135"/>
        <v>44379</v>
      </c>
      <c r="K314" s="2">
        <f t="shared" si="136"/>
        <v>62</v>
      </c>
      <c r="L314" s="18">
        <f t="shared" si="137"/>
        <v>62</v>
      </c>
      <c r="M314" s="12">
        <f t="shared" si="138"/>
        <v>1.0039129840000001</v>
      </c>
      <c r="N314" s="12">
        <f t="shared" ca="1" si="139"/>
        <v>1.0156215710000001</v>
      </c>
      <c r="O314" s="18">
        <f t="shared" si="140"/>
        <v>0</v>
      </c>
      <c r="P314" s="14">
        <f t="shared" ca="1" si="141"/>
        <v>15.80334667</v>
      </c>
      <c r="Q314" s="21">
        <f t="shared" si="117"/>
        <v>0</v>
      </c>
      <c r="R314" s="14">
        <f t="shared" si="142"/>
        <v>0</v>
      </c>
      <c r="S314" s="4" t="str">
        <f t="shared" si="143"/>
        <v>J=</v>
      </c>
      <c r="T314" s="35">
        <f t="shared" si="144"/>
        <v>44491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1">
        <f t="shared" si="118"/>
        <v>44469</v>
      </c>
      <c r="B315" s="15">
        <f t="shared" ca="1" si="130"/>
        <v>1027.74764557</v>
      </c>
      <c r="C315" s="14">
        <f t="shared" ca="1" si="131"/>
        <v>1011.636197</v>
      </c>
      <c r="D315" s="13">
        <f ca="1">IF(A315&lt;$B$1,VLOOKUP(A315,[1]DI!$A$4:$B$15000,2,FALSE),0)</f>
        <v>6.1499999999999999E-2</v>
      </c>
      <c r="E315" s="14">
        <f t="shared" ca="1" si="132"/>
        <v>1.0002368699999999</v>
      </c>
      <c r="F315" s="14">
        <f ca="1">(TRUNC(PRODUCT($E$12:$E314),16))</f>
        <v>1.0266817936928401</v>
      </c>
      <c r="G315" s="14">
        <f t="shared" ca="1" si="133"/>
        <v>1.01460537133651</v>
      </c>
      <c r="H315" s="14">
        <f t="shared" ca="1" si="134"/>
        <v>1.0119025800000001</v>
      </c>
      <c r="I315" s="13">
        <f t="shared" si="121"/>
        <v>1.6E-2</v>
      </c>
      <c r="J315" s="35">
        <f t="shared" si="135"/>
        <v>44379</v>
      </c>
      <c r="K315" s="2">
        <f t="shared" si="136"/>
        <v>63</v>
      </c>
      <c r="L315" s="18">
        <f t="shared" si="137"/>
        <v>63</v>
      </c>
      <c r="M315" s="12">
        <f t="shared" si="138"/>
        <v>1.0039762219999999</v>
      </c>
      <c r="N315" s="12">
        <f t="shared" ca="1" si="139"/>
        <v>1.0159261289999999</v>
      </c>
      <c r="O315" s="18">
        <f t="shared" si="140"/>
        <v>0</v>
      </c>
      <c r="P315" s="14">
        <f t="shared" ca="1" si="141"/>
        <v>16.11144857</v>
      </c>
      <c r="Q315" s="21">
        <f t="shared" si="117"/>
        <v>0</v>
      </c>
      <c r="R315" s="14">
        <f t="shared" si="142"/>
        <v>0</v>
      </c>
      <c r="S315" s="4" t="str">
        <f t="shared" si="143"/>
        <v>J=</v>
      </c>
      <c r="T315" s="35">
        <f t="shared" si="144"/>
        <v>44491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1">
        <f t="shared" si="118"/>
        <v>44470</v>
      </c>
      <c r="B316" s="15">
        <f t="shared" ca="1" si="130"/>
        <v>1028.05584256</v>
      </c>
      <c r="C316" s="14">
        <f t="shared" ca="1" si="131"/>
        <v>1011.636197</v>
      </c>
      <c r="D316" s="13">
        <f ca="1">IF(A316&lt;$B$1,VLOOKUP(A316,[1]DI!$A$4:$B$15000,2,FALSE),0)</f>
        <v>6.1499999999999999E-2</v>
      </c>
      <c r="E316" s="14">
        <f t="shared" ca="1" si="132"/>
        <v>1.0002368699999999</v>
      </c>
      <c r="F316" s="14">
        <f ca="1">(TRUNC(PRODUCT($E$12:$E315),16))</f>
        <v>1.02692498380931</v>
      </c>
      <c r="G316" s="14">
        <f t="shared" ca="1" si="133"/>
        <v>1.01460537133651</v>
      </c>
      <c r="H316" s="14">
        <f t="shared" ca="1" si="134"/>
        <v>1.01214227</v>
      </c>
      <c r="I316" s="13">
        <f t="shared" si="121"/>
        <v>1.6E-2</v>
      </c>
      <c r="J316" s="35">
        <f t="shared" si="135"/>
        <v>44379</v>
      </c>
      <c r="K316" s="2">
        <f t="shared" si="136"/>
        <v>64</v>
      </c>
      <c r="L316" s="18">
        <f t="shared" si="137"/>
        <v>64</v>
      </c>
      <c r="M316" s="12">
        <f t="shared" si="138"/>
        <v>1.004039463</v>
      </c>
      <c r="N316" s="12">
        <f t="shared" ca="1" si="139"/>
        <v>1.016230781</v>
      </c>
      <c r="O316" s="18">
        <f t="shared" si="140"/>
        <v>0</v>
      </c>
      <c r="P316" s="14">
        <f t="shared" ca="1" si="141"/>
        <v>16.419645559999999</v>
      </c>
      <c r="Q316" s="21">
        <f t="shared" si="117"/>
        <v>0</v>
      </c>
      <c r="R316" s="14">
        <f t="shared" si="142"/>
        <v>0</v>
      </c>
      <c r="S316" s="4" t="str">
        <f t="shared" si="143"/>
        <v>J=</v>
      </c>
      <c r="T316" s="35">
        <f t="shared" si="144"/>
        <v>44491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1">
        <f t="shared" si="118"/>
        <v>44471</v>
      </c>
      <c r="B317" s="15">
        <f t="shared" ca="1" si="130"/>
        <v>1028.3641366700001</v>
      </c>
      <c r="C317" s="14">
        <f t="shared" ca="1" si="131"/>
        <v>1011.636197</v>
      </c>
      <c r="D317" s="13">
        <f ca="1">IF(A317&lt;$B$1,VLOOKUP(A317,[1]DI!$A$4:$B$15000,2,FALSE),0)</f>
        <v>0</v>
      </c>
      <c r="E317" s="14">
        <f t="shared" ca="1" si="132"/>
        <v>1</v>
      </c>
      <c r="F317" s="14">
        <f ca="1">(TRUNC(PRODUCT($E$12:$E316),16))</f>
        <v>1.02716823153023</v>
      </c>
      <c r="G317" s="14">
        <f t="shared" ca="1" si="133"/>
        <v>1.01460537133651</v>
      </c>
      <c r="H317" s="14">
        <f t="shared" ca="1" si="134"/>
        <v>1.01238202</v>
      </c>
      <c r="I317" s="13">
        <f t="shared" si="121"/>
        <v>1.6E-2</v>
      </c>
      <c r="J317" s="35">
        <f t="shared" si="135"/>
        <v>44379</v>
      </c>
      <c r="K317" s="2">
        <f t="shared" si="136"/>
        <v>64</v>
      </c>
      <c r="L317" s="18">
        <f t="shared" si="137"/>
        <v>65</v>
      </c>
      <c r="M317" s="12">
        <f t="shared" si="138"/>
        <v>1.0041027090000001</v>
      </c>
      <c r="N317" s="12">
        <f t="shared" ca="1" si="139"/>
        <v>1.016535529</v>
      </c>
      <c r="O317" s="18">
        <f t="shared" si="140"/>
        <v>0</v>
      </c>
      <c r="P317" s="14">
        <f t="shared" ca="1" si="141"/>
        <v>16.727939670000001</v>
      </c>
      <c r="Q317" s="21">
        <f t="shared" si="117"/>
        <v>0</v>
      </c>
      <c r="R317" s="14">
        <f t="shared" si="142"/>
        <v>0</v>
      </c>
      <c r="S317" s="4" t="str">
        <f t="shared" si="143"/>
        <v>J=</v>
      </c>
      <c r="T317" s="35">
        <f t="shared" si="144"/>
        <v>44491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1">
        <f t="shared" si="118"/>
        <v>44472</v>
      </c>
      <c r="B318" s="15">
        <f t="shared" ca="1" si="130"/>
        <v>1028.3641366700001</v>
      </c>
      <c r="C318" s="14">
        <f t="shared" ca="1" si="131"/>
        <v>1011.636197</v>
      </c>
      <c r="D318" s="13">
        <f ca="1">IF(A318&lt;$B$1,VLOOKUP(A318,[1]DI!$A$4:$B$15000,2,FALSE),0)</f>
        <v>0</v>
      </c>
      <c r="E318" s="14">
        <f t="shared" ca="1" si="132"/>
        <v>1</v>
      </c>
      <c r="F318" s="14">
        <f ca="1">(TRUNC(PRODUCT($E$12:$E317),16))</f>
        <v>1.02716823153023</v>
      </c>
      <c r="G318" s="14">
        <f t="shared" ca="1" si="133"/>
        <v>1.01460537133651</v>
      </c>
      <c r="H318" s="14">
        <f t="shared" ca="1" si="134"/>
        <v>1.01238202</v>
      </c>
      <c r="I318" s="13">
        <f t="shared" si="121"/>
        <v>1.6E-2</v>
      </c>
      <c r="J318" s="35">
        <f t="shared" si="135"/>
        <v>44379</v>
      </c>
      <c r="K318" s="2">
        <f t="shared" si="136"/>
        <v>64</v>
      </c>
      <c r="L318" s="18">
        <f t="shared" si="137"/>
        <v>65</v>
      </c>
      <c r="M318" s="12">
        <f t="shared" si="138"/>
        <v>1.0041027090000001</v>
      </c>
      <c r="N318" s="12">
        <f t="shared" ca="1" si="139"/>
        <v>1.016535529</v>
      </c>
      <c r="O318" s="18">
        <f t="shared" si="140"/>
        <v>0</v>
      </c>
      <c r="P318" s="14">
        <f t="shared" ca="1" si="141"/>
        <v>16.727939670000001</v>
      </c>
      <c r="Q318" s="21">
        <f t="shared" si="117"/>
        <v>0</v>
      </c>
      <c r="R318" s="14">
        <f t="shared" si="142"/>
        <v>0</v>
      </c>
      <c r="S318" s="4" t="str">
        <f t="shared" si="143"/>
        <v>J=</v>
      </c>
      <c r="T318" s="35">
        <f t="shared" si="144"/>
        <v>44491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1">
        <f t="shared" si="118"/>
        <v>44473</v>
      </c>
      <c r="B319" s="15">
        <f t="shared" ca="1" si="130"/>
        <v>1028.3641366700001</v>
      </c>
      <c r="C319" s="14">
        <f t="shared" ca="1" si="131"/>
        <v>1011.636197</v>
      </c>
      <c r="D319" s="13">
        <f ca="1">IF(A319&lt;$B$1,VLOOKUP(A319,[1]DI!$A$4:$B$15000,2,FALSE),0)</f>
        <v>6.1499999999999999E-2</v>
      </c>
      <c r="E319" s="14">
        <f t="shared" ca="1" si="132"/>
        <v>1.0002368699999999</v>
      </c>
      <c r="F319" s="14">
        <f ca="1">(TRUNC(PRODUCT($E$12:$E318),16))</f>
        <v>1.02716823153023</v>
      </c>
      <c r="G319" s="14">
        <f t="shared" ca="1" si="133"/>
        <v>1.01460537133651</v>
      </c>
      <c r="H319" s="14">
        <f t="shared" ca="1" si="134"/>
        <v>1.01238202</v>
      </c>
      <c r="I319" s="13">
        <f t="shared" si="121"/>
        <v>1.6E-2</v>
      </c>
      <c r="J319" s="35">
        <f t="shared" si="135"/>
        <v>44379</v>
      </c>
      <c r="K319" s="2">
        <f t="shared" si="136"/>
        <v>65</v>
      </c>
      <c r="L319" s="18">
        <f t="shared" si="137"/>
        <v>65</v>
      </c>
      <c r="M319" s="12">
        <f t="shared" si="138"/>
        <v>1.0041027090000001</v>
      </c>
      <c r="N319" s="12">
        <f t="shared" ca="1" si="139"/>
        <v>1.016535529</v>
      </c>
      <c r="O319" s="18">
        <f t="shared" si="140"/>
        <v>0</v>
      </c>
      <c r="P319" s="14">
        <f t="shared" ca="1" si="141"/>
        <v>16.727939670000001</v>
      </c>
      <c r="Q319" s="21">
        <f t="shared" si="117"/>
        <v>0</v>
      </c>
      <c r="R319" s="14">
        <f t="shared" si="142"/>
        <v>0</v>
      </c>
      <c r="S319" s="4" t="str">
        <f t="shared" si="143"/>
        <v>J=</v>
      </c>
      <c r="T319" s="35">
        <f t="shared" si="144"/>
        <v>44491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1">
        <f t="shared" si="118"/>
        <v>44474</v>
      </c>
      <c r="B320" s="15">
        <f t="shared" ref="B320:B383" ca="1" si="145">IF(A320&lt;=TODAY(),C320+P320,IF(AND(A320&gt;TODAY(),A320&lt;=$B$1),IF(VLOOKUP(TODAY(),$A$10:$D$5000,4,FALSE)=0,"n.d",C320+P320),"n.d"))</f>
        <v>1028.67251575</v>
      </c>
      <c r="C320" s="14">
        <f t="shared" ref="C320:C383" ca="1" si="146">(C319-R319)</f>
        <v>1011.636197</v>
      </c>
      <c r="D320" s="13">
        <f ca="1">IF(A320&lt;$B$1,VLOOKUP(A320,[1]DI!$A$4:$B$15000,2,FALSE),0)</f>
        <v>6.1499999999999999E-2</v>
      </c>
      <c r="E320" s="14">
        <f t="shared" ref="E320:E383" ca="1" si="147">ROUND(((1+D320)^(1/252)),8)</f>
        <v>1.0002368699999999</v>
      </c>
      <c r="F320" s="14">
        <f ca="1">(TRUNC(PRODUCT($E$12:$E319),16))</f>
        <v>1.02741153686923</v>
      </c>
      <c r="G320" s="14">
        <f t="shared" ref="G320:G383" ca="1" si="148">IF(O319&gt;0,F319,G319)</f>
        <v>1.01460537133651</v>
      </c>
      <c r="H320" s="14">
        <f t="shared" ref="H320:H383" ca="1" si="149">ROUND(F320/G320,8)</f>
        <v>1.0126218199999999</v>
      </c>
      <c r="I320" s="13">
        <f t="shared" si="121"/>
        <v>1.6E-2</v>
      </c>
      <c r="J320" s="35">
        <f t="shared" ref="J320:J383" si="150">IF(O319&gt;0,VLOOKUP(O319,W$12:AG$150,2),J319)</f>
        <v>44379</v>
      </c>
      <c r="K320" s="2">
        <f t="shared" ref="K320:K383" si="151">IF(A320&gt;J320,IF(NETWORKDAYS(J320,A320,$W$160:$W$544)-1=0,1,NETWORKDAYS(J320,A320,$W$160:$W$544)-1),0)</f>
        <v>66</v>
      </c>
      <c r="L320" s="18">
        <f t="shared" ref="L320:L383" si="152">IF(AND(K320=1,K319=1),1,IF(K320&gt;0,IF(K320=K319,K320+1,K320),0))</f>
        <v>66</v>
      </c>
      <c r="M320" s="12">
        <f t="shared" ref="M320:M383" si="153">ROUND((I320+1)^(L320/252),9)</f>
        <v>1.0041659590000001</v>
      </c>
      <c r="N320" s="12">
        <f t="shared" ref="N320:N383" ca="1" si="154">ROUND(H320*M320,9)</f>
        <v>1.0168403610000001</v>
      </c>
      <c r="O320" s="18">
        <f t="shared" ref="O320:O383" si="155">IF(VLOOKUP(A320,X$12:AE$150,8)=VLOOKUP(A319,X$12:AE$150,8),0,VLOOKUP(A320,X$12:AE$150,8))</f>
        <v>0</v>
      </c>
      <c r="P320" s="14">
        <f t="shared" ref="P320:P383" ca="1" si="156">TRUNC(((N320-1)*C320),8)</f>
        <v>17.03631875</v>
      </c>
      <c r="Q320" s="21">
        <f t="shared" si="117"/>
        <v>0</v>
      </c>
      <c r="R320" s="14">
        <f t="shared" ref="R320:R383" si="157">IF(Q320&gt;0,TRUNC(Q320*C320,8),0)</f>
        <v>0</v>
      </c>
      <c r="S320" s="4" t="str">
        <f t="shared" ref="S320:S383" si="158">IF(O319&gt;0,VLOOKUP(O319,W$12:AG$150,10),S319)</f>
        <v>J=</v>
      </c>
      <c r="T320" s="35">
        <f t="shared" ref="T320:T383" si="159">IF(O319&gt;0,VLOOKUP(O319,W$12:AG$150,11),T319)</f>
        <v>44491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1">
        <f t="shared" si="118"/>
        <v>44475</v>
      </c>
      <c r="B321" s="15">
        <f t="shared" ca="1" si="145"/>
        <v>1028.9809909400001</v>
      </c>
      <c r="C321" s="14">
        <f t="shared" ca="1" si="146"/>
        <v>1011.636197</v>
      </c>
      <c r="D321" s="13">
        <f ca="1">IF(A321&lt;$B$1,VLOOKUP(A321,[1]DI!$A$4:$B$15000,2,FALSE),0)</f>
        <v>6.1499999999999999E-2</v>
      </c>
      <c r="E321" s="14">
        <f t="shared" ca="1" si="147"/>
        <v>1.0002368699999999</v>
      </c>
      <c r="F321" s="14">
        <f ca="1">(TRUNC(PRODUCT($E$12:$E320),16))</f>
        <v>1.0276548998399699</v>
      </c>
      <c r="G321" s="14">
        <f t="shared" ca="1" si="148"/>
        <v>1.01460537133651</v>
      </c>
      <c r="H321" s="14">
        <f t="shared" ca="1" si="149"/>
        <v>1.0128616800000001</v>
      </c>
      <c r="I321" s="13">
        <f t="shared" si="121"/>
        <v>1.6E-2</v>
      </c>
      <c r="J321" s="35">
        <f t="shared" si="150"/>
        <v>44379</v>
      </c>
      <c r="K321" s="2">
        <f t="shared" si="151"/>
        <v>67</v>
      </c>
      <c r="L321" s="18">
        <f t="shared" si="152"/>
        <v>67</v>
      </c>
      <c r="M321" s="12">
        <f t="shared" si="153"/>
        <v>1.0042292129999999</v>
      </c>
      <c r="N321" s="12">
        <f t="shared" ca="1" si="154"/>
        <v>1.017145288</v>
      </c>
      <c r="O321" s="18">
        <f t="shared" si="155"/>
        <v>0</v>
      </c>
      <c r="P321" s="14">
        <f t="shared" ca="1" si="156"/>
        <v>17.344793939999999</v>
      </c>
      <c r="Q321" s="21">
        <f t="shared" si="117"/>
        <v>0</v>
      </c>
      <c r="R321" s="14">
        <f t="shared" si="157"/>
        <v>0</v>
      </c>
      <c r="S321" s="4" t="str">
        <f t="shared" si="158"/>
        <v>J=</v>
      </c>
      <c r="T321" s="35">
        <f t="shared" si="159"/>
        <v>44491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1">
        <f t="shared" si="118"/>
        <v>44476</v>
      </c>
      <c r="B322" s="15">
        <f t="shared" ca="1" si="145"/>
        <v>1029.2895612300001</v>
      </c>
      <c r="C322" s="14">
        <f t="shared" ca="1" si="146"/>
        <v>1011.636197</v>
      </c>
      <c r="D322" s="13">
        <f ca="1">IF(A322&lt;$B$1,VLOOKUP(A322,[1]DI!$A$4:$B$15000,2,FALSE),0)</f>
        <v>6.1499999999999999E-2</v>
      </c>
      <c r="E322" s="14">
        <f t="shared" ca="1" si="147"/>
        <v>1.0002368699999999</v>
      </c>
      <c r="F322" s="14">
        <f ca="1">(TRUNC(PRODUCT($E$12:$E321),16))</f>
        <v>1.0278983204560901</v>
      </c>
      <c r="G322" s="14">
        <f t="shared" ca="1" si="148"/>
        <v>1.01460537133651</v>
      </c>
      <c r="H322" s="14">
        <f t="shared" ca="1" si="149"/>
        <v>1.0131015999999999</v>
      </c>
      <c r="I322" s="13">
        <f t="shared" si="121"/>
        <v>1.6E-2</v>
      </c>
      <c r="J322" s="35">
        <f t="shared" si="150"/>
        <v>44379</v>
      </c>
      <c r="K322" s="2">
        <f t="shared" si="151"/>
        <v>68</v>
      </c>
      <c r="L322" s="18">
        <f t="shared" si="152"/>
        <v>68</v>
      </c>
      <c r="M322" s="12">
        <f t="shared" si="153"/>
        <v>1.0042924710000001</v>
      </c>
      <c r="N322" s="12">
        <f t="shared" ca="1" si="154"/>
        <v>1.017450309</v>
      </c>
      <c r="O322" s="18">
        <f t="shared" si="155"/>
        <v>0</v>
      </c>
      <c r="P322" s="14">
        <f t="shared" ca="1" si="156"/>
        <v>17.653364230000001</v>
      </c>
      <c r="Q322" s="21">
        <f t="shared" si="117"/>
        <v>0</v>
      </c>
      <c r="R322" s="14">
        <f t="shared" si="157"/>
        <v>0</v>
      </c>
      <c r="S322" s="4" t="str">
        <f t="shared" si="158"/>
        <v>J=</v>
      </c>
      <c r="T322" s="35">
        <f t="shared" si="159"/>
        <v>44491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1">
        <f t="shared" si="118"/>
        <v>44477</v>
      </c>
      <c r="B323" s="15">
        <f t="shared" ca="1" si="145"/>
        <v>1029.5982175000001</v>
      </c>
      <c r="C323" s="14">
        <f t="shared" ca="1" si="146"/>
        <v>1011.636197</v>
      </c>
      <c r="D323" s="13">
        <f ca="1">IF(A323&lt;$B$1,VLOOKUP(A323,[1]DI!$A$4:$B$15000,2,FALSE),0)</f>
        <v>6.1499999999999999E-2</v>
      </c>
      <c r="E323" s="14">
        <f t="shared" ca="1" si="147"/>
        <v>1.0002368699999999</v>
      </c>
      <c r="F323" s="14">
        <f ca="1">(TRUNC(PRODUCT($E$12:$E322),16))</f>
        <v>1.02814179873126</v>
      </c>
      <c r="G323" s="14">
        <f t="shared" ca="1" si="148"/>
        <v>1.01460537133651</v>
      </c>
      <c r="H323" s="14">
        <f t="shared" ca="1" si="149"/>
        <v>1.0133415699999999</v>
      </c>
      <c r="I323" s="13">
        <f t="shared" si="121"/>
        <v>1.6E-2</v>
      </c>
      <c r="J323" s="35">
        <f t="shared" si="150"/>
        <v>44379</v>
      </c>
      <c r="K323" s="2">
        <f t="shared" si="151"/>
        <v>69</v>
      </c>
      <c r="L323" s="18">
        <f t="shared" si="152"/>
        <v>69</v>
      </c>
      <c r="M323" s="12">
        <f t="shared" si="153"/>
        <v>1.0043557329999999</v>
      </c>
      <c r="N323" s="12">
        <f t="shared" ca="1" si="154"/>
        <v>1.0177554150000001</v>
      </c>
      <c r="O323" s="18">
        <f t="shared" si="155"/>
        <v>0</v>
      </c>
      <c r="P323" s="14">
        <f t="shared" ca="1" si="156"/>
        <v>17.962020500000001</v>
      </c>
      <c r="Q323" s="21">
        <f t="shared" si="117"/>
        <v>0</v>
      </c>
      <c r="R323" s="14">
        <f t="shared" si="157"/>
        <v>0</v>
      </c>
      <c r="S323" s="4" t="str">
        <f t="shared" si="158"/>
        <v>J=</v>
      </c>
      <c r="T323" s="35">
        <f t="shared" si="159"/>
        <v>44491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1">
        <f t="shared" si="118"/>
        <v>44478</v>
      </c>
      <c r="B324" s="15">
        <f t="shared" ca="1" si="145"/>
        <v>1029.9069698800001</v>
      </c>
      <c r="C324" s="14">
        <f t="shared" ca="1" si="146"/>
        <v>1011.636197</v>
      </c>
      <c r="D324" s="13">
        <f ca="1">IF(A324&lt;$B$1,VLOOKUP(A324,[1]DI!$A$4:$B$15000,2,FALSE),0)</f>
        <v>0</v>
      </c>
      <c r="E324" s="14">
        <f t="shared" ca="1" si="147"/>
        <v>1</v>
      </c>
      <c r="F324" s="14">
        <f ca="1">(TRUNC(PRODUCT($E$12:$E323),16))</f>
        <v>1.0283853346791301</v>
      </c>
      <c r="G324" s="14">
        <f t="shared" ca="1" si="148"/>
        <v>1.01460537133651</v>
      </c>
      <c r="H324" s="14">
        <f t="shared" ca="1" si="149"/>
        <v>1.0135816</v>
      </c>
      <c r="I324" s="13">
        <f t="shared" si="121"/>
        <v>1.6E-2</v>
      </c>
      <c r="J324" s="35">
        <f t="shared" si="150"/>
        <v>44379</v>
      </c>
      <c r="K324" s="2">
        <f t="shared" si="151"/>
        <v>69</v>
      </c>
      <c r="L324" s="18">
        <f t="shared" si="152"/>
        <v>70</v>
      </c>
      <c r="M324" s="12">
        <f t="shared" si="153"/>
        <v>1.0044189990000001</v>
      </c>
      <c r="N324" s="12">
        <f t="shared" ca="1" si="154"/>
        <v>1.0180606160000001</v>
      </c>
      <c r="O324" s="18">
        <f t="shared" si="155"/>
        <v>0</v>
      </c>
      <c r="P324" s="14">
        <f t="shared" ca="1" si="156"/>
        <v>18.270772879999999</v>
      </c>
      <c r="Q324" s="21">
        <f t="shared" si="117"/>
        <v>0</v>
      </c>
      <c r="R324" s="14">
        <f t="shared" si="157"/>
        <v>0</v>
      </c>
      <c r="S324" s="4" t="str">
        <f t="shared" si="158"/>
        <v>J=</v>
      </c>
      <c r="T324" s="35">
        <f t="shared" si="159"/>
        <v>44491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1">
        <f t="shared" si="118"/>
        <v>44479</v>
      </c>
      <c r="B325" s="15">
        <f t="shared" ca="1" si="145"/>
        <v>1029.9069698800001</v>
      </c>
      <c r="C325" s="14">
        <f t="shared" ca="1" si="146"/>
        <v>1011.636197</v>
      </c>
      <c r="D325" s="13">
        <f ca="1">IF(A325&lt;$B$1,VLOOKUP(A325,[1]DI!$A$4:$B$15000,2,FALSE),0)</f>
        <v>0</v>
      </c>
      <c r="E325" s="14">
        <f t="shared" ca="1" si="147"/>
        <v>1</v>
      </c>
      <c r="F325" s="14">
        <f ca="1">(TRUNC(PRODUCT($E$12:$E324),16))</f>
        <v>1.0283853346791301</v>
      </c>
      <c r="G325" s="14">
        <f t="shared" ca="1" si="148"/>
        <v>1.01460537133651</v>
      </c>
      <c r="H325" s="14">
        <f t="shared" ca="1" si="149"/>
        <v>1.0135816</v>
      </c>
      <c r="I325" s="13">
        <f t="shared" si="121"/>
        <v>1.6E-2</v>
      </c>
      <c r="J325" s="35">
        <f t="shared" si="150"/>
        <v>44379</v>
      </c>
      <c r="K325" s="2">
        <f t="shared" si="151"/>
        <v>69</v>
      </c>
      <c r="L325" s="18">
        <f t="shared" si="152"/>
        <v>70</v>
      </c>
      <c r="M325" s="12">
        <f t="shared" si="153"/>
        <v>1.0044189990000001</v>
      </c>
      <c r="N325" s="12">
        <f t="shared" ca="1" si="154"/>
        <v>1.0180606160000001</v>
      </c>
      <c r="O325" s="18">
        <f t="shared" si="155"/>
        <v>0</v>
      </c>
      <c r="P325" s="14">
        <f t="shared" ca="1" si="156"/>
        <v>18.270772879999999</v>
      </c>
      <c r="Q325" s="21">
        <f t="shared" si="117"/>
        <v>0</v>
      </c>
      <c r="R325" s="14">
        <f t="shared" si="157"/>
        <v>0</v>
      </c>
      <c r="S325" s="4" t="str">
        <f t="shared" si="158"/>
        <v>J=</v>
      </c>
      <c r="T325" s="35">
        <f t="shared" si="159"/>
        <v>44491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1">
        <f t="shared" si="118"/>
        <v>44480</v>
      </c>
      <c r="B326" s="15">
        <f t="shared" ca="1" si="145"/>
        <v>1029.9069698800001</v>
      </c>
      <c r="C326" s="14">
        <f t="shared" ca="1" si="146"/>
        <v>1011.636197</v>
      </c>
      <c r="D326" s="13">
        <f ca="1">IF(A326&lt;$B$1,VLOOKUP(A326,[1]DI!$A$4:$B$15000,2,FALSE),0)</f>
        <v>6.1499999999999999E-2</v>
      </c>
      <c r="E326" s="14">
        <f t="shared" ca="1" si="147"/>
        <v>1.0002368699999999</v>
      </c>
      <c r="F326" s="14">
        <f ca="1">(TRUNC(PRODUCT($E$12:$E325),16))</f>
        <v>1.0283853346791301</v>
      </c>
      <c r="G326" s="14">
        <f t="shared" ca="1" si="148"/>
        <v>1.01460537133651</v>
      </c>
      <c r="H326" s="14">
        <f t="shared" ca="1" si="149"/>
        <v>1.0135816</v>
      </c>
      <c r="I326" s="13">
        <f t="shared" si="121"/>
        <v>1.6E-2</v>
      </c>
      <c r="J326" s="35">
        <f t="shared" si="150"/>
        <v>44379</v>
      </c>
      <c r="K326" s="2">
        <f t="shared" si="151"/>
        <v>70</v>
      </c>
      <c r="L326" s="18">
        <f t="shared" si="152"/>
        <v>70</v>
      </c>
      <c r="M326" s="12">
        <f t="shared" si="153"/>
        <v>1.0044189990000001</v>
      </c>
      <c r="N326" s="12">
        <f t="shared" ca="1" si="154"/>
        <v>1.0180606160000001</v>
      </c>
      <c r="O326" s="18">
        <f t="shared" si="155"/>
        <v>0</v>
      </c>
      <c r="P326" s="14">
        <f t="shared" ca="1" si="156"/>
        <v>18.270772879999999</v>
      </c>
      <c r="Q326" s="21">
        <f t="shared" si="117"/>
        <v>0</v>
      </c>
      <c r="R326" s="14">
        <f t="shared" si="157"/>
        <v>0</v>
      </c>
      <c r="S326" s="4" t="str">
        <f t="shared" si="158"/>
        <v>J=</v>
      </c>
      <c r="T326" s="35">
        <f t="shared" si="159"/>
        <v>44491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1">
        <f t="shared" si="118"/>
        <v>44481</v>
      </c>
      <c r="B327" s="15">
        <f t="shared" ca="1" si="145"/>
        <v>1030.2158183700001</v>
      </c>
      <c r="C327" s="14">
        <f t="shared" ca="1" si="146"/>
        <v>1011.636197</v>
      </c>
      <c r="D327" s="13">
        <f ca="1">IF(A327&lt;$B$1,VLOOKUP(A327,[1]DI!$A$4:$B$15000,2,FALSE),0)</f>
        <v>0</v>
      </c>
      <c r="E327" s="14">
        <f t="shared" ca="1" si="147"/>
        <v>1</v>
      </c>
      <c r="F327" s="14">
        <f ca="1">(TRUNC(PRODUCT($E$12:$E326),16))</f>
        <v>1.0286289283133501</v>
      </c>
      <c r="G327" s="14">
        <f t="shared" ca="1" si="148"/>
        <v>1.01460537133651</v>
      </c>
      <c r="H327" s="14">
        <f t="shared" ca="1" si="149"/>
        <v>1.0138216900000001</v>
      </c>
      <c r="I327" s="13">
        <f t="shared" si="121"/>
        <v>1.6E-2</v>
      </c>
      <c r="J327" s="35">
        <f t="shared" si="150"/>
        <v>44379</v>
      </c>
      <c r="K327" s="2">
        <f t="shared" si="151"/>
        <v>70</v>
      </c>
      <c r="L327" s="18">
        <f t="shared" si="152"/>
        <v>71</v>
      </c>
      <c r="M327" s="12">
        <f t="shared" si="153"/>
        <v>1.0044822689999999</v>
      </c>
      <c r="N327" s="12">
        <f t="shared" ca="1" si="154"/>
        <v>1.0183659119999999</v>
      </c>
      <c r="O327" s="18">
        <f t="shared" si="155"/>
        <v>0</v>
      </c>
      <c r="P327" s="14">
        <f t="shared" ca="1" si="156"/>
        <v>18.579621370000002</v>
      </c>
      <c r="Q327" s="21">
        <f t="shared" si="117"/>
        <v>0</v>
      </c>
      <c r="R327" s="14">
        <f t="shared" si="157"/>
        <v>0</v>
      </c>
      <c r="S327" s="4" t="str">
        <f t="shared" si="158"/>
        <v>J=</v>
      </c>
      <c r="T327" s="35">
        <f t="shared" si="159"/>
        <v>44491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1">
        <f t="shared" si="118"/>
        <v>44482</v>
      </c>
      <c r="B328" s="15">
        <f t="shared" ca="1" si="145"/>
        <v>1030.2158183700001</v>
      </c>
      <c r="C328" s="14">
        <f t="shared" ca="1" si="146"/>
        <v>1011.636197</v>
      </c>
      <c r="D328" s="13">
        <f ca="1">IF(A328&lt;$B$1,VLOOKUP(A328,[1]DI!$A$4:$B$15000,2,FALSE),0)</f>
        <v>6.1499999999999999E-2</v>
      </c>
      <c r="E328" s="14">
        <f t="shared" ca="1" si="147"/>
        <v>1.0002368699999999</v>
      </c>
      <c r="F328" s="14">
        <f ca="1">(TRUNC(PRODUCT($E$12:$E327),16))</f>
        <v>1.0286289283133501</v>
      </c>
      <c r="G328" s="14">
        <f t="shared" ca="1" si="148"/>
        <v>1.01460537133651</v>
      </c>
      <c r="H328" s="14">
        <f t="shared" ca="1" si="149"/>
        <v>1.0138216900000001</v>
      </c>
      <c r="I328" s="13">
        <f t="shared" si="121"/>
        <v>1.6E-2</v>
      </c>
      <c r="J328" s="35">
        <f t="shared" si="150"/>
        <v>44379</v>
      </c>
      <c r="K328" s="2">
        <f t="shared" si="151"/>
        <v>71</v>
      </c>
      <c r="L328" s="18">
        <f t="shared" si="152"/>
        <v>71</v>
      </c>
      <c r="M328" s="12">
        <f t="shared" si="153"/>
        <v>1.0044822689999999</v>
      </c>
      <c r="N328" s="12">
        <f t="shared" ca="1" si="154"/>
        <v>1.0183659119999999</v>
      </c>
      <c r="O328" s="18">
        <f t="shared" si="155"/>
        <v>0</v>
      </c>
      <c r="P328" s="14">
        <f t="shared" ca="1" si="156"/>
        <v>18.579621370000002</v>
      </c>
      <c r="Q328" s="21">
        <f t="shared" si="117"/>
        <v>0</v>
      </c>
      <c r="R328" s="14">
        <f t="shared" si="157"/>
        <v>0</v>
      </c>
      <c r="S328" s="4" t="str">
        <f t="shared" si="158"/>
        <v>J=</v>
      </c>
      <c r="T328" s="35">
        <f t="shared" si="159"/>
        <v>44491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1">
        <f t="shared" si="118"/>
        <v>44483</v>
      </c>
      <c r="B329" s="15">
        <f t="shared" ca="1" si="145"/>
        <v>1030.52475082</v>
      </c>
      <c r="C329" s="14">
        <f t="shared" ca="1" si="146"/>
        <v>1011.636197</v>
      </c>
      <c r="D329" s="13">
        <f ca="1">IF(A329&lt;$B$1,VLOOKUP(A329,[1]DI!$A$4:$B$15000,2,FALSE),0)</f>
        <v>6.1499999999999999E-2</v>
      </c>
      <c r="E329" s="14">
        <f t="shared" ca="1" si="147"/>
        <v>1.0002368699999999</v>
      </c>
      <c r="F329" s="14">
        <f ca="1">(TRUNC(PRODUCT($E$12:$E328),16))</f>
        <v>1.0288725796475999</v>
      </c>
      <c r="G329" s="14">
        <f t="shared" ca="1" si="148"/>
        <v>1.01460537133651</v>
      </c>
      <c r="H329" s="14">
        <f t="shared" ca="1" si="149"/>
        <v>1.0140618299999999</v>
      </c>
      <c r="I329" s="13">
        <f t="shared" si="121"/>
        <v>1.6E-2</v>
      </c>
      <c r="J329" s="35">
        <f t="shared" si="150"/>
        <v>44379</v>
      </c>
      <c r="K329" s="2">
        <f t="shared" si="151"/>
        <v>72</v>
      </c>
      <c r="L329" s="18">
        <f t="shared" si="152"/>
        <v>72</v>
      </c>
      <c r="M329" s="12">
        <f t="shared" si="153"/>
        <v>1.004545542</v>
      </c>
      <c r="N329" s="12">
        <f t="shared" ca="1" si="154"/>
        <v>1.018671291</v>
      </c>
      <c r="O329" s="18">
        <f t="shared" si="155"/>
        <v>0</v>
      </c>
      <c r="P329" s="14">
        <f t="shared" ca="1" si="156"/>
        <v>18.888553819999998</v>
      </c>
      <c r="Q329" s="21">
        <f t="shared" si="117"/>
        <v>0</v>
      </c>
      <c r="R329" s="14">
        <f t="shared" si="157"/>
        <v>0</v>
      </c>
      <c r="S329" s="4" t="str">
        <f t="shared" si="158"/>
        <v>J=</v>
      </c>
      <c r="T329" s="35">
        <f t="shared" si="159"/>
        <v>44491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1">
        <f t="shared" si="118"/>
        <v>44484</v>
      </c>
      <c r="B330" s="15">
        <f t="shared" ca="1" si="145"/>
        <v>1030.83377937</v>
      </c>
      <c r="C330" s="14">
        <f t="shared" ca="1" si="146"/>
        <v>1011.636197</v>
      </c>
      <c r="D330" s="13">
        <f ca="1">IF(A330&lt;$B$1,VLOOKUP(A330,[1]DI!$A$4:$B$15000,2,FALSE),0)</f>
        <v>6.1499999999999999E-2</v>
      </c>
      <c r="E330" s="14">
        <f t="shared" ca="1" si="147"/>
        <v>1.0002368699999999</v>
      </c>
      <c r="F330" s="14">
        <f ca="1">(TRUNC(PRODUCT($E$12:$E329),16))</f>
        <v>1.0291162886955401</v>
      </c>
      <c r="G330" s="14">
        <f t="shared" ca="1" si="148"/>
        <v>1.01460537133651</v>
      </c>
      <c r="H330" s="14">
        <f t="shared" ca="1" si="149"/>
        <v>1.0143020300000001</v>
      </c>
      <c r="I330" s="13">
        <f t="shared" si="121"/>
        <v>1.6E-2</v>
      </c>
      <c r="J330" s="35">
        <f t="shared" si="150"/>
        <v>44379</v>
      </c>
      <c r="K330" s="2">
        <f t="shared" si="151"/>
        <v>73</v>
      </c>
      <c r="L330" s="18">
        <f t="shared" si="152"/>
        <v>73</v>
      </c>
      <c r="M330" s="12">
        <f t="shared" si="153"/>
        <v>1.0046088200000001</v>
      </c>
      <c r="N330" s="12">
        <f t="shared" ca="1" si="154"/>
        <v>1.0189767649999999</v>
      </c>
      <c r="O330" s="18">
        <f t="shared" si="155"/>
        <v>0</v>
      </c>
      <c r="P330" s="14">
        <f t="shared" ca="1" si="156"/>
        <v>19.197582369999999</v>
      </c>
      <c r="Q330" s="21">
        <f t="shared" si="117"/>
        <v>0</v>
      </c>
      <c r="R330" s="14">
        <f t="shared" si="157"/>
        <v>0</v>
      </c>
      <c r="S330" s="4" t="str">
        <f t="shared" si="158"/>
        <v>J=</v>
      </c>
      <c r="T330" s="35">
        <f t="shared" si="159"/>
        <v>44491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1">
        <f t="shared" si="118"/>
        <v>44485</v>
      </c>
      <c r="B331" s="15">
        <f t="shared" ca="1" si="145"/>
        <v>1031.14290504</v>
      </c>
      <c r="C331" s="14">
        <f t="shared" ca="1" si="146"/>
        <v>1011.636197</v>
      </c>
      <c r="D331" s="13">
        <f ca="1">IF(A331&lt;$B$1,VLOOKUP(A331,[1]DI!$A$4:$B$15000,2,FALSE),0)</f>
        <v>0</v>
      </c>
      <c r="E331" s="14">
        <f t="shared" ca="1" si="147"/>
        <v>1</v>
      </c>
      <c r="F331" s="14">
        <f ca="1">(TRUNC(PRODUCT($E$12:$E330),16))</f>
        <v>1.02936005547084</v>
      </c>
      <c r="G331" s="14">
        <f t="shared" ca="1" si="148"/>
        <v>1.01460537133651</v>
      </c>
      <c r="H331" s="14">
        <f t="shared" ca="1" si="149"/>
        <v>1.0145422900000001</v>
      </c>
      <c r="I331" s="13">
        <f t="shared" si="121"/>
        <v>1.6E-2</v>
      </c>
      <c r="J331" s="35">
        <f t="shared" si="150"/>
        <v>44379</v>
      </c>
      <c r="K331" s="2">
        <f t="shared" si="151"/>
        <v>73</v>
      </c>
      <c r="L331" s="18">
        <f t="shared" si="152"/>
        <v>74</v>
      </c>
      <c r="M331" s="12">
        <f t="shared" si="153"/>
        <v>1.004672102</v>
      </c>
      <c r="N331" s="12">
        <f t="shared" ca="1" si="154"/>
        <v>1.019282335</v>
      </c>
      <c r="O331" s="18">
        <f t="shared" si="155"/>
        <v>0</v>
      </c>
      <c r="P331" s="14">
        <f t="shared" ca="1" si="156"/>
        <v>19.506708039999999</v>
      </c>
      <c r="Q331" s="21">
        <f t="shared" si="117"/>
        <v>0</v>
      </c>
      <c r="R331" s="14">
        <f t="shared" si="157"/>
        <v>0</v>
      </c>
      <c r="S331" s="4" t="str">
        <f t="shared" si="158"/>
        <v>J=</v>
      </c>
      <c r="T331" s="35">
        <f t="shared" si="159"/>
        <v>44491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1">
        <f t="shared" si="118"/>
        <v>44486</v>
      </c>
      <c r="B332" s="15">
        <f t="shared" ca="1" si="145"/>
        <v>1031.14290504</v>
      </c>
      <c r="C332" s="14">
        <f t="shared" ca="1" si="146"/>
        <v>1011.636197</v>
      </c>
      <c r="D332" s="13">
        <f ca="1">IF(A332&lt;$B$1,VLOOKUP(A332,[1]DI!$A$4:$B$15000,2,FALSE),0)</f>
        <v>0</v>
      </c>
      <c r="E332" s="14">
        <f t="shared" ca="1" si="147"/>
        <v>1</v>
      </c>
      <c r="F332" s="14">
        <f ca="1">(TRUNC(PRODUCT($E$12:$E331),16))</f>
        <v>1.02936005547084</v>
      </c>
      <c r="G332" s="14">
        <f t="shared" ca="1" si="148"/>
        <v>1.01460537133651</v>
      </c>
      <c r="H332" s="14">
        <f t="shared" ca="1" si="149"/>
        <v>1.0145422900000001</v>
      </c>
      <c r="I332" s="13">
        <f t="shared" si="121"/>
        <v>1.6E-2</v>
      </c>
      <c r="J332" s="35">
        <f t="shared" si="150"/>
        <v>44379</v>
      </c>
      <c r="K332" s="2">
        <f t="shared" si="151"/>
        <v>73</v>
      </c>
      <c r="L332" s="18">
        <f t="shared" si="152"/>
        <v>74</v>
      </c>
      <c r="M332" s="12">
        <f t="shared" si="153"/>
        <v>1.004672102</v>
      </c>
      <c r="N332" s="12">
        <f t="shared" ca="1" si="154"/>
        <v>1.019282335</v>
      </c>
      <c r="O332" s="18">
        <f t="shared" si="155"/>
        <v>0</v>
      </c>
      <c r="P332" s="14">
        <f t="shared" ca="1" si="156"/>
        <v>19.506708039999999</v>
      </c>
      <c r="Q332" s="21">
        <f t="shared" ref="Q332:Q395" si="160">IF($O332&gt;0,VLOOKUP($O332,$W$12:$AC$150,7),0)</f>
        <v>0</v>
      </c>
      <c r="R332" s="14">
        <f t="shared" si="157"/>
        <v>0</v>
      </c>
      <c r="S332" s="4" t="str">
        <f t="shared" si="158"/>
        <v>J=</v>
      </c>
      <c r="T332" s="35">
        <f t="shared" si="159"/>
        <v>44491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1">
        <f t="shared" ref="A333:A396" si="161">(A332+1)</f>
        <v>44487</v>
      </c>
      <c r="B333" s="15">
        <f t="shared" ca="1" si="145"/>
        <v>1031.14290504</v>
      </c>
      <c r="C333" s="14">
        <f t="shared" ca="1" si="146"/>
        <v>1011.636197</v>
      </c>
      <c r="D333" s="13">
        <f ca="1">IF(A333&lt;$B$1,VLOOKUP(A333,[1]DI!$A$4:$B$15000,2,FALSE),0)</f>
        <v>6.1499999999999999E-2</v>
      </c>
      <c r="E333" s="14">
        <f t="shared" ca="1" si="147"/>
        <v>1.0002368699999999</v>
      </c>
      <c r="F333" s="14">
        <f ca="1">(TRUNC(PRODUCT($E$12:$E332),16))</f>
        <v>1.02936005547084</v>
      </c>
      <c r="G333" s="14">
        <f t="shared" ca="1" si="148"/>
        <v>1.01460537133651</v>
      </c>
      <c r="H333" s="14">
        <f t="shared" ca="1" si="149"/>
        <v>1.0145422900000001</v>
      </c>
      <c r="I333" s="13">
        <f t="shared" ref="I333:I396" si="162">I332</f>
        <v>1.6E-2</v>
      </c>
      <c r="J333" s="35">
        <f t="shared" si="150"/>
        <v>44379</v>
      </c>
      <c r="K333" s="2">
        <f t="shared" si="151"/>
        <v>74</v>
      </c>
      <c r="L333" s="18">
        <f t="shared" si="152"/>
        <v>74</v>
      </c>
      <c r="M333" s="12">
        <f t="shared" si="153"/>
        <v>1.004672102</v>
      </c>
      <c r="N333" s="12">
        <f t="shared" ca="1" si="154"/>
        <v>1.019282335</v>
      </c>
      <c r="O333" s="18">
        <f t="shared" si="155"/>
        <v>0</v>
      </c>
      <c r="P333" s="14">
        <f t="shared" ca="1" si="156"/>
        <v>19.506708039999999</v>
      </c>
      <c r="Q333" s="21">
        <f t="shared" si="160"/>
        <v>0</v>
      </c>
      <c r="R333" s="14">
        <f t="shared" si="157"/>
        <v>0</v>
      </c>
      <c r="S333" s="4" t="str">
        <f t="shared" si="158"/>
        <v>J=</v>
      </c>
      <c r="T333" s="35">
        <f t="shared" si="159"/>
        <v>44491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1">
        <f t="shared" si="161"/>
        <v>44488</v>
      </c>
      <c r="B334" s="15">
        <f t="shared" ca="1" si="145"/>
        <v>1031.45211569</v>
      </c>
      <c r="C334" s="14">
        <f t="shared" ca="1" si="146"/>
        <v>1011.636197</v>
      </c>
      <c r="D334" s="13">
        <f ca="1">IF(A334&lt;$B$1,VLOOKUP(A334,[1]DI!$A$4:$B$15000,2,FALSE),0)</f>
        <v>6.1499999999999999E-2</v>
      </c>
      <c r="E334" s="14">
        <f t="shared" ca="1" si="147"/>
        <v>1.0002368699999999</v>
      </c>
      <c r="F334" s="14">
        <f ca="1">(TRUNC(PRODUCT($E$12:$E333),16))</f>
        <v>1.0296038799871801</v>
      </c>
      <c r="G334" s="14">
        <f t="shared" ca="1" si="148"/>
        <v>1.01460537133651</v>
      </c>
      <c r="H334" s="14">
        <f t="shared" ca="1" si="149"/>
        <v>1.0147826</v>
      </c>
      <c r="I334" s="13">
        <f t="shared" si="162"/>
        <v>1.6E-2</v>
      </c>
      <c r="J334" s="35">
        <f t="shared" si="150"/>
        <v>44379</v>
      </c>
      <c r="K334" s="2">
        <f t="shared" si="151"/>
        <v>75</v>
      </c>
      <c r="L334" s="18">
        <f t="shared" si="152"/>
        <v>75</v>
      </c>
      <c r="M334" s="12">
        <f t="shared" si="153"/>
        <v>1.0047353880000001</v>
      </c>
      <c r="N334" s="12">
        <f t="shared" ca="1" si="154"/>
        <v>1.0195879889999999</v>
      </c>
      <c r="O334" s="18">
        <f t="shared" si="155"/>
        <v>0</v>
      </c>
      <c r="P334" s="14">
        <f t="shared" ca="1" si="156"/>
        <v>19.81591869</v>
      </c>
      <c r="Q334" s="21">
        <f t="shared" si="160"/>
        <v>0</v>
      </c>
      <c r="R334" s="14">
        <f t="shared" si="157"/>
        <v>0</v>
      </c>
      <c r="S334" s="4" t="str">
        <f t="shared" si="158"/>
        <v>J=</v>
      </c>
      <c r="T334" s="35">
        <f t="shared" si="159"/>
        <v>44491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1">
        <f t="shared" si="161"/>
        <v>44489</v>
      </c>
      <c r="B335" s="15">
        <f t="shared" ca="1" si="145"/>
        <v>1031.76142144</v>
      </c>
      <c r="C335" s="14">
        <f t="shared" ca="1" si="146"/>
        <v>1011.636197</v>
      </c>
      <c r="D335" s="13">
        <f ca="1">IF(A335&lt;$B$1,VLOOKUP(A335,[1]DI!$A$4:$B$15000,2,FALSE),0)</f>
        <v>6.1499999999999999E-2</v>
      </c>
      <c r="E335" s="14">
        <f t="shared" ca="1" si="147"/>
        <v>1.0002368699999999</v>
      </c>
      <c r="F335" s="14">
        <f ca="1">(TRUNC(PRODUCT($E$12:$E334),16))</f>
        <v>1.02984776225824</v>
      </c>
      <c r="G335" s="14">
        <f t="shared" ca="1" si="148"/>
        <v>1.01460537133651</v>
      </c>
      <c r="H335" s="14">
        <f t="shared" ca="1" si="149"/>
        <v>1.01502297</v>
      </c>
      <c r="I335" s="13">
        <f t="shared" si="162"/>
        <v>1.6E-2</v>
      </c>
      <c r="J335" s="35">
        <f t="shared" si="150"/>
        <v>44379</v>
      </c>
      <c r="K335" s="2">
        <f t="shared" si="151"/>
        <v>76</v>
      </c>
      <c r="L335" s="18">
        <f t="shared" si="152"/>
        <v>76</v>
      </c>
      <c r="M335" s="12">
        <f t="shared" si="153"/>
        <v>1.0047986769999999</v>
      </c>
      <c r="N335" s="12">
        <f t="shared" ca="1" si="154"/>
        <v>1.0198937370000001</v>
      </c>
      <c r="O335" s="18">
        <f t="shared" si="155"/>
        <v>0</v>
      </c>
      <c r="P335" s="14">
        <f t="shared" ca="1" si="156"/>
        <v>20.12522444</v>
      </c>
      <c r="Q335" s="21">
        <f t="shared" si="160"/>
        <v>0</v>
      </c>
      <c r="R335" s="14">
        <f t="shared" si="157"/>
        <v>0</v>
      </c>
      <c r="S335" s="4" t="str">
        <f t="shared" si="158"/>
        <v>J=</v>
      </c>
      <c r="T335" s="35">
        <f t="shared" si="159"/>
        <v>44491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1">
        <f t="shared" si="161"/>
        <v>44490</v>
      </c>
      <c r="B336" s="15">
        <f t="shared" ca="1" si="145"/>
        <v>1032.0708243000001</v>
      </c>
      <c r="C336" s="14">
        <f t="shared" ca="1" si="146"/>
        <v>1011.636197</v>
      </c>
      <c r="D336" s="13">
        <f ca="1">IF(A336&lt;$B$1,VLOOKUP(A336,[1]DI!$A$4:$B$15000,2,FALSE),0)</f>
        <v>6.1499999999999999E-2</v>
      </c>
      <c r="E336" s="14">
        <f t="shared" ca="1" si="147"/>
        <v>1.0002368699999999</v>
      </c>
      <c r="F336" s="14">
        <f ca="1">(TRUNC(PRODUCT($E$12:$E335),16))</f>
        <v>1.0300917022976801</v>
      </c>
      <c r="G336" s="14">
        <f t="shared" ca="1" si="148"/>
        <v>1.01460537133651</v>
      </c>
      <c r="H336" s="14">
        <f t="shared" ca="1" si="149"/>
        <v>1.0152634</v>
      </c>
      <c r="I336" s="13">
        <f t="shared" si="162"/>
        <v>1.6E-2</v>
      </c>
      <c r="J336" s="35">
        <f t="shared" si="150"/>
        <v>44379</v>
      </c>
      <c r="K336" s="2">
        <f t="shared" si="151"/>
        <v>77</v>
      </c>
      <c r="L336" s="18">
        <f t="shared" si="152"/>
        <v>77</v>
      </c>
      <c r="M336" s="12">
        <f t="shared" si="153"/>
        <v>1.004861971</v>
      </c>
      <c r="N336" s="12">
        <f t="shared" ca="1" si="154"/>
        <v>1.020199581</v>
      </c>
      <c r="O336" s="18">
        <f t="shared" si="155"/>
        <v>0</v>
      </c>
      <c r="P336" s="14">
        <f t="shared" ca="1" si="156"/>
        <v>20.434627299999999</v>
      </c>
      <c r="Q336" s="21">
        <f t="shared" si="160"/>
        <v>0</v>
      </c>
      <c r="R336" s="14">
        <f t="shared" si="157"/>
        <v>0</v>
      </c>
      <c r="S336" s="4" t="str">
        <f t="shared" si="158"/>
        <v>J=</v>
      </c>
      <c r="T336" s="35">
        <f t="shared" si="159"/>
        <v>44491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1">
        <f t="shared" si="161"/>
        <v>44491</v>
      </c>
      <c r="B337" s="15">
        <f t="shared" ca="1" si="145"/>
        <v>1032.38032327</v>
      </c>
      <c r="C337" s="14">
        <f t="shared" ca="1" si="146"/>
        <v>1011.636197</v>
      </c>
      <c r="D337" s="13">
        <f ca="1">IF(A337&lt;$B$1,VLOOKUP(A337,[1]DI!$A$4:$B$15000,2,FALSE),0)</f>
        <v>6.1499999999999999E-2</v>
      </c>
      <c r="E337" s="14">
        <f t="shared" ca="1" si="147"/>
        <v>1.0002368699999999</v>
      </c>
      <c r="F337" s="14">
        <f ca="1">(TRUNC(PRODUCT($E$12:$E336),16))</f>
        <v>1.0303357001192099</v>
      </c>
      <c r="G337" s="14">
        <f t="shared" ca="1" si="148"/>
        <v>1.01460537133651</v>
      </c>
      <c r="H337" s="14">
        <f t="shared" ca="1" si="149"/>
        <v>1.01550389</v>
      </c>
      <c r="I337" s="13">
        <f t="shared" si="162"/>
        <v>1.6E-2</v>
      </c>
      <c r="J337" s="35">
        <f t="shared" si="150"/>
        <v>44379</v>
      </c>
      <c r="K337" s="2">
        <f t="shared" si="151"/>
        <v>78</v>
      </c>
      <c r="L337" s="18">
        <f t="shared" si="152"/>
        <v>78</v>
      </c>
      <c r="M337" s="12">
        <f t="shared" si="153"/>
        <v>1.0049252689999999</v>
      </c>
      <c r="N337" s="12">
        <f t="shared" ca="1" si="154"/>
        <v>1.0205055199999999</v>
      </c>
      <c r="O337" s="18">
        <f t="shared" si="155"/>
        <v>3</v>
      </c>
      <c r="P337" s="14">
        <f t="shared" ca="1" si="156"/>
        <v>20.744126269999999</v>
      </c>
      <c r="Q337" s="21">
        <f t="shared" si="160"/>
        <v>0</v>
      </c>
      <c r="R337" s="14">
        <f t="shared" si="157"/>
        <v>0</v>
      </c>
      <c r="S337" s="4" t="str">
        <f t="shared" si="158"/>
        <v>J=</v>
      </c>
      <c r="T337" s="35">
        <f t="shared" si="159"/>
        <v>44491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1">
        <f t="shared" si="161"/>
        <v>44492</v>
      </c>
      <c r="B338" s="15">
        <f t="shared" ca="1" si="145"/>
        <v>1011.93956241</v>
      </c>
      <c r="C338" s="14">
        <f t="shared" ca="1" si="146"/>
        <v>1011.636197</v>
      </c>
      <c r="D338" s="13">
        <f ca="1">IF(A338&lt;$B$1,VLOOKUP(A338,[1]DI!$A$4:$B$15000,2,FALSE),0)</f>
        <v>0</v>
      </c>
      <c r="E338" s="14">
        <f t="shared" ca="1" si="147"/>
        <v>1</v>
      </c>
      <c r="F338" s="14">
        <f ca="1">(TRUNC(PRODUCT($E$12:$E337),16))</f>
        <v>1.03057975573649</v>
      </c>
      <c r="G338" s="14">
        <f t="shared" ca="1" si="148"/>
        <v>1.0303357001192099</v>
      </c>
      <c r="H338" s="14">
        <f t="shared" ca="1" si="149"/>
        <v>1.0002368699999999</v>
      </c>
      <c r="I338" s="13">
        <f t="shared" si="162"/>
        <v>1.6E-2</v>
      </c>
      <c r="J338" s="35">
        <f t="shared" si="150"/>
        <v>44491</v>
      </c>
      <c r="K338" s="2">
        <f t="shared" si="151"/>
        <v>1</v>
      </c>
      <c r="L338" s="18">
        <f t="shared" si="152"/>
        <v>1</v>
      </c>
      <c r="M338" s="12">
        <f t="shared" si="153"/>
        <v>1.0000629910000001</v>
      </c>
      <c r="N338" s="12">
        <f t="shared" ca="1" si="154"/>
        <v>1.0002998759999999</v>
      </c>
      <c r="O338" s="18">
        <f t="shared" si="155"/>
        <v>0</v>
      </c>
      <c r="P338" s="14">
        <f t="shared" ca="1" si="156"/>
        <v>0.30336541</v>
      </c>
      <c r="Q338" s="21">
        <f t="shared" si="160"/>
        <v>0</v>
      </c>
      <c r="R338" s="14">
        <f t="shared" si="157"/>
        <v>0</v>
      </c>
      <c r="S338" s="4" t="str">
        <f t="shared" si="158"/>
        <v>A+J=</v>
      </c>
      <c r="T338" s="35">
        <f t="shared" si="159"/>
        <v>44781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1">
        <f t="shared" si="161"/>
        <v>44493</v>
      </c>
      <c r="B339" s="15">
        <f t="shared" ca="1" si="145"/>
        <v>1011.93956241</v>
      </c>
      <c r="C339" s="14">
        <f t="shared" ca="1" si="146"/>
        <v>1011.636197</v>
      </c>
      <c r="D339" s="13">
        <f ca="1">IF(A339&lt;$B$1,VLOOKUP(A339,[1]DI!$A$4:$B$15000,2,FALSE),0)</f>
        <v>0</v>
      </c>
      <c r="E339" s="14">
        <f t="shared" ca="1" si="147"/>
        <v>1</v>
      </c>
      <c r="F339" s="14">
        <f ca="1">(TRUNC(PRODUCT($E$12:$E338),16))</f>
        <v>1.03057975573649</v>
      </c>
      <c r="G339" s="14">
        <f t="shared" ca="1" si="148"/>
        <v>1.0303357001192099</v>
      </c>
      <c r="H339" s="14">
        <f t="shared" ca="1" si="149"/>
        <v>1.0002368699999999</v>
      </c>
      <c r="I339" s="13">
        <f t="shared" si="162"/>
        <v>1.6E-2</v>
      </c>
      <c r="J339" s="35">
        <f t="shared" si="150"/>
        <v>44491</v>
      </c>
      <c r="K339" s="2">
        <f t="shared" si="151"/>
        <v>1</v>
      </c>
      <c r="L339" s="18">
        <f t="shared" si="152"/>
        <v>1</v>
      </c>
      <c r="M339" s="12">
        <f t="shared" si="153"/>
        <v>1.0000629910000001</v>
      </c>
      <c r="N339" s="12">
        <f t="shared" ca="1" si="154"/>
        <v>1.0002998759999999</v>
      </c>
      <c r="O339" s="18">
        <f t="shared" si="155"/>
        <v>0</v>
      </c>
      <c r="P339" s="14">
        <f t="shared" ca="1" si="156"/>
        <v>0.30336541</v>
      </c>
      <c r="Q339" s="21">
        <f t="shared" si="160"/>
        <v>0</v>
      </c>
      <c r="R339" s="14">
        <f t="shared" si="157"/>
        <v>0</v>
      </c>
      <c r="S339" s="4" t="str">
        <f t="shared" si="158"/>
        <v>A+J=</v>
      </c>
      <c r="T339" s="35">
        <f t="shared" si="159"/>
        <v>44781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1">
        <f t="shared" si="161"/>
        <v>44494</v>
      </c>
      <c r="B340" s="15">
        <f t="shared" ca="1" si="145"/>
        <v>1011.93956241</v>
      </c>
      <c r="C340" s="14">
        <f t="shared" ca="1" si="146"/>
        <v>1011.636197</v>
      </c>
      <c r="D340" s="13">
        <f ca="1">IF(A340&lt;$B$1,VLOOKUP(A340,[1]DI!$A$4:$B$15000,2,FALSE),0)</f>
        <v>6.1499999999999999E-2</v>
      </c>
      <c r="E340" s="14">
        <f t="shared" ca="1" si="147"/>
        <v>1.0002368699999999</v>
      </c>
      <c r="F340" s="14">
        <f ca="1">(TRUNC(PRODUCT($E$12:$E339),16))</f>
        <v>1.03057975573649</v>
      </c>
      <c r="G340" s="14">
        <f t="shared" ca="1" si="148"/>
        <v>1.0303357001192099</v>
      </c>
      <c r="H340" s="14">
        <f t="shared" ca="1" si="149"/>
        <v>1.0002368699999999</v>
      </c>
      <c r="I340" s="13">
        <f t="shared" si="162"/>
        <v>1.6E-2</v>
      </c>
      <c r="J340" s="35">
        <f t="shared" si="150"/>
        <v>44491</v>
      </c>
      <c r="K340" s="2">
        <f t="shared" si="151"/>
        <v>1</v>
      </c>
      <c r="L340" s="18">
        <f t="shared" si="152"/>
        <v>1</v>
      </c>
      <c r="M340" s="12">
        <f t="shared" si="153"/>
        <v>1.0000629910000001</v>
      </c>
      <c r="N340" s="12">
        <f t="shared" ca="1" si="154"/>
        <v>1.0002998759999999</v>
      </c>
      <c r="O340" s="18">
        <f t="shared" si="155"/>
        <v>0</v>
      </c>
      <c r="P340" s="14">
        <f t="shared" ca="1" si="156"/>
        <v>0.30336541</v>
      </c>
      <c r="Q340" s="21">
        <f t="shared" si="160"/>
        <v>0</v>
      </c>
      <c r="R340" s="14">
        <f t="shared" si="157"/>
        <v>0</v>
      </c>
      <c r="S340" s="4" t="str">
        <f t="shared" si="158"/>
        <v>A+J=</v>
      </c>
      <c r="T340" s="35">
        <f t="shared" si="159"/>
        <v>44781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1">
        <f t="shared" si="161"/>
        <v>44495</v>
      </c>
      <c r="B341" s="15">
        <f t="shared" ca="1" si="145"/>
        <v>1012.24302393</v>
      </c>
      <c r="C341" s="14">
        <f t="shared" ca="1" si="146"/>
        <v>1011.636197</v>
      </c>
      <c r="D341" s="13">
        <f ca="1">IF(A341&lt;$B$1,VLOOKUP(A341,[1]DI!$A$4:$B$15000,2,FALSE),0)</f>
        <v>6.1499999999999999E-2</v>
      </c>
      <c r="E341" s="14">
        <f t="shared" ca="1" si="147"/>
        <v>1.0002368699999999</v>
      </c>
      <c r="F341" s="14">
        <f ca="1">(TRUNC(PRODUCT($E$12:$E340),16))</f>
        <v>1.0308238691632301</v>
      </c>
      <c r="G341" s="14">
        <f t="shared" ca="1" si="148"/>
        <v>1.0303357001192099</v>
      </c>
      <c r="H341" s="14">
        <f t="shared" ca="1" si="149"/>
        <v>1.0004738</v>
      </c>
      <c r="I341" s="13">
        <f t="shared" si="162"/>
        <v>1.6E-2</v>
      </c>
      <c r="J341" s="35">
        <f t="shared" si="150"/>
        <v>44491</v>
      </c>
      <c r="K341" s="2">
        <f t="shared" si="151"/>
        <v>2</v>
      </c>
      <c r="L341" s="18">
        <f t="shared" si="152"/>
        <v>2</v>
      </c>
      <c r="M341" s="12">
        <f t="shared" si="153"/>
        <v>1.0001259870000001</v>
      </c>
      <c r="N341" s="12">
        <f t="shared" ca="1" si="154"/>
        <v>1.0005998469999999</v>
      </c>
      <c r="O341" s="18">
        <f t="shared" si="155"/>
        <v>0</v>
      </c>
      <c r="P341" s="14">
        <f t="shared" ca="1" si="156"/>
        <v>0.60682692999999999</v>
      </c>
      <c r="Q341" s="21">
        <f t="shared" si="160"/>
        <v>0</v>
      </c>
      <c r="R341" s="14">
        <f t="shared" si="157"/>
        <v>0</v>
      </c>
      <c r="S341" s="4" t="str">
        <f t="shared" si="158"/>
        <v>A+J=</v>
      </c>
      <c r="T341" s="35">
        <f t="shared" si="159"/>
        <v>44781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1">
        <f t="shared" si="161"/>
        <v>44496</v>
      </c>
      <c r="B342" s="15">
        <f t="shared" ca="1" si="145"/>
        <v>1012.5465684100001</v>
      </c>
      <c r="C342" s="14">
        <f t="shared" ca="1" si="146"/>
        <v>1011.636197</v>
      </c>
      <c r="D342" s="13">
        <f ca="1">IF(A342&lt;$B$1,VLOOKUP(A342,[1]DI!$A$4:$B$15000,2,FALSE),0)</f>
        <v>6.1499999999999999E-2</v>
      </c>
      <c r="E342" s="14">
        <f t="shared" ca="1" si="147"/>
        <v>1.0002368699999999</v>
      </c>
      <c r="F342" s="14">
        <f ca="1">(TRUNC(PRODUCT($E$12:$E341),16))</f>
        <v>1.0310680404131201</v>
      </c>
      <c r="G342" s="14">
        <f t="shared" ca="1" si="148"/>
        <v>1.0303357001192099</v>
      </c>
      <c r="H342" s="14">
        <f t="shared" ca="1" si="149"/>
        <v>1.0007107799999999</v>
      </c>
      <c r="I342" s="13">
        <f t="shared" si="162"/>
        <v>1.6E-2</v>
      </c>
      <c r="J342" s="35">
        <f t="shared" si="150"/>
        <v>44491</v>
      </c>
      <c r="K342" s="2">
        <f t="shared" si="151"/>
        <v>3</v>
      </c>
      <c r="L342" s="18">
        <f t="shared" si="152"/>
        <v>3</v>
      </c>
      <c r="M342" s="12">
        <f t="shared" si="153"/>
        <v>1.0001889859999999</v>
      </c>
      <c r="N342" s="12">
        <f t="shared" ca="1" si="154"/>
        <v>1.0008999000000001</v>
      </c>
      <c r="O342" s="18">
        <f t="shared" si="155"/>
        <v>0</v>
      </c>
      <c r="P342" s="14">
        <f t="shared" ca="1" si="156"/>
        <v>0.91037140999999999</v>
      </c>
      <c r="Q342" s="21">
        <f t="shared" si="160"/>
        <v>0</v>
      </c>
      <c r="R342" s="14">
        <f t="shared" si="157"/>
        <v>0</v>
      </c>
      <c r="S342" s="4" t="str">
        <f t="shared" si="158"/>
        <v>A+J=</v>
      </c>
      <c r="T342" s="35">
        <f t="shared" si="159"/>
        <v>44781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1">
        <f t="shared" si="161"/>
        <v>44497</v>
      </c>
      <c r="B343" s="15">
        <f t="shared" ca="1" si="145"/>
        <v>1012.8502100000001</v>
      </c>
      <c r="C343" s="14">
        <f t="shared" ca="1" si="146"/>
        <v>1011.636197</v>
      </c>
      <c r="D343" s="13">
        <f ca="1">IF(A343&lt;$B$1,VLOOKUP(A343,[1]DI!$A$4:$B$15000,2,FALSE),0)</f>
        <v>7.6499999999999999E-2</v>
      </c>
      <c r="E343" s="14">
        <f t="shared" ca="1" si="147"/>
        <v>1.0002925600000001</v>
      </c>
      <c r="F343" s="14">
        <f ca="1">(TRUNC(PRODUCT($E$12:$E342),16))</f>
        <v>1.03131226949986</v>
      </c>
      <c r="G343" s="14">
        <f t="shared" ca="1" si="148"/>
        <v>1.0303357001192099</v>
      </c>
      <c r="H343" s="14">
        <f t="shared" ca="1" si="149"/>
        <v>1.0009478199999999</v>
      </c>
      <c r="I343" s="13">
        <f t="shared" si="162"/>
        <v>1.6E-2</v>
      </c>
      <c r="J343" s="35">
        <f t="shared" si="150"/>
        <v>44491</v>
      </c>
      <c r="K343" s="2">
        <f t="shared" si="151"/>
        <v>4</v>
      </c>
      <c r="L343" s="18">
        <f t="shared" si="152"/>
        <v>4</v>
      </c>
      <c r="M343" s="12">
        <f t="shared" si="153"/>
        <v>1.00025199</v>
      </c>
      <c r="N343" s="12">
        <f t="shared" ca="1" si="154"/>
        <v>1.0012000489999999</v>
      </c>
      <c r="O343" s="18">
        <f t="shared" si="155"/>
        <v>0</v>
      </c>
      <c r="P343" s="14">
        <f t="shared" ca="1" si="156"/>
        <v>1.214013</v>
      </c>
      <c r="Q343" s="21">
        <f t="shared" si="160"/>
        <v>0</v>
      </c>
      <c r="R343" s="14">
        <f t="shared" si="157"/>
        <v>0</v>
      </c>
      <c r="S343" s="4" t="str">
        <f t="shared" si="158"/>
        <v>A+J=</v>
      </c>
      <c r="T343" s="35">
        <f t="shared" si="159"/>
        <v>44781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1">
        <f t="shared" si="161"/>
        <v>44498</v>
      </c>
      <c r="B344" s="15">
        <f t="shared" ca="1" si="145"/>
        <v>1013.21034136</v>
      </c>
      <c r="C344" s="14">
        <f t="shared" ca="1" si="146"/>
        <v>1011.636197</v>
      </c>
      <c r="D344" s="13">
        <f ca="1">IF(A344&lt;$B$1,VLOOKUP(A344,[1]DI!$A$4:$B$15000,2,FALSE),0)</f>
        <v>7.6499999999999999E-2</v>
      </c>
      <c r="E344" s="14">
        <f t="shared" ca="1" si="147"/>
        <v>1.0002925600000001</v>
      </c>
      <c r="F344" s="14">
        <f ca="1">(TRUNC(PRODUCT($E$12:$E343),16))</f>
        <v>1.03161399021742</v>
      </c>
      <c r="G344" s="14">
        <f t="shared" ca="1" si="148"/>
        <v>1.0303357001192099</v>
      </c>
      <c r="H344" s="14">
        <f t="shared" ca="1" si="149"/>
        <v>1.00124065</v>
      </c>
      <c r="I344" s="13">
        <f t="shared" si="162"/>
        <v>1.6E-2</v>
      </c>
      <c r="J344" s="35">
        <f t="shared" si="150"/>
        <v>44491</v>
      </c>
      <c r="K344" s="2">
        <f t="shared" si="151"/>
        <v>5</v>
      </c>
      <c r="L344" s="18">
        <f t="shared" si="152"/>
        <v>5</v>
      </c>
      <c r="M344" s="12">
        <f t="shared" si="153"/>
        <v>1.000314997</v>
      </c>
      <c r="N344" s="12">
        <f t="shared" ca="1" si="154"/>
        <v>1.0015560379999999</v>
      </c>
      <c r="O344" s="18">
        <f t="shared" si="155"/>
        <v>0</v>
      </c>
      <c r="P344" s="14">
        <f t="shared" ca="1" si="156"/>
        <v>1.57414436</v>
      </c>
      <c r="Q344" s="21">
        <f t="shared" si="160"/>
        <v>0</v>
      </c>
      <c r="R344" s="14">
        <f t="shared" si="157"/>
        <v>0</v>
      </c>
      <c r="S344" s="4" t="str">
        <f t="shared" si="158"/>
        <v>A+J=</v>
      </c>
      <c r="T344" s="35">
        <f t="shared" si="159"/>
        <v>44781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1">
        <f t="shared" si="161"/>
        <v>44499</v>
      </c>
      <c r="B345" s="15">
        <f t="shared" ca="1" si="145"/>
        <v>1013.57061536</v>
      </c>
      <c r="C345" s="14">
        <f t="shared" ca="1" si="146"/>
        <v>1011.636197</v>
      </c>
      <c r="D345" s="13">
        <f ca="1">IF(A345&lt;$B$1,VLOOKUP(A345,[1]DI!$A$4:$B$15000,2,FALSE),0)</f>
        <v>0</v>
      </c>
      <c r="E345" s="14">
        <f t="shared" ca="1" si="147"/>
        <v>1</v>
      </c>
      <c r="F345" s="14">
        <f ca="1">(TRUNC(PRODUCT($E$12:$E344),16))</f>
        <v>1.0319157992064001</v>
      </c>
      <c r="G345" s="14">
        <f t="shared" ca="1" si="148"/>
        <v>1.0303357001192099</v>
      </c>
      <c r="H345" s="14">
        <f t="shared" ca="1" si="149"/>
        <v>1.00153358</v>
      </c>
      <c r="I345" s="13">
        <f t="shared" si="162"/>
        <v>1.6E-2</v>
      </c>
      <c r="J345" s="35">
        <f t="shared" si="150"/>
        <v>44491</v>
      </c>
      <c r="K345" s="2">
        <f t="shared" si="151"/>
        <v>5</v>
      </c>
      <c r="L345" s="18">
        <f t="shared" si="152"/>
        <v>6</v>
      </c>
      <c r="M345" s="12">
        <f t="shared" si="153"/>
        <v>1.000378008</v>
      </c>
      <c r="N345" s="12">
        <f t="shared" ca="1" si="154"/>
        <v>1.001912168</v>
      </c>
      <c r="O345" s="18">
        <f t="shared" si="155"/>
        <v>0</v>
      </c>
      <c r="P345" s="14">
        <f t="shared" ca="1" si="156"/>
        <v>1.93441836</v>
      </c>
      <c r="Q345" s="21">
        <f t="shared" si="160"/>
        <v>0</v>
      </c>
      <c r="R345" s="14">
        <f t="shared" si="157"/>
        <v>0</v>
      </c>
      <c r="S345" s="4" t="str">
        <f t="shared" si="158"/>
        <v>A+J=</v>
      </c>
      <c r="T345" s="35">
        <f t="shared" si="159"/>
        <v>44781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1">
        <f t="shared" si="161"/>
        <v>44500</v>
      </c>
      <c r="B346" s="15">
        <f t="shared" ca="1" si="145"/>
        <v>1013.57061536</v>
      </c>
      <c r="C346" s="14">
        <f t="shared" ca="1" si="146"/>
        <v>1011.636197</v>
      </c>
      <c r="D346" s="13">
        <f ca="1">IF(A346&lt;$B$1,VLOOKUP(A346,[1]DI!$A$4:$B$15000,2,FALSE),0)</f>
        <v>0</v>
      </c>
      <c r="E346" s="14">
        <f t="shared" ca="1" si="147"/>
        <v>1</v>
      </c>
      <c r="F346" s="14">
        <f ca="1">(TRUNC(PRODUCT($E$12:$E345),16))</f>
        <v>1.0319157992064001</v>
      </c>
      <c r="G346" s="14">
        <f t="shared" ca="1" si="148"/>
        <v>1.0303357001192099</v>
      </c>
      <c r="H346" s="14">
        <f t="shared" ca="1" si="149"/>
        <v>1.00153358</v>
      </c>
      <c r="I346" s="13">
        <f t="shared" si="162"/>
        <v>1.6E-2</v>
      </c>
      <c r="J346" s="35">
        <f t="shared" si="150"/>
        <v>44491</v>
      </c>
      <c r="K346" s="2">
        <f t="shared" si="151"/>
        <v>5</v>
      </c>
      <c r="L346" s="18">
        <f t="shared" si="152"/>
        <v>6</v>
      </c>
      <c r="M346" s="12">
        <f t="shared" si="153"/>
        <v>1.000378008</v>
      </c>
      <c r="N346" s="12">
        <f t="shared" ca="1" si="154"/>
        <v>1.001912168</v>
      </c>
      <c r="O346" s="18">
        <f t="shared" si="155"/>
        <v>0</v>
      </c>
      <c r="P346" s="14">
        <f t="shared" ca="1" si="156"/>
        <v>1.93441836</v>
      </c>
      <c r="Q346" s="21">
        <f t="shared" si="160"/>
        <v>0</v>
      </c>
      <c r="R346" s="14">
        <f t="shared" si="157"/>
        <v>0</v>
      </c>
      <c r="S346" s="4" t="str">
        <f t="shared" si="158"/>
        <v>A+J=</v>
      </c>
      <c r="T346" s="35">
        <f t="shared" si="159"/>
        <v>44781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1">
        <f t="shared" si="161"/>
        <v>44501</v>
      </c>
      <c r="B347" s="15">
        <f t="shared" ca="1" si="145"/>
        <v>1013.57061536</v>
      </c>
      <c r="C347" s="14">
        <f t="shared" ca="1" si="146"/>
        <v>1011.636197</v>
      </c>
      <c r="D347" s="13">
        <f ca="1">IF(A347&lt;$B$1,VLOOKUP(A347,[1]DI!$A$4:$B$15000,2,FALSE),0)</f>
        <v>7.6499999999999999E-2</v>
      </c>
      <c r="E347" s="14">
        <f t="shared" ca="1" si="147"/>
        <v>1.0002925600000001</v>
      </c>
      <c r="F347" s="14">
        <f ca="1">(TRUNC(PRODUCT($E$12:$E346),16))</f>
        <v>1.0319157992064001</v>
      </c>
      <c r="G347" s="14">
        <f t="shared" ca="1" si="148"/>
        <v>1.0303357001192099</v>
      </c>
      <c r="H347" s="14">
        <f t="shared" ca="1" si="149"/>
        <v>1.00153358</v>
      </c>
      <c r="I347" s="13">
        <f t="shared" si="162"/>
        <v>1.6E-2</v>
      </c>
      <c r="J347" s="35">
        <f t="shared" si="150"/>
        <v>44491</v>
      </c>
      <c r="K347" s="2">
        <f t="shared" si="151"/>
        <v>6</v>
      </c>
      <c r="L347" s="18">
        <f t="shared" si="152"/>
        <v>6</v>
      </c>
      <c r="M347" s="12">
        <f t="shared" si="153"/>
        <v>1.000378008</v>
      </c>
      <c r="N347" s="12">
        <f t="shared" ca="1" si="154"/>
        <v>1.001912168</v>
      </c>
      <c r="O347" s="18">
        <f t="shared" si="155"/>
        <v>0</v>
      </c>
      <c r="P347" s="14">
        <f t="shared" ca="1" si="156"/>
        <v>1.93441836</v>
      </c>
      <c r="Q347" s="21">
        <f t="shared" si="160"/>
        <v>0</v>
      </c>
      <c r="R347" s="14">
        <f t="shared" si="157"/>
        <v>0</v>
      </c>
      <c r="S347" s="4" t="str">
        <f t="shared" si="158"/>
        <v>A+J=</v>
      </c>
      <c r="T347" s="35">
        <f t="shared" si="159"/>
        <v>44781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1">
        <f t="shared" si="161"/>
        <v>44502</v>
      </c>
      <c r="B348" s="15">
        <f t="shared" ca="1" si="145"/>
        <v>1013.9310127800001</v>
      </c>
      <c r="C348" s="14">
        <f t="shared" ca="1" si="146"/>
        <v>1011.636197</v>
      </c>
      <c r="D348" s="13">
        <f ca="1">IF(A348&lt;$B$1,VLOOKUP(A348,[1]DI!$A$4:$B$15000,2,FALSE),0)</f>
        <v>0</v>
      </c>
      <c r="E348" s="14">
        <f t="shared" ca="1" si="147"/>
        <v>1</v>
      </c>
      <c r="F348" s="14">
        <f ca="1">(TRUNC(PRODUCT($E$12:$E347),16))</f>
        <v>1.03221769649261</v>
      </c>
      <c r="G348" s="14">
        <f t="shared" ca="1" si="148"/>
        <v>1.0303357001192099</v>
      </c>
      <c r="H348" s="14">
        <f t="shared" ca="1" si="149"/>
        <v>1.0018265900000001</v>
      </c>
      <c r="I348" s="13">
        <f t="shared" si="162"/>
        <v>1.6E-2</v>
      </c>
      <c r="J348" s="35">
        <f t="shared" si="150"/>
        <v>44491</v>
      </c>
      <c r="K348" s="2">
        <f t="shared" si="151"/>
        <v>6</v>
      </c>
      <c r="L348" s="18">
        <f t="shared" si="152"/>
        <v>7</v>
      </c>
      <c r="M348" s="12">
        <f t="shared" si="153"/>
        <v>1.0004410239999999</v>
      </c>
      <c r="N348" s="12">
        <f t="shared" ca="1" si="154"/>
        <v>1.00226842</v>
      </c>
      <c r="O348" s="18">
        <f t="shared" si="155"/>
        <v>0</v>
      </c>
      <c r="P348" s="14">
        <f t="shared" ca="1" si="156"/>
        <v>2.29481578</v>
      </c>
      <c r="Q348" s="21">
        <f t="shared" si="160"/>
        <v>0</v>
      </c>
      <c r="R348" s="14">
        <f t="shared" si="157"/>
        <v>0</v>
      </c>
      <c r="S348" s="4" t="str">
        <f t="shared" si="158"/>
        <v>A+J=</v>
      </c>
      <c r="T348" s="35">
        <f t="shared" si="159"/>
        <v>44781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1">
        <f t="shared" si="161"/>
        <v>44503</v>
      </c>
      <c r="B349" s="15">
        <f t="shared" ca="1" si="145"/>
        <v>1013.9310127800001</v>
      </c>
      <c r="C349" s="14">
        <f t="shared" ca="1" si="146"/>
        <v>1011.636197</v>
      </c>
      <c r="D349" s="13">
        <f ca="1">IF(A349&lt;$B$1,VLOOKUP(A349,[1]DI!$A$4:$B$15000,2,FALSE),0)</f>
        <v>7.6499999999999999E-2</v>
      </c>
      <c r="E349" s="14">
        <f t="shared" ca="1" si="147"/>
        <v>1.0002925600000001</v>
      </c>
      <c r="F349" s="14">
        <f ca="1">(TRUNC(PRODUCT($E$12:$E348),16))</f>
        <v>1.03221769649261</v>
      </c>
      <c r="G349" s="14">
        <f t="shared" ca="1" si="148"/>
        <v>1.0303357001192099</v>
      </c>
      <c r="H349" s="14">
        <f t="shared" ca="1" si="149"/>
        <v>1.0018265900000001</v>
      </c>
      <c r="I349" s="13">
        <f t="shared" si="162"/>
        <v>1.6E-2</v>
      </c>
      <c r="J349" s="35">
        <f t="shared" si="150"/>
        <v>44491</v>
      </c>
      <c r="K349" s="2">
        <f t="shared" si="151"/>
        <v>7</v>
      </c>
      <c r="L349" s="18">
        <f t="shared" si="152"/>
        <v>7</v>
      </c>
      <c r="M349" s="12">
        <f t="shared" si="153"/>
        <v>1.0004410239999999</v>
      </c>
      <c r="N349" s="12">
        <f t="shared" ca="1" si="154"/>
        <v>1.00226842</v>
      </c>
      <c r="O349" s="18">
        <f t="shared" si="155"/>
        <v>0</v>
      </c>
      <c r="P349" s="14">
        <f t="shared" ca="1" si="156"/>
        <v>2.29481578</v>
      </c>
      <c r="Q349" s="21">
        <f t="shared" si="160"/>
        <v>0</v>
      </c>
      <c r="R349" s="14">
        <f t="shared" si="157"/>
        <v>0</v>
      </c>
      <c r="S349" s="4" t="str">
        <f t="shared" si="158"/>
        <v>A+J=</v>
      </c>
      <c r="T349" s="35">
        <f t="shared" si="159"/>
        <v>44781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1">
        <f t="shared" si="161"/>
        <v>44504</v>
      </c>
      <c r="B350" s="15">
        <f t="shared" ca="1" si="145"/>
        <v>1014.2915305800001</v>
      </c>
      <c r="C350" s="14">
        <f t="shared" ca="1" si="146"/>
        <v>1011.636197</v>
      </c>
      <c r="D350" s="13">
        <f ca="1">IF(A350&lt;$B$1,VLOOKUP(A350,[1]DI!$A$4:$B$15000,2,FALSE),0)</f>
        <v>7.6499999999999999E-2</v>
      </c>
      <c r="E350" s="14">
        <f t="shared" ca="1" si="147"/>
        <v>1.0002925600000001</v>
      </c>
      <c r="F350" s="14">
        <f ca="1">(TRUNC(PRODUCT($E$12:$E349),16))</f>
        <v>1.0325196821019</v>
      </c>
      <c r="G350" s="14">
        <f t="shared" ca="1" si="148"/>
        <v>1.0303357001192099</v>
      </c>
      <c r="H350" s="14">
        <f t="shared" ca="1" si="149"/>
        <v>1.0021196800000001</v>
      </c>
      <c r="I350" s="13">
        <f t="shared" si="162"/>
        <v>1.6E-2</v>
      </c>
      <c r="J350" s="35">
        <f t="shared" si="150"/>
        <v>44491</v>
      </c>
      <c r="K350" s="2">
        <f t="shared" si="151"/>
        <v>8</v>
      </c>
      <c r="L350" s="18">
        <f t="shared" si="152"/>
        <v>8</v>
      </c>
      <c r="M350" s="12">
        <f t="shared" si="153"/>
        <v>1.0005040430000001</v>
      </c>
      <c r="N350" s="12">
        <f t="shared" ca="1" si="154"/>
        <v>1.0026247909999999</v>
      </c>
      <c r="O350" s="18">
        <f t="shared" si="155"/>
        <v>0</v>
      </c>
      <c r="P350" s="14">
        <f t="shared" ca="1" si="156"/>
        <v>2.6553335800000002</v>
      </c>
      <c r="Q350" s="21">
        <f t="shared" si="160"/>
        <v>0</v>
      </c>
      <c r="R350" s="14">
        <f t="shared" si="157"/>
        <v>0</v>
      </c>
      <c r="S350" s="4" t="str">
        <f t="shared" si="158"/>
        <v>A+J=</v>
      </c>
      <c r="T350" s="35">
        <f t="shared" si="159"/>
        <v>44781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1">
        <f t="shared" si="161"/>
        <v>44505</v>
      </c>
      <c r="B351" s="15">
        <f t="shared" ca="1" si="145"/>
        <v>1014.6521819200001</v>
      </c>
      <c r="C351" s="14">
        <f t="shared" ca="1" si="146"/>
        <v>1011.636197</v>
      </c>
      <c r="D351" s="13">
        <f ca="1">IF(A351&lt;$B$1,VLOOKUP(A351,[1]DI!$A$4:$B$15000,2,FALSE),0)</f>
        <v>7.6499999999999999E-2</v>
      </c>
      <c r="E351" s="14">
        <f t="shared" ca="1" si="147"/>
        <v>1.0002925600000001</v>
      </c>
      <c r="F351" s="14">
        <f ca="1">(TRUNC(PRODUCT($E$12:$E350),16))</f>
        <v>1.0328217560601001</v>
      </c>
      <c r="G351" s="14">
        <f t="shared" ca="1" si="148"/>
        <v>1.0303357001192099</v>
      </c>
      <c r="H351" s="14">
        <f t="shared" ca="1" si="149"/>
        <v>1.00241286</v>
      </c>
      <c r="I351" s="13">
        <f t="shared" si="162"/>
        <v>1.6E-2</v>
      </c>
      <c r="J351" s="35">
        <f t="shared" si="150"/>
        <v>44491</v>
      </c>
      <c r="K351" s="2">
        <f t="shared" si="151"/>
        <v>9</v>
      </c>
      <c r="L351" s="18">
        <f t="shared" si="152"/>
        <v>9</v>
      </c>
      <c r="M351" s="12">
        <f t="shared" si="153"/>
        <v>1.0005670659999999</v>
      </c>
      <c r="N351" s="12">
        <f t="shared" ca="1" si="154"/>
        <v>1.002981294</v>
      </c>
      <c r="O351" s="18">
        <f t="shared" si="155"/>
        <v>0</v>
      </c>
      <c r="P351" s="14">
        <f t="shared" ca="1" si="156"/>
        <v>3.0159849200000002</v>
      </c>
      <c r="Q351" s="21">
        <f t="shared" si="160"/>
        <v>0</v>
      </c>
      <c r="R351" s="14">
        <f t="shared" si="157"/>
        <v>0</v>
      </c>
      <c r="S351" s="4" t="str">
        <f t="shared" si="158"/>
        <v>A+J=</v>
      </c>
      <c r="T351" s="35">
        <f t="shared" si="159"/>
        <v>44781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1">
        <f t="shared" si="161"/>
        <v>44506</v>
      </c>
      <c r="B352" s="15">
        <f t="shared" ca="1" si="145"/>
        <v>1015.0129657800001</v>
      </c>
      <c r="C352" s="14">
        <f t="shared" ca="1" si="146"/>
        <v>1011.636197</v>
      </c>
      <c r="D352" s="13">
        <f ca="1">IF(A352&lt;$B$1,VLOOKUP(A352,[1]DI!$A$4:$B$15000,2,FALSE),0)</f>
        <v>0</v>
      </c>
      <c r="E352" s="14">
        <f t="shared" ca="1" si="147"/>
        <v>1</v>
      </c>
      <c r="F352" s="14">
        <f ca="1">(TRUNC(PRODUCT($E$12:$E351),16))</f>
        <v>1.0331239183930501</v>
      </c>
      <c r="G352" s="14">
        <f t="shared" ca="1" si="148"/>
        <v>1.0303357001192099</v>
      </c>
      <c r="H352" s="14">
        <f t="shared" ca="1" si="149"/>
        <v>1.00270613</v>
      </c>
      <c r="I352" s="13">
        <f t="shared" si="162"/>
        <v>1.6E-2</v>
      </c>
      <c r="J352" s="35">
        <f t="shared" si="150"/>
        <v>44491</v>
      </c>
      <c r="K352" s="2">
        <f t="shared" si="151"/>
        <v>9</v>
      </c>
      <c r="L352" s="18">
        <f t="shared" si="152"/>
        <v>10</v>
      </c>
      <c r="M352" s="12">
        <f t="shared" si="153"/>
        <v>1.0006300930000001</v>
      </c>
      <c r="N352" s="12">
        <f t="shared" ca="1" si="154"/>
        <v>1.0033379280000001</v>
      </c>
      <c r="O352" s="18">
        <f t="shared" si="155"/>
        <v>0</v>
      </c>
      <c r="P352" s="14">
        <f t="shared" ca="1" si="156"/>
        <v>3.3767687799999999</v>
      </c>
      <c r="Q352" s="21">
        <f t="shared" si="160"/>
        <v>0</v>
      </c>
      <c r="R352" s="14">
        <f t="shared" si="157"/>
        <v>0</v>
      </c>
      <c r="S352" s="4" t="str">
        <f t="shared" si="158"/>
        <v>A+J=</v>
      </c>
      <c r="T352" s="35">
        <f t="shared" si="159"/>
        <v>44781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1">
        <f t="shared" si="161"/>
        <v>44507</v>
      </c>
      <c r="B353" s="15">
        <f t="shared" ca="1" si="145"/>
        <v>1015.0129657800001</v>
      </c>
      <c r="C353" s="14">
        <f t="shared" ca="1" si="146"/>
        <v>1011.636197</v>
      </c>
      <c r="D353" s="13">
        <f ca="1">IF(A353&lt;$B$1,VLOOKUP(A353,[1]DI!$A$4:$B$15000,2,FALSE),0)</f>
        <v>0</v>
      </c>
      <c r="E353" s="14">
        <f t="shared" ca="1" si="147"/>
        <v>1</v>
      </c>
      <c r="F353" s="14">
        <f ca="1">(TRUNC(PRODUCT($E$12:$E352),16))</f>
        <v>1.0331239183930501</v>
      </c>
      <c r="G353" s="14">
        <f t="shared" ca="1" si="148"/>
        <v>1.0303357001192099</v>
      </c>
      <c r="H353" s="14">
        <f t="shared" ca="1" si="149"/>
        <v>1.00270613</v>
      </c>
      <c r="I353" s="13">
        <f t="shared" si="162"/>
        <v>1.6E-2</v>
      </c>
      <c r="J353" s="35">
        <f t="shared" si="150"/>
        <v>44491</v>
      </c>
      <c r="K353" s="2">
        <f t="shared" si="151"/>
        <v>9</v>
      </c>
      <c r="L353" s="18">
        <f t="shared" si="152"/>
        <v>10</v>
      </c>
      <c r="M353" s="12">
        <f t="shared" si="153"/>
        <v>1.0006300930000001</v>
      </c>
      <c r="N353" s="12">
        <f t="shared" ca="1" si="154"/>
        <v>1.0033379280000001</v>
      </c>
      <c r="O353" s="18">
        <f t="shared" si="155"/>
        <v>0</v>
      </c>
      <c r="P353" s="14">
        <f t="shared" ca="1" si="156"/>
        <v>3.3767687799999999</v>
      </c>
      <c r="Q353" s="21">
        <f t="shared" si="160"/>
        <v>0</v>
      </c>
      <c r="R353" s="14">
        <f t="shared" si="157"/>
        <v>0</v>
      </c>
      <c r="S353" s="4" t="str">
        <f t="shared" si="158"/>
        <v>A+J=</v>
      </c>
      <c r="T353" s="35">
        <f t="shared" si="159"/>
        <v>44781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1">
        <f t="shared" si="161"/>
        <v>44508</v>
      </c>
      <c r="B354" s="15">
        <f t="shared" ca="1" si="145"/>
        <v>1015.0129657800001</v>
      </c>
      <c r="C354" s="14">
        <f t="shared" ca="1" si="146"/>
        <v>1011.636197</v>
      </c>
      <c r="D354" s="13">
        <f ca="1">IF(A354&lt;$B$1,VLOOKUP(A354,[1]DI!$A$4:$B$15000,2,FALSE),0)</f>
        <v>7.6499999999999999E-2</v>
      </c>
      <c r="E354" s="14">
        <f t="shared" ca="1" si="147"/>
        <v>1.0002925600000001</v>
      </c>
      <c r="F354" s="14">
        <f ca="1">(TRUNC(PRODUCT($E$12:$E353),16))</f>
        <v>1.0331239183930501</v>
      </c>
      <c r="G354" s="14">
        <f t="shared" ca="1" si="148"/>
        <v>1.0303357001192099</v>
      </c>
      <c r="H354" s="14">
        <f t="shared" ca="1" si="149"/>
        <v>1.00270613</v>
      </c>
      <c r="I354" s="13">
        <f t="shared" si="162"/>
        <v>1.6E-2</v>
      </c>
      <c r="J354" s="35">
        <f t="shared" si="150"/>
        <v>44491</v>
      </c>
      <c r="K354" s="2">
        <f t="shared" si="151"/>
        <v>10</v>
      </c>
      <c r="L354" s="18">
        <f t="shared" si="152"/>
        <v>10</v>
      </c>
      <c r="M354" s="12">
        <f t="shared" si="153"/>
        <v>1.0006300930000001</v>
      </c>
      <c r="N354" s="12">
        <f t="shared" ca="1" si="154"/>
        <v>1.0033379280000001</v>
      </c>
      <c r="O354" s="18">
        <f t="shared" si="155"/>
        <v>0</v>
      </c>
      <c r="P354" s="14">
        <f t="shared" ca="1" si="156"/>
        <v>3.3767687799999999</v>
      </c>
      <c r="Q354" s="21">
        <f t="shared" si="160"/>
        <v>0</v>
      </c>
      <c r="R354" s="14">
        <f t="shared" si="157"/>
        <v>0</v>
      </c>
      <c r="S354" s="4" t="str">
        <f t="shared" si="158"/>
        <v>A+J=</v>
      </c>
      <c r="T354" s="35">
        <f t="shared" si="159"/>
        <v>44781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1">
        <f t="shared" si="161"/>
        <v>44509</v>
      </c>
      <c r="B355" s="15">
        <f t="shared" ca="1" si="145"/>
        <v>1015.37387205</v>
      </c>
      <c r="C355" s="14">
        <f t="shared" ca="1" si="146"/>
        <v>1011.636197</v>
      </c>
      <c r="D355" s="13">
        <f ca="1">IF(A355&lt;$B$1,VLOOKUP(A355,[1]DI!$A$4:$B$15000,2,FALSE),0)</f>
        <v>7.6499999999999999E-2</v>
      </c>
      <c r="E355" s="14">
        <f t="shared" ca="1" si="147"/>
        <v>1.0002925600000001</v>
      </c>
      <c r="F355" s="14">
        <f ca="1">(TRUNC(PRODUCT($E$12:$E354),16))</f>
        <v>1.03342616912661</v>
      </c>
      <c r="G355" s="14">
        <f t="shared" ca="1" si="148"/>
        <v>1.0303357001192099</v>
      </c>
      <c r="H355" s="14">
        <f t="shared" ca="1" si="149"/>
        <v>1.0029994799999999</v>
      </c>
      <c r="I355" s="13">
        <f t="shared" si="162"/>
        <v>1.6E-2</v>
      </c>
      <c r="J355" s="35">
        <f t="shared" si="150"/>
        <v>44491</v>
      </c>
      <c r="K355" s="2">
        <f t="shared" si="151"/>
        <v>11</v>
      </c>
      <c r="L355" s="18">
        <f t="shared" si="152"/>
        <v>11</v>
      </c>
      <c r="M355" s="12">
        <f t="shared" si="153"/>
        <v>1.0006931240000001</v>
      </c>
      <c r="N355" s="12">
        <f t="shared" ca="1" si="154"/>
        <v>1.003694683</v>
      </c>
      <c r="O355" s="18">
        <f t="shared" si="155"/>
        <v>0</v>
      </c>
      <c r="P355" s="14">
        <f t="shared" ca="1" si="156"/>
        <v>3.73767505</v>
      </c>
      <c r="Q355" s="21">
        <f t="shared" si="160"/>
        <v>0</v>
      </c>
      <c r="R355" s="14">
        <f t="shared" si="157"/>
        <v>0</v>
      </c>
      <c r="S355" s="4" t="str">
        <f t="shared" si="158"/>
        <v>A+J=</v>
      </c>
      <c r="T355" s="35">
        <f t="shared" si="159"/>
        <v>44781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1">
        <f t="shared" si="161"/>
        <v>44510</v>
      </c>
      <c r="B356" s="15">
        <f t="shared" ca="1" si="145"/>
        <v>1015.73491186</v>
      </c>
      <c r="C356" s="14">
        <f t="shared" ca="1" si="146"/>
        <v>1011.636197</v>
      </c>
      <c r="D356" s="13">
        <f ca="1">IF(A356&lt;$B$1,VLOOKUP(A356,[1]DI!$A$4:$B$15000,2,FALSE),0)</f>
        <v>7.6499999999999999E-2</v>
      </c>
      <c r="E356" s="14">
        <f t="shared" ca="1" si="147"/>
        <v>1.0002925600000001</v>
      </c>
      <c r="F356" s="14">
        <f ca="1">(TRUNC(PRODUCT($E$12:$E355),16))</f>
        <v>1.0337285082866501</v>
      </c>
      <c r="G356" s="14">
        <f t="shared" ca="1" si="148"/>
        <v>1.0303357001192099</v>
      </c>
      <c r="H356" s="14">
        <f t="shared" ca="1" si="149"/>
        <v>1.00329292</v>
      </c>
      <c r="I356" s="13">
        <f t="shared" si="162"/>
        <v>1.6E-2</v>
      </c>
      <c r="J356" s="35">
        <f t="shared" si="150"/>
        <v>44491</v>
      </c>
      <c r="K356" s="2">
        <f t="shared" si="151"/>
        <v>12</v>
      </c>
      <c r="L356" s="18">
        <f t="shared" si="152"/>
        <v>12</v>
      </c>
      <c r="M356" s="12">
        <f t="shared" si="153"/>
        <v>1.0007561599999999</v>
      </c>
      <c r="N356" s="12">
        <f t="shared" ca="1" si="154"/>
        <v>1.0040515699999999</v>
      </c>
      <c r="O356" s="18">
        <f t="shared" si="155"/>
        <v>0</v>
      </c>
      <c r="P356" s="14">
        <f t="shared" ca="1" si="156"/>
        <v>4.0987148600000003</v>
      </c>
      <c r="Q356" s="21">
        <f t="shared" si="160"/>
        <v>0</v>
      </c>
      <c r="R356" s="14">
        <f t="shared" si="157"/>
        <v>0</v>
      </c>
      <c r="S356" s="4" t="str">
        <f t="shared" si="158"/>
        <v>A+J=</v>
      </c>
      <c r="T356" s="35">
        <f t="shared" si="159"/>
        <v>44781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1">
        <f t="shared" si="161"/>
        <v>44511</v>
      </c>
      <c r="B357" s="15">
        <f t="shared" ca="1" si="145"/>
        <v>1016.09607307</v>
      </c>
      <c r="C357" s="14">
        <f t="shared" ca="1" si="146"/>
        <v>1011.636197</v>
      </c>
      <c r="D357" s="13">
        <f ca="1">IF(A357&lt;$B$1,VLOOKUP(A357,[1]DI!$A$4:$B$15000,2,FALSE),0)</f>
        <v>7.6499999999999999E-2</v>
      </c>
      <c r="E357" s="14">
        <f t="shared" ca="1" si="147"/>
        <v>1.0002925600000001</v>
      </c>
      <c r="F357" s="14">
        <f ca="1">(TRUNC(PRODUCT($E$12:$E356),16))</f>
        <v>1.03403093589904</v>
      </c>
      <c r="G357" s="14">
        <f t="shared" ca="1" si="148"/>
        <v>1.0303357001192099</v>
      </c>
      <c r="H357" s="14">
        <f t="shared" ca="1" si="149"/>
        <v>1.0035864400000001</v>
      </c>
      <c r="I357" s="13">
        <f t="shared" si="162"/>
        <v>1.6E-2</v>
      </c>
      <c r="J357" s="35">
        <f t="shared" si="150"/>
        <v>44491</v>
      </c>
      <c r="K357" s="2">
        <f t="shared" si="151"/>
        <v>13</v>
      </c>
      <c r="L357" s="18">
        <f t="shared" si="152"/>
        <v>13</v>
      </c>
      <c r="M357" s="12">
        <f t="shared" si="153"/>
        <v>1.0008191989999999</v>
      </c>
      <c r="N357" s="12">
        <f t="shared" ca="1" si="154"/>
        <v>1.004408577</v>
      </c>
      <c r="O357" s="18">
        <f t="shared" si="155"/>
        <v>0</v>
      </c>
      <c r="P357" s="14">
        <f t="shared" ca="1" si="156"/>
        <v>4.45987607</v>
      </c>
      <c r="Q357" s="21">
        <f t="shared" si="160"/>
        <v>0</v>
      </c>
      <c r="R357" s="14">
        <f t="shared" si="157"/>
        <v>0</v>
      </c>
      <c r="S357" s="4" t="str">
        <f t="shared" si="158"/>
        <v>A+J=</v>
      </c>
      <c r="T357" s="35">
        <f t="shared" si="159"/>
        <v>44781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1">
        <f t="shared" si="161"/>
        <v>44512</v>
      </c>
      <c r="B358" s="15">
        <f t="shared" ca="1" si="145"/>
        <v>1016.45736679</v>
      </c>
      <c r="C358" s="14">
        <f t="shared" ca="1" si="146"/>
        <v>1011.636197</v>
      </c>
      <c r="D358" s="13">
        <f ca="1">IF(A358&lt;$B$1,VLOOKUP(A358,[1]DI!$A$4:$B$15000,2,FALSE),0)</f>
        <v>7.6499999999999999E-2</v>
      </c>
      <c r="E358" s="14">
        <f t="shared" ca="1" si="147"/>
        <v>1.0002925600000001</v>
      </c>
      <c r="F358" s="14">
        <f ca="1">(TRUNC(PRODUCT($E$12:$E357),16))</f>
        <v>1.0343334519896501</v>
      </c>
      <c r="G358" s="14">
        <f t="shared" ca="1" si="148"/>
        <v>1.0303357001192099</v>
      </c>
      <c r="H358" s="14">
        <f t="shared" ca="1" si="149"/>
        <v>1.00388005</v>
      </c>
      <c r="I358" s="13">
        <f t="shared" si="162"/>
        <v>1.6E-2</v>
      </c>
      <c r="J358" s="35">
        <f t="shared" si="150"/>
        <v>44491</v>
      </c>
      <c r="K358" s="2">
        <f t="shared" si="151"/>
        <v>14</v>
      </c>
      <c r="L358" s="18">
        <f t="shared" si="152"/>
        <v>14</v>
      </c>
      <c r="M358" s="12">
        <f t="shared" si="153"/>
        <v>1.0008822420000001</v>
      </c>
      <c r="N358" s="12">
        <f t="shared" ca="1" si="154"/>
        <v>1.004765715</v>
      </c>
      <c r="O358" s="18">
        <f t="shared" si="155"/>
        <v>0</v>
      </c>
      <c r="P358" s="14">
        <f t="shared" ca="1" si="156"/>
        <v>4.8211697899999999</v>
      </c>
      <c r="Q358" s="21">
        <f t="shared" si="160"/>
        <v>0</v>
      </c>
      <c r="R358" s="14">
        <f t="shared" si="157"/>
        <v>0</v>
      </c>
      <c r="S358" s="4" t="str">
        <f t="shared" si="158"/>
        <v>A+J=</v>
      </c>
      <c r="T358" s="35">
        <f t="shared" si="159"/>
        <v>44781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1">
        <f t="shared" si="161"/>
        <v>44513</v>
      </c>
      <c r="B359" s="15">
        <f t="shared" ca="1" si="145"/>
        <v>1016.81878293</v>
      </c>
      <c r="C359" s="14">
        <f t="shared" ca="1" si="146"/>
        <v>1011.636197</v>
      </c>
      <c r="D359" s="13">
        <f ca="1">IF(A359&lt;$B$1,VLOOKUP(A359,[1]DI!$A$4:$B$15000,2,FALSE),0)</f>
        <v>0</v>
      </c>
      <c r="E359" s="14">
        <f t="shared" ca="1" si="147"/>
        <v>1</v>
      </c>
      <c r="F359" s="14">
        <f ca="1">(TRUNC(PRODUCT($E$12:$E358),16))</f>
        <v>1.03463605658436</v>
      </c>
      <c r="G359" s="14">
        <f t="shared" ca="1" si="148"/>
        <v>1.0303357001192099</v>
      </c>
      <c r="H359" s="14">
        <f t="shared" ca="1" si="149"/>
        <v>1.0041737399999999</v>
      </c>
      <c r="I359" s="13">
        <f t="shared" si="162"/>
        <v>1.6E-2</v>
      </c>
      <c r="J359" s="35">
        <f t="shared" si="150"/>
        <v>44491</v>
      </c>
      <c r="K359" s="2">
        <f t="shared" si="151"/>
        <v>14</v>
      </c>
      <c r="L359" s="18">
        <f t="shared" si="152"/>
        <v>15</v>
      </c>
      <c r="M359" s="12">
        <f t="shared" si="153"/>
        <v>1.0009452889999999</v>
      </c>
      <c r="N359" s="12">
        <f t="shared" ca="1" si="154"/>
        <v>1.0051229740000001</v>
      </c>
      <c r="O359" s="18">
        <f t="shared" si="155"/>
        <v>0</v>
      </c>
      <c r="P359" s="14">
        <f t="shared" ca="1" si="156"/>
        <v>5.1825859300000001</v>
      </c>
      <c r="Q359" s="21">
        <f t="shared" si="160"/>
        <v>0</v>
      </c>
      <c r="R359" s="14">
        <f t="shared" si="157"/>
        <v>0</v>
      </c>
      <c r="S359" s="4" t="str">
        <f t="shared" si="158"/>
        <v>A+J=</v>
      </c>
      <c r="T359" s="35">
        <f t="shared" si="159"/>
        <v>44781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1">
        <f t="shared" si="161"/>
        <v>44514</v>
      </c>
      <c r="B360" s="15">
        <f t="shared" ca="1" si="145"/>
        <v>1016.81878293</v>
      </c>
      <c r="C360" s="14">
        <f t="shared" ca="1" si="146"/>
        <v>1011.636197</v>
      </c>
      <c r="D360" s="13">
        <f ca="1">IF(A360&lt;$B$1,VLOOKUP(A360,[1]DI!$A$4:$B$15000,2,FALSE),0)</f>
        <v>0</v>
      </c>
      <c r="E360" s="14">
        <f t="shared" ca="1" si="147"/>
        <v>1</v>
      </c>
      <c r="F360" s="14">
        <f ca="1">(TRUNC(PRODUCT($E$12:$E359),16))</f>
        <v>1.03463605658436</v>
      </c>
      <c r="G360" s="14">
        <f t="shared" ca="1" si="148"/>
        <v>1.0303357001192099</v>
      </c>
      <c r="H360" s="14">
        <f t="shared" ca="1" si="149"/>
        <v>1.0041737399999999</v>
      </c>
      <c r="I360" s="13">
        <f t="shared" si="162"/>
        <v>1.6E-2</v>
      </c>
      <c r="J360" s="35">
        <f t="shared" si="150"/>
        <v>44491</v>
      </c>
      <c r="K360" s="2">
        <f t="shared" si="151"/>
        <v>14</v>
      </c>
      <c r="L360" s="18">
        <f t="shared" si="152"/>
        <v>15</v>
      </c>
      <c r="M360" s="12">
        <f t="shared" si="153"/>
        <v>1.0009452889999999</v>
      </c>
      <c r="N360" s="12">
        <f t="shared" ca="1" si="154"/>
        <v>1.0051229740000001</v>
      </c>
      <c r="O360" s="18">
        <f t="shared" si="155"/>
        <v>0</v>
      </c>
      <c r="P360" s="14">
        <f t="shared" ca="1" si="156"/>
        <v>5.1825859300000001</v>
      </c>
      <c r="Q360" s="21">
        <f t="shared" si="160"/>
        <v>0</v>
      </c>
      <c r="R360" s="14">
        <f t="shared" si="157"/>
        <v>0</v>
      </c>
      <c r="S360" s="4" t="str">
        <f t="shared" si="158"/>
        <v>A+J=</v>
      </c>
      <c r="T360" s="35">
        <f t="shared" si="159"/>
        <v>44781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1">
        <f t="shared" si="161"/>
        <v>44515</v>
      </c>
      <c r="B361" s="15">
        <f t="shared" ca="1" si="145"/>
        <v>1016.81878293</v>
      </c>
      <c r="C361" s="14">
        <f t="shared" ca="1" si="146"/>
        <v>1011.636197</v>
      </c>
      <c r="D361" s="13">
        <f ca="1">IF(A361&lt;$B$1,VLOOKUP(A361,[1]DI!$A$4:$B$15000,2,FALSE),0)</f>
        <v>0</v>
      </c>
      <c r="E361" s="14">
        <f t="shared" ca="1" si="147"/>
        <v>1</v>
      </c>
      <c r="F361" s="14">
        <f ca="1">(TRUNC(PRODUCT($E$12:$E360),16))</f>
        <v>1.03463605658436</v>
      </c>
      <c r="G361" s="14">
        <f t="shared" ca="1" si="148"/>
        <v>1.0303357001192099</v>
      </c>
      <c r="H361" s="14">
        <f t="shared" ca="1" si="149"/>
        <v>1.0041737399999999</v>
      </c>
      <c r="I361" s="13">
        <f t="shared" si="162"/>
        <v>1.6E-2</v>
      </c>
      <c r="J361" s="35">
        <f t="shared" si="150"/>
        <v>44491</v>
      </c>
      <c r="K361" s="2">
        <f t="shared" si="151"/>
        <v>14</v>
      </c>
      <c r="L361" s="18">
        <f t="shared" si="152"/>
        <v>15</v>
      </c>
      <c r="M361" s="12">
        <f t="shared" si="153"/>
        <v>1.0009452889999999</v>
      </c>
      <c r="N361" s="12">
        <f t="shared" ca="1" si="154"/>
        <v>1.0051229740000001</v>
      </c>
      <c r="O361" s="18">
        <f t="shared" si="155"/>
        <v>0</v>
      </c>
      <c r="P361" s="14">
        <f t="shared" ca="1" si="156"/>
        <v>5.1825859300000001</v>
      </c>
      <c r="Q361" s="21">
        <f t="shared" si="160"/>
        <v>0</v>
      </c>
      <c r="R361" s="14">
        <f t="shared" si="157"/>
        <v>0</v>
      </c>
      <c r="S361" s="4" t="str">
        <f t="shared" si="158"/>
        <v>A+J=</v>
      </c>
      <c r="T361" s="35">
        <f t="shared" si="159"/>
        <v>44781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1">
        <f t="shared" si="161"/>
        <v>44516</v>
      </c>
      <c r="B362" s="15">
        <f t="shared" ca="1" si="145"/>
        <v>1016.81878293</v>
      </c>
      <c r="C362" s="14">
        <f t="shared" ca="1" si="146"/>
        <v>1011.636197</v>
      </c>
      <c r="D362" s="13">
        <f ca="1">IF(A362&lt;$B$1,VLOOKUP(A362,[1]DI!$A$4:$B$15000,2,FALSE),0)</f>
        <v>7.6499999999999999E-2</v>
      </c>
      <c r="E362" s="14">
        <f t="shared" ca="1" si="147"/>
        <v>1.0002925600000001</v>
      </c>
      <c r="F362" s="14">
        <f ca="1">(TRUNC(PRODUCT($E$12:$E361),16))</f>
        <v>1.03463605658436</v>
      </c>
      <c r="G362" s="14">
        <f t="shared" ca="1" si="148"/>
        <v>1.0303357001192099</v>
      </c>
      <c r="H362" s="14">
        <f t="shared" ca="1" si="149"/>
        <v>1.0041737399999999</v>
      </c>
      <c r="I362" s="13">
        <f t="shared" si="162"/>
        <v>1.6E-2</v>
      </c>
      <c r="J362" s="35">
        <f t="shared" si="150"/>
        <v>44491</v>
      </c>
      <c r="K362" s="2">
        <f t="shared" si="151"/>
        <v>15</v>
      </c>
      <c r="L362" s="18">
        <f t="shared" si="152"/>
        <v>15</v>
      </c>
      <c r="M362" s="12">
        <f t="shared" si="153"/>
        <v>1.0009452889999999</v>
      </c>
      <c r="N362" s="12">
        <f t="shared" ca="1" si="154"/>
        <v>1.0051229740000001</v>
      </c>
      <c r="O362" s="18">
        <f t="shared" si="155"/>
        <v>0</v>
      </c>
      <c r="P362" s="14">
        <f t="shared" ca="1" si="156"/>
        <v>5.1825859300000001</v>
      </c>
      <c r="Q362" s="21">
        <f t="shared" si="160"/>
        <v>0</v>
      </c>
      <c r="R362" s="14">
        <f t="shared" si="157"/>
        <v>0</v>
      </c>
      <c r="S362" s="4" t="str">
        <f t="shared" si="158"/>
        <v>A+J=</v>
      </c>
      <c r="T362" s="35">
        <f t="shared" si="159"/>
        <v>44781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1">
        <f t="shared" si="161"/>
        <v>44517</v>
      </c>
      <c r="B363" s="15">
        <f t="shared" ca="1" si="145"/>
        <v>1017.1803326</v>
      </c>
      <c r="C363" s="14">
        <f t="shared" ca="1" si="146"/>
        <v>1011.636197</v>
      </c>
      <c r="D363" s="13">
        <f ca="1">IF(A363&lt;$B$1,VLOOKUP(A363,[1]DI!$A$4:$B$15000,2,FALSE),0)</f>
        <v>7.6499999999999999E-2</v>
      </c>
      <c r="E363" s="14">
        <f t="shared" ca="1" si="147"/>
        <v>1.0002925600000001</v>
      </c>
      <c r="F363" s="14">
        <f ca="1">(TRUNC(PRODUCT($E$12:$E362),16))</f>
        <v>1.0349387497090701</v>
      </c>
      <c r="G363" s="14">
        <f t="shared" ca="1" si="148"/>
        <v>1.0303357001192099</v>
      </c>
      <c r="H363" s="14">
        <f t="shared" ca="1" si="149"/>
        <v>1.0044675199999999</v>
      </c>
      <c r="I363" s="13">
        <f t="shared" si="162"/>
        <v>1.6E-2</v>
      </c>
      <c r="J363" s="35">
        <f t="shared" si="150"/>
        <v>44491</v>
      </c>
      <c r="K363" s="2">
        <f t="shared" si="151"/>
        <v>16</v>
      </c>
      <c r="L363" s="18">
        <f t="shared" si="152"/>
        <v>16</v>
      </c>
      <c r="M363" s="12">
        <f t="shared" si="153"/>
        <v>1.0010083400000001</v>
      </c>
      <c r="N363" s="12">
        <f t="shared" ca="1" si="154"/>
        <v>1.0054803649999999</v>
      </c>
      <c r="O363" s="18">
        <f t="shared" si="155"/>
        <v>0</v>
      </c>
      <c r="P363" s="14">
        <f t="shared" ca="1" si="156"/>
        <v>5.5441355999999997</v>
      </c>
      <c r="Q363" s="21">
        <f t="shared" si="160"/>
        <v>0</v>
      </c>
      <c r="R363" s="14">
        <f t="shared" si="157"/>
        <v>0</v>
      </c>
      <c r="S363" s="4" t="str">
        <f t="shared" si="158"/>
        <v>A+J=</v>
      </c>
      <c r="T363" s="35">
        <f t="shared" si="159"/>
        <v>44781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1">
        <f t="shared" si="161"/>
        <v>44518</v>
      </c>
      <c r="B364" s="15">
        <f t="shared" ca="1" si="145"/>
        <v>1017.5420137900001</v>
      </c>
      <c r="C364" s="14">
        <f t="shared" ca="1" si="146"/>
        <v>1011.636197</v>
      </c>
      <c r="D364" s="13">
        <f ca="1">IF(A364&lt;$B$1,VLOOKUP(A364,[1]DI!$A$4:$B$15000,2,FALSE),0)</f>
        <v>7.6499999999999999E-2</v>
      </c>
      <c r="E364" s="14">
        <f t="shared" ca="1" si="147"/>
        <v>1.0002925600000001</v>
      </c>
      <c r="F364" s="14">
        <f ca="1">(TRUNC(PRODUCT($E$12:$E363),16))</f>
        <v>1.0352415313896901</v>
      </c>
      <c r="G364" s="14">
        <f t="shared" ca="1" si="148"/>
        <v>1.0303357001192099</v>
      </c>
      <c r="H364" s="14">
        <f t="shared" ca="1" si="149"/>
        <v>1.0047613900000001</v>
      </c>
      <c r="I364" s="13">
        <f t="shared" si="162"/>
        <v>1.6E-2</v>
      </c>
      <c r="J364" s="35">
        <f t="shared" si="150"/>
        <v>44491</v>
      </c>
      <c r="K364" s="2">
        <f t="shared" si="151"/>
        <v>17</v>
      </c>
      <c r="L364" s="18">
        <f t="shared" si="152"/>
        <v>17</v>
      </c>
      <c r="M364" s="12">
        <f t="shared" si="153"/>
        <v>1.0010713950000001</v>
      </c>
      <c r="N364" s="12">
        <f t="shared" ca="1" si="154"/>
        <v>1.0058378859999999</v>
      </c>
      <c r="O364" s="18">
        <f t="shared" si="155"/>
        <v>0</v>
      </c>
      <c r="P364" s="14">
        <f t="shared" ca="1" si="156"/>
        <v>5.9058167900000003</v>
      </c>
      <c r="Q364" s="21">
        <f t="shared" si="160"/>
        <v>0</v>
      </c>
      <c r="R364" s="14">
        <f t="shared" si="157"/>
        <v>0</v>
      </c>
      <c r="S364" s="4" t="str">
        <f t="shared" si="158"/>
        <v>A+J=</v>
      </c>
      <c r="T364" s="35">
        <f t="shared" si="159"/>
        <v>44781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1">
        <f t="shared" si="161"/>
        <v>44519</v>
      </c>
      <c r="B365" s="15">
        <f t="shared" ca="1" si="145"/>
        <v>1017.9038183900001</v>
      </c>
      <c r="C365" s="14">
        <f t="shared" ca="1" si="146"/>
        <v>1011.636197</v>
      </c>
      <c r="D365" s="13">
        <f ca="1">IF(A365&lt;$B$1,VLOOKUP(A365,[1]DI!$A$4:$B$15000,2,FALSE),0)</f>
        <v>7.6499999999999999E-2</v>
      </c>
      <c r="E365" s="14">
        <f t="shared" ca="1" si="147"/>
        <v>1.0002925600000001</v>
      </c>
      <c r="F365" s="14">
        <f ca="1">(TRUNC(PRODUCT($E$12:$E364),16))</f>
        <v>1.03554440165211</v>
      </c>
      <c r="G365" s="14">
        <f t="shared" ca="1" si="148"/>
        <v>1.0303357001192099</v>
      </c>
      <c r="H365" s="14">
        <f t="shared" ca="1" si="149"/>
        <v>1.00505534</v>
      </c>
      <c r="I365" s="13">
        <f t="shared" si="162"/>
        <v>1.6E-2</v>
      </c>
      <c r="J365" s="35">
        <f t="shared" si="150"/>
        <v>44491</v>
      </c>
      <c r="K365" s="2">
        <f t="shared" si="151"/>
        <v>18</v>
      </c>
      <c r="L365" s="18">
        <f t="shared" si="152"/>
        <v>18</v>
      </c>
      <c r="M365" s="12">
        <f t="shared" si="153"/>
        <v>1.001134454</v>
      </c>
      <c r="N365" s="12">
        <f t="shared" ca="1" si="154"/>
        <v>1.006195529</v>
      </c>
      <c r="O365" s="18">
        <f t="shared" si="155"/>
        <v>0</v>
      </c>
      <c r="P365" s="14">
        <f t="shared" ca="1" si="156"/>
        <v>6.2676213900000004</v>
      </c>
      <c r="Q365" s="21">
        <f t="shared" si="160"/>
        <v>0</v>
      </c>
      <c r="R365" s="14">
        <f t="shared" si="157"/>
        <v>0</v>
      </c>
      <c r="S365" s="4" t="str">
        <f t="shared" si="158"/>
        <v>A+J=</v>
      </c>
      <c r="T365" s="35">
        <f t="shared" si="159"/>
        <v>44781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1">
        <f t="shared" si="161"/>
        <v>44520</v>
      </c>
      <c r="B366" s="15">
        <f t="shared" ca="1" si="145"/>
        <v>1018.2657555200001</v>
      </c>
      <c r="C366" s="14">
        <f t="shared" ca="1" si="146"/>
        <v>1011.636197</v>
      </c>
      <c r="D366" s="13">
        <f ca="1">IF(A366&lt;$B$1,VLOOKUP(A366,[1]DI!$A$4:$B$15000,2,FALSE),0)</f>
        <v>0</v>
      </c>
      <c r="E366" s="14">
        <f t="shared" ca="1" si="147"/>
        <v>1</v>
      </c>
      <c r="F366" s="14">
        <f ca="1">(TRUNC(PRODUCT($E$12:$E365),16))</f>
        <v>1.03584736052226</v>
      </c>
      <c r="G366" s="14">
        <f t="shared" ca="1" si="148"/>
        <v>1.0303357001192099</v>
      </c>
      <c r="H366" s="14">
        <f t="shared" ca="1" si="149"/>
        <v>1.00534938</v>
      </c>
      <c r="I366" s="13">
        <f t="shared" si="162"/>
        <v>1.6E-2</v>
      </c>
      <c r="J366" s="35">
        <f t="shared" si="150"/>
        <v>44491</v>
      </c>
      <c r="K366" s="2">
        <f t="shared" si="151"/>
        <v>18</v>
      </c>
      <c r="L366" s="18">
        <f t="shared" si="152"/>
        <v>19</v>
      </c>
      <c r="M366" s="12">
        <f t="shared" si="153"/>
        <v>1.001197517</v>
      </c>
      <c r="N366" s="12">
        <f t="shared" ca="1" si="154"/>
        <v>1.006553303</v>
      </c>
      <c r="O366" s="18">
        <f t="shared" si="155"/>
        <v>0</v>
      </c>
      <c r="P366" s="14">
        <f t="shared" ca="1" si="156"/>
        <v>6.6295585199999998</v>
      </c>
      <c r="Q366" s="21">
        <f t="shared" si="160"/>
        <v>0</v>
      </c>
      <c r="R366" s="14">
        <f t="shared" si="157"/>
        <v>0</v>
      </c>
      <c r="S366" s="4" t="str">
        <f t="shared" si="158"/>
        <v>A+J=</v>
      </c>
      <c r="T366" s="35">
        <f t="shared" si="159"/>
        <v>44781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1">
        <f t="shared" si="161"/>
        <v>44521</v>
      </c>
      <c r="B367" s="15">
        <f t="shared" ca="1" si="145"/>
        <v>1018.2657555200001</v>
      </c>
      <c r="C367" s="14">
        <f t="shared" ca="1" si="146"/>
        <v>1011.636197</v>
      </c>
      <c r="D367" s="13">
        <f ca="1">IF(A367&lt;$B$1,VLOOKUP(A367,[1]DI!$A$4:$B$15000,2,FALSE),0)</f>
        <v>0</v>
      </c>
      <c r="E367" s="14">
        <f t="shared" ca="1" si="147"/>
        <v>1</v>
      </c>
      <c r="F367" s="14">
        <f ca="1">(TRUNC(PRODUCT($E$12:$E366),16))</f>
        <v>1.03584736052226</v>
      </c>
      <c r="G367" s="14">
        <f t="shared" ca="1" si="148"/>
        <v>1.0303357001192099</v>
      </c>
      <c r="H367" s="14">
        <f t="shared" ca="1" si="149"/>
        <v>1.00534938</v>
      </c>
      <c r="I367" s="13">
        <f t="shared" si="162"/>
        <v>1.6E-2</v>
      </c>
      <c r="J367" s="35">
        <f t="shared" si="150"/>
        <v>44491</v>
      </c>
      <c r="K367" s="2">
        <f t="shared" si="151"/>
        <v>18</v>
      </c>
      <c r="L367" s="18">
        <f t="shared" si="152"/>
        <v>19</v>
      </c>
      <c r="M367" s="12">
        <f t="shared" si="153"/>
        <v>1.001197517</v>
      </c>
      <c r="N367" s="12">
        <f t="shared" ca="1" si="154"/>
        <v>1.006553303</v>
      </c>
      <c r="O367" s="18">
        <f t="shared" si="155"/>
        <v>0</v>
      </c>
      <c r="P367" s="14">
        <f t="shared" ca="1" si="156"/>
        <v>6.6295585199999998</v>
      </c>
      <c r="Q367" s="21">
        <f t="shared" si="160"/>
        <v>0</v>
      </c>
      <c r="R367" s="14">
        <f t="shared" si="157"/>
        <v>0</v>
      </c>
      <c r="S367" s="4" t="str">
        <f t="shared" si="158"/>
        <v>A+J=</v>
      </c>
      <c r="T367" s="35">
        <f t="shared" si="159"/>
        <v>44781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1">
        <f t="shared" si="161"/>
        <v>44522</v>
      </c>
      <c r="B368" s="15">
        <f t="shared" ca="1" si="145"/>
        <v>1018.2657555200001</v>
      </c>
      <c r="C368" s="14">
        <f t="shared" ca="1" si="146"/>
        <v>1011.636197</v>
      </c>
      <c r="D368" s="13">
        <f ca="1">IF(A368&lt;$B$1,VLOOKUP(A368,[1]DI!$A$4:$B$15000,2,FALSE),0)</f>
        <v>7.6499999999999999E-2</v>
      </c>
      <c r="E368" s="14">
        <f t="shared" ca="1" si="147"/>
        <v>1.0002925600000001</v>
      </c>
      <c r="F368" s="14">
        <f ca="1">(TRUNC(PRODUCT($E$12:$E367),16))</f>
        <v>1.03584736052226</v>
      </c>
      <c r="G368" s="14">
        <f t="shared" ca="1" si="148"/>
        <v>1.0303357001192099</v>
      </c>
      <c r="H368" s="14">
        <f t="shared" ca="1" si="149"/>
        <v>1.00534938</v>
      </c>
      <c r="I368" s="13">
        <f t="shared" si="162"/>
        <v>1.6E-2</v>
      </c>
      <c r="J368" s="35">
        <f t="shared" si="150"/>
        <v>44491</v>
      </c>
      <c r="K368" s="2">
        <f t="shared" si="151"/>
        <v>19</v>
      </c>
      <c r="L368" s="18">
        <f t="shared" si="152"/>
        <v>19</v>
      </c>
      <c r="M368" s="12">
        <f t="shared" si="153"/>
        <v>1.001197517</v>
      </c>
      <c r="N368" s="12">
        <f t="shared" ca="1" si="154"/>
        <v>1.006553303</v>
      </c>
      <c r="O368" s="18">
        <f t="shared" si="155"/>
        <v>0</v>
      </c>
      <c r="P368" s="14">
        <f t="shared" ca="1" si="156"/>
        <v>6.6295585199999998</v>
      </c>
      <c r="Q368" s="21">
        <f t="shared" si="160"/>
        <v>0</v>
      </c>
      <c r="R368" s="14">
        <f t="shared" si="157"/>
        <v>0</v>
      </c>
      <c r="S368" s="4" t="str">
        <f t="shared" si="158"/>
        <v>A+J=</v>
      </c>
      <c r="T368" s="35">
        <f t="shared" si="159"/>
        <v>44781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1">
        <f t="shared" si="161"/>
        <v>44523</v>
      </c>
      <c r="B369" s="15">
        <f t="shared" ca="1" si="145"/>
        <v>1018.62782416</v>
      </c>
      <c r="C369" s="14">
        <f t="shared" ca="1" si="146"/>
        <v>1011.636197</v>
      </c>
      <c r="D369" s="13">
        <f ca="1">IF(A369&lt;$B$1,VLOOKUP(A369,[1]DI!$A$4:$B$15000,2,FALSE),0)</f>
        <v>7.6499999999999999E-2</v>
      </c>
      <c r="E369" s="14">
        <f t="shared" ca="1" si="147"/>
        <v>1.0002925600000001</v>
      </c>
      <c r="F369" s="14">
        <f ca="1">(TRUNC(PRODUCT($E$12:$E368),16))</f>
        <v>1.03615040802605</v>
      </c>
      <c r="G369" s="14">
        <f t="shared" ca="1" si="148"/>
        <v>1.0303357001192099</v>
      </c>
      <c r="H369" s="14">
        <f t="shared" ca="1" si="149"/>
        <v>1.0056435100000001</v>
      </c>
      <c r="I369" s="13">
        <f t="shared" si="162"/>
        <v>1.6E-2</v>
      </c>
      <c r="J369" s="35">
        <f t="shared" si="150"/>
        <v>44491</v>
      </c>
      <c r="K369" s="2">
        <f t="shared" si="151"/>
        <v>20</v>
      </c>
      <c r="L369" s="18">
        <f t="shared" si="152"/>
        <v>20</v>
      </c>
      <c r="M369" s="12">
        <f t="shared" si="153"/>
        <v>1.0012605830000001</v>
      </c>
      <c r="N369" s="12">
        <f t="shared" ca="1" si="154"/>
        <v>1.0069112069999999</v>
      </c>
      <c r="O369" s="18">
        <f t="shared" si="155"/>
        <v>0</v>
      </c>
      <c r="P369" s="14">
        <f t="shared" ca="1" si="156"/>
        <v>6.9916271600000002</v>
      </c>
      <c r="Q369" s="21">
        <f t="shared" si="160"/>
        <v>0</v>
      </c>
      <c r="R369" s="14">
        <f t="shared" si="157"/>
        <v>0</v>
      </c>
      <c r="S369" s="4" t="str">
        <f t="shared" si="158"/>
        <v>A+J=</v>
      </c>
      <c r="T369" s="35">
        <f t="shared" si="159"/>
        <v>44781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1">
        <f t="shared" si="161"/>
        <v>44524</v>
      </c>
      <c r="B370" s="15">
        <f t="shared" ca="1" si="145"/>
        <v>1018.99001622</v>
      </c>
      <c r="C370" s="14">
        <f t="shared" ca="1" si="146"/>
        <v>1011.636197</v>
      </c>
      <c r="D370" s="13">
        <f ca="1">IF(A370&lt;$B$1,VLOOKUP(A370,[1]DI!$A$4:$B$15000,2,FALSE),0)</f>
        <v>7.6499999999999999E-2</v>
      </c>
      <c r="E370" s="14">
        <f t="shared" ca="1" si="147"/>
        <v>1.0002925600000001</v>
      </c>
      <c r="F370" s="14">
        <f ca="1">(TRUNC(PRODUCT($E$12:$E369),16))</f>
        <v>1.03645354418943</v>
      </c>
      <c r="G370" s="14">
        <f t="shared" ca="1" si="148"/>
        <v>1.0303357001192099</v>
      </c>
      <c r="H370" s="14">
        <f t="shared" ca="1" si="149"/>
        <v>1.0059377199999999</v>
      </c>
      <c r="I370" s="13">
        <f t="shared" si="162"/>
        <v>1.6E-2</v>
      </c>
      <c r="J370" s="35">
        <f t="shared" si="150"/>
        <v>44491</v>
      </c>
      <c r="K370" s="2">
        <f t="shared" si="151"/>
        <v>21</v>
      </c>
      <c r="L370" s="18">
        <f t="shared" si="152"/>
        <v>21</v>
      </c>
      <c r="M370" s="12">
        <f t="shared" si="153"/>
        <v>1.0013236539999999</v>
      </c>
      <c r="N370" s="12">
        <f t="shared" ca="1" si="154"/>
        <v>1.0072692329999999</v>
      </c>
      <c r="O370" s="18">
        <f t="shared" si="155"/>
        <v>0</v>
      </c>
      <c r="P370" s="14">
        <f t="shared" ca="1" si="156"/>
        <v>7.3538192200000001</v>
      </c>
      <c r="Q370" s="21">
        <f t="shared" si="160"/>
        <v>0</v>
      </c>
      <c r="R370" s="14">
        <f t="shared" si="157"/>
        <v>0</v>
      </c>
      <c r="S370" s="4" t="str">
        <f t="shared" si="158"/>
        <v>A+J=</v>
      </c>
      <c r="T370" s="35">
        <f t="shared" si="159"/>
        <v>44781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1">
        <f t="shared" si="161"/>
        <v>44525</v>
      </c>
      <c r="B371" s="15">
        <f t="shared" ca="1" si="145"/>
        <v>1019.35234182</v>
      </c>
      <c r="C371" s="14">
        <f t="shared" ca="1" si="146"/>
        <v>1011.636197</v>
      </c>
      <c r="D371" s="13">
        <f ca="1">IF(A371&lt;$B$1,VLOOKUP(A371,[1]DI!$A$4:$B$15000,2,FALSE),0)</f>
        <v>7.6499999999999999E-2</v>
      </c>
      <c r="E371" s="14">
        <f t="shared" ca="1" si="147"/>
        <v>1.0002925600000001</v>
      </c>
      <c r="F371" s="14">
        <f ca="1">(TRUNC(PRODUCT($E$12:$E370),16))</f>
        <v>1.0367567690383099</v>
      </c>
      <c r="G371" s="14">
        <f t="shared" ca="1" si="148"/>
        <v>1.0303357001192099</v>
      </c>
      <c r="H371" s="14">
        <f t="shared" ca="1" si="149"/>
        <v>1.0062320199999999</v>
      </c>
      <c r="I371" s="13">
        <f t="shared" si="162"/>
        <v>1.6E-2</v>
      </c>
      <c r="J371" s="35">
        <f t="shared" si="150"/>
        <v>44491</v>
      </c>
      <c r="K371" s="2">
        <f t="shared" si="151"/>
        <v>22</v>
      </c>
      <c r="L371" s="18">
        <f t="shared" si="152"/>
        <v>22</v>
      </c>
      <c r="M371" s="12">
        <f t="shared" si="153"/>
        <v>1.001386729</v>
      </c>
      <c r="N371" s="12">
        <f t="shared" ca="1" si="154"/>
        <v>1.007627391</v>
      </c>
      <c r="O371" s="18">
        <f t="shared" si="155"/>
        <v>0</v>
      </c>
      <c r="P371" s="14">
        <f t="shared" ca="1" si="156"/>
        <v>7.7161448200000002</v>
      </c>
      <c r="Q371" s="21">
        <f t="shared" si="160"/>
        <v>0</v>
      </c>
      <c r="R371" s="14">
        <f t="shared" si="157"/>
        <v>0</v>
      </c>
      <c r="S371" s="4" t="str">
        <f t="shared" si="158"/>
        <v>A+J=</v>
      </c>
      <c r="T371" s="35">
        <f t="shared" si="159"/>
        <v>44781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1">
        <f t="shared" si="161"/>
        <v>44526</v>
      </c>
      <c r="B372" s="15">
        <f t="shared" ca="1" si="145"/>
        <v>1019.7147898200001</v>
      </c>
      <c r="C372" s="14">
        <f t="shared" ca="1" si="146"/>
        <v>1011.636197</v>
      </c>
      <c r="D372" s="13">
        <f ca="1">IF(A372&lt;$B$1,VLOOKUP(A372,[1]DI!$A$4:$B$15000,2,FALSE),0)</f>
        <v>7.6499999999999999E-2</v>
      </c>
      <c r="E372" s="14">
        <f t="shared" ca="1" si="147"/>
        <v>1.0002925600000001</v>
      </c>
      <c r="F372" s="14">
        <f ca="1">(TRUNC(PRODUCT($E$12:$E371),16))</f>
        <v>1.03706008259866</v>
      </c>
      <c r="G372" s="14">
        <f t="shared" ca="1" si="148"/>
        <v>1.0303357001192099</v>
      </c>
      <c r="H372" s="14">
        <f t="shared" ca="1" si="149"/>
        <v>1.0065264</v>
      </c>
      <c r="I372" s="13">
        <f t="shared" si="162"/>
        <v>1.6E-2</v>
      </c>
      <c r="J372" s="35">
        <f t="shared" si="150"/>
        <v>44491</v>
      </c>
      <c r="K372" s="2">
        <f t="shared" si="151"/>
        <v>23</v>
      </c>
      <c r="L372" s="18">
        <f t="shared" si="152"/>
        <v>23</v>
      </c>
      <c r="M372" s="12">
        <f t="shared" si="153"/>
        <v>1.0014498080000001</v>
      </c>
      <c r="N372" s="12">
        <f t="shared" ca="1" si="154"/>
        <v>1.0079856700000001</v>
      </c>
      <c r="O372" s="18">
        <f t="shared" si="155"/>
        <v>0</v>
      </c>
      <c r="P372" s="14">
        <f t="shared" ca="1" si="156"/>
        <v>8.0785928200000008</v>
      </c>
      <c r="Q372" s="21">
        <f t="shared" si="160"/>
        <v>0</v>
      </c>
      <c r="R372" s="14">
        <f t="shared" si="157"/>
        <v>0</v>
      </c>
      <c r="S372" s="4" t="str">
        <f t="shared" si="158"/>
        <v>A+J=</v>
      </c>
      <c r="T372" s="35">
        <f t="shared" si="159"/>
        <v>44781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1">
        <f t="shared" si="161"/>
        <v>44527</v>
      </c>
      <c r="B373" s="15">
        <f t="shared" ca="1" si="145"/>
        <v>1020.07737035</v>
      </c>
      <c r="C373" s="14">
        <f t="shared" ca="1" si="146"/>
        <v>1011.636197</v>
      </c>
      <c r="D373" s="13">
        <f ca="1">IF(A373&lt;$B$1,VLOOKUP(A373,[1]DI!$A$4:$B$15000,2,FALSE),0)</f>
        <v>0</v>
      </c>
      <c r="E373" s="14">
        <f t="shared" ca="1" si="147"/>
        <v>1</v>
      </c>
      <c r="F373" s="14">
        <f ca="1">(TRUNC(PRODUCT($E$12:$E372),16))</f>
        <v>1.0373634848964299</v>
      </c>
      <c r="G373" s="14">
        <f t="shared" ca="1" si="148"/>
        <v>1.0303357001192099</v>
      </c>
      <c r="H373" s="14">
        <f t="shared" ca="1" si="149"/>
        <v>1.0068208700000001</v>
      </c>
      <c r="I373" s="13">
        <f t="shared" si="162"/>
        <v>1.6E-2</v>
      </c>
      <c r="J373" s="35">
        <f t="shared" si="150"/>
        <v>44491</v>
      </c>
      <c r="K373" s="2">
        <f t="shared" si="151"/>
        <v>23</v>
      </c>
      <c r="L373" s="18">
        <f t="shared" si="152"/>
        <v>24</v>
      </c>
      <c r="M373" s="12">
        <f t="shared" si="153"/>
        <v>1.001512891</v>
      </c>
      <c r="N373" s="12">
        <f t="shared" ca="1" si="154"/>
        <v>1.0083440800000001</v>
      </c>
      <c r="O373" s="18">
        <f t="shared" si="155"/>
        <v>0</v>
      </c>
      <c r="P373" s="14">
        <f t="shared" ca="1" si="156"/>
        <v>8.4411733499999997</v>
      </c>
      <c r="Q373" s="21">
        <f t="shared" si="160"/>
        <v>0</v>
      </c>
      <c r="R373" s="14">
        <f t="shared" si="157"/>
        <v>0</v>
      </c>
      <c r="S373" s="4" t="str">
        <f t="shared" si="158"/>
        <v>A+J=</v>
      </c>
      <c r="T373" s="35">
        <f t="shared" si="159"/>
        <v>44781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1">
        <f t="shared" si="161"/>
        <v>44528</v>
      </c>
      <c r="B374" s="15">
        <f t="shared" ca="1" si="145"/>
        <v>1020.07737035</v>
      </c>
      <c r="C374" s="14">
        <f t="shared" ca="1" si="146"/>
        <v>1011.636197</v>
      </c>
      <c r="D374" s="13">
        <f ca="1">IF(A374&lt;$B$1,VLOOKUP(A374,[1]DI!$A$4:$B$15000,2,FALSE),0)</f>
        <v>0</v>
      </c>
      <c r="E374" s="14">
        <f t="shared" ca="1" si="147"/>
        <v>1</v>
      </c>
      <c r="F374" s="14">
        <f ca="1">(TRUNC(PRODUCT($E$12:$E373),16))</f>
        <v>1.0373634848964299</v>
      </c>
      <c r="G374" s="14">
        <f t="shared" ca="1" si="148"/>
        <v>1.0303357001192099</v>
      </c>
      <c r="H374" s="14">
        <f t="shared" ca="1" si="149"/>
        <v>1.0068208700000001</v>
      </c>
      <c r="I374" s="13">
        <f t="shared" si="162"/>
        <v>1.6E-2</v>
      </c>
      <c r="J374" s="35">
        <f t="shared" si="150"/>
        <v>44491</v>
      </c>
      <c r="K374" s="2">
        <f t="shared" si="151"/>
        <v>23</v>
      </c>
      <c r="L374" s="18">
        <f t="shared" si="152"/>
        <v>24</v>
      </c>
      <c r="M374" s="12">
        <f t="shared" si="153"/>
        <v>1.001512891</v>
      </c>
      <c r="N374" s="12">
        <f t="shared" ca="1" si="154"/>
        <v>1.0083440800000001</v>
      </c>
      <c r="O374" s="18">
        <f t="shared" si="155"/>
        <v>0</v>
      </c>
      <c r="P374" s="14">
        <f t="shared" ca="1" si="156"/>
        <v>8.4411733499999997</v>
      </c>
      <c r="Q374" s="21">
        <f t="shared" si="160"/>
        <v>0</v>
      </c>
      <c r="R374" s="14">
        <f t="shared" si="157"/>
        <v>0</v>
      </c>
      <c r="S374" s="4" t="str">
        <f t="shared" si="158"/>
        <v>A+J=</v>
      </c>
      <c r="T374" s="35">
        <f t="shared" si="159"/>
        <v>44781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1">
        <f t="shared" si="161"/>
        <v>44529</v>
      </c>
      <c r="B375" s="15">
        <f t="shared" ca="1" si="145"/>
        <v>1020.07737035</v>
      </c>
      <c r="C375" s="14">
        <f t="shared" ca="1" si="146"/>
        <v>1011.636197</v>
      </c>
      <c r="D375" s="13">
        <f ca="1">IF(A375&lt;$B$1,VLOOKUP(A375,[1]DI!$A$4:$B$15000,2,FALSE),0)</f>
        <v>7.6499999999999999E-2</v>
      </c>
      <c r="E375" s="14">
        <f t="shared" ca="1" si="147"/>
        <v>1.0002925600000001</v>
      </c>
      <c r="F375" s="14">
        <f ca="1">(TRUNC(PRODUCT($E$12:$E374),16))</f>
        <v>1.0373634848964299</v>
      </c>
      <c r="G375" s="14">
        <f t="shared" ca="1" si="148"/>
        <v>1.0303357001192099</v>
      </c>
      <c r="H375" s="14">
        <f t="shared" ca="1" si="149"/>
        <v>1.0068208700000001</v>
      </c>
      <c r="I375" s="13">
        <f t="shared" si="162"/>
        <v>1.6E-2</v>
      </c>
      <c r="J375" s="35">
        <f t="shared" si="150"/>
        <v>44491</v>
      </c>
      <c r="K375" s="2">
        <f t="shared" si="151"/>
        <v>24</v>
      </c>
      <c r="L375" s="18">
        <f t="shared" si="152"/>
        <v>24</v>
      </c>
      <c r="M375" s="12">
        <f t="shared" si="153"/>
        <v>1.001512891</v>
      </c>
      <c r="N375" s="12">
        <f t="shared" ca="1" si="154"/>
        <v>1.0083440800000001</v>
      </c>
      <c r="O375" s="18">
        <f t="shared" si="155"/>
        <v>0</v>
      </c>
      <c r="P375" s="14">
        <f t="shared" ca="1" si="156"/>
        <v>8.4411733499999997</v>
      </c>
      <c r="Q375" s="21">
        <f t="shared" si="160"/>
        <v>0</v>
      </c>
      <c r="R375" s="14">
        <f t="shared" si="157"/>
        <v>0</v>
      </c>
      <c r="S375" s="4" t="str">
        <f t="shared" si="158"/>
        <v>A+J=</v>
      </c>
      <c r="T375" s="35">
        <f t="shared" si="159"/>
        <v>44781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1">
        <f t="shared" si="161"/>
        <v>44530</v>
      </c>
      <c r="B376" s="15">
        <f t="shared" ca="1" si="145"/>
        <v>1020.4400743</v>
      </c>
      <c r="C376" s="14">
        <f t="shared" ca="1" si="146"/>
        <v>1011.636197</v>
      </c>
      <c r="D376" s="13">
        <f ca="1">IF(A376&lt;$B$1,VLOOKUP(A376,[1]DI!$A$4:$B$15000,2,FALSE),0)</f>
        <v>7.6499999999999999E-2</v>
      </c>
      <c r="E376" s="14">
        <f t="shared" ca="1" si="147"/>
        <v>1.0002925600000001</v>
      </c>
      <c r="F376" s="14">
        <f ca="1">(TRUNC(PRODUCT($E$12:$E375),16))</f>
        <v>1.0376669759575701</v>
      </c>
      <c r="G376" s="14">
        <f t="shared" ca="1" si="148"/>
        <v>1.0303357001192099</v>
      </c>
      <c r="H376" s="14">
        <f t="shared" ca="1" si="149"/>
        <v>1.0071154200000001</v>
      </c>
      <c r="I376" s="13">
        <f t="shared" si="162"/>
        <v>1.6E-2</v>
      </c>
      <c r="J376" s="35">
        <f t="shared" si="150"/>
        <v>44491</v>
      </c>
      <c r="K376" s="2">
        <f t="shared" si="151"/>
        <v>25</v>
      </c>
      <c r="L376" s="18">
        <f t="shared" si="152"/>
        <v>25</v>
      </c>
      <c r="M376" s="12">
        <f t="shared" si="153"/>
        <v>1.001575978</v>
      </c>
      <c r="N376" s="12">
        <f t="shared" ca="1" si="154"/>
        <v>1.008702612</v>
      </c>
      <c r="O376" s="18">
        <f t="shared" si="155"/>
        <v>0</v>
      </c>
      <c r="P376" s="14">
        <f t="shared" ca="1" si="156"/>
        <v>8.8038772999999999</v>
      </c>
      <c r="Q376" s="21">
        <f t="shared" si="160"/>
        <v>0</v>
      </c>
      <c r="R376" s="14">
        <f t="shared" si="157"/>
        <v>0</v>
      </c>
      <c r="S376" s="4" t="str">
        <f t="shared" si="158"/>
        <v>A+J=</v>
      </c>
      <c r="T376" s="35">
        <f t="shared" si="159"/>
        <v>44781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1">
        <f t="shared" si="161"/>
        <v>44531</v>
      </c>
      <c r="B377" s="15">
        <f t="shared" ca="1" si="145"/>
        <v>1020.80291988</v>
      </c>
      <c r="C377" s="14">
        <f t="shared" ca="1" si="146"/>
        <v>1011.636197</v>
      </c>
      <c r="D377" s="13">
        <f ca="1">IF(A377&lt;$B$1,VLOOKUP(A377,[1]DI!$A$4:$B$15000,2,FALSE),0)</f>
        <v>7.6499999999999999E-2</v>
      </c>
      <c r="E377" s="14">
        <f t="shared" ca="1" si="147"/>
        <v>1.0002925600000001</v>
      </c>
      <c r="F377" s="14">
        <f ca="1">(TRUNC(PRODUCT($E$12:$E376),16))</f>
        <v>1.0379705558080601</v>
      </c>
      <c r="G377" s="14">
        <f t="shared" ca="1" si="148"/>
        <v>1.0303357001192099</v>
      </c>
      <c r="H377" s="14">
        <f t="shared" ca="1" si="149"/>
        <v>1.0074100699999999</v>
      </c>
      <c r="I377" s="13">
        <f t="shared" si="162"/>
        <v>1.6E-2</v>
      </c>
      <c r="J377" s="35">
        <f t="shared" si="150"/>
        <v>44491</v>
      </c>
      <c r="K377" s="2">
        <f t="shared" si="151"/>
        <v>26</v>
      </c>
      <c r="L377" s="18">
        <f t="shared" si="152"/>
        <v>26</v>
      </c>
      <c r="M377" s="12">
        <f t="shared" si="153"/>
        <v>1.001639068</v>
      </c>
      <c r="N377" s="12">
        <f t="shared" ca="1" si="154"/>
        <v>1.0090612839999999</v>
      </c>
      <c r="O377" s="18">
        <f t="shared" si="155"/>
        <v>0</v>
      </c>
      <c r="P377" s="14">
        <f t="shared" ca="1" si="156"/>
        <v>9.16672288</v>
      </c>
      <c r="Q377" s="21">
        <f t="shared" si="160"/>
        <v>0</v>
      </c>
      <c r="R377" s="14">
        <f t="shared" si="157"/>
        <v>0</v>
      </c>
      <c r="S377" s="4" t="str">
        <f t="shared" si="158"/>
        <v>A+J=</v>
      </c>
      <c r="T377" s="35">
        <f t="shared" si="159"/>
        <v>44781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</row>
    <row r="378" spans="1:149" x14ac:dyDescent="0.15">
      <c r="A378" s="41">
        <f t="shared" si="161"/>
        <v>44532</v>
      </c>
      <c r="B378" s="15">
        <f t="shared" ca="1" si="145"/>
        <v>1021.1658787600001</v>
      </c>
      <c r="C378" s="14">
        <f t="shared" ca="1" si="146"/>
        <v>1011.636197</v>
      </c>
      <c r="D378" s="13">
        <f ca="1">IF(A378&lt;$B$1,VLOOKUP(A378,[1]DI!$A$4:$B$15000,2,FALSE),0)</f>
        <v>7.6499999999999999E-2</v>
      </c>
      <c r="E378" s="14">
        <f t="shared" ca="1" si="147"/>
        <v>1.0002925600000001</v>
      </c>
      <c r="F378" s="14">
        <f ca="1">(TRUNC(PRODUCT($E$12:$E377),16))</f>
        <v>1.0382742244738701</v>
      </c>
      <c r="G378" s="14">
        <f t="shared" ca="1" si="148"/>
        <v>1.0303357001192099</v>
      </c>
      <c r="H378" s="14">
        <f t="shared" ca="1" si="149"/>
        <v>1.00770479</v>
      </c>
      <c r="I378" s="13">
        <f t="shared" si="162"/>
        <v>1.6E-2</v>
      </c>
      <c r="J378" s="35">
        <f t="shared" si="150"/>
        <v>44491</v>
      </c>
      <c r="K378" s="2">
        <f t="shared" si="151"/>
        <v>27</v>
      </c>
      <c r="L378" s="18">
        <f t="shared" si="152"/>
        <v>27</v>
      </c>
      <c r="M378" s="12">
        <f t="shared" si="153"/>
        <v>1.001702163</v>
      </c>
      <c r="N378" s="12">
        <f t="shared" ca="1" si="154"/>
        <v>1.0094200680000001</v>
      </c>
      <c r="O378" s="18">
        <f t="shared" si="155"/>
        <v>0</v>
      </c>
      <c r="P378" s="14">
        <f t="shared" ca="1" si="156"/>
        <v>9.5296817600000008</v>
      </c>
      <c r="Q378" s="21">
        <f t="shared" si="160"/>
        <v>0</v>
      </c>
      <c r="R378" s="14">
        <f t="shared" si="157"/>
        <v>0</v>
      </c>
      <c r="S378" s="4" t="str">
        <f t="shared" si="158"/>
        <v>A+J=</v>
      </c>
      <c r="T378" s="35">
        <f t="shared" si="159"/>
        <v>44781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</row>
    <row r="379" spans="1:149" x14ac:dyDescent="0.15">
      <c r="A379" s="41">
        <f t="shared" si="161"/>
        <v>44533</v>
      </c>
      <c r="B379" s="15">
        <f t="shared" ca="1" si="145"/>
        <v>1021.52898028</v>
      </c>
      <c r="C379" s="14">
        <f t="shared" ca="1" si="146"/>
        <v>1011.636197</v>
      </c>
      <c r="D379" s="13">
        <f ca="1">IF(A379&lt;$B$1,VLOOKUP(A379,[1]DI!$A$4:$B$15000,2,FALSE),0)</f>
        <v>7.6499999999999999E-2</v>
      </c>
      <c r="E379" s="14">
        <f t="shared" ca="1" si="147"/>
        <v>1.0002925600000001</v>
      </c>
      <c r="F379" s="14">
        <f ca="1">(TRUNC(PRODUCT($E$12:$E378),16))</f>
        <v>1.0385779819809799</v>
      </c>
      <c r="G379" s="14">
        <f t="shared" ca="1" si="148"/>
        <v>1.0303357001192099</v>
      </c>
      <c r="H379" s="14">
        <f t="shared" ca="1" si="149"/>
        <v>1.0079996099999999</v>
      </c>
      <c r="I379" s="13">
        <f t="shared" si="162"/>
        <v>1.6E-2</v>
      </c>
      <c r="J379" s="35">
        <f t="shared" si="150"/>
        <v>44491</v>
      </c>
      <c r="K379" s="2">
        <f t="shared" si="151"/>
        <v>28</v>
      </c>
      <c r="L379" s="18">
        <f t="shared" si="152"/>
        <v>28</v>
      </c>
      <c r="M379" s="12">
        <f t="shared" si="153"/>
        <v>1.0017652619999999</v>
      </c>
      <c r="N379" s="12">
        <f t="shared" ca="1" si="154"/>
        <v>1.0097789930000001</v>
      </c>
      <c r="O379" s="18">
        <f t="shared" si="155"/>
        <v>0</v>
      </c>
      <c r="P379" s="14">
        <f t="shared" ca="1" si="156"/>
        <v>9.8927832799999997</v>
      </c>
      <c r="Q379" s="21">
        <f t="shared" si="160"/>
        <v>0</v>
      </c>
      <c r="R379" s="14">
        <f t="shared" si="157"/>
        <v>0</v>
      </c>
      <c r="S379" s="4" t="str">
        <f t="shared" si="158"/>
        <v>A+J=</v>
      </c>
      <c r="T379" s="35">
        <f t="shared" si="159"/>
        <v>44781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1">
        <f t="shared" si="161"/>
        <v>44534</v>
      </c>
      <c r="B380" s="15">
        <f t="shared" ca="1" si="145"/>
        <v>1021.89220421</v>
      </c>
      <c r="C380" s="14">
        <f t="shared" ca="1" si="146"/>
        <v>1011.636197</v>
      </c>
      <c r="D380" s="13">
        <f ca="1">IF(A380&lt;$B$1,VLOOKUP(A380,[1]DI!$A$4:$B$15000,2,FALSE),0)</f>
        <v>0</v>
      </c>
      <c r="E380" s="14">
        <f t="shared" ca="1" si="147"/>
        <v>1</v>
      </c>
      <c r="F380" s="14">
        <f ca="1">(TRUNC(PRODUCT($E$12:$E379),16))</f>
        <v>1.03888182835539</v>
      </c>
      <c r="G380" s="14">
        <f t="shared" ca="1" si="148"/>
        <v>1.0303357001192099</v>
      </c>
      <c r="H380" s="14">
        <f t="shared" ca="1" si="149"/>
        <v>1.00829451</v>
      </c>
      <c r="I380" s="13">
        <f t="shared" si="162"/>
        <v>1.6E-2</v>
      </c>
      <c r="J380" s="35">
        <f t="shared" si="150"/>
        <v>44491</v>
      </c>
      <c r="K380" s="2">
        <f t="shared" si="151"/>
        <v>28</v>
      </c>
      <c r="L380" s="18">
        <f t="shared" si="152"/>
        <v>29</v>
      </c>
      <c r="M380" s="12">
        <f t="shared" si="153"/>
        <v>1.0018283640000001</v>
      </c>
      <c r="N380" s="12">
        <f t="shared" ca="1" si="154"/>
        <v>1.0101380390000001</v>
      </c>
      <c r="O380" s="18">
        <f t="shared" si="155"/>
        <v>0</v>
      </c>
      <c r="P380" s="14">
        <f t="shared" ca="1" si="156"/>
        <v>10.25600721</v>
      </c>
      <c r="Q380" s="21">
        <f t="shared" si="160"/>
        <v>0</v>
      </c>
      <c r="R380" s="14">
        <f t="shared" si="157"/>
        <v>0</v>
      </c>
      <c r="S380" s="4" t="str">
        <f t="shared" si="158"/>
        <v>A+J=</v>
      </c>
      <c r="T380" s="35">
        <f t="shared" si="159"/>
        <v>44781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1">
        <f t="shared" si="161"/>
        <v>44535</v>
      </c>
      <c r="B381" s="15">
        <f t="shared" ca="1" si="145"/>
        <v>1021.89220421</v>
      </c>
      <c r="C381" s="14">
        <f t="shared" ca="1" si="146"/>
        <v>1011.636197</v>
      </c>
      <c r="D381" s="13">
        <f ca="1">IF(A381&lt;$B$1,VLOOKUP(A381,[1]DI!$A$4:$B$15000,2,FALSE),0)</f>
        <v>0</v>
      </c>
      <c r="E381" s="14">
        <f t="shared" ca="1" si="147"/>
        <v>1</v>
      </c>
      <c r="F381" s="14">
        <f ca="1">(TRUNC(PRODUCT($E$12:$E380),16))</f>
        <v>1.03888182835539</v>
      </c>
      <c r="G381" s="14">
        <f t="shared" ca="1" si="148"/>
        <v>1.0303357001192099</v>
      </c>
      <c r="H381" s="14">
        <f t="shared" ca="1" si="149"/>
        <v>1.00829451</v>
      </c>
      <c r="I381" s="13">
        <f t="shared" si="162"/>
        <v>1.6E-2</v>
      </c>
      <c r="J381" s="35">
        <f t="shared" si="150"/>
        <v>44491</v>
      </c>
      <c r="K381" s="2">
        <f t="shared" si="151"/>
        <v>28</v>
      </c>
      <c r="L381" s="18">
        <f t="shared" si="152"/>
        <v>29</v>
      </c>
      <c r="M381" s="12">
        <f t="shared" si="153"/>
        <v>1.0018283640000001</v>
      </c>
      <c r="N381" s="12">
        <f t="shared" ca="1" si="154"/>
        <v>1.0101380390000001</v>
      </c>
      <c r="O381" s="18">
        <f t="shared" si="155"/>
        <v>0</v>
      </c>
      <c r="P381" s="14">
        <f t="shared" ca="1" si="156"/>
        <v>10.25600721</v>
      </c>
      <c r="Q381" s="21">
        <f t="shared" si="160"/>
        <v>0</v>
      </c>
      <c r="R381" s="14">
        <f t="shared" si="157"/>
        <v>0</v>
      </c>
      <c r="S381" s="4" t="str">
        <f t="shared" si="158"/>
        <v>A+J=</v>
      </c>
      <c r="T381" s="35">
        <f t="shared" si="159"/>
        <v>44781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1">
        <f t="shared" si="161"/>
        <v>44536</v>
      </c>
      <c r="B382" s="15">
        <f t="shared" ca="1" si="145"/>
        <v>1021.89220421</v>
      </c>
      <c r="C382" s="14">
        <f t="shared" ca="1" si="146"/>
        <v>1011.636197</v>
      </c>
      <c r="D382" s="13">
        <f ca="1">IF(A382&lt;$B$1,VLOOKUP(A382,[1]DI!$A$4:$B$15000,2,FALSE),0)</f>
        <v>7.6499999999999999E-2</v>
      </c>
      <c r="E382" s="14">
        <f t="shared" ca="1" si="147"/>
        <v>1.0002925600000001</v>
      </c>
      <c r="F382" s="14">
        <f ca="1">(TRUNC(PRODUCT($E$12:$E381),16))</f>
        <v>1.03888182835539</v>
      </c>
      <c r="G382" s="14">
        <f t="shared" ca="1" si="148"/>
        <v>1.0303357001192099</v>
      </c>
      <c r="H382" s="14">
        <f t="shared" ca="1" si="149"/>
        <v>1.00829451</v>
      </c>
      <c r="I382" s="13">
        <f t="shared" si="162"/>
        <v>1.6E-2</v>
      </c>
      <c r="J382" s="35">
        <f t="shared" si="150"/>
        <v>44491</v>
      </c>
      <c r="K382" s="2">
        <f t="shared" si="151"/>
        <v>29</v>
      </c>
      <c r="L382" s="18">
        <f t="shared" si="152"/>
        <v>29</v>
      </c>
      <c r="M382" s="12">
        <f t="shared" si="153"/>
        <v>1.0018283640000001</v>
      </c>
      <c r="N382" s="12">
        <f t="shared" ca="1" si="154"/>
        <v>1.0101380390000001</v>
      </c>
      <c r="O382" s="18">
        <f t="shared" si="155"/>
        <v>0</v>
      </c>
      <c r="P382" s="14">
        <f t="shared" ca="1" si="156"/>
        <v>10.25600721</v>
      </c>
      <c r="Q382" s="21">
        <f t="shared" si="160"/>
        <v>0</v>
      </c>
      <c r="R382" s="14">
        <f t="shared" si="157"/>
        <v>0</v>
      </c>
      <c r="S382" s="4" t="str">
        <f t="shared" si="158"/>
        <v>A+J=</v>
      </c>
      <c r="T382" s="35">
        <f t="shared" si="159"/>
        <v>44781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1">
        <f t="shared" si="161"/>
        <v>44537</v>
      </c>
      <c r="B383" s="15">
        <f t="shared" ca="1" si="145"/>
        <v>1022.25556269</v>
      </c>
      <c r="C383" s="14">
        <f t="shared" ca="1" si="146"/>
        <v>1011.636197</v>
      </c>
      <c r="D383" s="13">
        <f ca="1">IF(A383&lt;$B$1,VLOOKUP(A383,[1]DI!$A$4:$B$15000,2,FALSE),0)</f>
        <v>7.6499999999999999E-2</v>
      </c>
      <c r="E383" s="14">
        <f t="shared" ca="1" si="147"/>
        <v>1.0002925600000001</v>
      </c>
      <c r="F383" s="14">
        <f ca="1">(TRUNC(PRODUCT($E$12:$E382),16))</f>
        <v>1.0391857636230899</v>
      </c>
      <c r="G383" s="14">
        <f t="shared" ca="1" si="148"/>
        <v>1.0303357001192099</v>
      </c>
      <c r="H383" s="14">
        <f t="shared" ca="1" si="149"/>
        <v>1.0085895</v>
      </c>
      <c r="I383" s="13">
        <f t="shared" si="162"/>
        <v>1.6E-2</v>
      </c>
      <c r="J383" s="35">
        <f t="shared" si="150"/>
        <v>44491</v>
      </c>
      <c r="K383" s="2">
        <f t="shared" si="151"/>
        <v>30</v>
      </c>
      <c r="L383" s="18">
        <f t="shared" si="152"/>
        <v>30</v>
      </c>
      <c r="M383" s="12">
        <f t="shared" si="153"/>
        <v>1.001891471</v>
      </c>
      <c r="N383" s="12">
        <f t="shared" ca="1" si="154"/>
        <v>1.010497218</v>
      </c>
      <c r="O383" s="18">
        <f t="shared" si="155"/>
        <v>0</v>
      </c>
      <c r="P383" s="14">
        <f t="shared" ca="1" si="156"/>
        <v>10.61936569</v>
      </c>
      <c r="Q383" s="21">
        <f t="shared" si="160"/>
        <v>0</v>
      </c>
      <c r="R383" s="14">
        <f t="shared" si="157"/>
        <v>0</v>
      </c>
      <c r="S383" s="4" t="str">
        <f t="shared" si="158"/>
        <v>A+J=</v>
      </c>
      <c r="T383" s="35">
        <f t="shared" si="159"/>
        <v>44781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1">
        <f t="shared" si="161"/>
        <v>44538</v>
      </c>
      <c r="B384" s="15">
        <f t="shared" ref="B384:B390" ca="1" si="163">IF(A384&lt;=TODAY(),C384+P384,IF(AND(A384&gt;TODAY(),A384&lt;=$B$1),IF(VLOOKUP(TODAY(),$A$10:$D$5000,4,FALSE)=0,"n.d",C384+P384),"n.d"))</f>
        <v>1022.61904358</v>
      </c>
      <c r="C384" s="14">
        <f t="shared" ref="C384:C390" ca="1" si="164">(C383-R383)</f>
        <v>1011.636197</v>
      </c>
      <c r="D384" s="13">
        <f ca="1">IF(A384&lt;$B$1,VLOOKUP(A384,[1]DI!$A$4:$B$15000,2,FALSE),0)</f>
        <v>7.6499999999999999E-2</v>
      </c>
      <c r="E384" s="14">
        <f t="shared" ref="E384:E390" ca="1" si="165">ROUND(((1+D384)^(1/252)),8)</f>
        <v>1.0002925600000001</v>
      </c>
      <c r="F384" s="14">
        <f ca="1">(TRUNC(PRODUCT($E$12:$E383),16))</f>
        <v>1.0394897878100999</v>
      </c>
      <c r="G384" s="14">
        <f t="shared" ref="G384:G390" ca="1" si="166">IF(O383&gt;0,F383,G383)</f>
        <v>1.0303357001192099</v>
      </c>
      <c r="H384" s="14">
        <f t="shared" ref="H384:H390" ca="1" si="167">ROUND(F384/G384,8)</f>
        <v>1.00888457</v>
      </c>
      <c r="I384" s="13">
        <f t="shared" si="162"/>
        <v>1.6E-2</v>
      </c>
      <c r="J384" s="35">
        <f t="shared" ref="J384:J390" si="168">IF(O383&gt;0,VLOOKUP(O383,W$12:AG$150,2),J383)</f>
        <v>44491</v>
      </c>
      <c r="K384" s="2">
        <f t="shared" ref="K384:K390" si="169">IF(A384&gt;J384,IF(NETWORKDAYS(J384,A384,$W$160:$W$544)-1=0,1,NETWORKDAYS(J384,A384,$W$160:$W$544)-1),0)</f>
        <v>31</v>
      </c>
      <c r="L384" s="18">
        <f t="shared" ref="L384:L390" si="170">IF(AND(K384=1,K383=1),1,IF(K384&gt;0,IF(K384=K383,K384+1,K384),0))</f>
        <v>31</v>
      </c>
      <c r="M384" s="12">
        <f t="shared" ref="M384:M390" si="171">ROUND((I384+1)^(L384/252),9)</f>
        <v>1.001954582</v>
      </c>
      <c r="N384" s="12">
        <f t="shared" ref="N384:N390" ca="1" si="172">ROUND(H384*M384,9)</f>
        <v>1.010856518</v>
      </c>
      <c r="O384" s="18">
        <f t="shared" ref="O384:O390" si="173">IF(VLOOKUP(A384,X$12:AE$150,8)=VLOOKUP(A383,X$12:AE$150,8),0,VLOOKUP(A384,X$12:AE$150,8))</f>
        <v>0</v>
      </c>
      <c r="P384" s="14">
        <f t="shared" ref="P384:P390" ca="1" si="174">TRUNC(((N384-1)*C384),8)</f>
        <v>10.98284658</v>
      </c>
      <c r="Q384" s="21">
        <f t="shared" si="160"/>
        <v>0</v>
      </c>
      <c r="R384" s="14">
        <f t="shared" ref="R384:R390" si="175">IF(Q384&gt;0,TRUNC(Q384*C384,8),0)</f>
        <v>0</v>
      </c>
      <c r="S384" s="4" t="str">
        <f t="shared" ref="S384:S390" si="176">IF(O383&gt;0,VLOOKUP(O383,W$12:AG$150,10),S383)</f>
        <v>A+J=</v>
      </c>
      <c r="T384" s="35">
        <f t="shared" ref="T384:T390" si="177">IF(O383&gt;0,VLOOKUP(O383,W$12:AG$150,11),T383)</f>
        <v>44781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1">
        <f t="shared" si="161"/>
        <v>44539</v>
      </c>
      <c r="B385" s="15">
        <f t="shared" ca="1" si="163"/>
        <v>1022.98265598</v>
      </c>
      <c r="C385" s="14">
        <f t="shared" ca="1" si="164"/>
        <v>1011.636197</v>
      </c>
      <c r="D385" s="13">
        <f ca="1">IF(A385&lt;$B$1,VLOOKUP(A385,[1]DI!$A$4:$B$15000,2,FALSE),0)</f>
        <v>9.1499999999999998E-2</v>
      </c>
      <c r="E385" s="14">
        <f t="shared" ca="1" si="165"/>
        <v>1.00034749</v>
      </c>
      <c r="F385" s="14">
        <f ca="1">(TRUNC(PRODUCT($E$12:$E384),16))</f>
        <v>1.03979390094242</v>
      </c>
      <c r="G385" s="14">
        <f t="shared" ca="1" si="166"/>
        <v>1.0303357001192099</v>
      </c>
      <c r="H385" s="14">
        <f t="shared" ca="1" si="167"/>
        <v>1.0091797300000001</v>
      </c>
      <c r="I385" s="13">
        <f t="shared" si="162"/>
        <v>1.6E-2</v>
      </c>
      <c r="J385" s="35">
        <f t="shared" si="168"/>
        <v>44491</v>
      </c>
      <c r="K385" s="2">
        <f t="shared" si="169"/>
        <v>32</v>
      </c>
      <c r="L385" s="18">
        <f t="shared" si="170"/>
        <v>32</v>
      </c>
      <c r="M385" s="12">
        <f t="shared" si="171"/>
        <v>1.002017696</v>
      </c>
      <c r="N385" s="12">
        <f t="shared" ca="1" si="172"/>
        <v>1.011215948</v>
      </c>
      <c r="O385" s="18">
        <f t="shared" si="173"/>
        <v>0</v>
      </c>
      <c r="P385" s="14">
        <f t="shared" ca="1" si="174"/>
        <v>11.34645898</v>
      </c>
      <c r="Q385" s="21">
        <f t="shared" si="160"/>
        <v>0</v>
      </c>
      <c r="R385" s="14">
        <f t="shared" si="175"/>
        <v>0</v>
      </c>
      <c r="S385" s="4" t="str">
        <f t="shared" si="176"/>
        <v>A+J=</v>
      </c>
      <c r="T385" s="35">
        <f t="shared" si="177"/>
        <v>44781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1">
        <f t="shared" si="161"/>
        <v>44540</v>
      </c>
      <c r="B386" s="15">
        <f t="shared" ca="1" si="163"/>
        <v>1023.40259425</v>
      </c>
      <c r="C386" s="14">
        <f t="shared" ca="1" si="164"/>
        <v>1011.636197</v>
      </c>
      <c r="D386" s="13">
        <f ca="1">IF(A386&lt;$B$1,VLOOKUP(A386,[1]DI!$A$4:$B$15000,2,FALSE),0)</f>
        <v>9.1499999999999998E-2</v>
      </c>
      <c r="E386" s="14">
        <f t="shared" ca="1" si="165"/>
        <v>1.00034749</v>
      </c>
      <c r="F386" s="14">
        <f ca="1">(TRUNC(PRODUCT($E$12:$E385),16))</f>
        <v>1.04015521892506</v>
      </c>
      <c r="G386" s="14">
        <f t="shared" ca="1" si="166"/>
        <v>1.0303357001192099</v>
      </c>
      <c r="H386" s="14">
        <f t="shared" ca="1" si="167"/>
        <v>1.00953041</v>
      </c>
      <c r="I386" s="13">
        <f t="shared" si="162"/>
        <v>1.6E-2</v>
      </c>
      <c r="J386" s="35">
        <f t="shared" si="168"/>
        <v>44491</v>
      </c>
      <c r="K386" s="2">
        <f t="shared" si="169"/>
        <v>33</v>
      </c>
      <c r="L386" s="18">
        <f t="shared" si="170"/>
        <v>33</v>
      </c>
      <c r="M386" s="12">
        <f t="shared" si="171"/>
        <v>1.002080815</v>
      </c>
      <c r="N386" s="12">
        <f t="shared" ca="1" si="172"/>
        <v>1.0116310559999999</v>
      </c>
      <c r="O386" s="18">
        <f t="shared" si="173"/>
        <v>0</v>
      </c>
      <c r="P386" s="14">
        <f t="shared" ca="1" si="174"/>
        <v>11.766397250000001</v>
      </c>
      <c r="Q386" s="21">
        <f t="shared" si="160"/>
        <v>0</v>
      </c>
      <c r="R386" s="14">
        <f t="shared" si="175"/>
        <v>0</v>
      </c>
      <c r="S386" s="4" t="str">
        <f t="shared" si="176"/>
        <v>A+J=</v>
      </c>
      <c r="T386" s="35">
        <f t="shared" si="177"/>
        <v>44781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1">
        <f t="shared" si="161"/>
        <v>44541</v>
      </c>
      <c r="B387" s="15">
        <f t="shared" ca="1" si="163"/>
        <v>1023.82270249</v>
      </c>
      <c r="C387" s="14">
        <f t="shared" ca="1" si="164"/>
        <v>1011.636197</v>
      </c>
      <c r="D387" s="13">
        <f ca="1">IF(A387&lt;$B$1,VLOOKUP(A387,[1]DI!$A$4:$B$15000,2,FALSE),0)</f>
        <v>0</v>
      </c>
      <c r="E387" s="14">
        <f t="shared" ca="1" si="165"/>
        <v>1</v>
      </c>
      <c r="F387" s="14">
        <f ca="1">(TRUNC(PRODUCT($E$12:$E386),16))</f>
        <v>1.0405166624620801</v>
      </c>
      <c r="G387" s="14">
        <f t="shared" ca="1" si="166"/>
        <v>1.0303357001192099</v>
      </c>
      <c r="H387" s="14">
        <f t="shared" ca="1" si="167"/>
        <v>1.0098812100000001</v>
      </c>
      <c r="I387" s="13">
        <f t="shared" si="162"/>
        <v>1.6E-2</v>
      </c>
      <c r="J387" s="35">
        <f t="shared" si="168"/>
        <v>44491</v>
      </c>
      <c r="K387" s="2">
        <f t="shared" si="169"/>
        <v>33</v>
      </c>
      <c r="L387" s="18">
        <f t="shared" si="170"/>
        <v>34</v>
      </c>
      <c r="M387" s="12">
        <f t="shared" si="171"/>
        <v>1.002143937</v>
      </c>
      <c r="N387" s="12">
        <f t="shared" ca="1" si="172"/>
        <v>1.0120463319999999</v>
      </c>
      <c r="O387" s="18">
        <f t="shared" si="173"/>
        <v>0</v>
      </c>
      <c r="P387" s="14">
        <f t="shared" ca="1" si="174"/>
        <v>12.18650549</v>
      </c>
      <c r="Q387" s="21">
        <f t="shared" si="160"/>
        <v>0</v>
      </c>
      <c r="R387" s="14">
        <f t="shared" si="175"/>
        <v>0</v>
      </c>
      <c r="S387" s="4" t="str">
        <f t="shared" si="176"/>
        <v>A+J=</v>
      </c>
      <c r="T387" s="35">
        <f t="shared" si="177"/>
        <v>44781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1">
        <f t="shared" si="161"/>
        <v>44542</v>
      </c>
      <c r="B388" s="15">
        <f t="shared" ca="1" si="163"/>
        <v>1023.82270249</v>
      </c>
      <c r="C388" s="14">
        <f t="shared" ca="1" si="164"/>
        <v>1011.636197</v>
      </c>
      <c r="D388" s="13">
        <f ca="1">IF(A388&lt;$B$1,VLOOKUP(A388,[1]DI!$A$4:$B$15000,2,FALSE),0)</f>
        <v>0</v>
      </c>
      <c r="E388" s="14">
        <f t="shared" ca="1" si="165"/>
        <v>1</v>
      </c>
      <c r="F388" s="14">
        <f ca="1">(TRUNC(PRODUCT($E$12:$E387),16))</f>
        <v>1.0405166624620801</v>
      </c>
      <c r="G388" s="14">
        <f t="shared" ca="1" si="166"/>
        <v>1.0303357001192099</v>
      </c>
      <c r="H388" s="14">
        <f t="shared" ca="1" si="167"/>
        <v>1.0098812100000001</v>
      </c>
      <c r="I388" s="13">
        <f t="shared" si="162"/>
        <v>1.6E-2</v>
      </c>
      <c r="J388" s="35">
        <f t="shared" si="168"/>
        <v>44491</v>
      </c>
      <c r="K388" s="2">
        <f t="shared" si="169"/>
        <v>33</v>
      </c>
      <c r="L388" s="18">
        <f t="shared" si="170"/>
        <v>34</v>
      </c>
      <c r="M388" s="12">
        <f t="shared" si="171"/>
        <v>1.002143937</v>
      </c>
      <c r="N388" s="12">
        <f t="shared" ca="1" si="172"/>
        <v>1.0120463319999999</v>
      </c>
      <c r="O388" s="18">
        <f t="shared" si="173"/>
        <v>0</v>
      </c>
      <c r="P388" s="14">
        <f t="shared" ca="1" si="174"/>
        <v>12.18650549</v>
      </c>
      <c r="Q388" s="21">
        <f t="shared" si="160"/>
        <v>0</v>
      </c>
      <c r="R388" s="14">
        <f t="shared" si="175"/>
        <v>0</v>
      </c>
      <c r="S388" s="4" t="str">
        <f t="shared" si="176"/>
        <v>A+J=</v>
      </c>
      <c r="T388" s="35">
        <f t="shared" si="177"/>
        <v>44781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1">
        <f t="shared" si="161"/>
        <v>44543</v>
      </c>
      <c r="B389" s="15">
        <f t="shared" ca="1" si="163"/>
        <v>1023.82270249</v>
      </c>
      <c r="C389" s="14">
        <f t="shared" ca="1" si="164"/>
        <v>1011.636197</v>
      </c>
      <c r="D389" s="13">
        <f ca="1">IF(A389&lt;$B$1,VLOOKUP(A389,[1]DI!$A$4:$B$15000,2,FALSE),0)</f>
        <v>9.1499999999999998E-2</v>
      </c>
      <c r="E389" s="14">
        <f t="shared" ca="1" si="165"/>
        <v>1.00034749</v>
      </c>
      <c r="F389" s="14">
        <f ca="1">(TRUNC(PRODUCT($E$12:$E388),16))</f>
        <v>1.0405166624620801</v>
      </c>
      <c r="G389" s="14">
        <f t="shared" ca="1" si="166"/>
        <v>1.0303357001192099</v>
      </c>
      <c r="H389" s="14">
        <f t="shared" ca="1" si="167"/>
        <v>1.0098812100000001</v>
      </c>
      <c r="I389" s="13">
        <f t="shared" si="162"/>
        <v>1.6E-2</v>
      </c>
      <c r="J389" s="35">
        <f t="shared" si="168"/>
        <v>44491</v>
      </c>
      <c r="K389" s="2">
        <f t="shared" si="169"/>
        <v>34</v>
      </c>
      <c r="L389" s="18">
        <f t="shared" si="170"/>
        <v>34</v>
      </c>
      <c r="M389" s="12">
        <f t="shared" si="171"/>
        <v>1.002143937</v>
      </c>
      <c r="N389" s="12">
        <f t="shared" ca="1" si="172"/>
        <v>1.0120463319999999</v>
      </c>
      <c r="O389" s="18">
        <f t="shared" si="173"/>
        <v>0</v>
      </c>
      <c r="P389" s="14">
        <f t="shared" ca="1" si="174"/>
        <v>12.18650549</v>
      </c>
      <c r="Q389" s="21">
        <f t="shared" si="160"/>
        <v>0</v>
      </c>
      <c r="R389" s="14">
        <f t="shared" si="175"/>
        <v>0</v>
      </c>
      <c r="S389" s="4" t="str">
        <f t="shared" si="176"/>
        <v>A+J=</v>
      </c>
      <c r="T389" s="35">
        <f t="shared" si="177"/>
        <v>44781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1">
        <f t="shared" si="161"/>
        <v>44544</v>
      </c>
      <c r="B390" s="15">
        <f t="shared" ca="1" si="163"/>
        <v>1024.2429816900001</v>
      </c>
      <c r="C390" s="14">
        <f t="shared" ca="1" si="164"/>
        <v>1011.636197</v>
      </c>
      <c r="D390" s="13">
        <f ca="1">IF(A390&lt;$B$1,VLOOKUP(A390,[1]DI!$A$4:$B$15000,2,FALSE),0)</f>
        <v>9.1499999999999998E-2</v>
      </c>
      <c r="E390" s="14">
        <f t="shared" ca="1" si="165"/>
        <v>1.00034749</v>
      </c>
      <c r="F390" s="14">
        <f ca="1">(TRUNC(PRODUCT($E$12:$E389),16))</f>
        <v>1.0408782315971199</v>
      </c>
      <c r="G390" s="14">
        <f t="shared" ca="1" si="166"/>
        <v>1.0303357001192099</v>
      </c>
      <c r="H390" s="14">
        <f t="shared" ca="1" si="167"/>
        <v>1.0102321299999999</v>
      </c>
      <c r="I390" s="13">
        <f t="shared" si="162"/>
        <v>1.6E-2</v>
      </c>
      <c r="J390" s="35">
        <f t="shared" si="168"/>
        <v>44491</v>
      </c>
      <c r="K390" s="2">
        <f t="shared" si="169"/>
        <v>35</v>
      </c>
      <c r="L390" s="18">
        <f t="shared" si="170"/>
        <v>35</v>
      </c>
      <c r="M390" s="12">
        <f t="shared" si="171"/>
        <v>1.002207064</v>
      </c>
      <c r="N390" s="12">
        <f t="shared" ca="1" si="172"/>
        <v>1.012461777</v>
      </c>
      <c r="O390" s="18">
        <f t="shared" si="173"/>
        <v>0</v>
      </c>
      <c r="P390" s="14">
        <f t="shared" ca="1" si="174"/>
        <v>12.60678469</v>
      </c>
      <c r="Q390" s="21">
        <f t="shared" si="160"/>
        <v>0</v>
      </c>
      <c r="R390" s="14">
        <f t="shared" si="175"/>
        <v>0</v>
      </c>
      <c r="S390" s="4" t="str">
        <f t="shared" si="176"/>
        <v>A+J=</v>
      </c>
      <c r="T390" s="35">
        <f t="shared" si="177"/>
        <v>44781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1">
        <f t="shared" si="161"/>
        <v>44545</v>
      </c>
      <c r="B391" s="15">
        <f t="shared" ref="B391:B410" ca="1" si="178">IF(A391&lt;=TODAY(),C391+P391,IF(AND(A391&gt;TODAY(),A391&lt;=$B$1),IF(VLOOKUP(TODAY(),$A$10:$D$5000,4,FALSE)=0,"n.d",C391+P391),"n.d"))</f>
        <v>1024.6634409600001</v>
      </c>
      <c r="C391" s="14">
        <f t="shared" ref="C391:C410" ca="1" si="179">(C390-R390)</f>
        <v>1011.636197</v>
      </c>
      <c r="D391" s="13">
        <f ca="1">IF(A391&lt;$B$1,VLOOKUP(A391,[1]DI!$A$4:$B$15000,2,FALSE),0)</f>
        <v>9.1499999999999998E-2</v>
      </c>
      <c r="E391" s="14">
        <f t="shared" ref="E391:E410" ca="1" si="180">ROUND(((1+D391)^(1/252)),8)</f>
        <v>1.00034749</v>
      </c>
      <c r="F391" s="14">
        <f ca="1">(TRUNC(PRODUCT($E$12:$E390),16))</f>
        <v>1.0412399263738199</v>
      </c>
      <c r="G391" s="14">
        <f t="shared" ref="G391:G410" ca="1" si="181">IF(O390&gt;0,F390,G390)</f>
        <v>1.0303357001192099</v>
      </c>
      <c r="H391" s="14">
        <f t="shared" ref="H391:H410" ca="1" si="182">ROUND(F391/G391,8)</f>
        <v>1.01058318</v>
      </c>
      <c r="I391" s="13">
        <f t="shared" si="162"/>
        <v>1.6E-2</v>
      </c>
      <c r="J391" s="35">
        <f t="shared" ref="J391:J410" si="183">IF(O390&gt;0,VLOOKUP(O390,W$12:AG$150,2),J390)</f>
        <v>44491</v>
      </c>
      <c r="K391" s="2">
        <f t="shared" ref="K391:K410" si="184">IF(A391&gt;J391,IF(NETWORKDAYS(J391,A391,$W$160:$W$544)-1=0,1,NETWORKDAYS(J391,A391,$W$160:$W$544)-1),0)</f>
        <v>36</v>
      </c>
      <c r="L391" s="18">
        <f t="shared" ref="L391:L410" si="185">IF(AND(K391=1,K390=1),1,IF(K391&gt;0,IF(K391=K390,K391+1,K391),0))</f>
        <v>36</v>
      </c>
      <c r="M391" s="12">
        <f t="shared" ref="M391:M410" si="186">ROUND((I391+1)^(L391/252),9)</f>
        <v>1.0022701940000001</v>
      </c>
      <c r="N391" s="12">
        <f t="shared" ref="N391:N410" ca="1" si="187">ROUND(H391*M391,9)</f>
        <v>1.0128774</v>
      </c>
      <c r="O391" s="18">
        <f t="shared" ref="O391:O410" si="188">IF(VLOOKUP(A391,X$12:AE$150,8)=VLOOKUP(A390,X$12:AE$150,8),0,VLOOKUP(A391,X$12:AE$150,8))</f>
        <v>0</v>
      </c>
      <c r="P391" s="14">
        <f t="shared" ref="P391:P410" ca="1" si="189">TRUNC(((N391-1)*C391),8)</f>
        <v>13.02724396</v>
      </c>
      <c r="Q391" s="21">
        <f t="shared" si="160"/>
        <v>0</v>
      </c>
      <c r="R391" s="14">
        <f t="shared" ref="R391:R410" si="190">IF(Q391&gt;0,TRUNC(Q391*C391,8),0)</f>
        <v>0</v>
      </c>
      <c r="S391" s="4" t="str">
        <f t="shared" ref="S391:S410" si="191">IF(O390&gt;0,VLOOKUP(O390,W$12:AG$150,10),S390)</f>
        <v>A+J=</v>
      </c>
      <c r="T391" s="35">
        <f t="shared" ref="T391:T410" si="192">IF(O390&gt;0,VLOOKUP(O390,W$12:AG$150,11),T390)</f>
        <v>44781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1">
        <f t="shared" si="161"/>
        <v>44546</v>
      </c>
      <c r="B392" s="15">
        <f t="shared" ca="1" si="178"/>
        <v>1025.0840711999999</v>
      </c>
      <c r="C392" s="14">
        <f t="shared" ca="1" si="179"/>
        <v>1011.636197</v>
      </c>
      <c r="D392" s="13">
        <f ca="1">IF(A392&lt;$B$1,VLOOKUP(A392,[1]DI!$A$4:$B$15000,2,FALSE),0)</f>
        <v>9.1499999999999998E-2</v>
      </c>
      <c r="E392" s="14">
        <f t="shared" ca="1" si="180"/>
        <v>1.00034749</v>
      </c>
      <c r="F392" s="14">
        <f ca="1">(TRUNC(PRODUCT($E$12:$E391),16))</f>
        <v>1.0416017468358301</v>
      </c>
      <c r="G392" s="14">
        <f t="shared" ca="1" si="181"/>
        <v>1.0303357001192099</v>
      </c>
      <c r="H392" s="14">
        <f t="shared" ca="1" si="182"/>
        <v>1.0109343500000001</v>
      </c>
      <c r="I392" s="13">
        <f t="shared" si="162"/>
        <v>1.6E-2</v>
      </c>
      <c r="J392" s="35">
        <f t="shared" si="183"/>
        <v>44491</v>
      </c>
      <c r="K392" s="2">
        <f t="shared" si="184"/>
        <v>37</v>
      </c>
      <c r="L392" s="18">
        <f t="shared" si="185"/>
        <v>37</v>
      </c>
      <c r="M392" s="12">
        <f t="shared" si="186"/>
        <v>1.0023333290000001</v>
      </c>
      <c r="N392" s="12">
        <f t="shared" ca="1" si="187"/>
        <v>1.0132931919999999</v>
      </c>
      <c r="O392" s="18">
        <f t="shared" si="188"/>
        <v>0</v>
      </c>
      <c r="P392" s="14">
        <f t="shared" ca="1" si="189"/>
        <v>13.447874199999999</v>
      </c>
      <c r="Q392" s="21">
        <f t="shared" si="160"/>
        <v>0</v>
      </c>
      <c r="R392" s="14">
        <f t="shared" si="190"/>
        <v>0</v>
      </c>
      <c r="S392" s="4" t="str">
        <f t="shared" si="191"/>
        <v>A+J=</v>
      </c>
      <c r="T392" s="35">
        <f t="shared" si="192"/>
        <v>44781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1">
        <f t="shared" si="161"/>
        <v>44547</v>
      </c>
      <c r="B393" s="15">
        <f t="shared" ca="1" si="178"/>
        <v>1025.5048724000001</v>
      </c>
      <c r="C393" s="14">
        <f t="shared" ca="1" si="179"/>
        <v>1011.636197</v>
      </c>
      <c r="D393" s="13">
        <f ca="1">IF(A393&lt;$B$1,VLOOKUP(A393,[1]DI!$A$4:$B$15000,2,FALSE),0)</f>
        <v>9.1499999999999998E-2</v>
      </c>
      <c r="E393" s="14">
        <f t="shared" ca="1" si="180"/>
        <v>1.00034749</v>
      </c>
      <c r="F393" s="14">
        <f ca="1">(TRUNC(PRODUCT($E$12:$E392),16))</f>
        <v>1.0419636930268401</v>
      </c>
      <c r="G393" s="14">
        <f t="shared" ca="1" si="181"/>
        <v>1.0303357001192099</v>
      </c>
      <c r="H393" s="14">
        <f t="shared" ca="1" si="182"/>
        <v>1.0112856400000001</v>
      </c>
      <c r="I393" s="13">
        <f t="shared" si="162"/>
        <v>1.6E-2</v>
      </c>
      <c r="J393" s="35">
        <f t="shared" si="183"/>
        <v>44491</v>
      </c>
      <c r="K393" s="2">
        <f t="shared" si="184"/>
        <v>38</v>
      </c>
      <c r="L393" s="18">
        <f t="shared" si="185"/>
        <v>38</v>
      </c>
      <c r="M393" s="12">
        <f t="shared" si="186"/>
        <v>1.0023964670000001</v>
      </c>
      <c r="N393" s="12">
        <f t="shared" ca="1" si="187"/>
        <v>1.013709153</v>
      </c>
      <c r="O393" s="18">
        <f t="shared" si="188"/>
        <v>0</v>
      </c>
      <c r="P393" s="14">
        <f t="shared" ca="1" si="189"/>
        <v>13.868675400000001</v>
      </c>
      <c r="Q393" s="21">
        <f t="shared" si="160"/>
        <v>0</v>
      </c>
      <c r="R393" s="14">
        <f t="shared" si="190"/>
        <v>0</v>
      </c>
      <c r="S393" s="4" t="str">
        <f t="shared" si="191"/>
        <v>A+J=</v>
      </c>
      <c r="T393" s="35">
        <f t="shared" si="192"/>
        <v>44781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1">
        <f t="shared" si="161"/>
        <v>44548</v>
      </c>
      <c r="B394" s="15">
        <f t="shared" ca="1" si="178"/>
        <v>1025.92584457</v>
      </c>
      <c r="C394" s="14">
        <f t="shared" ca="1" si="179"/>
        <v>1011.636197</v>
      </c>
      <c r="D394" s="13">
        <f ca="1">IF(A394&lt;$B$1,VLOOKUP(A394,[1]DI!$A$4:$B$15000,2,FALSE),0)</f>
        <v>0</v>
      </c>
      <c r="E394" s="14">
        <f t="shared" ca="1" si="180"/>
        <v>1</v>
      </c>
      <c r="F394" s="14">
        <f ca="1">(TRUNC(PRODUCT($E$12:$E393),16))</f>
        <v>1.04232576499053</v>
      </c>
      <c r="G394" s="14">
        <f t="shared" ca="1" si="181"/>
        <v>1.0303357001192099</v>
      </c>
      <c r="H394" s="14">
        <f t="shared" ca="1" si="182"/>
        <v>1.01163705</v>
      </c>
      <c r="I394" s="13">
        <f t="shared" si="162"/>
        <v>1.6E-2</v>
      </c>
      <c r="J394" s="35">
        <f t="shared" si="183"/>
        <v>44491</v>
      </c>
      <c r="K394" s="2">
        <f t="shared" si="184"/>
        <v>38</v>
      </c>
      <c r="L394" s="18">
        <f t="shared" si="185"/>
        <v>39</v>
      </c>
      <c r="M394" s="12">
        <f t="shared" si="186"/>
        <v>1.0024596100000001</v>
      </c>
      <c r="N394" s="12">
        <f t="shared" ca="1" si="187"/>
        <v>1.014125283</v>
      </c>
      <c r="O394" s="18">
        <f t="shared" si="188"/>
        <v>0</v>
      </c>
      <c r="P394" s="14">
        <f t="shared" ca="1" si="189"/>
        <v>14.28964757</v>
      </c>
      <c r="Q394" s="21">
        <f t="shared" si="160"/>
        <v>0</v>
      </c>
      <c r="R394" s="14">
        <f t="shared" si="190"/>
        <v>0</v>
      </c>
      <c r="S394" s="4" t="str">
        <f t="shared" si="191"/>
        <v>A+J=</v>
      </c>
      <c r="T394" s="35">
        <f t="shared" si="192"/>
        <v>44781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1">
        <f t="shared" si="161"/>
        <v>44549</v>
      </c>
      <c r="B395" s="15">
        <f t="shared" ca="1" si="178"/>
        <v>1025.92584457</v>
      </c>
      <c r="C395" s="14">
        <f t="shared" ca="1" si="179"/>
        <v>1011.636197</v>
      </c>
      <c r="D395" s="13">
        <f ca="1">IF(A395&lt;$B$1,VLOOKUP(A395,[1]DI!$A$4:$B$15000,2,FALSE),0)</f>
        <v>0</v>
      </c>
      <c r="E395" s="14">
        <f t="shared" ca="1" si="180"/>
        <v>1</v>
      </c>
      <c r="F395" s="14">
        <f ca="1">(TRUNC(PRODUCT($E$12:$E394),16))</f>
        <v>1.04232576499053</v>
      </c>
      <c r="G395" s="14">
        <f t="shared" ca="1" si="181"/>
        <v>1.0303357001192099</v>
      </c>
      <c r="H395" s="14">
        <f t="shared" ca="1" si="182"/>
        <v>1.01163705</v>
      </c>
      <c r="I395" s="13">
        <f t="shared" si="162"/>
        <v>1.6E-2</v>
      </c>
      <c r="J395" s="35">
        <f t="shared" si="183"/>
        <v>44491</v>
      </c>
      <c r="K395" s="2">
        <f t="shared" si="184"/>
        <v>38</v>
      </c>
      <c r="L395" s="18">
        <f t="shared" si="185"/>
        <v>39</v>
      </c>
      <c r="M395" s="12">
        <f t="shared" si="186"/>
        <v>1.0024596100000001</v>
      </c>
      <c r="N395" s="12">
        <f t="shared" ca="1" si="187"/>
        <v>1.014125283</v>
      </c>
      <c r="O395" s="18">
        <f t="shared" si="188"/>
        <v>0</v>
      </c>
      <c r="P395" s="14">
        <f t="shared" ca="1" si="189"/>
        <v>14.28964757</v>
      </c>
      <c r="Q395" s="21">
        <f t="shared" si="160"/>
        <v>0</v>
      </c>
      <c r="R395" s="14">
        <f t="shared" si="190"/>
        <v>0</v>
      </c>
      <c r="S395" s="4" t="str">
        <f t="shared" si="191"/>
        <v>A+J=</v>
      </c>
      <c r="T395" s="35">
        <f t="shared" si="192"/>
        <v>44781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1">
        <f t="shared" si="161"/>
        <v>44550</v>
      </c>
      <c r="B396" s="15">
        <f t="shared" ca="1" si="178"/>
        <v>1025.92584457</v>
      </c>
      <c r="C396" s="14">
        <f t="shared" ca="1" si="179"/>
        <v>1011.636197</v>
      </c>
      <c r="D396" s="13">
        <f ca="1">IF(A396&lt;$B$1,VLOOKUP(A396,[1]DI!$A$4:$B$15000,2,FALSE),0)</f>
        <v>9.1499999999999998E-2</v>
      </c>
      <c r="E396" s="14">
        <f t="shared" ca="1" si="180"/>
        <v>1.00034749</v>
      </c>
      <c r="F396" s="14">
        <f ca="1">(TRUNC(PRODUCT($E$12:$E395),16))</f>
        <v>1.04232576499053</v>
      </c>
      <c r="G396" s="14">
        <f t="shared" ca="1" si="181"/>
        <v>1.0303357001192099</v>
      </c>
      <c r="H396" s="14">
        <f t="shared" ca="1" si="182"/>
        <v>1.01163705</v>
      </c>
      <c r="I396" s="13">
        <f t="shared" si="162"/>
        <v>1.6E-2</v>
      </c>
      <c r="J396" s="35">
        <f t="shared" si="183"/>
        <v>44491</v>
      </c>
      <c r="K396" s="2">
        <f t="shared" si="184"/>
        <v>39</v>
      </c>
      <c r="L396" s="18">
        <f t="shared" si="185"/>
        <v>39</v>
      </c>
      <c r="M396" s="12">
        <f t="shared" si="186"/>
        <v>1.0024596100000001</v>
      </c>
      <c r="N396" s="12">
        <f t="shared" ca="1" si="187"/>
        <v>1.014125283</v>
      </c>
      <c r="O396" s="18">
        <f t="shared" si="188"/>
        <v>0</v>
      </c>
      <c r="P396" s="14">
        <f t="shared" ca="1" si="189"/>
        <v>14.28964757</v>
      </c>
      <c r="Q396" s="21">
        <f t="shared" ref="Q396:Q459" si="193">IF($O396&gt;0,VLOOKUP($O396,$W$12:$AC$150,7),0)</f>
        <v>0</v>
      </c>
      <c r="R396" s="14">
        <f t="shared" si="190"/>
        <v>0</v>
      </c>
      <c r="S396" s="4" t="str">
        <f t="shared" si="191"/>
        <v>A+J=</v>
      </c>
      <c r="T396" s="35">
        <f t="shared" si="192"/>
        <v>44781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1">
        <f t="shared" ref="A397:A460" si="194">(A396+1)</f>
        <v>44551</v>
      </c>
      <c r="B397" s="15">
        <f t="shared" ca="1" si="178"/>
        <v>1026.34698568</v>
      </c>
      <c r="C397" s="14">
        <f t="shared" ca="1" si="179"/>
        <v>1011.636197</v>
      </c>
      <c r="D397" s="13">
        <f ca="1">IF(A397&lt;$B$1,VLOOKUP(A397,[1]DI!$A$4:$B$15000,2,FALSE),0)</f>
        <v>9.1499999999999998E-2</v>
      </c>
      <c r="E397" s="14">
        <f t="shared" ca="1" si="180"/>
        <v>1.00034749</v>
      </c>
      <c r="F397" s="14">
        <f ca="1">(TRUNC(PRODUCT($E$12:$E396),16))</f>
        <v>1.04268796277061</v>
      </c>
      <c r="G397" s="14">
        <f t="shared" ca="1" si="181"/>
        <v>1.0303357001192099</v>
      </c>
      <c r="H397" s="14">
        <f t="shared" ca="1" si="182"/>
        <v>1.0119885799999999</v>
      </c>
      <c r="I397" s="13">
        <f t="shared" ref="I397:I460" si="195">I396</f>
        <v>1.6E-2</v>
      </c>
      <c r="J397" s="35">
        <f t="shared" si="183"/>
        <v>44491</v>
      </c>
      <c r="K397" s="2">
        <f t="shared" si="184"/>
        <v>40</v>
      </c>
      <c r="L397" s="18">
        <f t="shared" si="185"/>
        <v>40</v>
      </c>
      <c r="M397" s="12">
        <f t="shared" si="186"/>
        <v>1.0025227560000001</v>
      </c>
      <c r="N397" s="12">
        <f t="shared" ca="1" si="187"/>
        <v>1.0145415799999999</v>
      </c>
      <c r="O397" s="18">
        <f t="shared" si="188"/>
        <v>0</v>
      </c>
      <c r="P397" s="14">
        <f t="shared" ca="1" si="189"/>
        <v>14.71078868</v>
      </c>
      <c r="Q397" s="21">
        <f t="shared" si="193"/>
        <v>0</v>
      </c>
      <c r="R397" s="14">
        <f t="shared" si="190"/>
        <v>0</v>
      </c>
      <c r="S397" s="4" t="str">
        <f t="shared" si="191"/>
        <v>A+J=</v>
      </c>
      <c r="T397" s="35">
        <f t="shared" si="192"/>
        <v>44781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1">
        <f t="shared" si="194"/>
        <v>44552</v>
      </c>
      <c r="B398" s="15">
        <f t="shared" ca="1" si="178"/>
        <v>1026.7683088900001</v>
      </c>
      <c r="C398" s="14">
        <f t="shared" ca="1" si="179"/>
        <v>1011.636197</v>
      </c>
      <c r="D398" s="13">
        <f ca="1">IF(A398&lt;$B$1,VLOOKUP(A398,[1]DI!$A$4:$B$15000,2,FALSE),0)</f>
        <v>9.1499999999999998E-2</v>
      </c>
      <c r="E398" s="14">
        <f t="shared" ca="1" si="180"/>
        <v>1.00034749</v>
      </c>
      <c r="F398" s="14">
        <f ca="1">(TRUNC(PRODUCT($E$12:$E397),16))</f>
        <v>1.04305028641079</v>
      </c>
      <c r="G398" s="14">
        <f t="shared" ca="1" si="181"/>
        <v>1.0303357001192099</v>
      </c>
      <c r="H398" s="14">
        <f t="shared" ca="1" si="182"/>
        <v>1.0123402399999999</v>
      </c>
      <c r="I398" s="13">
        <f t="shared" si="195"/>
        <v>1.6E-2</v>
      </c>
      <c r="J398" s="35">
        <f t="shared" si="183"/>
        <v>44491</v>
      </c>
      <c r="K398" s="2">
        <f t="shared" si="184"/>
        <v>41</v>
      </c>
      <c r="L398" s="18">
        <f t="shared" si="185"/>
        <v>41</v>
      </c>
      <c r="M398" s="12">
        <f t="shared" si="186"/>
        <v>1.002585906</v>
      </c>
      <c r="N398" s="12">
        <f t="shared" ca="1" si="187"/>
        <v>1.0149580570000001</v>
      </c>
      <c r="O398" s="18">
        <f t="shared" si="188"/>
        <v>0</v>
      </c>
      <c r="P398" s="14">
        <f t="shared" ca="1" si="189"/>
        <v>15.132111889999999</v>
      </c>
      <c r="Q398" s="21">
        <f t="shared" si="193"/>
        <v>0</v>
      </c>
      <c r="R398" s="14">
        <f t="shared" si="190"/>
        <v>0</v>
      </c>
      <c r="S398" s="4" t="str">
        <f t="shared" si="191"/>
        <v>A+J=</v>
      </c>
      <c r="T398" s="35">
        <f t="shared" si="192"/>
        <v>44781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1">
        <f t="shared" si="194"/>
        <v>44553</v>
      </c>
      <c r="B399" s="15">
        <f t="shared" ca="1" si="178"/>
        <v>1027.1897929500001</v>
      </c>
      <c r="C399" s="14">
        <f t="shared" ca="1" si="179"/>
        <v>1011.636197</v>
      </c>
      <c r="D399" s="13">
        <f ca="1">IF(A399&lt;$B$1,VLOOKUP(A399,[1]DI!$A$4:$B$15000,2,FALSE),0)</f>
        <v>9.1499999999999998E-2</v>
      </c>
      <c r="E399" s="14">
        <f t="shared" ca="1" si="180"/>
        <v>1.00034749</v>
      </c>
      <c r="F399" s="14">
        <f ca="1">(TRUNC(PRODUCT($E$12:$E398),16))</f>
        <v>1.04341273595481</v>
      </c>
      <c r="G399" s="14">
        <f t="shared" ca="1" si="181"/>
        <v>1.0303357001192099</v>
      </c>
      <c r="H399" s="14">
        <f t="shared" ca="1" si="182"/>
        <v>1.0126920100000001</v>
      </c>
      <c r="I399" s="13">
        <f t="shared" si="195"/>
        <v>1.6E-2</v>
      </c>
      <c r="J399" s="35">
        <f t="shared" si="183"/>
        <v>44491</v>
      </c>
      <c r="K399" s="2">
        <f t="shared" si="184"/>
        <v>42</v>
      </c>
      <c r="L399" s="18">
        <f t="shared" si="185"/>
        <v>42</v>
      </c>
      <c r="M399" s="12">
        <f t="shared" si="186"/>
        <v>1.0026490610000001</v>
      </c>
      <c r="N399" s="12">
        <f t="shared" ca="1" si="187"/>
        <v>1.0153746930000001</v>
      </c>
      <c r="O399" s="18">
        <f t="shared" si="188"/>
        <v>0</v>
      </c>
      <c r="P399" s="14">
        <f t="shared" ca="1" si="189"/>
        <v>15.55359595</v>
      </c>
      <c r="Q399" s="21">
        <f t="shared" si="193"/>
        <v>0</v>
      </c>
      <c r="R399" s="14">
        <f t="shared" si="190"/>
        <v>0</v>
      </c>
      <c r="S399" s="4" t="str">
        <f t="shared" si="191"/>
        <v>A+J=</v>
      </c>
      <c r="T399" s="35">
        <f t="shared" si="192"/>
        <v>44781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1">
        <f t="shared" si="194"/>
        <v>44554</v>
      </c>
      <c r="B400" s="15">
        <f t="shared" ca="1" si="178"/>
        <v>1027.6114672000001</v>
      </c>
      <c r="C400" s="14">
        <f t="shared" ca="1" si="179"/>
        <v>1011.636197</v>
      </c>
      <c r="D400" s="13">
        <f ca="1">IF(A400&lt;$B$1,VLOOKUP(A400,[1]DI!$A$4:$B$15000,2,FALSE),0)</f>
        <v>9.1499999999999998E-2</v>
      </c>
      <c r="E400" s="14">
        <f t="shared" ca="1" si="180"/>
        <v>1.00034749</v>
      </c>
      <c r="F400" s="14">
        <f ca="1">(TRUNC(PRODUCT($E$12:$E399),16))</f>
        <v>1.0437753114464301</v>
      </c>
      <c r="G400" s="14">
        <f t="shared" ca="1" si="181"/>
        <v>1.0303357001192099</v>
      </c>
      <c r="H400" s="14">
        <f t="shared" ca="1" si="182"/>
        <v>1.0130439200000001</v>
      </c>
      <c r="I400" s="13">
        <f t="shared" si="195"/>
        <v>1.6E-2</v>
      </c>
      <c r="J400" s="35">
        <f t="shared" si="183"/>
        <v>44491</v>
      </c>
      <c r="K400" s="2">
        <f t="shared" si="184"/>
        <v>43</v>
      </c>
      <c r="L400" s="18">
        <f t="shared" si="185"/>
        <v>43</v>
      </c>
      <c r="M400" s="12">
        <f t="shared" si="186"/>
        <v>1.002712219</v>
      </c>
      <c r="N400" s="12">
        <f t="shared" ca="1" si="187"/>
        <v>1.015791517</v>
      </c>
      <c r="O400" s="18">
        <f t="shared" si="188"/>
        <v>0</v>
      </c>
      <c r="P400" s="14">
        <f t="shared" ca="1" si="189"/>
        <v>15.975270200000001</v>
      </c>
      <c r="Q400" s="21">
        <f t="shared" si="193"/>
        <v>0</v>
      </c>
      <c r="R400" s="14">
        <f t="shared" si="190"/>
        <v>0</v>
      </c>
      <c r="S400" s="4" t="str">
        <f t="shared" si="191"/>
        <v>A+J=</v>
      </c>
      <c r="T400" s="35">
        <f t="shared" si="192"/>
        <v>44781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1">
        <f t="shared" si="194"/>
        <v>44555</v>
      </c>
      <c r="B401" s="15">
        <f t="shared" ca="1" si="178"/>
        <v>1028.0333022899999</v>
      </c>
      <c r="C401" s="14">
        <f t="shared" ca="1" si="179"/>
        <v>1011.636197</v>
      </c>
      <c r="D401" s="13">
        <f ca="1">IF(A401&lt;$B$1,VLOOKUP(A401,[1]DI!$A$4:$B$15000,2,FALSE),0)</f>
        <v>0</v>
      </c>
      <c r="E401" s="14">
        <f t="shared" ca="1" si="180"/>
        <v>1</v>
      </c>
      <c r="F401" s="14">
        <f ca="1">(TRUNC(PRODUCT($E$12:$E400),16))</f>
        <v>1.04413801292941</v>
      </c>
      <c r="G401" s="14">
        <f t="shared" ca="1" si="181"/>
        <v>1.0303357001192099</v>
      </c>
      <c r="H401" s="14">
        <f t="shared" ca="1" si="182"/>
        <v>1.0133959400000001</v>
      </c>
      <c r="I401" s="13">
        <f t="shared" si="195"/>
        <v>1.6E-2</v>
      </c>
      <c r="J401" s="35">
        <f t="shared" si="183"/>
        <v>44491</v>
      </c>
      <c r="K401" s="2">
        <f t="shared" si="184"/>
        <v>43</v>
      </c>
      <c r="L401" s="18">
        <f t="shared" si="185"/>
        <v>44</v>
      </c>
      <c r="M401" s="12">
        <f t="shared" si="186"/>
        <v>1.002775381</v>
      </c>
      <c r="N401" s="12">
        <f t="shared" ca="1" si="187"/>
        <v>1.0162085000000001</v>
      </c>
      <c r="O401" s="18">
        <f t="shared" si="188"/>
        <v>0</v>
      </c>
      <c r="P401" s="14">
        <f t="shared" ca="1" si="189"/>
        <v>16.397105289999999</v>
      </c>
      <c r="Q401" s="21">
        <f t="shared" si="193"/>
        <v>0</v>
      </c>
      <c r="R401" s="14">
        <f t="shared" si="190"/>
        <v>0</v>
      </c>
      <c r="S401" s="4" t="str">
        <f t="shared" si="191"/>
        <v>A+J=</v>
      </c>
      <c r="T401" s="35">
        <f t="shared" si="192"/>
        <v>44781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1">
        <f t="shared" si="194"/>
        <v>44556</v>
      </c>
      <c r="B402" s="15">
        <f t="shared" ca="1" si="178"/>
        <v>1028.0333022899999</v>
      </c>
      <c r="C402" s="14">
        <f t="shared" ca="1" si="179"/>
        <v>1011.636197</v>
      </c>
      <c r="D402" s="13">
        <f ca="1">IF(A402&lt;$B$1,VLOOKUP(A402,[1]DI!$A$4:$B$15000,2,FALSE),0)</f>
        <v>0</v>
      </c>
      <c r="E402" s="14">
        <f t="shared" ca="1" si="180"/>
        <v>1</v>
      </c>
      <c r="F402" s="14">
        <f ca="1">(TRUNC(PRODUCT($E$12:$E401),16))</f>
        <v>1.04413801292941</v>
      </c>
      <c r="G402" s="14">
        <f t="shared" ca="1" si="181"/>
        <v>1.0303357001192099</v>
      </c>
      <c r="H402" s="14">
        <f t="shared" ca="1" si="182"/>
        <v>1.0133959400000001</v>
      </c>
      <c r="I402" s="13">
        <f t="shared" si="195"/>
        <v>1.6E-2</v>
      </c>
      <c r="J402" s="35">
        <f t="shared" si="183"/>
        <v>44491</v>
      </c>
      <c r="K402" s="2">
        <f t="shared" si="184"/>
        <v>43</v>
      </c>
      <c r="L402" s="18">
        <f t="shared" si="185"/>
        <v>44</v>
      </c>
      <c r="M402" s="12">
        <f t="shared" si="186"/>
        <v>1.002775381</v>
      </c>
      <c r="N402" s="12">
        <f t="shared" ca="1" si="187"/>
        <v>1.0162085000000001</v>
      </c>
      <c r="O402" s="18">
        <f t="shared" si="188"/>
        <v>0</v>
      </c>
      <c r="P402" s="14">
        <f t="shared" ca="1" si="189"/>
        <v>16.397105289999999</v>
      </c>
      <c r="Q402" s="21">
        <f t="shared" si="193"/>
        <v>0</v>
      </c>
      <c r="R402" s="14">
        <f t="shared" si="190"/>
        <v>0</v>
      </c>
      <c r="S402" s="4" t="str">
        <f t="shared" si="191"/>
        <v>A+J=</v>
      </c>
      <c r="T402" s="35">
        <f t="shared" si="192"/>
        <v>44781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1">
        <f t="shared" si="194"/>
        <v>44557</v>
      </c>
      <c r="B403" s="15">
        <f t="shared" ca="1" si="178"/>
        <v>1028.0333022899999</v>
      </c>
      <c r="C403" s="14">
        <f t="shared" ca="1" si="179"/>
        <v>1011.636197</v>
      </c>
      <c r="D403" s="13">
        <f ca="1">IF(A403&lt;$B$1,VLOOKUP(A403,[1]DI!$A$4:$B$15000,2,FALSE),0)</f>
        <v>9.1499999999999998E-2</v>
      </c>
      <c r="E403" s="14">
        <f t="shared" ca="1" si="180"/>
        <v>1.00034749</v>
      </c>
      <c r="F403" s="14">
        <f ca="1">(TRUNC(PRODUCT($E$12:$E402),16))</f>
        <v>1.04413801292941</v>
      </c>
      <c r="G403" s="14">
        <f t="shared" ca="1" si="181"/>
        <v>1.0303357001192099</v>
      </c>
      <c r="H403" s="14">
        <f t="shared" ca="1" si="182"/>
        <v>1.0133959400000001</v>
      </c>
      <c r="I403" s="13">
        <f t="shared" si="195"/>
        <v>1.6E-2</v>
      </c>
      <c r="J403" s="35">
        <f t="shared" si="183"/>
        <v>44491</v>
      </c>
      <c r="K403" s="2">
        <f t="shared" si="184"/>
        <v>44</v>
      </c>
      <c r="L403" s="18">
        <f t="shared" si="185"/>
        <v>44</v>
      </c>
      <c r="M403" s="12">
        <f t="shared" si="186"/>
        <v>1.002775381</v>
      </c>
      <c r="N403" s="12">
        <f t="shared" ca="1" si="187"/>
        <v>1.0162085000000001</v>
      </c>
      <c r="O403" s="18">
        <f t="shared" si="188"/>
        <v>0</v>
      </c>
      <c r="P403" s="14">
        <f t="shared" ca="1" si="189"/>
        <v>16.397105289999999</v>
      </c>
      <c r="Q403" s="21">
        <f t="shared" si="193"/>
        <v>0</v>
      </c>
      <c r="R403" s="14">
        <f t="shared" si="190"/>
        <v>0</v>
      </c>
      <c r="S403" s="4" t="str">
        <f t="shared" si="191"/>
        <v>A+J=</v>
      </c>
      <c r="T403" s="35">
        <f t="shared" si="192"/>
        <v>44781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1">
        <f t="shared" si="194"/>
        <v>44558</v>
      </c>
      <c r="B404" s="15">
        <f t="shared" ca="1" si="178"/>
        <v>1028.4553093700001</v>
      </c>
      <c r="C404" s="14">
        <f t="shared" ca="1" si="179"/>
        <v>1011.636197</v>
      </c>
      <c r="D404" s="13">
        <f ca="1">IF(A404&lt;$B$1,VLOOKUP(A404,[1]DI!$A$4:$B$15000,2,FALSE),0)</f>
        <v>9.1499999999999998E-2</v>
      </c>
      <c r="E404" s="14">
        <f t="shared" ca="1" si="180"/>
        <v>1.00034749</v>
      </c>
      <c r="F404" s="14">
        <f ca="1">(TRUNC(PRODUCT($E$12:$E403),16))</f>
        <v>1.04450084044752</v>
      </c>
      <c r="G404" s="14">
        <f t="shared" ca="1" si="181"/>
        <v>1.0303357001192099</v>
      </c>
      <c r="H404" s="14">
        <f t="shared" ca="1" si="182"/>
        <v>1.0137480800000001</v>
      </c>
      <c r="I404" s="13">
        <f t="shared" si="195"/>
        <v>1.6E-2</v>
      </c>
      <c r="J404" s="35">
        <f t="shared" si="183"/>
        <v>44491</v>
      </c>
      <c r="K404" s="2">
        <f t="shared" si="184"/>
        <v>45</v>
      </c>
      <c r="L404" s="18">
        <f t="shared" si="185"/>
        <v>45</v>
      </c>
      <c r="M404" s="12">
        <f t="shared" si="186"/>
        <v>1.0028385479999999</v>
      </c>
      <c r="N404" s="12">
        <f t="shared" ca="1" si="187"/>
        <v>1.016625653</v>
      </c>
      <c r="O404" s="18">
        <f t="shared" si="188"/>
        <v>0</v>
      </c>
      <c r="P404" s="14">
        <f t="shared" ca="1" si="189"/>
        <v>16.819112369999999</v>
      </c>
      <c r="Q404" s="21">
        <f t="shared" si="193"/>
        <v>0</v>
      </c>
      <c r="R404" s="14">
        <f t="shared" si="190"/>
        <v>0</v>
      </c>
      <c r="S404" s="4" t="str">
        <f t="shared" si="191"/>
        <v>A+J=</v>
      </c>
      <c r="T404" s="35">
        <f t="shared" si="192"/>
        <v>44781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1">
        <f t="shared" si="194"/>
        <v>44559</v>
      </c>
      <c r="B405" s="15">
        <f t="shared" ca="1" si="178"/>
        <v>1028.8774955000001</v>
      </c>
      <c r="C405" s="14">
        <f t="shared" ca="1" si="179"/>
        <v>1011.636197</v>
      </c>
      <c r="D405" s="13">
        <f ca="1">IF(A405&lt;$B$1,VLOOKUP(A405,[1]DI!$A$4:$B$15000,2,FALSE),0)</f>
        <v>9.1499999999999998E-2</v>
      </c>
      <c r="E405" s="14">
        <f t="shared" ca="1" si="180"/>
        <v>1.00034749</v>
      </c>
      <c r="F405" s="14">
        <f ca="1">(TRUNC(PRODUCT($E$12:$E404),16))</f>
        <v>1.04486379404457</v>
      </c>
      <c r="G405" s="14">
        <f t="shared" ca="1" si="181"/>
        <v>1.0303357001192099</v>
      </c>
      <c r="H405" s="14">
        <f t="shared" ca="1" si="182"/>
        <v>1.0141003500000001</v>
      </c>
      <c r="I405" s="13">
        <f t="shared" si="195"/>
        <v>1.6E-2</v>
      </c>
      <c r="J405" s="35">
        <f t="shared" si="183"/>
        <v>44491</v>
      </c>
      <c r="K405" s="2">
        <f t="shared" si="184"/>
        <v>46</v>
      </c>
      <c r="L405" s="18">
        <f t="shared" si="185"/>
        <v>46</v>
      </c>
      <c r="M405" s="12">
        <f t="shared" si="186"/>
        <v>1.0029017179999999</v>
      </c>
      <c r="N405" s="12">
        <f t="shared" ca="1" si="187"/>
        <v>1.0170429830000001</v>
      </c>
      <c r="O405" s="18">
        <f t="shared" si="188"/>
        <v>0</v>
      </c>
      <c r="P405" s="14">
        <f t="shared" ca="1" si="189"/>
        <v>17.241298499999999</v>
      </c>
      <c r="Q405" s="21">
        <f t="shared" si="193"/>
        <v>0</v>
      </c>
      <c r="R405" s="14">
        <f t="shared" si="190"/>
        <v>0</v>
      </c>
      <c r="S405" s="4" t="str">
        <f t="shared" si="191"/>
        <v>A+J=</v>
      </c>
      <c r="T405" s="35">
        <f t="shared" si="192"/>
        <v>44781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1">
        <f t="shared" si="194"/>
        <v>44560</v>
      </c>
      <c r="B406" s="15">
        <f t="shared" ca="1" si="178"/>
        <v>1029.2998536100001</v>
      </c>
      <c r="C406" s="14">
        <f t="shared" ca="1" si="179"/>
        <v>1011.636197</v>
      </c>
      <c r="D406" s="13">
        <f ca="1">IF(A406&lt;$B$1,VLOOKUP(A406,[1]DI!$A$4:$B$15000,2,FALSE),0)</f>
        <v>9.1499999999999998E-2</v>
      </c>
      <c r="E406" s="14">
        <f t="shared" ca="1" si="180"/>
        <v>1.00034749</v>
      </c>
      <c r="F406" s="14">
        <f ca="1">(TRUNC(PRODUCT($E$12:$E405),16))</f>
        <v>1.04522687376436</v>
      </c>
      <c r="G406" s="14">
        <f t="shared" ca="1" si="181"/>
        <v>1.0303357001192099</v>
      </c>
      <c r="H406" s="14">
        <f t="shared" ca="1" si="182"/>
        <v>1.0144527400000001</v>
      </c>
      <c r="I406" s="13">
        <f t="shared" si="195"/>
        <v>1.6E-2</v>
      </c>
      <c r="J406" s="35">
        <f t="shared" si="183"/>
        <v>44491</v>
      </c>
      <c r="K406" s="2">
        <f t="shared" si="184"/>
        <v>47</v>
      </c>
      <c r="L406" s="18">
        <f t="shared" si="185"/>
        <v>47</v>
      </c>
      <c r="M406" s="12">
        <f t="shared" si="186"/>
        <v>1.0029648920000001</v>
      </c>
      <c r="N406" s="12">
        <f t="shared" ca="1" si="187"/>
        <v>1.017460483</v>
      </c>
      <c r="O406" s="18">
        <f t="shared" si="188"/>
        <v>0</v>
      </c>
      <c r="P406" s="14">
        <f t="shared" ca="1" si="189"/>
        <v>17.66365661</v>
      </c>
      <c r="Q406" s="21">
        <f t="shared" si="193"/>
        <v>0</v>
      </c>
      <c r="R406" s="14">
        <f t="shared" si="190"/>
        <v>0</v>
      </c>
      <c r="S406" s="4" t="str">
        <f t="shared" si="191"/>
        <v>A+J=</v>
      </c>
      <c r="T406" s="35">
        <f t="shared" si="192"/>
        <v>44781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1">
        <f t="shared" si="194"/>
        <v>44561</v>
      </c>
      <c r="B407" s="15">
        <f t="shared" ca="1" si="178"/>
        <v>1029.7223816800001</v>
      </c>
      <c r="C407" s="14">
        <f t="shared" ca="1" si="179"/>
        <v>1011.636197</v>
      </c>
      <c r="D407" s="13">
        <f ca="1">IF(A407&lt;$B$1,VLOOKUP(A407,[1]DI!$A$4:$B$15000,2,FALSE),0)</f>
        <v>9.1499999999999998E-2</v>
      </c>
      <c r="E407" s="14">
        <f t="shared" ca="1" si="180"/>
        <v>1.00034749</v>
      </c>
      <c r="F407" s="14">
        <f ca="1">(TRUNC(PRODUCT($E$12:$E406),16))</f>
        <v>1.04559007965072</v>
      </c>
      <c r="G407" s="14">
        <f t="shared" ca="1" si="181"/>
        <v>1.0303357001192099</v>
      </c>
      <c r="H407" s="14">
        <f t="shared" ca="1" si="182"/>
        <v>1.01480525</v>
      </c>
      <c r="I407" s="13">
        <f t="shared" si="195"/>
        <v>1.6E-2</v>
      </c>
      <c r="J407" s="35">
        <f t="shared" si="183"/>
        <v>44491</v>
      </c>
      <c r="K407" s="2">
        <f t="shared" si="184"/>
        <v>48</v>
      </c>
      <c r="L407" s="18">
        <f t="shared" si="185"/>
        <v>48</v>
      </c>
      <c r="M407" s="12">
        <f t="shared" si="186"/>
        <v>1.00302807</v>
      </c>
      <c r="N407" s="12">
        <f t="shared" ca="1" si="187"/>
        <v>1.0178781509999999</v>
      </c>
      <c r="O407" s="18">
        <f t="shared" si="188"/>
        <v>0</v>
      </c>
      <c r="P407" s="14">
        <f t="shared" ca="1" si="189"/>
        <v>18.086184679999999</v>
      </c>
      <c r="Q407" s="21">
        <f t="shared" si="193"/>
        <v>0</v>
      </c>
      <c r="R407" s="14">
        <f t="shared" si="190"/>
        <v>0</v>
      </c>
      <c r="S407" s="4" t="str">
        <f t="shared" si="191"/>
        <v>A+J=</v>
      </c>
      <c r="T407" s="35">
        <f t="shared" si="192"/>
        <v>44781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1">
        <f t="shared" si="194"/>
        <v>44562</v>
      </c>
      <c r="B408" s="15">
        <f t="shared" ca="1" si="178"/>
        <v>1030.14509286</v>
      </c>
      <c r="C408" s="14">
        <f t="shared" ca="1" si="179"/>
        <v>1011.636197</v>
      </c>
      <c r="D408" s="13">
        <f ca="1">IF(A408&lt;$B$1,VLOOKUP(A408,[1]DI!$A$4:$B$15000,2,FALSE),0)</f>
        <v>0</v>
      </c>
      <c r="E408" s="14">
        <f t="shared" ca="1" si="180"/>
        <v>1</v>
      </c>
      <c r="F408" s="14">
        <f ca="1">(TRUNC(PRODUCT($E$12:$E407),16))</f>
        <v>1.0459534117475</v>
      </c>
      <c r="G408" s="14">
        <f t="shared" ca="1" si="181"/>
        <v>1.0303357001192099</v>
      </c>
      <c r="H408" s="14">
        <f t="shared" ca="1" si="182"/>
        <v>1.01515789</v>
      </c>
      <c r="I408" s="13">
        <f t="shared" si="195"/>
        <v>1.6E-2</v>
      </c>
      <c r="J408" s="35">
        <f t="shared" si="183"/>
        <v>44491</v>
      </c>
      <c r="K408" s="2">
        <f t="shared" si="184"/>
        <v>48</v>
      </c>
      <c r="L408" s="18">
        <f t="shared" si="185"/>
        <v>49</v>
      </c>
      <c r="M408" s="12">
        <f t="shared" si="186"/>
        <v>1.003091253</v>
      </c>
      <c r="N408" s="12">
        <f t="shared" ca="1" si="187"/>
        <v>1.0182960000000001</v>
      </c>
      <c r="O408" s="18">
        <f t="shared" si="188"/>
        <v>0</v>
      </c>
      <c r="P408" s="14">
        <f t="shared" ca="1" si="189"/>
        <v>18.508895859999999</v>
      </c>
      <c r="Q408" s="21">
        <f t="shared" si="193"/>
        <v>0</v>
      </c>
      <c r="R408" s="14">
        <f t="shared" si="190"/>
        <v>0</v>
      </c>
      <c r="S408" s="4" t="str">
        <f t="shared" si="191"/>
        <v>A+J=</v>
      </c>
      <c r="T408" s="35">
        <f t="shared" si="192"/>
        <v>44781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1">
        <f t="shared" si="194"/>
        <v>44563</v>
      </c>
      <c r="B409" s="15">
        <f t="shared" ca="1" si="178"/>
        <v>1030.14509286</v>
      </c>
      <c r="C409" s="14">
        <f t="shared" ca="1" si="179"/>
        <v>1011.636197</v>
      </c>
      <c r="D409" s="13">
        <f ca="1">IF(A409&lt;$B$1,VLOOKUP(A409,[1]DI!$A$4:$B$15000,2,FALSE),0)</f>
        <v>0</v>
      </c>
      <c r="E409" s="14">
        <f t="shared" ca="1" si="180"/>
        <v>1</v>
      </c>
      <c r="F409" s="14">
        <f ca="1">(TRUNC(PRODUCT($E$12:$E408),16))</f>
        <v>1.0459534117475</v>
      </c>
      <c r="G409" s="14">
        <f t="shared" ca="1" si="181"/>
        <v>1.0303357001192099</v>
      </c>
      <c r="H409" s="14">
        <f t="shared" ca="1" si="182"/>
        <v>1.01515789</v>
      </c>
      <c r="I409" s="13">
        <f t="shared" si="195"/>
        <v>1.6E-2</v>
      </c>
      <c r="J409" s="35">
        <f t="shared" si="183"/>
        <v>44491</v>
      </c>
      <c r="K409" s="2">
        <f t="shared" si="184"/>
        <v>48</v>
      </c>
      <c r="L409" s="18">
        <f t="shared" si="185"/>
        <v>49</v>
      </c>
      <c r="M409" s="12">
        <f t="shared" si="186"/>
        <v>1.003091253</v>
      </c>
      <c r="N409" s="12">
        <f t="shared" ca="1" si="187"/>
        <v>1.0182960000000001</v>
      </c>
      <c r="O409" s="18">
        <f t="shared" si="188"/>
        <v>0</v>
      </c>
      <c r="P409" s="14">
        <f t="shared" ca="1" si="189"/>
        <v>18.508895859999999</v>
      </c>
      <c r="Q409" s="21">
        <f t="shared" si="193"/>
        <v>0</v>
      </c>
      <c r="R409" s="14">
        <f t="shared" si="190"/>
        <v>0</v>
      </c>
      <c r="S409" s="4" t="str">
        <f t="shared" si="191"/>
        <v>A+J=</v>
      </c>
      <c r="T409" s="35">
        <f t="shared" si="192"/>
        <v>44781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1">
        <f t="shared" si="194"/>
        <v>44564</v>
      </c>
      <c r="B410" s="15">
        <f t="shared" ca="1" si="178"/>
        <v>1030.14509286</v>
      </c>
      <c r="C410" s="14">
        <f t="shared" ca="1" si="179"/>
        <v>1011.636197</v>
      </c>
      <c r="D410" s="13">
        <f ca="1">IF(A410&lt;$B$1,VLOOKUP(A410,[1]DI!$A$4:$B$15000,2,FALSE),0)</f>
        <v>9.1499999999999998E-2</v>
      </c>
      <c r="E410" s="14">
        <f t="shared" ca="1" si="180"/>
        <v>1.00034749</v>
      </c>
      <c r="F410" s="14">
        <f ca="1">(TRUNC(PRODUCT($E$12:$E409),16))</f>
        <v>1.0459534117475</v>
      </c>
      <c r="G410" s="14">
        <f t="shared" ca="1" si="181"/>
        <v>1.0303357001192099</v>
      </c>
      <c r="H410" s="14">
        <f t="shared" ca="1" si="182"/>
        <v>1.01515789</v>
      </c>
      <c r="I410" s="13">
        <f t="shared" si="195"/>
        <v>1.6E-2</v>
      </c>
      <c r="J410" s="35">
        <f t="shared" si="183"/>
        <v>44491</v>
      </c>
      <c r="K410" s="2">
        <f t="shared" si="184"/>
        <v>49</v>
      </c>
      <c r="L410" s="18">
        <f t="shared" si="185"/>
        <v>49</v>
      </c>
      <c r="M410" s="12">
        <f t="shared" si="186"/>
        <v>1.003091253</v>
      </c>
      <c r="N410" s="12">
        <f t="shared" ca="1" si="187"/>
        <v>1.0182960000000001</v>
      </c>
      <c r="O410" s="18">
        <f t="shared" si="188"/>
        <v>0</v>
      </c>
      <c r="P410" s="14">
        <f t="shared" ca="1" si="189"/>
        <v>18.508895859999999</v>
      </c>
      <c r="Q410" s="21">
        <f t="shared" si="193"/>
        <v>0</v>
      </c>
      <c r="R410" s="14">
        <f t="shared" si="190"/>
        <v>0</v>
      </c>
      <c r="S410" s="4" t="str">
        <f t="shared" si="191"/>
        <v>A+J=</v>
      </c>
      <c r="T410" s="35">
        <f t="shared" si="192"/>
        <v>44781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1">
        <f t="shared" si="194"/>
        <v>44565</v>
      </c>
      <c r="B411" s="15">
        <f t="shared" ref="B411:B474" ca="1" si="196">IF(A411&lt;=TODAY(),C411+P411,IF(AND(A411&gt;TODAY(),A411&lt;=$B$1),IF(VLOOKUP(TODAY(),$A$10:$D$5000,4,FALSE)=0,"n.d",C411+P411),"n.d"))</f>
        <v>1030.5679628600001</v>
      </c>
      <c r="C411" s="14">
        <f t="shared" ref="C411:C474" ca="1" si="197">(C410-R410)</f>
        <v>1011.636197</v>
      </c>
      <c r="D411" s="13">
        <f ca="1">IF(A411&lt;$B$1,VLOOKUP(A411,[1]DI!$A$4:$B$15000,2,FALSE),0)</f>
        <v>9.1499999999999998E-2</v>
      </c>
      <c r="E411" s="14">
        <f t="shared" ref="E411:E474" ca="1" si="198">ROUND(((1+D411)^(1/252)),8)</f>
        <v>1.00034749</v>
      </c>
      <c r="F411" s="14">
        <f ca="1">(TRUNC(PRODUCT($E$12:$E410),16))</f>
        <v>1.0463168700985499</v>
      </c>
      <c r="G411" s="14">
        <f t="shared" ref="G411:G474" ca="1" si="199">IF(O410&gt;0,F410,G410)</f>
        <v>1.0303357001192099</v>
      </c>
      <c r="H411" s="14">
        <f t="shared" ref="H411:H474" ca="1" si="200">ROUND(F411/G411,8)</f>
        <v>1.01551064</v>
      </c>
      <c r="I411" s="13">
        <f t="shared" si="195"/>
        <v>1.6E-2</v>
      </c>
      <c r="J411" s="35">
        <f t="shared" ref="J411:J474" si="201">IF(O410&gt;0,VLOOKUP(O410,W$12:AG$150,2),J410)</f>
        <v>44491</v>
      </c>
      <c r="K411" s="2">
        <f t="shared" ref="K411:K474" si="202">IF(A411&gt;J411,IF(NETWORKDAYS(J411,A411,$W$160:$W$544)-1=0,1,NETWORKDAYS(J411,A411,$W$160:$W$544)-1),0)</f>
        <v>50</v>
      </c>
      <c r="L411" s="18">
        <f t="shared" ref="L411:L474" si="203">IF(AND(K411=1,K410=1),1,IF(K411&gt;0,IF(K411=K410,K411+1,K411),0))</f>
        <v>50</v>
      </c>
      <c r="M411" s="12">
        <f t="shared" ref="M411:M474" si="204">ROUND((I411+1)^(L411/252),9)</f>
        <v>1.003154439</v>
      </c>
      <c r="N411" s="12">
        <f t="shared" ref="N411:N474" ca="1" si="205">ROUND(H411*M411,9)</f>
        <v>1.0187140059999999</v>
      </c>
      <c r="O411" s="18">
        <f t="shared" ref="O411:O474" si="206">IF(VLOOKUP(A411,X$12:AE$150,8)=VLOOKUP(A410,X$12:AE$150,8),0,VLOOKUP(A411,X$12:AE$150,8))</f>
        <v>0</v>
      </c>
      <c r="P411" s="14">
        <f t="shared" ref="P411:P474" ca="1" si="207">TRUNC(((N411-1)*C411),8)</f>
        <v>18.931765859999999</v>
      </c>
      <c r="Q411" s="21">
        <f t="shared" si="193"/>
        <v>0</v>
      </c>
      <c r="R411" s="14">
        <f t="shared" ref="R411:R474" si="208">IF(Q411&gt;0,TRUNC(Q411*C411,8),0)</f>
        <v>0</v>
      </c>
      <c r="S411" s="4" t="str">
        <f t="shared" ref="S411:S474" si="209">IF(O410&gt;0,VLOOKUP(O410,W$12:AG$150,10),S410)</f>
        <v>A+J=</v>
      </c>
      <c r="T411" s="35">
        <f t="shared" ref="T411:T474" si="210">IF(O410&gt;0,VLOOKUP(O410,W$12:AG$150,11),T410)</f>
        <v>44781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1">
        <f t="shared" si="194"/>
        <v>44566</v>
      </c>
      <c r="B412" s="15">
        <f t="shared" ca="1" si="196"/>
        <v>1030.9910149500001</v>
      </c>
      <c r="C412" s="14">
        <f t="shared" ca="1" si="197"/>
        <v>1011.636197</v>
      </c>
      <c r="D412" s="13">
        <f ca="1">IF(A412&lt;$B$1,VLOOKUP(A412,[1]DI!$A$4:$B$15000,2,FALSE),0)</f>
        <v>9.1499999999999998E-2</v>
      </c>
      <c r="E412" s="14">
        <f t="shared" ca="1" si="198"/>
        <v>1.00034749</v>
      </c>
      <c r="F412" s="14">
        <f ca="1">(TRUNC(PRODUCT($E$12:$E411),16))</f>
        <v>1.04668045474774</v>
      </c>
      <c r="G412" s="14">
        <f t="shared" ca="1" si="199"/>
        <v>1.0303357001192099</v>
      </c>
      <c r="H412" s="14">
        <f t="shared" ca="1" si="200"/>
        <v>1.0158635199999999</v>
      </c>
      <c r="I412" s="13">
        <f t="shared" si="195"/>
        <v>1.6E-2</v>
      </c>
      <c r="J412" s="35">
        <f t="shared" si="201"/>
        <v>44491</v>
      </c>
      <c r="K412" s="2">
        <f t="shared" si="202"/>
        <v>51</v>
      </c>
      <c r="L412" s="18">
        <f t="shared" si="203"/>
        <v>51</v>
      </c>
      <c r="M412" s="12">
        <f t="shared" si="204"/>
        <v>1.0032176290000001</v>
      </c>
      <c r="N412" s="12">
        <f t="shared" ca="1" si="205"/>
        <v>1.019132192</v>
      </c>
      <c r="O412" s="18">
        <f t="shared" si="206"/>
        <v>0</v>
      </c>
      <c r="P412" s="14">
        <f t="shared" ca="1" si="207"/>
        <v>19.354817950000001</v>
      </c>
      <c r="Q412" s="21">
        <f t="shared" si="193"/>
        <v>0</v>
      </c>
      <c r="R412" s="14">
        <f t="shared" si="208"/>
        <v>0</v>
      </c>
      <c r="S412" s="4" t="str">
        <f t="shared" si="209"/>
        <v>A+J=</v>
      </c>
      <c r="T412" s="35">
        <f t="shared" si="210"/>
        <v>44781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1">
        <f t="shared" si="194"/>
        <v>44567</v>
      </c>
      <c r="B413" s="15">
        <f t="shared" ca="1" si="196"/>
        <v>1031.41424813</v>
      </c>
      <c r="C413" s="14">
        <f t="shared" ca="1" si="197"/>
        <v>1011.636197</v>
      </c>
      <c r="D413" s="13">
        <f ca="1">IF(A413&lt;$B$1,VLOOKUP(A413,[1]DI!$A$4:$B$15000,2,FALSE),0)</f>
        <v>9.1499999999999998E-2</v>
      </c>
      <c r="E413" s="14">
        <f t="shared" ca="1" si="198"/>
        <v>1.00034749</v>
      </c>
      <c r="F413" s="14">
        <f ca="1">(TRUNC(PRODUCT($E$12:$E412),16))</f>
        <v>1.04704416573896</v>
      </c>
      <c r="G413" s="14">
        <f t="shared" ca="1" si="199"/>
        <v>1.0303357001192099</v>
      </c>
      <c r="H413" s="14">
        <f t="shared" ca="1" si="200"/>
        <v>1.0162165299999999</v>
      </c>
      <c r="I413" s="13">
        <f t="shared" si="195"/>
        <v>1.6E-2</v>
      </c>
      <c r="J413" s="35">
        <f t="shared" si="201"/>
        <v>44491</v>
      </c>
      <c r="K413" s="2">
        <f t="shared" si="202"/>
        <v>52</v>
      </c>
      <c r="L413" s="18">
        <f t="shared" si="203"/>
        <v>52</v>
      </c>
      <c r="M413" s="12">
        <f t="shared" si="204"/>
        <v>1.0032808230000001</v>
      </c>
      <c r="N413" s="12">
        <f t="shared" ca="1" si="205"/>
        <v>1.0195505570000001</v>
      </c>
      <c r="O413" s="18">
        <f t="shared" si="206"/>
        <v>0</v>
      </c>
      <c r="P413" s="14">
        <f t="shared" ca="1" si="207"/>
        <v>19.778051130000001</v>
      </c>
      <c r="Q413" s="21">
        <f t="shared" si="193"/>
        <v>0</v>
      </c>
      <c r="R413" s="14">
        <f t="shared" si="208"/>
        <v>0</v>
      </c>
      <c r="S413" s="4" t="str">
        <f t="shared" si="209"/>
        <v>A+J=</v>
      </c>
      <c r="T413" s="35">
        <f t="shared" si="210"/>
        <v>44781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1">
        <f t="shared" si="194"/>
        <v>44568</v>
      </c>
      <c r="B414" s="15">
        <f t="shared" ca="1" si="196"/>
        <v>1031.83764114</v>
      </c>
      <c r="C414" s="14">
        <f t="shared" ca="1" si="197"/>
        <v>1011.636197</v>
      </c>
      <c r="D414" s="13">
        <f ca="1">IF(A414&lt;$B$1,VLOOKUP(A414,[1]DI!$A$4:$B$15000,2,FALSE),0)</f>
        <v>9.1499999999999998E-2</v>
      </c>
      <c r="E414" s="14">
        <f t="shared" ca="1" si="198"/>
        <v>1.00034749</v>
      </c>
      <c r="F414" s="14">
        <f ca="1">(TRUNC(PRODUCT($E$12:$E413),16))</f>
        <v>1.0474080031161099</v>
      </c>
      <c r="G414" s="14">
        <f t="shared" ca="1" si="199"/>
        <v>1.0303357001192099</v>
      </c>
      <c r="H414" s="14">
        <f t="shared" ca="1" si="200"/>
        <v>1.0165696500000001</v>
      </c>
      <c r="I414" s="13">
        <f t="shared" si="195"/>
        <v>1.6E-2</v>
      </c>
      <c r="J414" s="35">
        <f t="shared" si="201"/>
        <v>44491</v>
      </c>
      <c r="K414" s="2">
        <f t="shared" si="202"/>
        <v>53</v>
      </c>
      <c r="L414" s="18">
        <f t="shared" si="203"/>
        <v>53</v>
      </c>
      <c r="M414" s="12">
        <f t="shared" si="204"/>
        <v>1.003344021</v>
      </c>
      <c r="N414" s="12">
        <f t="shared" ca="1" si="205"/>
        <v>1.0199690800000001</v>
      </c>
      <c r="O414" s="18">
        <f t="shared" si="206"/>
        <v>0</v>
      </c>
      <c r="P414" s="14">
        <f t="shared" ca="1" si="207"/>
        <v>20.20144414</v>
      </c>
      <c r="Q414" s="21">
        <f t="shared" si="193"/>
        <v>0</v>
      </c>
      <c r="R414" s="14">
        <f t="shared" si="208"/>
        <v>0</v>
      </c>
      <c r="S414" s="4" t="str">
        <f t="shared" si="209"/>
        <v>A+J=</v>
      </c>
      <c r="T414" s="35">
        <f t="shared" si="210"/>
        <v>44781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1">
        <f t="shared" si="194"/>
        <v>44569</v>
      </c>
      <c r="B415" s="15">
        <f t="shared" ca="1" si="196"/>
        <v>1032.26121625</v>
      </c>
      <c r="C415" s="14">
        <f t="shared" ca="1" si="197"/>
        <v>1011.636197</v>
      </c>
      <c r="D415" s="13">
        <f ca="1">IF(A415&lt;$B$1,VLOOKUP(A415,[1]DI!$A$4:$B$15000,2,FALSE),0)</f>
        <v>0</v>
      </c>
      <c r="E415" s="14">
        <f t="shared" ca="1" si="198"/>
        <v>1</v>
      </c>
      <c r="F415" s="14">
        <f ca="1">(TRUNC(PRODUCT($E$12:$E414),16))</f>
        <v>1.04777196692311</v>
      </c>
      <c r="G415" s="14">
        <f t="shared" ca="1" si="199"/>
        <v>1.0303357001192099</v>
      </c>
      <c r="H415" s="14">
        <f t="shared" ca="1" si="200"/>
        <v>1.0169229</v>
      </c>
      <c r="I415" s="13">
        <f t="shared" si="195"/>
        <v>1.6E-2</v>
      </c>
      <c r="J415" s="35">
        <f t="shared" si="201"/>
        <v>44491</v>
      </c>
      <c r="K415" s="2">
        <f t="shared" si="202"/>
        <v>53</v>
      </c>
      <c r="L415" s="18">
        <f t="shared" si="203"/>
        <v>54</v>
      </c>
      <c r="M415" s="12">
        <f t="shared" si="204"/>
        <v>1.003407223</v>
      </c>
      <c r="N415" s="12">
        <f t="shared" ca="1" si="205"/>
        <v>1.0203877830000001</v>
      </c>
      <c r="O415" s="18">
        <f t="shared" si="206"/>
        <v>0</v>
      </c>
      <c r="P415" s="14">
        <f t="shared" ca="1" si="207"/>
        <v>20.625019250000001</v>
      </c>
      <c r="Q415" s="21">
        <f t="shared" si="193"/>
        <v>0</v>
      </c>
      <c r="R415" s="14">
        <f t="shared" si="208"/>
        <v>0</v>
      </c>
      <c r="S415" s="4" t="str">
        <f t="shared" si="209"/>
        <v>A+J=</v>
      </c>
      <c r="T415" s="35">
        <f t="shared" si="210"/>
        <v>44781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1">
        <f t="shared" si="194"/>
        <v>44570</v>
      </c>
      <c r="B416" s="15">
        <f t="shared" ca="1" si="196"/>
        <v>1032.26121625</v>
      </c>
      <c r="C416" s="14">
        <f t="shared" ca="1" si="197"/>
        <v>1011.636197</v>
      </c>
      <c r="D416" s="13">
        <f ca="1">IF(A416&lt;$B$1,VLOOKUP(A416,[1]DI!$A$4:$B$15000,2,FALSE),0)</f>
        <v>0</v>
      </c>
      <c r="E416" s="14">
        <f t="shared" ca="1" si="198"/>
        <v>1</v>
      </c>
      <c r="F416" s="14">
        <f ca="1">(TRUNC(PRODUCT($E$12:$E415),16))</f>
        <v>1.04777196692311</v>
      </c>
      <c r="G416" s="14">
        <f t="shared" ca="1" si="199"/>
        <v>1.0303357001192099</v>
      </c>
      <c r="H416" s="14">
        <f t="shared" ca="1" si="200"/>
        <v>1.0169229</v>
      </c>
      <c r="I416" s="13">
        <f t="shared" si="195"/>
        <v>1.6E-2</v>
      </c>
      <c r="J416" s="35">
        <f t="shared" si="201"/>
        <v>44491</v>
      </c>
      <c r="K416" s="2">
        <f t="shared" si="202"/>
        <v>53</v>
      </c>
      <c r="L416" s="18">
        <f t="shared" si="203"/>
        <v>54</v>
      </c>
      <c r="M416" s="12">
        <f t="shared" si="204"/>
        <v>1.003407223</v>
      </c>
      <c r="N416" s="12">
        <f t="shared" ca="1" si="205"/>
        <v>1.0203877830000001</v>
      </c>
      <c r="O416" s="18">
        <f t="shared" si="206"/>
        <v>0</v>
      </c>
      <c r="P416" s="14">
        <f t="shared" ca="1" si="207"/>
        <v>20.625019250000001</v>
      </c>
      <c r="Q416" s="21">
        <f t="shared" si="193"/>
        <v>0</v>
      </c>
      <c r="R416" s="14">
        <f t="shared" si="208"/>
        <v>0</v>
      </c>
      <c r="S416" s="4" t="str">
        <f t="shared" si="209"/>
        <v>A+J=</v>
      </c>
      <c r="T416" s="35">
        <f t="shared" si="210"/>
        <v>44781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1">
        <f t="shared" si="194"/>
        <v>44571</v>
      </c>
      <c r="B417" s="15">
        <f t="shared" ca="1" si="196"/>
        <v>1032.26121625</v>
      </c>
      <c r="C417" s="14">
        <f t="shared" ca="1" si="197"/>
        <v>1011.636197</v>
      </c>
      <c r="D417" s="13">
        <f ca="1">IF(A417&lt;$B$1,VLOOKUP(A417,[1]DI!$A$4:$B$15000,2,FALSE),0)</f>
        <v>9.1499999999999998E-2</v>
      </c>
      <c r="E417" s="14">
        <f t="shared" ca="1" si="198"/>
        <v>1.00034749</v>
      </c>
      <c r="F417" s="14">
        <f ca="1">(TRUNC(PRODUCT($E$12:$E416),16))</f>
        <v>1.04777196692311</v>
      </c>
      <c r="G417" s="14">
        <f t="shared" ca="1" si="199"/>
        <v>1.0303357001192099</v>
      </c>
      <c r="H417" s="14">
        <f t="shared" ca="1" si="200"/>
        <v>1.0169229</v>
      </c>
      <c r="I417" s="13">
        <f t="shared" si="195"/>
        <v>1.6E-2</v>
      </c>
      <c r="J417" s="35">
        <f t="shared" si="201"/>
        <v>44491</v>
      </c>
      <c r="K417" s="2">
        <f t="shared" si="202"/>
        <v>54</v>
      </c>
      <c r="L417" s="18">
        <f t="shared" si="203"/>
        <v>54</v>
      </c>
      <c r="M417" s="12">
        <f t="shared" si="204"/>
        <v>1.003407223</v>
      </c>
      <c r="N417" s="12">
        <f t="shared" ca="1" si="205"/>
        <v>1.0203877830000001</v>
      </c>
      <c r="O417" s="18">
        <f t="shared" si="206"/>
        <v>0</v>
      </c>
      <c r="P417" s="14">
        <f t="shared" ca="1" si="207"/>
        <v>20.625019250000001</v>
      </c>
      <c r="Q417" s="21">
        <f t="shared" si="193"/>
        <v>0</v>
      </c>
      <c r="R417" s="14">
        <f t="shared" si="208"/>
        <v>0</v>
      </c>
      <c r="S417" s="4" t="str">
        <f t="shared" si="209"/>
        <v>A+J=</v>
      </c>
      <c r="T417" s="35">
        <f t="shared" si="210"/>
        <v>44781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1">
        <f t="shared" si="194"/>
        <v>44572</v>
      </c>
      <c r="B418" s="15">
        <f t="shared" ca="1" si="196"/>
        <v>1032.68496233</v>
      </c>
      <c r="C418" s="14">
        <f t="shared" ca="1" si="197"/>
        <v>1011.636197</v>
      </c>
      <c r="D418" s="13">
        <f ca="1">IF(A418&lt;$B$1,VLOOKUP(A418,[1]DI!$A$4:$B$15000,2,FALSE),0)</f>
        <v>9.1499999999999998E-2</v>
      </c>
      <c r="E418" s="14">
        <f t="shared" ca="1" si="198"/>
        <v>1.00034749</v>
      </c>
      <c r="F418" s="14">
        <f ca="1">(TRUNC(PRODUCT($E$12:$E417),16))</f>
        <v>1.0481360572039</v>
      </c>
      <c r="G418" s="14">
        <f t="shared" ca="1" si="199"/>
        <v>1.0303357001192099</v>
      </c>
      <c r="H418" s="14">
        <f t="shared" ca="1" si="200"/>
        <v>1.01727627</v>
      </c>
      <c r="I418" s="13">
        <f t="shared" si="195"/>
        <v>1.6E-2</v>
      </c>
      <c r="J418" s="35">
        <f t="shared" si="201"/>
        <v>44491</v>
      </c>
      <c r="K418" s="2">
        <f t="shared" si="202"/>
        <v>55</v>
      </c>
      <c r="L418" s="18">
        <f t="shared" si="203"/>
        <v>55</v>
      </c>
      <c r="M418" s="12">
        <f t="shared" si="204"/>
        <v>1.0034704290000001</v>
      </c>
      <c r="N418" s="12">
        <f t="shared" ca="1" si="205"/>
        <v>1.0208066549999999</v>
      </c>
      <c r="O418" s="18">
        <f t="shared" si="206"/>
        <v>0</v>
      </c>
      <c r="P418" s="14">
        <f t="shared" ca="1" si="207"/>
        <v>21.048765329999998</v>
      </c>
      <c r="Q418" s="21">
        <f t="shared" si="193"/>
        <v>0</v>
      </c>
      <c r="R418" s="14">
        <f t="shared" si="208"/>
        <v>0</v>
      </c>
      <c r="S418" s="4" t="str">
        <f t="shared" si="209"/>
        <v>A+J=</v>
      </c>
      <c r="T418" s="35">
        <f t="shared" si="210"/>
        <v>44781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1">
        <f t="shared" si="194"/>
        <v>44573</v>
      </c>
      <c r="B419" s="15">
        <f t="shared" ca="1" si="196"/>
        <v>1033.10888039</v>
      </c>
      <c r="C419" s="14">
        <f t="shared" ca="1" si="197"/>
        <v>1011.636197</v>
      </c>
      <c r="D419" s="13">
        <f ca="1">IF(A419&lt;$B$1,VLOOKUP(A419,[1]DI!$A$4:$B$15000,2,FALSE),0)</f>
        <v>9.1499999999999998E-2</v>
      </c>
      <c r="E419" s="14">
        <f t="shared" ca="1" si="198"/>
        <v>1.00034749</v>
      </c>
      <c r="F419" s="14">
        <f ca="1">(TRUNC(PRODUCT($E$12:$E418),16))</f>
        <v>1.0485002740024201</v>
      </c>
      <c r="G419" s="14">
        <f t="shared" ca="1" si="199"/>
        <v>1.0303357001192099</v>
      </c>
      <c r="H419" s="14">
        <f t="shared" ca="1" si="200"/>
        <v>1.0176297599999999</v>
      </c>
      <c r="I419" s="13">
        <f t="shared" si="195"/>
        <v>1.6E-2</v>
      </c>
      <c r="J419" s="35">
        <f t="shared" si="201"/>
        <v>44491</v>
      </c>
      <c r="K419" s="2">
        <f t="shared" si="202"/>
        <v>56</v>
      </c>
      <c r="L419" s="18">
        <f t="shared" si="203"/>
        <v>56</v>
      </c>
      <c r="M419" s="12">
        <f t="shared" si="204"/>
        <v>1.0035336399999999</v>
      </c>
      <c r="N419" s="12">
        <f t="shared" ca="1" si="205"/>
        <v>1.021225697</v>
      </c>
      <c r="O419" s="18">
        <f t="shared" si="206"/>
        <v>0</v>
      </c>
      <c r="P419" s="14">
        <f t="shared" ca="1" si="207"/>
        <v>21.47268339</v>
      </c>
      <c r="Q419" s="21">
        <f t="shared" si="193"/>
        <v>0</v>
      </c>
      <c r="R419" s="14">
        <f t="shared" si="208"/>
        <v>0</v>
      </c>
      <c r="S419" s="4" t="str">
        <f t="shared" si="209"/>
        <v>A+J=</v>
      </c>
      <c r="T419" s="35">
        <f t="shared" si="210"/>
        <v>44781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1">
        <f t="shared" si="194"/>
        <v>44574</v>
      </c>
      <c r="B420" s="15">
        <f t="shared" ca="1" si="196"/>
        <v>1033.53297952</v>
      </c>
      <c r="C420" s="14">
        <f t="shared" ca="1" si="197"/>
        <v>1011.636197</v>
      </c>
      <c r="D420" s="13">
        <f ca="1">IF(A420&lt;$B$1,VLOOKUP(A420,[1]DI!$A$4:$B$15000,2,FALSE),0)</f>
        <v>9.1499999999999998E-2</v>
      </c>
      <c r="E420" s="14">
        <f t="shared" ca="1" si="198"/>
        <v>1.00034749</v>
      </c>
      <c r="F420" s="14">
        <f ca="1">(TRUNC(PRODUCT($E$12:$E419),16))</f>
        <v>1.0488646173626299</v>
      </c>
      <c r="G420" s="14">
        <f t="shared" ca="1" si="199"/>
        <v>1.0303357001192099</v>
      </c>
      <c r="H420" s="14">
        <f t="shared" ca="1" si="200"/>
        <v>1.01798338</v>
      </c>
      <c r="I420" s="13">
        <f t="shared" si="195"/>
        <v>1.6E-2</v>
      </c>
      <c r="J420" s="35">
        <f t="shared" si="201"/>
        <v>44491</v>
      </c>
      <c r="K420" s="2">
        <f t="shared" si="202"/>
        <v>57</v>
      </c>
      <c r="L420" s="18">
        <f t="shared" si="203"/>
        <v>57</v>
      </c>
      <c r="M420" s="12">
        <f t="shared" si="204"/>
        <v>1.003596854</v>
      </c>
      <c r="N420" s="12">
        <f t="shared" ca="1" si="205"/>
        <v>1.021644918</v>
      </c>
      <c r="O420" s="18">
        <f t="shared" si="206"/>
        <v>0</v>
      </c>
      <c r="P420" s="14">
        <f t="shared" ca="1" si="207"/>
        <v>21.896782519999999</v>
      </c>
      <c r="Q420" s="21">
        <f t="shared" si="193"/>
        <v>0</v>
      </c>
      <c r="R420" s="14">
        <f t="shared" si="208"/>
        <v>0</v>
      </c>
      <c r="S420" s="4" t="str">
        <f t="shared" si="209"/>
        <v>A+J=</v>
      </c>
      <c r="T420" s="35">
        <f t="shared" si="210"/>
        <v>44781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1">
        <f t="shared" si="194"/>
        <v>44575</v>
      </c>
      <c r="B421" s="15">
        <f t="shared" ca="1" si="196"/>
        <v>1033.95724862</v>
      </c>
      <c r="C421" s="14">
        <f t="shared" ca="1" si="197"/>
        <v>1011.636197</v>
      </c>
      <c r="D421" s="13">
        <f ca="1">IF(A421&lt;$B$1,VLOOKUP(A421,[1]DI!$A$4:$B$15000,2,FALSE),0)</f>
        <v>9.1499999999999998E-2</v>
      </c>
      <c r="E421" s="14">
        <f t="shared" ca="1" si="198"/>
        <v>1.00034749</v>
      </c>
      <c r="F421" s="14">
        <f ca="1">(TRUNC(PRODUCT($E$12:$E420),16))</f>
        <v>1.0492290873285199</v>
      </c>
      <c r="G421" s="14">
        <f t="shared" ca="1" si="199"/>
        <v>1.0303357001192099</v>
      </c>
      <c r="H421" s="14">
        <f t="shared" ca="1" si="200"/>
        <v>1.01833712</v>
      </c>
      <c r="I421" s="13">
        <f t="shared" si="195"/>
        <v>1.6E-2</v>
      </c>
      <c r="J421" s="35">
        <f t="shared" si="201"/>
        <v>44491</v>
      </c>
      <c r="K421" s="2">
        <f t="shared" si="202"/>
        <v>58</v>
      </c>
      <c r="L421" s="18">
        <f t="shared" si="203"/>
        <v>58</v>
      </c>
      <c r="M421" s="12">
        <f t="shared" si="204"/>
        <v>1.003660072</v>
      </c>
      <c r="N421" s="12">
        <f t="shared" ca="1" si="205"/>
        <v>1.0220643069999999</v>
      </c>
      <c r="O421" s="18">
        <f t="shared" si="206"/>
        <v>0</v>
      </c>
      <c r="P421" s="14">
        <f t="shared" ca="1" si="207"/>
        <v>22.321051619999999</v>
      </c>
      <c r="Q421" s="21">
        <f t="shared" si="193"/>
        <v>0</v>
      </c>
      <c r="R421" s="14">
        <f t="shared" si="208"/>
        <v>0</v>
      </c>
      <c r="S421" s="4" t="str">
        <f t="shared" si="209"/>
        <v>A+J=</v>
      </c>
      <c r="T421" s="35">
        <f t="shared" si="210"/>
        <v>44781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1">
        <f t="shared" si="194"/>
        <v>44576</v>
      </c>
      <c r="B422" s="15">
        <f t="shared" ca="1" si="196"/>
        <v>1034.38168969</v>
      </c>
      <c r="C422" s="14">
        <f t="shared" ca="1" si="197"/>
        <v>1011.636197</v>
      </c>
      <c r="D422" s="13">
        <f ca="1">IF(A422&lt;$B$1,VLOOKUP(A422,[1]DI!$A$4:$B$15000,2,FALSE),0)</f>
        <v>0</v>
      </c>
      <c r="E422" s="14">
        <f t="shared" ca="1" si="198"/>
        <v>1</v>
      </c>
      <c r="F422" s="14">
        <f ca="1">(TRUNC(PRODUCT($E$12:$E421),16))</f>
        <v>1.04959368394408</v>
      </c>
      <c r="G422" s="14">
        <f t="shared" ca="1" si="199"/>
        <v>1.0303357001192099</v>
      </c>
      <c r="H422" s="14">
        <f t="shared" ca="1" si="200"/>
        <v>1.0186909799999999</v>
      </c>
      <c r="I422" s="13">
        <f t="shared" si="195"/>
        <v>1.6E-2</v>
      </c>
      <c r="J422" s="35">
        <f t="shared" si="201"/>
        <v>44491</v>
      </c>
      <c r="K422" s="2">
        <f t="shared" si="202"/>
        <v>58</v>
      </c>
      <c r="L422" s="18">
        <f t="shared" si="203"/>
        <v>59</v>
      </c>
      <c r="M422" s="12">
        <f t="shared" si="204"/>
        <v>1.003723294</v>
      </c>
      <c r="N422" s="12">
        <f t="shared" ca="1" si="205"/>
        <v>1.022483866</v>
      </c>
      <c r="O422" s="18">
        <f t="shared" si="206"/>
        <v>0</v>
      </c>
      <c r="P422" s="14">
        <f t="shared" ca="1" si="207"/>
        <v>22.745492689999999</v>
      </c>
      <c r="Q422" s="21">
        <f t="shared" si="193"/>
        <v>0</v>
      </c>
      <c r="R422" s="14">
        <f t="shared" si="208"/>
        <v>0</v>
      </c>
      <c r="S422" s="4" t="str">
        <f t="shared" si="209"/>
        <v>A+J=</v>
      </c>
      <c r="T422" s="35">
        <f t="shared" si="210"/>
        <v>44781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1">
        <f t="shared" si="194"/>
        <v>44577</v>
      </c>
      <c r="B423" s="15">
        <f t="shared" ca="1" si="196"/>
        <v>1034.38168969</v>
      </c>
      <c r="C423" s="14">
        <f t="shared" ca="1" si="197"/>
        <v>1011.636197</v>
      </c>
      <c r="D423" s="13">
        <f ca="1">IF(A423&lt;$B$1,VLOOKUP(A423,[1]DI!$A$4:$B$15000,2,FALSE),0)</f>
        <v>0</v>
      </c>
      <c r="E423" s="14">
        <f t="shared" ca="1" si="198"/>
        <v>1</v>
      </c>
      <c r="F423" s="14">
        <f ca="1">(TRUNC(PRODUCT($E$12:$E422),16))</f>
        <v>1.04959368394408</v>
      </c>
      <c r="G423" s="14">
        <f t="shared" ca="1" si="199"/>
        <v>1.0303357001192099</v>
      </c>
      <c r="H423" s="14">
        <f t="shared" ca="1" si="200"/>
        <v>1.0186909799999999</v>
      </c>
      <c r="I423" s="13">
        <f t="shared" si="195"/>
        <v>1.6E-2</v>
      </c>
      <c r="J423" s="35">
        <f t="shared" si="201"/>
        <v>44491</v>
      </c>
      <c r="K423" s="2">
        <f t="shared" si="202"/>
        <v>58</v>
      </c>
      <c r="L423" s="18">
        <f t="shared" si="203"/>
        <v>59</v>
      </c>
      <c r="M423" s="12">
        <f t="shared" si="204"/>
        <v>1.003723294</v>
      </c>
      <c r="N423" s="12">
        <f t="shared" ca="1" si="205"/>
        <v>1.022483866</v>
      </c>
      <c r="O423" s="18">
        <f t="shared" si="206"/>
        <v>0</v>
      </c>
      <c r="P423" s="14">
        <f t="shared" ca="1" si="207"/>
        <v>22.745492689999999</v>
      </c>
      <c r="Q423" s="21">
        <f t="shared" si="193"/>
        <v>0</v>
      </c>
      <c r="R423" s="14">
        <f t="shared" si="208"/>
        <v>0</v>
      </c>
      <c r="S423" s="4" t="str">
        <f t="shared" si="209"/>
        <v>A+J=</v>
      </c>
      <c r="T423" s="35">
        <f t="shared" si="210"/>
        <v>44781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1">
        <f t="shared" si="194"/>
        <v>44578</v>
      </c>
      <c r="B424" s="15">
        <f t="shared" ca="1" si="196"/>
        <v>1034.38168969</v>
      </c>
      <c r="C424" s="14">
        <f t="shared" ca="1" si="197"/>
        <v>1011.636197</v>
      </c>
      <c r="D424" s="13">
        <f ca="1">IF(A424&lt;$B$1,VLOOKUP(A424,[1]DI!$A$4:$B$15000,2,FALSE),0)</f>
        <v>9.1499999999999998E-2</v>
      </c>
      <c r="E424" s="14">
        <f t="shared" ca="1" si="198"/>
        <v>1.00034749</v>
      </c>
      <c r="F424" s="14">
        <f ca="1">(TRUNC(PRODUCT($E$12:$E423),16))</f>
        <v>1.04959368394408</v>
      </c>
      <c r="G424" s="14">
        <f t="shared" ca="1" si="199"/>
        <v>1.0303357001192099</v>
      </c>
      <c r="H424" s="14">
        <f t="shared" ca="1" si="200"/>
        <v>1.0186909799999999</v>
      </c>
      <c r="I424" s="13">
        <f t="shared" si="195"/>
        <v>1.6E-2</v>
      </c>
      <c r="J424" s="35">
        <f t="shared" si="201"/>
        <v>44491</v>
      </c>
      <c r="K424" s="2">
        <f t="shared" si="202"/>
        <v>59</v>
      </c>
      <c r="L424" s="18">
        <f t="shared" si="203"/>
        <v>59</v>
      </c>
      <c r="M424" s="12">
        <f t="shared" si="204"/>
        <v>1.003723294</v>
      </c>
      <c r="N424" s="12">
        <f t="shared" ca="1" si="205"/>
        <v>1.022483866</v>
      </c>
      <c r="O424" s="18">
        <f t="shared" si="206"/>
        <v>0</v>
      </c>
      <c r="P424" s="14">
        <f t="shared" ca="1" si="207"/>
        <v>22.745492689999999</v>
      </c>
      <c r="Q424" s="21">
        <f t="shared" si="193"/>
        <v>0</v>
      </c>
      <c r="R424" s="14">
        <f t="shared" si="208"/>
        <v>0</v>
      </c>
      <c r="S424" s="4" t="str">
        <f t="shared" si="209"/>
        <v>A+J=</v>
      </c>
      <c r="T424" s="35">
        <f t="shared" si="210"/>
        <v>44781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1">
        <f t="shared" si="194"/>
        <v>44579</v>
      </c>
      <c r="B425" s="15">
        <f t="shared" ca="1" si="196"/>
        <v>1034.8063017300001</v>
      </c>
      <c r="C425" s="14">
        <f t="shared" ca="1" si="197"/>
        <v>1011.636197</v>
      </c>
      <c r="D425" s="13">
        <f ca="1">IF(A425&lt;$B$1,VLOOKUP(A425,[1]DI!$A$4:$B$15000,2,FALSE),0)</f>
        <v>9.1499999999999998E-2</v>
      </c>
      <c r="E425" s="14">
        <f t="shared" ca="1" si="198"/>
        <v>1.00034749</v>
      </c>
      <c r="F425" s="14">
        <f ca="1">(TRUNC(PRODUCT($E$12:$E424),16))</f>
        <v>1.0499584072533099</v>
      </c>
      <c r="G425" s="14">
        <f t="shared" ca="1" si="199"/>
        <v>1.0303357001192099</v>
      </c>
      <c r="H425" s="14">
        <f t="shared" ca="1" si="200"/>
        <v>1.01904496</v>
      </c>
      <c r="I425" s="13">
        <f t="shared" si="195"/>
        <v>1.6E-2</v>
      </c>
      <c r="J425" s="35">
        <f t="shared" si="201"/>
        <v>44491</v>
      </c>
      <c r="K425" s="2">
        <f t="shared" si="202"/>
        <v>60</v>
      </c>
      <c r="L425" s="18">
        <f t="shared" si="203"/>
        <v>60</v>
      </c>
      <c r="M425" s="12">
        <f t="shared" si="204"/>
        <v>1.00378652</v>
      </c>
      <c r="N425" s="12">
        <f t="shared" ca="1" si="205"/>
        <v>1.022903594</v>
      </c>
      <c r="O425" s="18">
        <f t="shared" si="206"/>
        <v>0</v>
      </c>
      <c r="P425" s="14">
        <f t="shared" ca="1" si="207"/>
        <v>23.170104729999998</v>
      </c>
      <c r="Q425" s="21">
        <f t="shared" si="193"/>
        <v>0</v>
      </c>
      <c r="R425" s="14">
        <f t="shared" si="208"/>
        <v>0</v>
      </c>
      <c r="S425" s="4" t="str">
        <f t="shared" si="209"/>
        <v>A+J=</v>
      </c>
      <c r="T425" s="35">
        <f t="shared" si="210"/>
        <v>44781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1">
        <f t="shared" si="194"/>
        <v>44580</v>
      </c>
      <c r="B426" s="15">
        <f t="shared" ca="1" si="196"/>
        <v>1035.2310958600001</v>
      </c>
      <c r="C426" s="14">
        <f t="shared" ca="1" si="197"/>
        <v>1011.636197</v>
      </c>
      <c r="D426" s="13">
        <f ca="1">IF(A426&lt;$B$1,VLOOKUP(A426,[1]DI!$A$4:$B$15000,2,FALSE),0)</f>
        <v>9.1499999999999998E-2</v>
      </c>
      <c r="E426" s="14">
        <f t="shared" ca="1" si="198"/>
        <v>1.00034749</v>
      </c>
      <c r="F426" s="14">
        <f ca="1">(TRUNC(PRODUCT($E$12:$E425),16))</f>
        <v>1.0503232573002499</v>
      </c>
      <c r="G426" s="14">
        <f t="shared" ca="1" si="199"/>
        <v>1.0303357001192099</v>
      </c>
      <c r="H426" s="14">
        <f t="shared" ca="1" si="200"/>
        <v>1.01939907</v>
      </c>
      <c r="I426" s="13">
        <f t="shared" si="195"/>
        <v>1.6E-2</v>
      </c>
      <c r="J426" s="35">
        <f t="shared" si="201"/>
        <v>44491</v>
      </c>
      <c r="K426" s="2">
        <f t="shared" si="202"/>
        <v>61</v>
      </c>
      <c r="L426" s="18">
        <f t="shared" si="203"/>
        <v>61</v>
      </c>
      <c r="M426" s="12">
        <f t="shared" si="204"/>
        <v>1.0038497500000001</v>
      </c>
      <c r="N426" s="12">
        <f t="shared" ca="1" si="205"/>
        <v>1.023323502</v>
      </c>
      <c r="O426" s="18">
        <f t="shared" si="206"/>
        <v>0</v>
      </c>
      <c r="P426" s="14">
        <f t="shared" ca="1" si="207"/>
        <v>23.594898860000001</v>
      </c>
      <c r="Q426" s="21">
        <f t="shared" si="193"/>
        <v>0</v>
      </c>
      <c r="R426" s="14">
        <f t="shared" si="208"/>
        <v>0</v>
      </c>
      <c r="S426" s="4" t="str">
        <f t="shared" si="209"/>
        <v>A+J=</v>
      </c>
      <c r="T426" s="35">
        <f t="shared" si="210"/>
        <v>44781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1">
        <f t="shared" si="194"/>
        <v>44581</v>
      </c>
      <c r="B427" s="15">
        <f t="shared" ca="1" si="196"/>
        <v>1035.6560599500001</v>
      </c>
      <c r="C427" s="14">
        <f t="shared" ca="1" si="197"/>
        <v>1011.636197</v>
      </c>
      <c r="D427" s="13">
        <f ca="1">IF(A427&lt;$B$1,VLOOKUP(A427,[1]DI!$A$4:$B$15000,2,FALSE),0)</f>
        <v>9.1499999999999998E-2</v>
      </c>
      <c r="E427" s="14">
        <f t="shared" ca="1" si="198"/>
        <v>1.00034749</v>
      </c>
      <c r="F427" s="14">
        <f ca="1">(TRUNC(PRODUCT($E$12:$E426),16))</f>
        <v>1.0506882341289201</v>
      </c>
      <c r="G427" s="14">
        <f t="shared" ca="1" si="199"/>
        <v>1.0303357001192099</v>
      </c>
      <c r="H427" s="14">
        <f t="shared" ca="1" si="200"/>
        <v>1.0197533000000001</v>
      </c>
      <c r="I427" s="13">
        <f t="shared" si="195"/>
        <v>1.6E-2</v>
      </c>
      <c r="J427" s="35">
        <f t="shared" si="201"/>
        <v>44491</v>
      </c>
      <c r="K427" s="2">
        <f t="shared" si="202"/>
        <v>62</v>
      </c>
      <c r="L427" s="18">
        <f t="shared" si="203"/>
        <v>62</v>
      </c>
      <c r="M427" s="12">
        <f t="shared" si="204"/>
        <v>1.0039129840000001</v>
      </c>
      <c r="N427" s="12">
        <f t="shared" ca="1" si="205"/>
        <v>1.0237435779999999</v>
      </c>
      <c r="O427" s="18">
        <f t="shared" si="206"/>
        <v>0</v>
      </c>
      <c r="P427" s="14">
        <f t="shared" ca="1" si="207"/>
        <v>24.01986295</v>
      </c>
      <c r="Q427" s="21">
        <f t="shared" si="193"/>
        <v>0</v>
      </c>
      <c r="R427" s="14">
        <f t="shared" si="208"/>
        <v>0</v>
      </c>
      <c r="S427" s="4" t="str">
        <f t="shared" si="209"/>
        <v>A+J=</v>
      </c>
      <c r="T427" s="35">
        <f t="shared" si="210"/>
        <v>44781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1">
        <f t="shared" si="194"/>
        <v>44582</v>
      </c>
      <c r="B428" s="15">
        <f t="shared" ca="1" si="196"/>
        <v>1036.0812071400001</v>
      </c>
      <c r="C428" s="14">
        <f t="shared" ca="1" si="197"/>
        <v>1011.636197</v>
      </c>
      <c r="D428" s="13">
        <f ca="1">IF(A428&lt;$B$1,VLOOKUP(A428,[1]DI!$A$4:$B$15000,2,FALSE),0)</f>
        <v>9.1499999999999998E-2</v>
      </c>
      <c r="E428" s="14">
        <f t="shared" ca="1" si="198"/>
        <v>1.00034749</v>
      </c>
      <c r="F428" s="14">
        <f ca="1">(TRUNC(PRODUCT($E$12:$E427),16))</f>
        <v>1.0510533377833999</v>
      </c>
      <c r="G428" s="14">
        <f t="shared" ca="1" si="199"/>
        <v>1.0303357001192099</v>
      </c>
      <c r="H428" s="14">
        <f t="shared" ca="1" si="200"/>
        <v>1.0201076600000001</v>
      </c>
      <c r="I428" s="13">
        <f t="shared" si="195"/>
        <v>1.6E-2</v>
      </c>
      <c r="J428" s="35">
        <f t="shared" si="201"/>
        <v>44491</v>
      </c>
      <c r="K428" s="2">
        <f t="shared" si="202"/>
        <v>63</v>
      </c>
      <c r="L428" s="18">
        <f t="shared" si="203"/>
        <v>63</v>
      </c>
      <c r="M428" s="12">
        <f t="shared" si="204"/>
        <v>1.0039762219999999</v>
      </c>
      <c r="N428" s="12">
        <f t="shared" ca="1" si="205"/>
        <v>1.024163835</v>
      </c>
      <c r="O428" s="18">
        <f t="shared" si="206"/>
        <v>0</v>
      </c>
      <c r="P428" s="14">
        <f t="shared" ca="1" si="207"/>
        <v>24.445010140000001</v>
      </c>
      <c r="Q428" s="21">
        <f t="shared" si="193"/>
        <v>0</v>
      </c>
      <c r="R428" s="14">
        <f t="shared" si="208"/>
        <v>0</v>
      </c>
      <c r="S428" s="4" t="str">
        <f t="shared" si="209"/>
        <v>A+J=</v>
      </c>
      <c r="T428" s="35">
        <f t="shared" si="210"/>
        <v>44781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1">
        <f t="shared" si="194"/>
        <v>44583</v>
      </c>
      <c r="B429" s="15">
        <f t="shared" ca="1" si="196"/>
        <v>1036.5065131599999</v>
      </c>
      <c r="C429" s="14">
        <f t="shared" ca="1" si="197"/>
        <v>1011.636197</v>
      </c>
      <c r="D429" s="13">
        <f ca="1">IF(A429&lt;$B$1,VLOOKUP(A429,[1]DI!$A$4:$B$15000,2,FALSE),0)</f>
        <v>0</v>
      </c>
      <c r="E429" s="14">
        <f t="shared" ca="1" si="198"/>
        <v>1</v>
      </c>
      <c r="F429" s="14">
        <f ca="1">(TRUNC(PRODUCT($E$12:$E428),16))</f>
        <v>1.0514185683077499</v>
      </c>
      <c r="G429" s="14">
        <f t="shared" ca="1" si="199"/>
        <v>1.0303357001192099</v>
      </c>
      <c r="H429" s="14">
        <f t="shared" ca="1" si="200"/>
        <v>1.0204621300000001</v>
      </c>
      <c r="I429" s="13">
        <f t="shared" si="195"/>
        <v>1.6E-2</v>
      </c>
      <c r="J429" s="35">
        <f t="shared" si="201"/>
        <v>44491</v>
      </c>
      <c r="K429" s="2">
        <f t="shared" si="202"/>
        <v>63</v>
      </c>
      <c r="L429" s="18">
        <f t="shared" si="203"/>
        <v>64</v>
      </c>
      <c r="M429" s="12">
        <f t="shared" si="204"/>
        <v>1.004039463</v>
      </c>
      <c r="N429" s="12">
        <f t="shared" ca="1" si="205"/>
        <v>1.0245842489999999</v>
      </c>
      <c r="O429" s="18">
        <f t="shared" si="206"/>
        <v>0</v>
      </c>
      <c r="P429" s="14">
        <f t="shared" ca="1" si="207"/>
        <v>24.870316160000002</v>
      </c>
      <c r="Q429" s="21">
        <f t="shared" si="193"/>
        <v>0</v>
      </c>
      <c r="R429" s="14">
        <f t="shared" si="208"/>
        <v>0</v>
      </c>
      <c r="S429" s="4" t="str">
        <f t="shared" si="209"/>
        <v>A+J=</v>
      </c>
      <c r="T429" s="35">
        <f t="shared" si="210"/>
        <v>44781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1">
        <f t="shared" si="194"/>
        <v>44584</v>
      </c>
      <c r="B430" s="15">
        <f t="shared" ca="1" si="196"/>
        <v>1036.5065131599999</v>
      </c>
      <c r="C430" s="14">
        <f t="shared" ca="1" si="197"/>
        <v>1011.636197</v>
      </c>
      <c r="D430" s="13">
        <f ca="1">IF(A430&lt;$B$1,VLOOKUP(A430,[1]DI!$A$4:$B$15000,2,FALSE),0)</f>
        <v>0</v>
      </c>
      <c r="E430" s="14">
        <f t="shared" ca="1" si="198"/>
        <v>1</v>
      </c>
      <c r="F430" s="14">
        <f ca="1">(TRUNC(PRODUCT($E$12:$E429),16))</f>
        <v>1.0514185683077499</v>
      </c>
      <c r="G430" s="14">
        <f t="shared" ca="1" si="199"/>
        <v>1.0303357001192099</v>
      </c>
      <c r="H430" s="14">
        <f t="shared" ca="1" si="200"/>
        <v>1.0204621300000001</v>
      </c>
      <c r="I430" s="13">
        <f t="shared" si="195"/>
        <v>1.6E-2</v>
      </c>
      <c r="J430" s="35">
        <f t="shared" si="201"/>
        <v>44491</v>
      </c>
      <c r="K430" s="2">
        <f t="shared" si="202"/>
        <v>63</v>
      </c>
      <c r="L430" s="18">
        <f t="shared" si="203"/>
        <v>64</v>
      </c>
      <c r="M430" s="12">
        <f t="shared" si="204"/>
        <v>1.004039463</v>
      </c>
      <c r="N430" s="12">
        <f t="shared" ca="1" si="205"/>
        <v>1.0245842489999999</v>
      </c>
      <c r="O430" s="18">
        <f t="shared" si="206"/>
        <v>0</v>
      </c>
      <c r="P430" s="14">
        <f t="shared" ca="1" si="207"/>
        <v>24.870316160000002</v>
      </c>
      <c r="Q430" s="21">
        <f t="shared" si="193"/>
        <v>0</v>
      </c>
      <c r="R430" s="14">
        <f t="shared" si="208"/>
        <v>0</v>
      </c>
      <c r="S430" s="4" t="str">
        <f t="shared" si="209"/>
        <v>A+J=</v>
      </c>
      <c r="T430" s="35">
        <f t="shared" si="210"/>
        <v>44781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1">
        <f t="shared" si="194"/>
        <v>44585</v>
      </c>
      <c r="B431" s="15">
        <f t="shared" ca="1" si="196"/>
        <v>1036.5065131599999</v>
      </c>
      <c r="C431" s="14">
        <f t="shared" ca="1" si="197"/>
        <v>1011.636197</v>
      </c>
      <c r="D431" s="13">
        <f ca="1">IF(A431&lt;$B$1,VLOOKUP(A431,[1]DI!$A$4:$B$15000,2,FALSE),0)</f>
        <v>9.1499999999999998E-2</v>
      </c>
      <c r="E431" s="14">
        <f t="shared" ca="1" si="198"/>
        <v>1.00034749</v>
      </c>
      <c r="F431" s="14">
        <f ca="1">(TRUNC(PRODUCT($E$12:$E430),16))</f>
        <v>1.0514185683077499</v>
      </c>
      <c r="G431" s="14">
        <f t="shared" ca="1" si="199"/>
        <v>1.0303357001192099</v>
      </c>
      <c r="H431" s="14">
        <f t="shared" ca="1" si="200"/>
        <v>1.0204621300000001</v>
      </c>
      <c r="I431" s="13">
        <f t="shared" si="195"/>
        <v>1.6E-2</v>
      </c>
      <c r="J431" s="35">
        <f t="shared" si="201"/>
        <v>44491</v>
      </c>
      <c r="K431" s="2">
        <f t="shared" si="202"/>
        <v>64</v>
      </c>
      <c r="L431" s="18">
        <f t="shared" si="203"/>
        <v>64</v>
      </c>
      <c r="M431" s="12">
        <f t="shared" si="204"/>
        <v>1.004039463</v>
      </c>
      <c r="N431" s="12">
        <f t="shared" ca="1" si="205"/>
        <v>1.0245842489999999</v>
      </c>
      <c r="O431" s="18">
        <f t="shared" si="206"/>
        <v>0</v>
      </c>
      <c r="P431" s="14">
        <f t="shared" ca="1" si="207"/>
        <v>24.870316160000002</v>
      </c>
      <c r="Q431" s="21">
        <f t="shared" si="193"/>
        <v>0</v>
      </c>
      <c r="R431" s="14">
        <f t="shared" si="208"/>
        <v>0</v>
      </c>
      <c r="S431" s="4" t="str">
        <f t="shared" si="209"/>
        <v>A+J=</v>
      </c>
      <c r="T431" s="35">
        <f t="shared" si="210"/>
        <v>44781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1">
        <f t="shared" si="194"/>
        <v>44586</v>
      </c>
      <c r="B432" s="15">
        <f t="shared" ca="1" si="196"/>
        <v>1036.9320124000001</v>
      </c>
      <c r="C432" s="14">
        <f t="shared" ca="1" si="197"/>
        <v>1011.636197</v>
      </c>
      <c r="D432" s="13">
        <f ca="1">IF(A432&lt;$B$1,VLOOKUP(A432,[1]DI!$A$4:$B$15000,2,FALSE),0)</f>
        <v>9.1499999999999998E-2</v>
      </c>
      <c r="E432" s="14">
        <f t="shared" ca="1" si="198"/>
        <v>1.00034749</v>
      </c>
      <c r="F432" s="14">
        <f ca="1">(TRUNC(PRODUCT($E$12:$E431),16))</f>
        <v>1.05178392574605</v>
      </c>
      <c r="G432" s="14">
        <f t="shared" ca="1" si="199"/>
        <v>1.0303357001192099</v>
      </c>
      <c r="H432" s="14">
        <f t="shared" ca="1" si="200"/>
        <v>1.0208167399999999</v>
      </c>
      <c r="I432" s="13">
        <f t="shared" si="195"/>
        <v>1.6E-2</v>
      </c>
      <c r="J432" s="35">
        <f t="shared" si="201"/>
        <v>44491</v>
      </c>
      <c r="K432" s="2">
        <f t="shared" si="202"/>
        <v>65</v>
      </c>
      <c r="L432" s="18">
        <f t="shared" si="203"/>
        <v>65</v>
      </c>
      <c r="M432" s="12">
        <f t="shared" si="204"/>
        <v>1.0041027090000001</v>
      </c>
      <c r="N432" s="12">
        <f t="shared" ca="1" si="205"/>
        <v>1.0250048540000001</v>
      </c>
      <c r="O432" s="18">
        <f t="shared" si="206"/>
        <v>0</v>
      </c>
      <c r="P432" s="14">
        <f t="shared" ca="1" si="207"/>
        <v>25.295815399999999</v>
      </c>
      <c r="Q432" s="21">
        <f t="shared" si="193"/>
        <v>0</v>
      </c>
      <c r="R432" s="14">
        <f t="shared" si="208"/>
        <v>0</v>
      </c>
      <c r="S432" s="4" t="str">
        <f t="shared" si="209"/>
        <v>A+J=</v>
      </c>
      <c r="T432" s="35">
        <f t="shared" si="210"/>
        <v>44781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1">
        <f t="shared" si="194"/>
        <v>44587</v>
      </c>
      <c r="B433" s="15">
        <f t="shared" ca="1" si="196"/>
        <v>1037.3576724900001</v>
      </c>
      <c r="C433" s="14">
        <f t="shared" ca="1" si="197"/>
        <v>1011.636197</v>
      </c>
      <c r="D433" s="13">
        <f ca="1">IF(A433&lt;$B$1,VLOOKUP(A433,[1]DI!$A$4:$B$15000,2,FALSE),0)</f>
        <v>9.1499999999999998E-2</v>
      </c>
      <c r="E433" s="14">
        <f t="shared" ca="1" si="198"/>
        <v>1.00034749</v>
      </c>
      <c r="F433" s="14">
        <f ca="1">(TRUNC(PRODUCT($E$12:$E432),16))</f>
        <v>1.05214941014241</v>
      </c>
      <c r="G433" s="14">
        <f t="shared" ca="1" si="199"/>
        <v>1.0303357001192099</v>
      </c>
      <c r="H433" s="14">
        <f t="shared" ca="1" si="200"/>
        <v>1.0211714599999999</v>
      </c>
      <c r="I433" s="13">
        <f t="shared" si="195"/>
        <v>1.6E-2</v>
      </c>
      <c r="J433" s="35">
        <f t="shared" si="201"/>
        <v>44491</v>
      </c>
      <c r="K433" s="2">
        <f t="shared" si="202"/>
        <v>66</v>
      </c>
      <c r="L433" s="18">
        <f t="shared" si="203"/>
        <v>66</v>
      </c>
      <c r="M433" s="12">
        <f t="shared" si="204"/>
        <v>1.0041659590000001</v>
      </c>
      <c r="N433" s="12">
        <f t="shared" ca="1" si="205"/>
        <v>1.0254256180000001</v>
      </c>
      <c r="O433" s="18">
        <f t="shared" si="206"/>
        <v>0</v>
      </c>
      <c r="P433" s="14">
        <f t="shared" ca="1" si="207"/>
        <v>25.72147549</v>
      </c>
      <c r="Q433" s="21">
        <f t="shared" si="193"/>
        <v>0</v>
      </c>
      <c r="R433" s="14">
        <f t="shared" si="208"/>
        <v>0</v>
      </c>
      <c r="S433" s="4" t="str">
        <f t="shared" si="209"/>
        <v>A+J=</v>
      </c>
      <c r="T433" s="35">
        <f t="shared" si="210"/>
        <v>44781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1">
        <f t="shared" si="194"/>
        <v>44588</v>
      </c>
      <c r="B434" s="15">
        <f t="shared" ca="1" si="196"/>
        <v>1037.7835146800001</v>
      </c>
      <c r="C434" s="14">
        <f t="shared" ca="1" si="197"/>
        <v>1011.636197</v>
      </c>
      <c r="D434" s="13">
        <f ca="1">IF(A434&lt;$B$1,VLOOKUP(A434,[1]DI!$A$4:$B$15000,2,FALSE),0)</f>
        <v>9.1499999999999998E-2</v>
      </c>
      <c r="E434" s="14">
        <f t="shared" ca="1" si="198"/>
        <v>1.00034749</v>
      </c>
      <c r="F434" s="14">
        <f ca="1">(TRUNC(PRODUCT($E$12:$E433),16))</f>
        <v>1.05251502154094</v>
      </c>
      <c r="G434" s="14">
        <f t="shared" ca="1" si="199"/>
        <v>1.0303357001192099</v>
      </c>
      <c r="H434" s="14">
        <f t="shared" ca="1" si="200"/>
        <v>1.02152631</v>
      </c>
      <c r="I434" s="13">
        <f t="shared" si="195"/>
        <v>1.6E-2</v>
      </c>
      <c r="J434" s="35">
        <f t="shared" si="201"/>
        <v>44491</v>
      </c>
      <c r="K434" s="2">
        <f t="shared" si="202"/>
        <v>67</v>
      </c>
      <c r="L434" s="18">
        <f t="shared" si="203"/>
        <v>67</v>
      </c>
      <c r="M434" s="12">
        <f t="shared" si="204"/>
        <v>1.0042292129999999</v>
      </c>
      <c r="N434" s="12">
        <f t="shared" ca="1" si="205"/>
        <v>1.0258465619999999</v>
      </c>
      <c r="O434" s="18">
        <f t="shared" si="206"/>
        <v>0</v>
      </c>
      <c r="P434" s="14">
        <f t="shared" ca="1" si="207"/>
        <v>26.14731768</v>
      </c>
      <c r="Q434" s="21">
        <f t="shared" si="193"/>
        <v>0</v>
      </c>
      <c r="R434" s="14">
        <f t="shared" si="208"/>
        <v>0</v>
      </c>
      <c r="S434" s="4" t="str">
        <f t="shared" si="209"/>
        <v>A+J=</v>
      </c>
      <c r="T434" s="35">
        <f t="shared" si="210"/>
        <v>44781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1">
        <f t="shared" si="194"/>
        <v>44589</v>
      </c>
      <c r="B435" s="15">
        <f t="shared" ca="1" si="196"/>
        <v>1038.20952885</v>
      </c>
      <c r="C435" s="14">
        <f t="shared" ca="1" si="197"/>
        <v>1011.636197</v>
      </c>
      <c r="D435" s="13">
        <f ca="1">IF(A435&lt;$B$1,VLOOKUP(A435,[1]DI!$A$4:$B$15000,2,FALSE),0)</f>
        <v>9.1499999999999998E-2</v>
      </c>
      <c r="E435" s="14">
        <f t="shared" ca="1" si="198"/>
        <v>1.00034749</v>
      </c>
      <c r="F435" s="14">
        <f ca="1">(TRUNC(PRODUCT($E$12:$E434),16))</f>
        <v>1.0528807599857699</v>
      </c>
      <c r="G435" s="14">
        <f t="shared" ca="1" si="199"/>
        <v>1.0303357001192099</v>
      </c>
      <c r="H435" s="14">
        <f t="shared" ca="1" si="200"/>
        <v>1.0218812799999999</v>
      </c>
      <c r="I435" s="13">
        <f t="shared" si="195"/>
        <v>1.6E-2</v>
      </c>
      <c r="J435" s="35">
        <f t="shared" si="201"/>
        <v>44491</v>
      </c>
      <c r="K435" s="2">
        <f t="shared" si="202"/>
        <v>68</v>
      </c>
      <c r="L435" s="18">
        <f t="shared" si="203"/>
        <v>68</v>
      </c>
      <c r="M435" s="12">
        <f t="shared" si="204"/>
        <v>1.0042924710000001</v>
      </c>
      <c r="N435" s="12">
        <f t="shared" ca="1" si="205"/>
        <v>1.026267676</v>
      </c>
      <c r="O435" s="18">
        <f t="shared" si="206"/>
        <v>0</v>
      </c>
      <c r="P435" s="14">
        <f t="shared" ca="1" si="207"/>
        <v>26.573331849999999</v>
      </c>
      <c r="Q435" s="21">
        <f t="shared" si="193"/>
        <v>0</v>
      </c>
      <c r="R435" s="14">
        <f t="shared" si="208"/>
        <v>0</v>
      </c>
      <c r="S435" s="4" t="str">
        <f t="shared" si="209"/>
        <v>A+J=</v>
      </c>
      <c r="T435" s="35">
        <f t="shared" si="210"/>
        <v>44781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1">
        <f t="shared" si="194"/>
        <v>44590</v>
      </c>
      <c r="B436" s="15">
        <f t="shared" ca="1" si="196"/>
        <v>1038.63571398</v>
      </c>
      <c r="C436" s="14">
        <f t="shared" ca="1" si="197"/>
        <v>1011.636197</v>
      </c>
      <c r="D436" s="13">
        <f ca="1">IF(A436&lt;$B$1,VLOOKUP(A436,[1]DI!$A$4:$B$15000,2,FALSE),0)</f>
        <v>0</v>
      </c>
      <c r="E436" s="14">
        <f t="shared" ca="1" si="198"/>
        <v>1</v>
      </c>
      <c r="F436" s="14">
        <f ca="1">(TRUNC(PRODUCT($E$12:$E435),16))</f>
        <v>1.05324662552106</v>
      </c>
      <c r="G436" s="14">
        <f t="shared" ca="1" si="199"/>
        <v>1.0303357001192099</v>
      </c>
      <c r="H436" s="14">
        <f t="shared" ca="1" si="200"/>
        <v>1.0222363699999999</v>
      </c>
      <c r="I436" s="13">
        <f t="shared" si="195"/>
        <v>1.6E-2</v>
      </c>
      <c r="J436" s="35">
        <f t="shared" si="201"/>
        <v>44491</v>
      </c>
      <c r="K436" s="2">
        <f t="shared" si="202"/>
        <v>68</v>
      </c>
      <c r="L436" s="18">
        <f t="shared" si="203"/>
        <v>69</v>
      </c>
      <c r="M436" s="12">
        <f t="shared" si="204"/>
        <v>1.0043557329999999</v>
      </c>
      <c r="N436" s="12">
        <f t="shared" ca="1" si="205"/>
        <v>1.0266889589999999</v>
      </c>
      <c r="O436" s="18">
        <f t="shared" si="206"/>
        <v>0</v>
      </c>
      <c r="P436" s="14">
        <f t="shared" ca="1" si="207"/>
        <v>26.999516979999999</v>
      </c>
      <c r="Q436" s="21">
        <f t="shared" si="193"/>
        <v>0</v>
      </c>
      <c r="R436" s="14">
        <f t="shared" si="208"/>
        <v>0</v>
      </c>
      <c r="S436" s="4" t="str">
        <f t="shared" si="209"/>
        <v>A+J=</v>
      </c>
      <c r="T436" s="35">
        <f t="shared" si="210"/>
        <v>44781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1">
        <f t="shared" si="194"/>
        <v>44591</v>
      </c>
      <c r="B437" s="15">
        <f t="shared" ca="1" si="196"/>
        <v>1038.63571398</v>
      </c>
      <c r="C437" s="14">
        <f t="shared" ca="1" si="197"/>
        <v>1011.636197</v>
      </c>
      <c r="D437" s="13">
        <f ca="1">IF(A437&lt;$B$1,VLOOKUP(A437,[1]DI!$A$4:$B$15000,2,FALSE),0)</f>
        <v>0</v>
      </c>
      <c r="E437" s="14">
        <f t="shared" ca="1" si="198"/>
        <v>1</v>
      </c>
      <c r="F437" s="14">
        <f ca="1">(TRUNC(PRODUCT($E$12:$E436),16))</f>
        <v>1.05324662552106</v>
      </c>
      <c r="G437" s="14">
        <f t="shared" ca="1" si="199"/>
        <v>1.0303357001192099</v>
      </c>
      <c r="H437" s="14">
        <f t="shared" ca="1" si="200"/>
        <v>1.0222363699999999</v>
      </c>
      <c r="I437" s="13">
        <f t="shared" si="195"/>
        <v>1.6E-2</v>
      </c>
      <c r="J437" s="35">
        <f t="shared" si="201"/>
        <v>44491</v>
      </c>
      <c r="K437" s="2">
        <f t="shared" si="202"/>
        <v>68</v>
      </c>
      <c r="L437" s="18">
        <f t="shared" si="203"/>
        <v>69</v>
      </c>
      <c r="M437" s="12">
        <f t="shared" si="204"/>
        <v>1.0043557329999999</v>
      </c>
      <c r="N437" s="12">
        <f t="shared" ca="1" si="205"/>
        <v>1.0266889589999999</v>
      </c>
      <c r="O437" s="18">
        <f t="shared" si="206"/>
        <v>0</v>
      </c>
      <c r="P437" s="14">
        <f t="shared" ca="1" si="207"/>
        <v>26.999516979999999</v>
      </c>
      <c r="Q437" s="21">
        <f t="shared" si="193"/>
        <v>0</v>
      </c>
      <c r="R437" s="14">
        <f t="shared" si="208"/>
        <v>0</v>
      </c>
      <c r="S437" s="4" t="str">
        <f t="shared" si="209"/>
        <v>A+J=</v>
      </c>
      <c r="T437" s="35">
        <f t="shared" si="210"/>
        <v>44781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1">
        <f t="shared" si="194"/>
        <v>44592</v>
      </c>
      <c r="B438" s="15">
        <f t="shared" ca="1" si="196"/>
        <v>1038.63571398</v>
      </c>
      <c r="C438" s="14">
        <f t="shared" ca="1" si="197"/>
        <v>1011.636197</v>
      </c>
      <c r="D438" s="13">
        <f ca="1">IF(A438&lt;$B$1,VLOOKUP(A438,[1]DI!$A$4:$B$15000,2,FALSE),0)</f>
        <v>9.1499999999999998E-2</v>
      </c>
      <c r="E438" s="14">
        <f t="shared" ca="1" si="198"/>
        <v>1.00034749</v>
      </c>
      <c r="F438" s="14">
        <f ca="1">(TRUNC(PRODUCT($E$12:$E437),16))</f>
        <v>1.05324662552106</v>
      </c>
      <c r="G438" s="14">
        <f t="shared" ca="1" si="199"/>
        <v>1.0303357001192099</v>
      </c>
      <c r="H438" s="14">
        <f t="shared" ca="1" si="200"/>
        <v>1.0222363699999999</v>
      </c>
      <c r="I438" s="13">
        <f t="shared" si="195"/>
        <v>1.6E-2</v>
      </c>
      <c r="J438" s="35">
        <f t="shared" si="201"/>
        <v>44491</v>
      </c>
      <c r="K438" s="2">
        <f t="shared" si="202"/>
        <v>69</v>
      </c>
      <c r="L438" s="18">
        <f t="shared" si="203"/>
        <v>69</v>
      </c>
      <c r="M438" s="12">
        <f t="shared" si="204"/>
        <v>1.0043557329999999</v>
      </c>
      <c r="N438" s="12">
        <f t="shared" ca="1" si="205"/>
        <v>1.0266889589999999</v>
      </c>
      <c r="O438" s="18">
        <f t="shared" si="206"/>
        <v>0</v>
      </c>
      <c r="P438" s="14">
        <f t="shared" ca="1" si="207"/>
        <v>26.999516979999999</v>
      </c>
      <c r="Q438" s="21">
        <f t="shared" si="193"/>
        <v>0</v>
      </c>
      <c r="R438" s="14">
        <f t="shared" si="208"/>
        <v>0</v>
      </c>
      <c r="S438" s="4" t="str">
        <f t="shared" si="209"/>
        <v>A+J=</v>
      </c>
      <c r="T438" s="35">
        <f t="shared" si="210"/>
        <v>44781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1">
        <f t="shared" si="194"/>
        <v>44593</v>
      </c>
      <c r="B439" s="15">
        <f t="shared" ca="1" si="196"/>
        <v>1039.06208019</v>
      </c>
      <c r="C439" s="14">
        <f t="shared" ca="1" si="197"/>
        <v>1011.636197</v>
      </c>
      <c r="D439" s="13">
        <f ca="1">IF(A439&lt;$B$1,VLOOKUP(A439,[1]DI!$A$4:$B$15000,2,FALSE),0)</f>
        <v>9.1499999999999998E-2</v>
      </c>
      <c r="E439" s="14">
        <f t="shared" ca="1" si="198"/>
        <v>1.00034749</v>
      </c>
      <c r="F439" s="14">
        <f ca="1">(TRUNC(PRODUCT($E$12:$E438),16))</f>
        <v>1.05361261819096</v>
      </c>
      <c r="G439" s="14">
        <f t="shared" ca="1" si="199"/>
        <v>1.0303357001192099</v>
      </c>
      <c r="H439" s="14">
        <f t="shared" ca="1" si="200"/>
        <v>1.02259159</v>
      </c>
      <c r="I439" s="13">
        <f t="shared" si="195"/>
        <v>1.6E-2</v>
      </c>
      <c r="J439" s="35">
        <f t="shared" si="201"/>
        <v>44491</v>
      </c>
      <c r="K439" s="2">
        <f t="shared" si="202"/>
        <v>70</v>
      </c>
      <c r="L439" s="18">
        <f t="shared" si="203"/>
        <v>70</v>
      </c>
      <c r="M439" s="12">
        <f t="shared" si="204"/>
        <v>1.0044189990000001</v>
      </c>
      <c r="N439" s="12">
        <f t="shared" ca="1" si="205"/>
        <v>1.0271104209999999</v>
      </c>
      <c r="O439" s="18">
        <f t="shared" si="206"/>
        <v>0</v>
      </c>
      <c r="P439" s="14">
        <f t="shared" ca="1" si="207"/>
        <v>27.42588319</v>
      </c>
      <c r="Q439" s="21">
        <f t="shared" si="193"/>
        <v>0</v>
      </c>
      <c r="R439" s="14">
        <f t="shared" si="208"/>
        <v>0</v>
      </c>
      <c r="S439" s="4" t="str">
        <f t="shared" si="209"/>
        <v>A+J=</v>
      </c>
      <c r="T439" s="35">
        <f t="shared" si="210"/>
        <v>44781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1">
        <f t="shared" si="194"/>
        <v>44594</v>
      </c>
      <c r="B440" s="15">
        <f t="shared" ca="1" si="196"/>
        <v>1039.4886183900001</v>
      </c>
      <c r="C440" s="14">
        <f t="shared" ca="1" si="197"/>
        <v>1011.636197</v>
      </c>
      <c r="D440" s="13">
        <f ca="1">IF(A440&lt;$B$1,VLOOKUP(A440,[1]DI!$A$4:$B$15000,2,FALSE),0)</f>
        <v>9.1499999999999998E-2</v>
      </c>
      <c r="E440" s="14">
        <f t="shared" ca="1" si="198"/>
        <v>1.00034749</v>
      </c>
      <c r="F440" s="14">
        <f ca="1">(TRUNC(PRODUCT($E$12:$E439),16))</f>
        <v>1.0539787380396599</v>
      </c>
      <c r="G440" s="14">
        <f t="shared" ca="1" si="199"/>
        <v>1.0303357001192099</v>
      </c>
      <c r="H440" s="14">
        <f t="shared" ca="1" si="200"/>
        <v>1.02294693</v>
      </c>
      <c r="I440" s="13">
        <f t="shared" si="195"/>
        <v>1.6E-2</v>
      </c>
      <c r="J440" s="35">
        <f t="shared" si="201"/>
        <v>44491</v>
      </c>
      <c r="K440" s="2">
        <f t="shared" si="202"/>
        <v>71</v>
      </c>
      <c r="L440" s="18">
        <f t="shared" si="203"/>
        <v>71</v>
      </c>
      <c r="M440" s="12">
        <f t="shared" si="204"/>
        <v>1.0044822689999999</v>
      </c>
      <c r="N440" s="12">
        <f t="shared" ca="1" si="205"/>
        <v>1.0275320530000001</v>
      </c>
      <c r="O440" s="18">
        <f t="shared" si="206"/>
        <v>0</v>
      </c>
      <c r="P440" s="14">
        <f t="shared" ca="1" si="207"/>
        <v>27.85242139</v>
      </c>
      <c r="Q440" s="21">
        <f t="shared" si="193"/>
        <v>0</v>
      </c>
      <c r="R440" s="14">
        <f t="shared" si="208"/>
        <v>0</v>
      </c>
      <c r="S440" s="4" t="str">
        <f t="shared" si="209"/>
        <v>A+J=</v>
      </c>
      <c r="T440" s="35">
        <f t="shared" si="210"/>
        <v>44781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1">
        <f t="shared" si="194"/>
        <v>44595</v>
      </c>
      <c r="B441" s="15">
        <f t="shared" ca="1" si="196"/>
        <v>1039.91532755</v>
      </c>
      <c r="C441" s="14">
        <f t="shared" ca="1" si="197"/>
        <v>1011.636197</v>
      </c>
      <c r="D441" s="13">
        <f ca="1">IF(A441&lt;$B$1,VLOOKUP(A441,[1]DI!$A$4:$B$15000,2,FALSE),0)</f>
        <v>0.1065</v>
      </c>
      <c r="E441" s="14">
        <f t="shared" ca="1" si="198"/>
        <v>1.00040168</v>
      </c>
      <c r="F441" s="14">
        <f ca="1">(TRUNC(PRODUCT($E$12:$E440),16))</f>
        <v>1.05434498511134</v>
      </c>
      <c r="G441" s="14">
        <f t="shared" ca="1" si="199"/>
        <v>1.0303357001192099</v>
      </c>
      <c r="H441" s="14">
        <f t="shared" ca="1" si="200"/>
        <v>1.02330239</v>
      </c>
      <c r="I441" s="13">
        <f t="shared" si="195"/>
        <v>1.6E-2</v>
      </c>
      <c r="J441" s="35">
        <f t="shared" si="201"/>
        <v>44491</v>
      </c>
      <c r="K441" s="2">
        <f t="shared" si="202"/>
        <v>72</v>
      </c>
      <c r="L441" s="18">
        <f t="shared" si="203"/>
        <v>72</v>
      </c>
      <c r="M441" s="12">
        <f t="shared" si="204"/>
        <v>1.004545542</v>
      </c>
      <c r="N441" s="12">
        <f t="shared" ca="1" si="205"/>
        <v>1.0279538539999999</v>
      </c>
      <c r="O441" s="18">
        <f t="shared" si="206"/>
        <v>0</v>
      </c>
      <c r="P441" s="14">
        <f t="shared" ca="1" si="207"/>
        <v>28.279130550000001</v>
      </c>
      <c r="Q441" s="21">
        <f t="shared" si="193"/>
        <v>0</v>
      </c>
      <c r="R441" s="14">
        <f t="shared" si="208"/>
        <v>0</v>
      </c>
      <c r="S441" s="4" t="str">
        <f t="shared" si="209"/>
        <v>A+J=</v>
      </c>
      <c r="T441" s="35">
        <f t="shared" si="210"/>
        <v>44781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1">
        <f t="shared" si="194"/>
        <v>44596</v>
      </c>
      <c r="B442" s="15">
        <f t="shared" ca="1" si="196"/>
        <v>1040.3985730100001</v>
      </c>
      <c r="C442" s="14">
        <f t="shared" ca="1" si="197"/>
        <v>1011.636197</v>
      </c>
      <c r="D442" s="13">
        <f ca="1">IF(A442&lt;$B$1,VLOOKUP(A442,[1]DI!$A$4:$B$15000,2,FALSE),0)</f>
        <v>0.1065</v>
      </c>
      <c r="E442" s="14">
        <f t="shared" ca="1" si="198"/>
        <v>1.00040168</v>
      </c>
      <c r="F442" s="14">
        <f ca="1">(TRUNC(PRODUCT($E$12:$E441),16))</f>
        <v>1.05476849440496</v>
      </c>
      <c r="G442" s="14">
        <f t="shared" ca="1" si="199"/>
        <v>1.0303357001192099</v>
      </c>
      <c r="H442" s="14">
        <f t="shared" ca="1" si="200"/>
        <v>1.0237134299999999</v>
      </c>
      <c r="I442" s="13">
        <f t="shared" si="195"/>
        <v>1.6E-2</v>
      </c>
      <c r="J442" s="35">
        <f t="shared" si="201"/>
        <v>44491</v>
      </c>
      <c r="K442" s="2">
        <f t="shared" si="202"/>
        <v>73</v>
      </c>
      <c r="L442" s="18">
        <f t="shared" si="203"/>
        <v>73</v>
      </c>
      <c r="M442" s="12">
        <f t="shared" si="204"/>
        <v>1.0046088200000001</v>
      </c>
      <c r="N442" s="12">
        <f t="shared" ca="1" si="205"/>
        <v>1.028431541</v>
      </c>
      <c r="O442" s="18">
        <f t="shared" si="206"/>
        <v>0</v>
      </c>
      <c r="P442" s="14">
        <f t="shared" ca="1" si="207"/>
        <v>28.762376010000001</v>
      </c>
      <c r="Q442" s="21">
        <f t="shared" si="193"/>
        <v>0</v>
      </c>
      <c r="R442" s="14">
        <f t="shared" si="208"/>
        <v>0</v>
      </c>
      <c r="S442" s="4" t="str">
        <f t="shared" si="209"/>
        <v>A+J=</v>
      </c>
      <c r="T442" s="35">
        <f t="shared" si="210"/>
        <v>44781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1">
        <f t="shared" si="194"/>
        <v>44597</v>
      </c>
      <c r="B443" s="15">
        <f t="shared" ca="1" si="196"/>
        <v>1040.8820481100001</v>
      </c>
      <c r="C443" s="14">
        <f t="shared" ca="1" si="197"/>
        <v>1011.636197</v>
      </c>
      <c r="D443" s="13">
        <f ca="1">IF(A443&lt;$B$1,VLOOKUP(A443,[1]DI!$A$4:$B$15000,2,FALSE),0)</f>
        <v>0</v>
      </c>
      <c r="E443" s="14">
        <f t="shared" ca="1" si="198"/>
        <v>1</v>
      </c>
      <c r="F443" s="14">
        <f ca="1">(TRUNC(PRODUCT($E$12:$E442),16))</f>
        <v>1.0551921738137899</v>
      </c>
      <c r="G443" s="14">
        <f t="shared" ca="1" si="199"/>
        <v>1.0303357001192099</v>
      </c>
      <c r="H443" s="14">
        <f t="shared" ca="1" si="200"/>
        <v>1.0241246399999999</v>
      </c>
      <c r="I443" s="13">
        <f t="shared" si="195"/>
        <v>1.6E-2</v>
      </c>
      <c r="J443" s="35">
        <f t="shared" si="201"/>
        <v>44491</v>
      </c>
      <c r="K443" s="2">
        <f t="shared" si="202"/>
        <v>73</v>
      </c>
      <c r="L443" s="18">
        <f t="shared" si="203"/>
        <v>74</v>
      </c>
      <c r="M443" s="12">
        <f t="shared" si="204"/>
        <v>1.004672102</v>
      </c>
      <c r="N443" s="12">
        <f t="shared" ca="1" si="205"/>
        <v>1.028909455</v>
      </c>
      <c r="O443" s="18">
        <f t="shared" si="206"/>
        <v>0</v>
      </c>
      <c r="P443" s="14">
        <f t="shared" ca="1" si="207"/>
        <v>29.24585111</v>
      </c>
      <c r="Q443" s="21">
        <f t="shared" si="193"/>
        <v>0</v>
      </c>
      <c r="R443" s="14">
        <f t="shared" si="208"/>
        <v>0</v>
      </c>
      <c r="S443" s="4" t="str">
        <f t="shared" si="209"/>
        <v>A+J=</v>
      </c>
      <c r="T443" s="35">
        <f t="shared" si="210"/>
        <v>44781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1">
        <f t="shared" si="194"/>
        <v>44598</v>
      </c>
      <c r="B444" s="15">
        <f t="shared" ca="1" si="196"/>
        <v>1040.8820481100001</v>
      </c>
      <c r="C444" s="14">
        <f t="shared" ca="1" si="197"/>
        <v>1011.636197</v>
      </c>
      <c r="D444" s="13">
        <f ca="1">IF(A444&lt;$B$1,VLOOKUP(A444,[1]DI!$A$4:$B$15000,2,FALSE),0)</f>
        <v>0</v>
      </c>
      <c r="E444" s="14">
        <f t="shared" ca="1" si="198"/>
        <v>1</v>
      </c>
      <c r="F444" s="14">
        <f ca="1">(TRUNC(PRODUCT($E$12:$E443),16))</f>
        <v>1.0551921738137899</v>
      </c>
      <c r="G444" s="14">
        <f t="shared" ca="1" si="199"/>
        <v>1.0303357001192099</v>
      </c>
      <c r="H444" s="14">
        <f t="shared" ca="1" si="200"/>
        <v>1.0241246399999999</v>
      </c>
      <c r="I444" s="13">
        <f t="shared" si="195"/>
        <v>1.6E-2</v>
      </c>
      <c r="J444" s="35">
        <f t="shared" si="201"/>
        <v>44491</v>
      </c>
      <c r="K444" s="2">
        <f t="shared" si="202"/>
        <v>73</v>
      </c>
      <c r="L444" s="18">
        <f t="shared" si="203"/>
        <v>74</v>
      </c>
      <c r="M444" s="12">
        <f t="shared" si="204"/>
        <v>1.004672102</v>
      </c>
      <c r="N444" s="12">
        <f t="shared" ca="1" si="205"/>
        <v>1.028909455</v>
      </c>
      <c r="O444" s="18">
        <f t="shared" si="206"/>
        <v>0</v>
      </c>
      <c r="P444" s="14">
        <f t="shared" ca="1" si="207"/>
        <v>29.24585111</v>
      </c>
      <c r="Q444" s="21">
        <f t="shared" si="193"/>
        <v>0</v>
      </c>
      <c r="R444" s="14">
        <f t="shared" si="208"/>
        <v>0</v>
      </c>
      <c r="S444" s="4" t="str">
        <f t="shared" si="209"/>
        <v>A+J=</v>
      </c>
      <c r="T444" s="35">
        <f t="shared" si="210"/>
        <v>44781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1">
        <f t="shared" si="194"/>
        <v>44599</v>
      </c>
      <c r="B445" s="15">
        <f t="shared" ca="1" si="196"/>
        <v>1040.8820481100001</v>
      </c>
      <c r="C445" s="14">
        <f t="shared" ca="1" si="197"/>
        <v>1011.636197</v>
      </c>
      <c r="D445" s="13">
        <f ca="1">IF(A445&lt;$B$1,VLOOKUP(A445,[1]DI!$A$4:$B$15000,2,FALSE),0)</f>
        <v>0.1065</v>
      </c>
      <c r="E445" s="14">
        <f t="shared" ca="1" si="198"/>
        <v>1.00040168</v>
      </c>
      <c r="F445" s="14">
        <f ca="1">(TRUNC(PRODUCT($E$12:$E444),16))</f>
        <v>1.0551921738137899</v>
      </c>
      <c r="G445" s="14">
        <f t="shared" ca="1" si="199"/>
        <v>1.0303357001192099</v>
      </c>
      <c r="H445" s="14">
        <f t="shared" ca="1" si="200"/>
        <v>1.0241246399999999</v>
      </c>
      <c r="I445" s="13">
        <f t="shared" si="195"/>
        <v>1.6E-2</v>
      </c>
      <c r="J445" s="35">
        <f t="shared" si="201"/>
        <v>44491</v>
      </c>
      <c r="K445" s="2">
        <f t="shared" si="202"/>
        <v>74</v>
      </c>
      <c r="L445" s="18">
        <f t="shared" si="203"/>
        <v>74</v>
      </c>
      <c r="M445" s="12">
        <f t="shared" si="204"/>
        <v>1.004672102</v>
      </c>
      <c r="N445" s="12">
        <f t="shared" ca="1" si="205"/>
        <v>1.028909455</v>
      </c>
      <c r="O445" s="18">
        <f t="shared" si="206"/>
        <v>0</v>
      </c>
      <c r="P445" s="14">
        <f t="shared" ca="1" si="207"/>
        <v>29.24585111</v>
      </c>
      <c r="Q445" s="21">
        <f t="shared" si="193"/>
        <v>0</v>
      </c>
      <c r="R445" s="14">
        <f t="shared" si="208"/>
        <v>0</v>
      </c>
      <c r="S445" s="4" t="str">
        <f t="shared" si="209"/>
        <v>A+J=</v>
      </c>
      <c r="T445" s="35">
        <f t="shared" si="210"/>
        <v>44781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1">
        <f t="shared" si="194"/>
        <v>44600</v>
      </c>
      <c r="B446" s="15">
        <f t="shared" ca="1" si="196"/>
        <v>1041.3657427400001</v>
      </c>
      <c r="C446" s="14">
        <f t="shared" ca="1" si="197"/>
        <v>1011.636197</v>
      </c>
      <c r="D446" s="13">
        <f ca="1">IF(A446&lt;$B$1,VLOOKUP(A446,[1]DI!$A$4:$B$15000,2,FALSE),0)</f>
        <v>0.1065</v>
      </c>
      <c r="E446" s="14">
        <f t="shared" ca="1" si="198"/>
        <v>1.00040168</v>
      </c>
      <c r="F446" s="14">
        <f ca="1">(TRUNC(PRODUCT($E$12:$E445),16))</f>
        <v>1.05561602340617</v>
      </c>
      <c r="G446" s="14">
        <f t="shared" ca="1" si="199"/>
        <v>1.0303357001192099</v>
      </c>
      <c r="H446" s="14">
        <f t="shared" ca="1" si="200"/>
        <v>1.0245360100000001</v>
      </c>
      <c r="I446" s="13">
        <f t="shared" si="195"/>
        <v>1.6E-2</v>
      </c>
      <c r="J446" s="35">
        <f t="shared" si="201"/>
        <v>44491</v>
      </c>
      <c r="K446" s="2">
        <f t="shared" si="202"/>
        <v>75</v>
      </c>
      <c r="L446" s="18">
        <f t="shared" si="203"/>
        <v>75</v>
      </c>
      <c r="M446" s="12">
        <f t="shared" si="204"/>
        <v>1.0047353880000001</v>
      </c>
      <c r="N446" s="12">
        <f t="shared" ca="1" si="205"/>
        <v>1.0293875859999999</v>
      </c>
      <c r="O446" s="18">
        <f t="shared" si="206"/>
        <v>0</v>
      </c>
      <c r="P446" s="14">
        <f t="shared" ca="1" si="207"/>
        <v>29.729545739999999</v>
      </c>
      <c r="Q446" s="21">
        <f t="shared" si="193"/>
        <v>0</v>
      </c>
      <c r="R446" s="14">
        <f t="shared" si="208"/>
        <v>0</v>
      </c>
      <c r="S446" s="4" t="str">
        <f t="shared" si="209"/>
        <v>A+J=</v>
      </c>
      <c r="T446" s="35">
        <f t="shared" si="210"/>
        <v>44781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1">
        <f t="shared" si="194"/>
        <v>44601</v>
      </c>
      <c r="B447" s="15">
        <f t="shared" ca="1" si="196"/>
        <v>1041.8496548600001</v>
      </c>
      <c r="C447" s="14">
        <f t="shared" ca="1" si="197"/>
        <v>1011.636197</v>
      </c>
      <c r="D447" s="13">
        <f ca="1">IF(A447&lt;$B$1,VLOOKUP(A447,[1]DI!$A$4:$B$15000,2,FALSE),0)</f>
        <v>0.1065</v>
      </c>
      <c r="E447" s="14">
        <f t="shared" ca="1" si="198"/>
        <v>1.00040168</v>
      </c>
      <c r="F447" s="14">
        <f ca="1">(TRUNC(PRODUCT($E$12:$E446),16))</f>
        <v>1.05604004325045</v>
      </c>
      <c r="G447" s="14">
        <f t="shared" ca="1" si="199"/>
        <v>1.0303357001192099</v>
      </c>
      <c r="H447" s="14">
        <f t="shared" ca="1" si="200"/>
        <v>1.0249475400000001</v>
      </c>
      <c r="I447" s="13">
        <f t="shared" si="195"/>
        <v>1.6E-2</v>
      </c>
      <c r="J447" s="35">
        <f t="shared" si="201"/>
        <v>44491</v>
      </c>
      <c r="K447" s="2">
        <f t="shared" si="202"/>
        <v>76</v>
      </c>
      <c r="L447" s="18">
        <f t="shared" si="203"/>
        <v>76</v>
      </c>
      <c r="M447" s="12">
        <f t="shared" si="204"/>
        <v>1.0047986769999999</v>
      </c>
      <c r="N447" s="12">
        <f t="shared" ca="1" si="205"/>
        <v>1.0298659320000001</v>
      </c>
      <c r="O447" s="18">
        <f t="shared" si="206"/>
        <v>0</v>
      </c>
      <c r="P447" s="14">
        <f t="shared" ca="1" si="207"/>
        <v>30.213457859999998</v>
      </c>
      <c r="Q447" s="21">
        <f t="shared" si="193"/>
        <v>0</v>
      </c>
      <c r="R447" s="14">
        <f t="shared" si="208"/>
        <v>0</v>
      </c>
      <c r="S447" s="4" t="str">
        <f t="shared" si="209"/>
        <v>A+J=</v>
      </c>
      <c r="T447" s="35">
        <f t="shared" si="210"/>
        <v>44781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1">
        <f t="shared" si="194"/>
        <v>44602</v>
      </c>
      <c r="B448" s="15">
        <f t="shared" ca="1" si="196"/>
        <v>1042.33379866</v>
      </c>
      <c r="C448" s="14">
        <f t="shared" ca="1" si="197"/>
        <v>1011.636197</v>
      </c>
      <c r="D448" s="13">
        <f ca="1">IF(A448&lt;$B$1,VLOOKUP(A448,[1]DI!$A$4:$B$15000,2,FALSE),0)</f>
        <v>0.1065</v>
      </c>
      <c r="E448" s="14">
        <f t="shared" ca="1" si="198"/>
        <v>1.00040168</v>
      </c>
      <c r="F448" s="14">
        <f ca="1">(TRUNC(PRODUCT($E$12:$E447),16))</f>
        <v>1.05646423341502</v>
      </c>
      <c r="G448" s="14">
        <f t="shared" ca="1" si="199"/>
        <v>1.0303357001192099</v>
      </c>
      <c r="H448" s="14">
        <f t="shared" ca="1" si="200"/>
        <v>1.02535924</v>
      </c>
      <c r="I448" s="13">
        <f t="shared" si="195"/>
        <v>1.6E-2</v>
      </c>
      <c r="J448" s="35">
        <f t="shared" si="201"/>
        <v>44491</v>
      </c>
      <c r="K448" s="2">
        <f t="shared" si="202"/>
        <v>77</v>
      </c>
      <c r="L448" s="18">
        <f t="shared" si="203"/>
        <v>77</v>
      </c>
      <c r="M448" s="12">
        <f t="shared" si="204"/>
        <v>1.004861971</v>
      </c>
      <c r="N448" s="12">
        <f t="shared" ca="1" si="205"/>
        <v>1.0303445069999999</v>
      </c>
      <c r="O448" s="18">
        <f t="shared" si="206"/>
        <v>0</v>
      </c>
      <c r="P448" s="14">
        <f t="shared" ca="1" si="207"/>
        <v>30.69760166</v>
      </c>
      <c r="Q448" s="21">
        <f t="shared" si="193"/>
        <v>0</v>
      </c>
      <c r="R448" s="14">
        <f t="shared" si="208"/>
        <v>0</v>
      </c>
      <c r="S448" s="4" t="str">
        <f t="shared" si="209"/>
        <v>A+J=</v>
      </c>
      <c r="T448" s="35">
        <f t="shared" si="210"/>
        <v>44781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1">
        <f t="shared" si="194"/>
        <v>44603</v>
      </c>
      <c r="B449" s="15">
        <f t="shared" ca="1" si="196"/>
        <v>1042.81817209</v>
      </c>
      <c r="C449" s="14">
        <f t="shared" ca="1" si="197"/>
        <v>1011.636197</v>
      </c>
      <c r="D449" s="13">
        <f ca="1">IF(A449&lt;$B$1,VLOOKUP(A449,[1]DI!$A$4:$B$15000,2,FALSE),0)</f>
        <v>0.1065</v>
      </c>
      <c r="E449" s="14">
        <f t="shared" ca="1" si="198"/>
        <v>1.00040168</v>
      </c>
      <c r="F449" s="14">
        <f ca="1">(TRUNC(PRODUCT($E$12:$E448),16))</f>
        <v>1.0568885939682999</v>
      </c>
      <c r="G449" s="14">
        <f t="shared" ca="1" si="199"/>
        <v>1.0303357001192099</v>
      </c>
      <c r="H449" s="14">
        <f t="shared" ca="1" si="200"/>
        <v>1.02577111</v>
      </c>
      <c r="I449" s="13">
        <f t="shared" si="195"/>
        <v>1.6E-2</v>
      </c>
      <c r="J449" s="35">
        <f t="shared" si="201"/>
        <v>44491</v>
      </c>
      <c r="K449" s="2">
        <f t="shared" si="202"/>
        <v>78</v>
      </c>
      <c r="L449" s="18">
        <f t="shared" si="203"/>
        <v>78</v>
      </c>
      <c r="M449" s="12">
        <f t="shared" si="204"/>
        <v>1.0049252689999999</v>
      </c>
      <c r="N449" s="12">
        <f t="shared" ca="1" si="205"/>
        <v>1.0308233090000001</v>
      </c>
      <c r="O449" s="18">
        <f t="shared" si="206"/>
        <v>0</v>
      </c>
      <c r="P449" s="14">
        <f t="shared" ca="1" si="207"/>
        <v>31.181975090000002</v>
      </c>
      <c r="Q449" s="21">
        <f t="shared" si="193"/>
        <v>0</v>
      </c>
      <c r="R449" s="14">
        <f t="shared" si="208"/>
        <v>0</v>
      </c>
      <c r="S449" s="4" t="str">
        <f t="shared" si="209"/>
        <v>A+J=</v>
      </c>
      <c r="T449" s="35">
        <f t="shared" si="210"/>
        <v>44781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1">
        <f t="shared" si="194"/>
        <v>44604</v>
      </c>
      <c r="B450" s="15">
        <f t="shared" ca="1" si="196"/>
        <v>1043.3027640400001</v>
      </c>
      <c r="C450" s="14">
        <f t="shared" ca="1" si="197"/>
        <v>1011.636197</v>
      </c>
      <c r="D450" s="13">
        <f ca="1">IF(A450&lt;$B$1,VLOOKUP(A450,[1]DI!$A$4:$B$15000,2,FALSE),0)</f>
        <v>0</v>
      </c>
      <c r="E450" s="14">
        <f t="shared" ca="1" si="198"/>
        <v>1</v>
      </c>
      <c r="F450" s="14">
        <f ca="1">(TRUNC(PRODUCT($E$12:$E449),16))</f>
        <v>1.05731312497873</v>
      </c>
      <c r="G450" s="14">
        <f t="shared" ca="1" si="199"/>
        <v>1.0303357001192099</v>
      </c>
      <c r="H450" s="14">
        <f t="shared" ca="1" si="200"/>
        <v>1.0261831400000001</v>
      </c>
      <c r="I450" s="13">
        <f t="shared" si="195"/>
        <v>1.6E-2</v>
      </c>
      <c r="J450" s="35">
        <f t="shared" si="201"/>
        <v>44491</v>
      </c>
      <c r="K450" s="2">
        <f t="shared" si="202"/>
        <v>78</v>
      </c>
      <c r="L450" s="18">
        <f t="shared" si="203"/>
        <v>79</v>
      </c>
      <c r="M450" s="12">
        <f t="shared" si="204"/>
        <v>1.0049885709999999</v>
      </c>
      <c r="N450" s="12">
        <f t="shared" ca="1" si="205"/>
        <v>1.0313023269999999</v>
      </c>
      <c r="O450" s="18">
        <f t="shared" si="206"/>
        <v>0</v>
      </c>
      <c r="P450" s="14">
        <f t="shared" ca="1" si="207"/>
        <v>31.66656704</v>
      </c>
      <c r="Q450" s="21">
        <f t="shared" si="193"/>
        <v>0</v>
      </c>
      <c r="R450" s="14">
        <f t="shared" si="208"/>
        <v>0</v>
      </c>
      <c r="S450" s="4" t="str">
        <f t="shared" si="209"/>
        <v>A+J=</v>
      </c>
      <c r="T450" s="35">
        <f t="shared" si="210"/>
        <v>44781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1">
        <f t="shared" si="194"/>
        <v>44605</v>
      </c>
      <c r="B451" s="15">
        <f t="shared" ca="1" si="196"/>
        <v>1043.3027640400001</v>
      </c>
      <c r="C451" s="14">
        <f t="shared" ca="1" si="197"/>
        <v>1011.636197</v>
      </c>
      <c r="D451" s="13">
        <f ca="1">IF(A451&lt;$B$1,VLOOKUP(A451,[1]DI!$A$4:$B$15000,2,FALSE),0)</f>
        <v>0</v>
      </c>
      <c r="E451" s="14">
        <f t="shared" ca="1" si="198"/>
        <v>1</v>
      </c>
      <c r="F451" s="14">
        <f ca="1">(TRUNC(PRODUCT($E$12:$E450),16))</f>
        <v>1.05731312497873</v>
      </c>
      <c r="G451" s="14">
        <f t="shared" ca="1" si="199"/>
        <v>1.0303357001192099</v>
      </c>
      <c r="H451" s="14">
        <f t="shared" ca="1" si="200"/>
        <v>1.0261831400000001</v>
      </c>
      <c r="I451" s="13">
        <f t="shared" si="195"/>
        <v>1.6E-2</v>
      </c>
      <c r="J451" s="35">
        <f t="shared" si="201"/>
        <v>44491</v>
      </c>
      <c r="K451" s="2">
        <f t="shared" si="202"/>
        <v>78</v>
      </c>
      <c r="L451" s="18">
        <f t="shared" si="203"/>
        <v>79</v>
      </c>
      <c r="M451" s="12">
        <f t="shared" si="204"/>
        <v>1.0049885709999999</v>
      </c>
      <c r="N451" s="12">
        <f t="shared" ca="1" si="205"/>
        <v>1.0313023269999999</v>
      </c>
      <c r="O451" s="18">
        <f t="shared" si="206"/>
        <v>0</v>
      </c>
      <c r="P451" s="14">
        <f t="shared" ca="1" si="207"/>
        <v>31.66656704</v>
      </c>
      <c r="Q451" s="21">
        <f t="shared" si="193"/>
        <v>0</v>
      </c>
      <c r="R451" s="14">
        <f t="shared" si="208"/>
        <v>0</v>
      </c>
      <c r="S451" s="4" t="str">
        <f t="shared" si="209"/>
        <v>A+J=</v>
      </c>
      <c r="T451" s="35">
        <f t="shared" si="210"/>
        <v>44781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1">
        <f t="shared" si="194"/>
        <v>44606</v>
      </c>
      <c r="B452" s="15">
        <f t="shared" ca="1" si="196"/>
        <v>1043.3027640400001</v>
      </c>
      <c r="C452" s="14">
        <f t="shared" ca="1" si="197"/>
        <v>1011.636197</v>
      </c>
      <c r="D452" s="13">
        <f ca="1">IF(A452&lt;$B$1,VLOOKUP(A452,[1]DI!$A$4:$B$15000,2,FALSE),0)</f>
        <v>0.1065</v>
      </c>
      <c r="E452" s="14">
        <f t="shared" ca="1" si="198"/>
        <v>1.00040168</v>
      </c>
      <c r="F452" s="14">
        <f ca="1">(TRUNC(PRODUCT($E$12:$E451),16))</f>
        <v>1.05731312497873</v>
      </c>
      <c r="G452" s="14">
        <f t="shared" ca="1" si="199"/>
        <v>1.0303357001192099</v>
      </c>
      <c r="H452" s="14">
        <f t="shared" ca="1" si="200"/>
        <v>1.0261831400000001</v>
      </c>
      <c r="I452" s="13">
        <f t="shared" si="195"/>
        <v>1.6E-2</v>
      </c>
      <c r="J452" s="35">
        <f t="shared" si="201"/>
        <v>44491</v>
      </c>
      <c r="K452" s="2">
        <f t="shared" si="202"/>
        <v>79</v>
      </c>
      <c r="L452" s="18">
        <f t="shared" si="203"/>
        <v>79</v>
      </c>
      <c r="M452" s="12">
        <f t="shared" si="204"/>
        <v>1.0049885709999999</v>
      </c>
      <c r="N452" s="12">
        <f t="shared" ca="1" si="205"/>
        <v>1.0313023269999999</v>
      </c>
      <c r="O452" s="18">
        <f t="shared" si="206"/>
        <v>0</v>
      </c>
      <c r="P452" s="14">
        <f t="shared" ca="1" si="207"/>
        <v>31.66656704</v>
      </c>
      <c r="Q452" s="21">
        <f t="shared" si="193"/>
        <v>0</v>
      </c>
      <c r="R452" s="14">
        <f t="shared" si="208"/>
        <v>0</v>
      </c>
      <c r="S452" s="4" t="str">
        <f t="shared" si="209"/>
        <v>A+J=</v>
      </c>
      <c r="T452" s="35">
        <f t="shared" si="210"/>
        <v>44781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1">
        <f t="shared" si="194"/>
        <v>44607</v>
      </c>
      <c r="B453" s="15">
        <f t="shared" ca="1" si="196"/>
        <v>1043.78758563</v>
      </c>
      <c r="C453" s="14">
        <f t="shared" ca="1" si="197"/>
        <v>1011.636197</v>
      </c>
      <c r="D453" s="13">
        <f ca="1">IF(A453&lt;$B$1,VLOOKUP(A453,[1]DI!$A$4:$B$15000,2,FALSE),0)</f>
        <v>0.1065</v>
      </c>
      <c r="E453" s="14">
        <f t="shared" ca="1" si="198"/>
        <v>1.00040168</v>
      </c>
      <c r="F453" s="14">
        <f ca="1">(TRUNC(PRODUCT($E$12:$E452),16))</f>
        <v>1.0577378265147701</v>
      </c>
      <c r="G453" s="14">
        <f t="shared" ca="1" si="199"/>
        <v>1.0303357001192099</v>
      </c>
      <c r="H453" s="14">
        <f t="shared" ca="1" si="200"/>
        <v>1.0265953400000001</v>
      </c>
      <c r="I453" s="13">
        <f t="shared" si="195"/>
        <v>1.6E-2</v>
      </c>
      <c r="J453" s="35">
        <f t="shared" si="201"/>
        <v>44491</v>
      </c>
      <c r="K453" s="2">
        <f t="shared" si="202"/>
        <v>80</v>
      </c>
      <c r="L453" s="18">
        <f t="shared" si="203"/>
        <v>80</v>
      </c>
      <c r="M453" s="12">
        <f t="shared" si="204"/>
        <v>1.005051876</v>
      </c>
      <c r="N453" s="12">
        <f t="shared" ca="1" si="205"/>
        <v>1.0317815720000001</v>
      </c>
      <c r="O453" s="18">
        <f t="shared" si="206"/>
        <v>0</v>
      </c>
      <c r="P453" s="14">
        <f t="shared" ca="1" si="207"/>
        <v>32.15138863</v>
      </c>
      <c r="Q453" s="21">
        <f t="shared" si="193"/>
        <v>0</v>
      </c>
      <c r="R453" s="14">
        <f t="shared" si="208"/>
        <v>0</v>
      </c>
      <c r="S453" s="4" t="str">
        <f t="shared" si="209"/>
        <v>A+J=</v>
      </c>
      <c r="T453" s="35">
        <f t="shared" si="210"/>
        <v>44781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1">
        <f t="shared" si="194"/>
        <v>44608</v>
      </c>
      <c r="B454" s="15">
        <f t="shared" ca="1" si="196"/>
        <v>1044.2726277500001</v>
      </c>
      <c r="C454" s="14">
        <f t="shared" ca="1" si="197"/>
        <v>1011.636197</v>
      </c>
      <c r="D454" s="13">
        <f ca="1">IF(A454&lt;$B$1,VLOOKUP(A454,[1]DI!$A$4:$B$15000,2,FALSE),0)</f>
        <v>0.1065</v>
      </c>
      <c r="E454" s="14">
        <f t="shared" ca="1" si="198"/>
        <v>1.00040168</v>
      </c>
      <c r="F454" s="14">
        <f ca="1">(TRUNC(PRODUCT($E$12:$E453),16))</f>
        <v>1.05816269864492</v>
      </c>
      <c r="G454" s="14">
        <f t="shared" ca="1" si="199"/>
        <v>1.0303357001192099</v>
      </c>
      <c r="H454" s="14">
        <f t="shared" ca="1" si="200"/>
        <v>1.0270077</v>
      </c>
      <c r="I454" s="13">
        <f t="shared" si="195"/>
        <v>1.6E-2</v>
      </c>
      <c r="J454" s="35">
        <f t="shared" si="201"/>
        <v>44491</v>
      </c>
      <c r="K454" s="2">
        <f t="shared" si="202"/>
        <v>81</v>
      </c>
      <c r="L454" s="18">
        <f t="shared" si="203"/>
        <v>81</v>
      </c>
      <c r="M454" s="12">
        <f t="shared" si="204"/>
        <v>1.005115186</v>
      </c>
      <c r="N454" s="12">
        <f t="shared" ca="1" si="205"/>
        <v>1.0322610350000001</v>
      </c>
      <c r="O454" s="18">
        <f t="shared" si="206"/>
        <v>0</v>
      </c>
      <c r="P454" s="14">
        <f t="shared" ca="1" si="207"/>
        <v>32.636430750000002</v>
      </c>
      <c r="Q454" s="21">
        <f t="shared" si="193"/>
        <v>0</v>
      </c>
      <c r="R454" s="14">
        <f t="shared" si="208"/>
        <v>0</v>
      </c>
      <c r="S454" s="4" t="str">
        <f t="shared" si="209"/>
        <v>A+J=</v>
      </c>
      <c r="T454" s="35">
        <f t="shared" si="210"/>
        <v>44781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1">
        <f t="shared" si="194"/>
        <v>44609</v>
      </c>
      <c r="B455" s="15">
        <f t="shared" ca="1" si="196"/>
        <v>1044.7579005300001</v>
      </c>
      <c r="C455" s="14">
        <f t="shared" ca="1" si="197"/>
        <v>1011.636197</v>
      </c>
      <c r="D455" s="13">
        <f ca="1">IF(A455&lt;$B$1,VLOOKUP(A455,[1]DI!$A$4:$B$15000,2,FALSE),0)</f>
        <v>0.1065</v>
      </c>
      <c r="E455" s="14">
        <f t="shared" ca="1" si="198"/>
        <v>1.00040168</v>
      </c>
      <c r="F455" s="14">
        <f ca="1">(TRUNC(PRODUCT($E$12:$E454),16))</f>
        <v>1.0585877414377101</v>
      </c>
      <c r="G455" s="14">
        <f t="shared" ca="1" si="199"/>
        <v>1.0303357001192099</v>
      </c>
      <c r="H455" s="14">
        <f t="shared" ca="1" si="200"/>
        <v>1.0274202299999999</v>
      </c>
      <c r="I455" s="13">
        <f t="shared" si="195"/>
        <v>1.6E-2</v>
      </c>
      <c r="J455" s="35">
        <f t="shared" si="201"/>
        <v>44491</v>
      </c>
      <c r="K455" s="2">
        <f t="shared" si="202"/>
        <v>82</v>
      </c>
      <c r="L455" s="18">
        <f t="shared" si="203"/>
        <v>82</v>
      </c>
      <c r="M455" s="12">
        <f t="shared" si="204"/>
        <v>1.0051785</v>
      </c>
      <c r="N455" s="12">
        <f t="shared" ca="1" si="205"/>
        <v>1.0327407260000001</v>
      </c>
      <c r="O455" s="18">
        <f t="shared" si="206"/>
        <v>0</v>
      </c>
      <c r="P455" s="14">
        <f t="shared" ca="1" si="207"/>
        <v>33.121703529999998</v>
      </c>
      <c r="Q455" s="21">
        <f t="shared" si="193"/>
        <v>0</v>
      </c>
      <c r="R455" s="14">
        <f t="shared" si="208"/>
        <v>0</v>
      </c>
      <c r="S455" s="4" t="str">
        <f t="shared" si="209"/>
        <v>A+J=</v>
      </c>
      <c r="T455" s="35">
        <f t="shared" si="210"/>
        <v>44781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1">
        <f t="shared" si="194"/>
        <v>44610</v>
      </c>
      <c r="B456" s="15">
        <f t="shared" ca="1" si="196"/>
        <v>1045.2433908099999</v>
      </c>
      <c r="C456" s="14">
        <f t="shared" ca="1" si="197"/>
        <v>1011.636197</v>
      </c>
      <c r="D456" s="13">
        <f ca="1">IF(A456&lt;$B$1,VLOOKUP(A456,[1]DI!$A$4:$B$15000,2,FALSE),0)</f>
        <v>0.1065</v>
      </c>
      <c r="E456" s="14">
        <f t="shared" ca="1" si="198"/>
        <v>1.00040168</v>
      </c>
      <c r="F456" s="14">
        <f ca="1">(TRUNC(PRODUCT($E$12:$E455),16))</f>
        <v>1.05901295496169</v>
      </c>
      <c r="G456" s="14">
        <f t="shared" ca="1" si="199"/>
        <v>1.0303357001192099</v>
      </c>
      <c r="H456" s="14">
        <f t="shared" ca="1" si="200"/>
        <v>1.02783292</v>
      </c>
      <c r="I456" s="13">
        <f t="shared" si="195"/>
        <v>1.6E-2</v>
      </c>
      <c r="J456" s="35">
        <f t="shared" si="201"/>
        <v>44491</v>
      </c>
      <c r="K456" s="2">
        <f t="shared" si="202"/>
        <v>83</v>
      </c>
      <c r="L456" s="18">
        <f t="shared" si="203"/>
        <v>83</v>
      </c>
      <c r="M456" s="12">
        <f t="shared" si="204"/>
        <v>1.0052418169999999</v>
      </c>
      <c r="N456" s="12">
        <f t="shared" ca="1" si="205"/>
        <v>1.0332206319999999</v>
      </c>
      <c r="O456" s="18">
        <f t="shared" si="206"/>
        <v>0</v>
      </c>
      <c r="P456" s="14">
        <f t="shared" ca="1" si="207"/>
        <v>33.607193809999998</v>
      </c>
      <c r="Q456" s="21">
        <f t="shared" si="193"/>
        <v>0</v>
      </c>
      <c r="R456" s="14">
        <f t="shared" si="208"/>
        <v>0</v>
      </c>
      <c r="S456" s="4" t="str">
        <f t="shared" si="209"/>
        <v>A+J=</v>
      </c>
      <c r="T456" s="35">
        <f t="shared" si="210"/>
        <v>44781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1">
        <f t="shared" si="194"/>
        <v>44611</v>
      </c>
      <c r="B457" s="15">
        <f t="shared" ca="1" si="196"/>
        <v>1045.7291127600001</v>
      </c>
      <c r="C457" s="14">
        <f t="shared" ca="1" si="197"/>
        <v>1011.636197</v>
      </c>
      <c r="D457" s="13">
        <f ca="1">IF(A457&lt;$B$1,VLOOKUP(A457,[1]DI!$A$4:$B$15000,2,FALSE),0)</f>
        <v>0</v>
      </c>
      <c r="E457" s="14">
        <f t="shared" ca="1" si="198"/>
        <v>1</v>
      </c>
      <c r="F457" s="14">
        <f ca="1">(TRUNC(PRODUCT($E$12:$E456),16))</f>
        <v>1.0594383392854401</v>
      </c>
      <c r="G457" s="14">
        <f t="shared" ca="1" si="199"/>
        <v>1.0303357001192099</v>
      </c>
      <c r="H457" s="14">
        <f t="shared" ca="1" si="200"/>
        <v>1.02824578</v>
      </c>
      <c r="I457" s="13">
        <f t="shared" si="195"/>
        <v>1.6E-2</v>
      </c>
      <c r="J457" s="35">
        <f t="shared" si="201"/>
        <v>44491</v>
      </c>
      <c r="K457" s="2">
        <f t="shared" si="202"/>
        <v>83</v>
      </c>
      <c r="L457" s="18">
        <f t="shared" si="203"/>
        <v>84</v>
      </c>
      <c r="M457" s="12">
        <f t="shared" si="204"/>
        <v>1.0053051390000001</v>
      </c>
      <c r="N457" s="12">
        <f t="shared" ca="1" si="205"/>
        <v>1.033700767</v>
      </c>
      <c r="O457" s="18">
        <f t="shared" si="206"/>
        <v>0</v>
      </c>
      <c r="P457" s="14">
        <f t="shared" ca="1" si="207"/>
        <v>34.092915759999997</v>
      </c>
      <c r="Q457" s="21">
        <f t="shared" si="193"/>
        <v>0</v>
      </c>
      <c r="R457" s="14">
        <f t="shared" si="208"/>
        <v>0</v>
      </c>
      <c r="S457" s="4" t="str">
        <f t="shared" si="209"/>
        <v>A+J=</v>
      </c>
      <c r="T457" s="35">
        <f t="shared" si="210"/>
        <v>44781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1">
        <f t="shared" si="194"/>
        <v>44612</v>
      </c>
      <c r="B458" s="15">
        <f t="shared" ca="1" si="196"/>
        <v>1045.7291127600001</v>
      </c>
      <c r="C458" s="14">
        <f t="shared" ca="1" si="197"/>
        <v>1011.636197</v>
      </c>
      <c r="D458" s="13">
        <f ca="1">IF(A458&lt;$B$1,VLOOKUP(A458,[1]DI!$A$4:$B$15000,2,FALSE),0)</f>
        <v>0</v>
      </c>
      <c r="E458" s="14">
        <f t="shared" ca="1" si="198"/>
        <v>1</v>
      </c>
      <c r="F458" s="14">
        <f ca="1">(TRUNC(PRODUCT($E$12:$E457),16))</f>
        <v>1.0594383392854401</v>
      </c>
      <c r="G458" s="14">
        <f t="shared" ca="1" si="199"/>
        <v>1.0303357001192099</v>
      </c>
      <c r="H458" s="14">
        <f t="shared" ca="1" si="200"/>
        <v>1.02824578</v>
      </c>
      <c r="I458" s="13">
        <f t="shared" si="195"/>
        <v>1.6E-2</v>
      </c>
      <c r="J458" s="35">
        <f t="shared" si="201"/>
        <v>44491</v>
      </c>
      <c r="K458" s="2">
        <f t="shared" si="202"/>
        <v>83</v>
      </c>
      <c r="L458" s="18">
        <f t="shared" si="203"/>
        <v>84</v>
      </c>
      <c r="M458" s="12">
        <f t="shared" si="204"/>
        <v>1.0053051390000001</v>
      </c>
      <c r="N458" s="12">
        <f t="shared" ca="1" si="205"/>
        <v>1.033700767</v>
      </c>
      <c r="O458" s="18">
        <f t="shared" si="206"/>
        <v>0</v>
      </c>
      <c r="P458" s="14">
        <f t="shared" ca="1" si="207"/>
        <v>34.092915759999997</v>
      </c>
      <c r="Q458" s="21">
        <f t="shared" si="193"/>
        <v>0</v>
      </c>
      <c r="R458" s="14">
        <f t="shared" si="208"/>
        <v>0</v>
      </c>
      <c r="S458" s="4" t="str">
        <f t="shared" si="209"/>
        <v>A+J=</v>
      </c>
      <c r="T458" s="35">
        <f t="shared" si="210"/>
        <v>44781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1">
        <f t="shared" si="194"/>
        <v>44613</v>
      </c>
      <c r="B459" s="15">
        <f t="shared" ca="1" si="196"/>
        <v>1045.7291127600001</v>
      </c>
      <c r="C459" s="14">
        <f t="shared" ca="1" si="197"/>
        <v>1011.636197</v>
      </c>
      <c r="D459" s="13">
        <f ca="1">IF(A459&lt;$B$1,VLOOKUP(A459,[1]DI!$A$4:$B$15000,2,FALSE),0)</f>
        <v>0.1065</v>
      </c>
      <c r="E459" s="14">
        <f t="shared" ca="1" si="198"/>
        <v>1.00040168</v>
      </c>
      <c r="F459" s="14">
        <f ca="1">(TRUNC(PRODUCT($E$12:$E458),16))</f>
        <v>1.0594383392854401</v>
      </c>
      <c r="G459" s="14">
        <f t="shared" ca="1" si="199"/>
        <v>1.0303357001192099</v>
      </c>
      <c r="H459" s="14">
        <f t="shared" ca="1" si="200"/>
        <v>1.02824578</v>
      </c>
      <c r="I459" s="13">
        <f t="shared" si="195"/>
        <v>1.6E-2</v>
      </c>
      <c r="J459" s="35">
        <f t="shared" si="201"/>
        <v>44491</v>
      </c>
      <c r="K459" s="2">
        <f t="shared" si="202"/>
        <v>84</v>
      </c>
      <c r="L459" s="18">
        <f t="shared" si="203"/>
        <v>84</v>
      </c>
      <c r="M459" s="12">
        <f t="shared" si="204"/>
        <v>1.0053051390000001</v>
      </c>
      <c r="N459" s="12">
        <f t="shared" ca="1" si="205"/>
        <v>1.033700767</v>
      </c>
      <c r="O459" s="18">
        <f t="shared" si="206"/>
        <v>0</v>
      </c>
      <c r="P459" s="14">
        <f t="shared" ca="1" si="207"/>
        <v>34.092915759999997</v>
      </c>
      <c r="Q459" s="21">
        <f t="shared" si="193"/>
        <v>0</v>
      </c>
      <c r="R459" s="14">
        <f t="shared" si="208"/>
        <v>0</v>
      </c>
      <c r="S459" s="4" t="str">
        <f t="shared" si="209"/>
        <v>A+J=</v>
      </c>
      <c r="T459" s="35">
        <f t="shared" si="210"/>
        <v>44781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1">
        <f t="shared" si="194"/>
        <v>44614</v>
      </c>
      <c r="B460" s="15">
        <f t="shared" ca="1" si="196"/>
        <v>1046.2150643500001</v>
      </c>
      <c r="C460" s="14">
        <f t="shared" ca="1" si="197"/>
        <v>1011.636197</v>
      </c>
      <c r="D460" s="13">
        <f ca="1">IF(A460&lt;$B$1,VLOOKUP(A460,[1]DI!$A$4:$B$15000,2,FALSE),0)</f>
        <v>0.1065</v>
      </c>
      <c r="E460" s="14">
        <f t="shared" ca="1" si="198"/>
        <v>1.00040168</v>
      </c>
      <c r="F460" s="14">
        <f ca="1">(TRUNC(PRODUCT($E$12:$E459),16))</f>
        <v>1.05986389447757</v>
      </c>
      <c r="G460" s="14">
        <f t="shared" ca="1" si="199"/>
        <v>1.0303357001192099</v>
      </c>
      <c r="H460" s="14">
        <f t="shared" ca="1" si="200"/>
        <v>1.02865881</v>
      </c>
      <c r="I460" s="13">
        <f t="shared" si="195"/>
        <v>1.6E-2</v>
      </c>
      <c r="J460" s="35">
        <f t="shared" si="201"/>
        <v>44491</v>
      </c>
      <c r="K460" s="2">
        <f t="shared" si="202"/>
        <v>85</v>
      </c>
      <c r="L460" s="18">
        <f t="shared" si="203"/>
        <v>85</v>
      </c>
      <c r="M460" s="12">
        <f t="shared" si="204"/>
        <v>1.0053684650000001</v>
      </c>
      <c r="N460" s="12">
        <f t="shared" ca="1" si="205"/>
        <v>1.034181129</v>
      </c>
      <c r="O460" s="18">
        <f t="shared" si="206"/>
        <v>0</v>
      </c>
      <c r="P460" s="14">
        <f t="shared" ca="1" si="207"/>
        <v>34.578867350000003</v>
      </c>
      <c r="Q460" s="21">
        <f t="shared" ref="Q460:Q523" si="211">IF($O460&gt;0,VLOOKUP($O460,$W$12:$AC$150,7),0)</f>
        <v>0</v>
      </c>
      <c r="R460" s="14">
        <f t="shared" si="208"/>
        <v>0</v>
      </c>
      <c r="S460" s="4" t="str">
        <f t="shared" si="209"/>
        <v>A+J=</v>
      </c>
      <c r="T460" s="35">
        <f t="shared" si="210"/>
        <v>44781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1">
        <f t="shared" ref="A461:A524" si="212">(A460+1)</f>
        <v>44615</v>
      </c>
      <c r="B461" s="15">
        <f t="shared" ca="1" si="196"/>
        <v>1046.7012344500001</v>
      </c>
      <c r="C461" s="14">
        <f t="shared" ca="1" si="197"/>
        <v>1011.636197</v>
      </c>
      <c r="D461" s="13">
        <f ca="1">IF(A461&lt;$B$1,VLOOKUP(A461,[1]DI!$A$4:$B$15000,2,FALSE),0)</f>
        <v>0.1065</v>
      </c>
      <c r="E461" s="14">
        <f t="shared" ca="1" si="198"/>
        <v>1.00040168</v>
      </c>
      <c r="F461" s="14">
        <f ca="1">(TRUNC(PRODUCT($E$12:$E460),16))</f>
        <v>1.0602896206067001</v>
      </c>
      <c r="G461" s="14">
        <f t="shared" ca="1" si="199"/>
        <v>1.0303357001192099</v>
      </c>
      <c r="H461" s="14">
        <f t="shared" ca="1" si="200"/>
        <v>1.029072</v>
      </c>
      <c r="I461" s="13">
        <f t="shared" ref="I461:I524" si="213">I460</f>
        <v>1.6E-2</v>
      </c>
      <c r="J461" s="35">
        <f t="shared" si="201"/>
        <v>44491</v>
      </c>
      <c r="K461" s="2">
        <f t="shared" si="202"/>
        <v>86</v>
      </c>
      <c r="L461" s="18">
        <f t="shared" si="203"/>
        <v>86</v>
      </c>
      <c r="M461" s="12">
        <f t="shared" si="204"/>
        <v>1.0054317939999999</v>
      </c>
      <c r="N461" s="12">
        <f t="shared" ca="1" si="205"/>
        <v>1.0346617069999999</v>
      </c>
      <c r="O461" s="18">
        <f t="shared" si="206"/>
        <v>0</v>
      </c>
      <c r="P461" s="14">
        <f t="shared" ca="1" si="207"/>
        <v>35.065037449999998</v>
      </c>
      <c r="Q461" s="21">
        <f t="shared" si="211"/>
        <v>0</v>
      </c>
      <c r="R461" s="14">
        <f t="shared" si="208"/>
        <v>0</v>
      </c>
      <c r="S461" s="4" t="str">
        <f t="shared" si="209"/>
        <v>A+J=</v>
      </c>
      <c r="T461" s="35">
        <f t="shared" si="210"/>
        <v>44781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1">
        <f t="shared" si="212"/>
        <v>44616</v>
      </c>
      <c r="B462" s="15">
        <f t="shared" ca="1" si="196"/>
        <v>1047.1876362099999</v>
      </c>
      <c r="C462" s="14">
        <f t="shared" ca="1" si="197"/>
        <v>1011.636197</v>
      </c>
      <c r="D462" s="13">
        <f ca="1">IF(A462&lt;$B$1,VLOOKUP(A462,[1]DI!$A$4:$B$15000,2,FALSE),0)</f>
        <v>0.1065</v>
      </c>
      <c r="E462" s="14">
        <f t="shared" ca="1" si="198"/>
        <v>1.00040168</v>
      </c>
      <c r="F462" s="14">
        <f ca="1">(TRUNC(PRODUCT($E$12:$E461),16))</f>
        <v>1.06071551774151</v>
      </c>
      <c r="G462" s="14">
        <f t="shared" ca="1" si="199"/>
        <v>1.0303357001192099</v>
      </c>
      <c r="H462" s="14">
        <f t="shared" ca="1" si="200"/>
        <v>1.02948536</v>
      </c>
      <c r="I462" s="13">
        <f t="shared" si="213"/>
        <v>1.6E-2</v>
      </c>
      <c r="J462" s="35">
        <f t="shared" si="201"/>
        <v>44491</v>
      </c>
      <c r="K462" s="2">
        <f t="shared" si="202"/>
        <v>87</v>
      </c>
      <c r="L462" s="18">
        <f t="shared" si="203"/>
        <v>87</v>
      </c>
      <c r="M462" s="12">
        <f t="shared" si="204"/>
        <v>1.005495128</v>
      </c>
      <c r="N462" s="12">
        <f t="shared" ca="1" si="205"/>
        <v>1.0351425139999999</v>
      </c>
      <c r="O462" s="18">
        <f t="shared" si="206"/>
        <v>0</v>
      </c>
      <c r="P462" s="14">
        <f t="shared" ca="1" si="207"/>
        <v>35.551439209999998</v>
      </c>
      <c r="Q462" s="21">
        <f t="shared" si="211"/>
        <v>0</v>
      </c>
      <c r="R462" s="14">
        <f t="shared" si="208"/>
        <v>0</v>
      </c>
      <c r="S462" s="4" t="str">
        <f t="shared" si="209"/>
        <v>A+J=</v>
      </c>
      <c r="T462" s="35">
        <f t="shared" si="210"/>
        <v>44781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1">
        <f t="shared" si="212"/>
        <v>44617</v>
      </c>
      <c r="B463" s="15">
        <f t="shared" ca="1" si="196"/>
        <v>1047.6742575000001</v>
      </c>
      <c r="C463" s="14">
        <f t="shared" ca="1" si="197"/>
        <v>1011.636197</v>
      </c>
      <c r="D463" s="13">
        <f ca="1">IF(A463&lt;$B$1,VLOOKUP(A463,[1]DI!$A$4:$B$15000,2,FALSE),0)</f>
        <v>0.1065</v>
      </c>
      <c r="E463" s="14">
        <f t="shared" ca="1" si="198"/>
        <v>1.00040168</v>
      </c>
      <c r="F463" s="14">
        <f ca="1">(TRUNC(PRODUCT($E$12:$E462),16))</f>
        <v>1.0611415859506701</v>
      </c>
      <c r="G463" s="14">
        <f t="shared" ca="1" si="199"/>
        <v>1.0303357001192099</v>
      </c>
      <c r="H463" s="14">
        <f t="shared" ca="1" si="200"/>
        <v>1.02989888</v>
      </c>
      <c r="I463" s="13">
        <f t="shared" si="213"/>
        <v>1.6E-2</v>
      </c>
      <c r="J463" s="35">
        <f t="shared" si="201"/>
        <v>44491</v>
      </c>
      <c r="K463" s="2">
        <f t="shared" si="202"/>
        <v>88</v>
      </c>
      <c r="L463" s="18">
        <f t="shared" si="203"/>
        <v>88</v>
      </c>
      <c r="M463" s="12">
        <f t="shared" si="204"/>
        <v>1.0055584660000001</v>
      </c>
      <c r="N463" s="12">
        <f t="shared" ca="1" si="205"/>
        <v>1.0356235380000001</v>
      </c>
      <c r="O463" s="18">
        <f t="shared" si="206"/>
        <v>0</v>
      </c>
      <c r="P463" s="14">
        <f t="shared" ca="1" si="207"/>
        <v>36.0380605</v>
      </c>
      <c r="Q463" s="21">
        <f t="shared" si="211"/>
        <v>0</v>
      </c>
      <c r="R463" s="14">
        <f t="shared" si="208"/>
        <v>0</v>
      </c>
      <c r="S463" s="4" t="str">
        <f t="shared" si="209"/>
        <v>A+J=</v>
      </c>
      <c r="T463" s="35">
        <f t="shared" si="210"/>
        <v>44781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1">
        <f t="shared" si="212"/>
        <v>44618</v>
      </c>
      <c r="B464" s="15">
        <f t="shared" ca="1" si="196"/>
        <v>1048.16110742</v>
      </c>
      <c r="C464" s="14">
        <f t="shared" ca="1" si="197"/>
        <v>1011.636197</v>
      </c>
      <c r="D464" s="13">
        <f ca="1">IF(A464&lt;$B$1,VLOOKUP(A464,[1]DI!$A$4:$B$15000,2,FALSE),0)</f>
        <v>0</v>
      </c>
      <c r="E464" s="14">
        <f t="shared" ca="1" si="198"/>
        <v>1</v>
      </c>
      <c r="F464" s="14">
        <f ca="1">(TRUNC(PRODUCT($E$12:$E463),16))</f>
        <v>1.0615678253029199</v>
      </c>
      <c r="G464" s="14">
        <f t="shared" ca="1" si="199"/>
        <v>1.0303357001192099</v>
      </c>
      <c r="H464" s="14">
        <f t="shared" ca="1" si="200"/>
        <v>1.03031257</v>
      </c>
      <c r="I464" s="13">
        <f t="shared" si="213"/>
        <v>1.6E-2</v>
      </c>
      <c r="J464" s="35">
        <f t="shared" si="201"/>
        <v>44491</v>
      </c>
      <c r="K464" s="2">
        <f t="shared" si="202"/>
        <v>88</v>
      </c>
      <c r="L464" s="18">
        <f t="shared" si="203"/>
        <v>89</v>
      </c>
      <c r="M464" s="12">
        <f t="shared" si="204"/>
        <v>1.005621807</v>
      </c>
      <c r="N464" s="12">
        <f t="shared" ca="1" si="205"/>
        <v>1.0361047880000001</v>
      </c>
      <c r="O464" s="18">
        <f t="shared" si="206"/>
        <v>0</v>
      </c>
      <c r="P464" s="14">
        <f t="shared" ca="1" si="207"/>
        <v>36.524910419999998</v>
      </c>
      <c r="Q464" s="21">
        <f t="shared" si="211"/>
        <v>0</v>
      </c>
      <c r="R464" s="14">
        <f t="shared" si="208"/>
        <v>0</v>
      </c>
      <c r="S464" s="4" t="str">
        <f t="shared" si="209"/>
        <v>A+J=</v>
      </c>
      <c r="T464" s="35">
        <f t="shared" si="210"/>
        <v>44781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1">
        <f t="shared" si="212"/>
        <v>44619</v>
      </c>
      <c r="B465" s="15">
        <f t="shared" ca="1" si="196"/>
        <v>1048.16110742</v>
      </c>
      <c r="C465" s="14">
        <f t="shared" ca="1" si="197"/>
        <v>1011.636197</v>
      </c>
      <c r="D465" s="13">
        <f ca="1">IF(A465&lt;$B$1,VLOOKUP(A465,[1]DI!$A$4:$B$15000,2,FALSE),0)</f>
        <v>0</v>
      </c>
      <c r="E465" s="14">
        <f t="shared" ca="1" si="198"/>
        <v>1</v>
      </c>
      <c r="F465" s="14">
        <f ca="1">(TRUNC(PRODUCT($E$12:$E464),16))</f>
        <v>1.0615678253029199</v>
      </c>
      <c r="G465" s="14">
        <f t="shared" ca="1" si="199"/>
        <v>1.0303357001192099</v>
      </c>
      <c r="H465" s="14">
        <f t="shared" ca="1" si="200"/>
        <v>1.03031257</v>
      </c>
      <c r="I465" s="13">
        <f t="shared" si="213"/>
        <v>1.6E-2</v>
      </c>
      <c r="J465" s="35">
        <f t="shared" si="201"/>
        <v>44491</v>
      </c>
      <c r="K465" s="2">
        <f t="shared" si="202"/>
        <v>88</v>
      </c>
      <c r="L465" s="18">
        <f t="shared" si="203"/>
        <v>89</v>
      </c>
      <c r="M465" s="12">
        <f t="shared" si="204"/>
        <v>1.005621807</v>
      </c>
      <c r="N465" s="12">
        <f t="shared" ca="1" si="205"/>
        <v>1.0361047880000001</v>
      </c>
      <c r="O465" s="18">
        <f t="shared" si="206"/>
        <v>0</v>
      </c>
      <c r="P465" s="14">
        <f t="shared" ca="1" si="207"/>
        <v>36.524910419999998</v>
      </c>
      <c r="Q465" s="21">
        <f t="shared" si="211"/>
        <v>0</v>
      </c>
      <c r="R465" s="14">
        <f t="shared" si="208"/>
        <v>0</v>
      </c>
      <c r="S465" s="4" t="str">
        <f t="shared" si="209"/>
        <v>A+J=</v>
      </c>
      <c r="T465" s="35">
        <f t="shared" si="210"/>
        <v>44781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1">
        <f t="shared" si="212"/>
        <v>44620</v>
      </c>
      <c r="B466" s="15">
        <f t="shared" ca="1" si="196"/>
        <v>1048.16110742</v>
      </c>
      <c r="C466" s="14">
        <f t="shared" ca="1" si="197"/>
        <v>1011.636197</v>
      </c>
      <c r="D466" s="13">
        <f ca="1">IF(A466&lt;$B$1,VLOOKUP(A466,[1]DI!$A$4:$B$15000,2,FALSE),0)</f>
        <v>0</v>
      </c>
      <c r="E466" s="14">
        <f t="shared" ca="1" si="198"/>
        <v>1</v>
      </c>
      <c r="F466" s="14">
        <f ca="1">(TRUNC(PRODUCT($E$12:$E465),16))</f>
        <v>1.0615678253029199</v>
      </c>
      <c r="G466" s="14">
        <f t="shared" ca="1" si="199"/>
        <v>1.0303357001192099</v>
      </c>
      <c r="H466" s="14">
        <f t="shared" ca="1" si="200"/>
        <v>1.03031257</v>
      </c>
      <c r="I466" s="13">
        <f t="shared" si="213"/>
        <v>1.6E-2</v>
      </c>
      <c r="J466" s="35">
        <f t="shared" si="201"/>
        <v>44491</v>
      </c>
      <c r="K466" s="2">
        <f t="shared" si="202"/>
        <v>88</v>
      </c>
      <c r="L466" s="18">
        <f t="shared" si="203"/>
        <v>89</v>
      </c>
      <c r="M466" s="12">
        <f t="shared" si="204"/>
        <v>1.005621807</v>
      </c>
      <c r="N466" s="12">
        <f t="shared" ca="1" si="205"/>
        <v>1.0361047880000001</v>
      </c>
      <c r="O466" s="18">
        <f t="shared" si="206"/>
        <v>0</v>
      </c>
      <c r="P466" s="14">
        <f t="shared" ca="1" si="207"/>
        <v>36.524910419999998</v>
      </c>
      <c r="Q466" s="21">
        <f t="shared" si="211"/>
        <v>0</v>
      </c>
      <c r="R466" s="14">
        <f t="shared" si="208"/>
        <v>0</v>
      </c>
      <c r="S466" s="4" t="str">
        <f t="shared" si="209"/>
        <v>A+J=</v>
      </c>
      <c r="T466" s="35">
        <f t="shared" si="210"/>
        <v>44781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1">
        <f t="shared" si="212"/>
        <v>44621</v>
      </c>
      <c r="B467" s="15">
        <f t="shared" ca="1" si="196"/>
        <v>1048.16110742</v>
      </c>
      <c r="C467" s="14">
        <f t="shared" ca="1" si="197"/>
        <v>1011.636197</v>
      </c>
      <c r="D467" s="13">
        <f ca="1">IF(A467&lt;$B$1,VLOOKUP(A467,[1]DI!$A$4:$B$15000,2,FALSE),0)</f>
        <v>0</v>
      </c>
      <c r="E467" s="14">
        <f t="shared" ca="1" si="198"/>
        <v>1</v>
      </c>
      <c r="F467" s="14">
        <f ca="1">(TRUNC(PRODUCT($E$12:$E466),16))</f>
        <v>1.0615678253029199</v>
      </c>
      <c r="G467" s="14">
        <f t="shared" ca="1" si="199"/>
        <v>1.0303357001192099</v>
      </c>
      <c r="H467" s="14">
        <f t="shared" ca="1" si="200"/>
        <v>1.03031257</v>
      </c>
      <c r="I467" s="13">
        <f t="shared" si="213"/>
        <v>1.6E-2</v>
      </c>
      <c r="J467" s="35">
        <f t="shared" si="201"/>
        <v>44491</v>
      </c>
      <c r="K467" s="2">
        <f t="shared" si="202"/>
        <v>88</v>
      </c>
      <c r="L467" s="18">
        <f t="shared" si="203"/>
        <v>89</v>
      </c>
      <c r="M467" s="12">
        <f t="shared" si="204"/>
        <v>1.005621807</v>
      </c>
      <c r="N467" s="12">
        <f t="shared" ca="1" si="205"/>
        <v>1.0361047880000001</v>
      </c>
      <c r="O467" s="18">
        <f t="shared" si="206"/>
        <v>0</v>
      </c>
      <c r="P467" s="14">
        <f t="shared" ca="1" si="207"/>
        <v>36.524910419999998</v>
      </c>
      <c r="Q467" s="21">
        <f t="shared" si="211"/>
        <v>0</v>
      </c>
      <c r="R467" s="14">
        <f t="shared" si="208"/>
        <v>0</v>
      </c>
      <c r="S467" s="4" t="str">
        <f t="shared" si="209"/>
        <v>A+J=</v>
      </c>
      <c r="T467" s="35">
        <f t="shared" si="210"/>
        <v>44781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1">
        <f t="shared" si="212"/>
        <v>44622</v>
      </c>
      <c r="B468" s="15">
        <f t="shared" ca="1" si="196"/>
        <v>1048.16110742</v>
      </c>
      <c r="C468" s="14">
        <f t="shared" ca="1" si="197"/>
        <v>1011.636197</v>
      </c>
      <c r="D468" s="13">
        <f ca="1">IF(A468&lt;$B$1,VLOOKUP(A468,[1]DI!$A$4:$B$15000,2,FALSE),0)</f>
        <v>0.1065</v>
      </c>
      <c r="E468" s="14">
        <f t="shared" ca="1" si="198"/>
        <v>1.00040168</v>
      </c>
      <c r="F468" s="14">
        <f ca="1">(TRUNC(PRODUCT($E$12:$E467),16))</f>
        <v>1.0615678253029199</v>
      </c>
      <c r="G468" s="14">
        <f t="shared" ca="1" si="199"/>
        <v>1.0303357001192099</v>
      </c>
      <c r="H468" s="14">
        <f t="shared" ca="1" si="200"/>
        <v>1.03031257</v>
      </c>
      <c r="I468" s="13">
        <f t="shared" si="213"/>
        <v>1.6E-2</v>
      </c>
      <c r="J468" s="35">
        <f t="shared" si="201"/>
        <v>44491</v>
      </c>
      <c r="K468" s="2">
        <f t="shared" si="202"/>
        <v>89</v>
      </c>
      <c r="L468" s="18">
        <f t="shared" si="203"/>
        <v>89</v>
      </c>
      <c r="M468" s="12">
        <f t="shared" si="204"/>
        <v>1.005621807</v>
      </c>
      <c r="N468" s="12">
        <f t="shared" ca="1" si="205"/>
        <v>1.0361047880000001</v>
      </c>
      <c r="O468" s="18">
        <f t="shared" si="206"/>
        <v>0</v>
      </c>
      <c r="P468" s="14">
        <f t="shared" ca="1" si="207"/>
        <v>36.524910419999998</v>
      </c>
      <c r="Q468" s="21">
        <f t="shared" si="211"/>
        <v>0</v>
      </c>
      <c r="R468" s="14">
        <f t="shared" si="208"/>
        <v>0</v>
      </c>
      <c r="S468" s="4" t="str">
        <f t="shared" si="209"/>
        <v>A+J=</v>
      </c>
      <c r="T468" s="35">
        <f t="shared" si="210"/>
        <v>44781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1">
        <f t="shared" si="212"/>
        <v>44623</v>
      </c>
      <c r="B469" s="15">
        <f t="shared" ca="1" si="196"/>
        <v>1048.6481890100001</v>
      </c>
      <c r="C469" s="14">
        <f t="shared" ca="1" si="197"/>
        <v>1011.636197</v>
      </c>
      <c r="D469" s="13">
        <f ca="1">IF(A469&lt;$B$1,VLOOKUP(A469,[1]DI!$A$4:$B$15000,2,FALSE),0)</f>
        <v>0.1065</v>
      </c>
      <c r="E469" s="14">
        <f t="shared" ca="1" si="198"/>
        <v>1.00040168</v>
      </c>
      <c r="F469" s="14">
        <f ca="1">(TRUNC(PRODUCT($E$12:$E468),16))</f>
        <v>1.06199423586699</v>
      </c>
      <c r="G469" s="14">
        <f t="shared" ca="1" si="199"/>
        <v>1.0303357001192099</v>
      </c>
      <c r="H469" s="14">
        <f t="shared" ca="1" si="200"/>
        <v>1.0307264300000001</v>
      </c>
      <c r="I469" s="13">
        <f t="shared" si="213"/>
        <v>1.6E-2</v>
      </c>
      <c r="J469" s="35">
        <f t="shared" si="201"/>
        <v>44491</v>
      </c>
      <c r="K469" s="2">
        <f t="shared" si="202"/>
        <v>90</v>
      </c>
      <c r="L469" s="18">
        <f t="shared" si="203"/>
        <v>90</v>
      </c>
      <c r="M469" s="12">
        <f t="shared" si="204"/>
        <v>1.0056851529999999</v>
      </c>
      <c r="N469" s="12">
        <f t="shared" ca="1" si="205"/>
        <v>1.0365862669999999</v>
      </c>
      <c r="O469" s="18">
        <f t="shared" si="206"/>
        <v>0</v>
      </c>
      <c r="P469" s="14">
        <f t="shared" ca="1" si="207"/>
        <v>37.01199201</v>
      </c>
      <c r="Q469" s="21">
        <f t="shared" si="211"/>
        <v>0</v>
      </c>
      <c r="R469" s="14">
        <f t="shared" si="208"/>
        <v>0</v>
      </c>
      <c r="S469" s="4" t="str">
        <f t="shared" si="209"/>
        <v>A+J=</v>
      </c>
      <c r="T469" s="35">
        <f t="shared" si="210"/>
        <v>44781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1">
        <f t="shared" si="212"/>
        <v>44624</v>
      </c>
      <c r="B470" s="15">
        <f t="shared" ca="1" si="196"/>
        <v>1049.1354901100001</v>
      </c>
      <c r="C470" s="14">
        <f t="shared" ca="1" si="197"/>
        <v>1011.636197</v>
      </c>
      <c r="D470" s="13">
        <f ca="1">IF(A470&lt;$B$1,VLOOKUP(A470,[1]DI!$A$4:$B$15000,2,FALSE),0)</f>
        <v>0.1065</v>
      </c>
      <c r="E470" s="14">
        <f t="shared" ca="1" si="198"/>
        <v>1.00040168</v>
      </c>
      <c r="F470" s="14">
        <f ca="1">(TRUNC(PRODUCT($E$12:$E469),16))</f>
        <v>1.0624208177116501</v>
      </c>
      <c r="G470" s="14">
        <f t="shared" ca="1" si="199"/>
        <v>1.0303357001192099</v>
      </c>
      <c r="H470" s="14">
        <f t="shared" ca="1" si="200"/>
        <v>1.0311404500000001</v>
      </c>
      <c r="I470" s="13">
        <f t="shared" si="213"/>
        <v>1.6E-2</v>
      </c>
      <c r="J470" s="35">
        <f t="shared" si="201"/>
        <v>44491</v>
      </c>
      <c r="K470" s="2">
        <f t="shared" si="202"/>
        <v>91</v>
      </c>
      <c r="L470" s="18">
        <f t="shared" si="203"/>
        <v>91</v>
      </c>
      <c r="M470" s="12">
        <f t="shared" si="204"/>
        <v>1.0057485020000001</v>
      </c>
      <c r="N470" s="12">
        <f t="shared" ca="1" si="205"/>
        <v>1.0370679629999999</v>
      </c>
      <c r="O470" s="18">
        <f t="shared" si="206"/>
        <v>0</v>
      </c>
      <c r="P470" s="14">
        <f t="shared" ca="1" si="207"/>
        <v>37.499293110000004</v>
      </c>
      <c r="Q470" s="21">
        <f t="shared" si="211"/>
        <v>0</v>
      </c>
      <c r="R470" s="14">
        <f t="shared" si="208"/>
        <v>0</v>
      </c>
      <c r="S470" s="4" t="str">
        <f t="shared" si="209"/>
        <v>A+J=</v>
      </c>
      <c r="T470" s="35">
        <f t="shared" si="210"/>
        <v>44781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1">
        <f t="shared" si="212"/>
        <v>44625</v>
      </c>
      <c r="B471" s="15">
        <f t="shared" ca="1" si="196"/>
        <v>1049.6230218800001</v>
      </c>
      <c r="C471" s="14">
        <f t="shared" ca="1" si="197"/>
        <v>1011.636197</v>
      </c>
      <c r="D471" s="13">
        <f ca="1">IF(A471&lt;$B$1,VLOOKUP(A471,[1]DI!$A$4:$B$15000,2,FALSE),0)</f>
        <v>0</v>
      </c>
      <c r="E471" s="14">
        <f t="shared" ca="1" si="198"/>
        <v>1</v>
      </c>
      <c r="F471" s="14">
        <f ca="1">(TRUNC(PRODUCT($E$12:$E470),16))</f>
        <v>1.0628475709057099</v>
      </c>
      <c r="G471" s="14">
        <f t="shared" ca="1" si="199"/>
        <v>1.0303357001192099</v>
      </c>
      <c r="H471" s="14">
        <f t="shared" ca="1" si="200"/>
        <v>1.03155464</v>
      </c>
      <c r="I471" s="13">
        <f t="shared" si="213"/>
        <v>1.6E-2</v>
      </c>
      <c r="J471" s="35">
        <f t="shared" si="201"/>
        <v>44491</v>
      </c>
      <c r="K471" s="2">
        <f t="shared" si="202"/>
        <v>91</v>
      </c>
      <c r="L471" s="18">
        <f t="shared" si="203"/>
        <v>92</v>
      </c>
      <c r="M471" s="12">
        <f t="shared" si="204"/>
        <v>1.005811856</v>
      </c>
      <c r="N471" s="12">
        <f t="shared" ca="1" si="205"/>
        <v>1.0375498869999999</v>
      </c>
      <c r="O471" s="18">
        <f t="shared" si="206"/>
        <v>0</v>
      </c>
      <c r="P471" s="14">
        <f t="shared" ca="1" si="207"/>
        <v>37.98682488</v>
      </c>
      <c r="Q471" s="21">
        <f t="shared" si="211"/>
        <v>0</v>
      </c>
      <c r="R471" s="14">
        <f t="shared" si="208"/>
        <v>0</v>
      </c>
      <c r="S471" s="4" t="str">
        <f t="shared" si="209"/>
        <v>A+J=</v>
      </c>
      <c r="T471" s="35">
        <f t="shared" si="210"/>
        <v>44781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1">
        <f t="shared" si="212"/>
        <v>44626</v>
      </c>
      <c r="B472" s="15">
        <f t="shared" ca="1" si="196"/>
        <v>1049.6230218800001</v>
      </c>
      <c r="C472" s="14">
        <f t="shared" ca="1" si="197"/>
        <v>1011.636197</v>
      </c>
      <c r="D472" s="13">
        <f ca="1">IF(A472&lt;$B$1,VLOOKUP(A472,[1]DI!$A$4:$B$15000,2,FALSE),0)</f>
        <v>0</v>
      </c>
      <c r="E472" s="14">
        <f t="shared" ca="1" si="198"/>
        <v>1</v>
      </c>
      <c r="F472" s="14">
        <f ca="1">(TRUNC(PRODUCT($E$12:$E471),16))</f>
        <v>1.0628475709057099</v>
      </c>
      <c r="G472" s="14">
        <f t="shared" ca="1" si="199"/>
        <v>1.0303357001192099</v>
      </c>
      <c r="H472" s="14">
        <f t="shared" ca="1" si="200"/>
        <v>1.03155464</v>
      </c>
      <c r="I472" s="13">
        <f t="shared" si="213"/>
        <v>1.6E-2</v>
      </c>
      <c r="J472" s="35">
        <f t="shared" si="201"/>
        <v>44491</v>
      </c>
      <c r="K472" s="2">
        <f t="shared" si="202"/>
        <v>91</v>
      </c>
      <c r="L472" s="18">
        <f t="shared" si="203"/>
        <v>92</v>
      </c>
      <c r="M472" s="12">
        <f t="shared" si="204"/>
        <v>1.005811856</v>
      </c>
      <c r="N472" s="12">
        <f t="shared" ca="1" si="205"/>
        <v>1.0375498869999999</v>
      </c>
      <c r="O472" s="18">
        <f t="shared" si="206"/>
        <v>0</v>
      </c>
      <c r="P472" s="14">
        <f t="shared" ca="1" si="207"/>
        <v>37.98682488</v>
      </c>
      <c r="Q472" s="21">
        <f t="shared" si="211"/>
        <v>0</v>
      </c>
      <c r="R472" s="14">
        <f t="shared" si="208"/>
        <v>0</v>
      </c>
      <c r="S472" s="4" t="str">
        <f t="shared" si="209"/>
        <v>A+J=</v>
      </c>
      <c r="T472" s="35">
        <f t="shared" si="210"/>
        <v>44781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1">
        <f t="shared" si="212"/>
        <v>44627</v>
      </c>
      <c r="B473" s="15">
        <f t="shared" ca="1" si="196"/>
        <v>1049.6230218800001</v>
      </c>
      <c r="C473" s="14">
        <f t="shared" ca="1" si="197"/>
        <v>1011.636197</v>
      </c>
      <c r="D473" s="13">
        <f ca="1">IF(A473&lt;$B$1,VLOOKUP(A473,[1]DI!$A$4:$B$15000,2,FALSE),0)</f>
        <v>0.1065</v>
      </c>
      <c r="E473" s="14">
        <f t="shared" ca="1" si="198"/>
        <v>1.00040168</v>
      </c>
      <c r="F473" s="14">
        <f ca="1">(TRUNC(PRODUCT($E$12:$E472),16))</f>
        <v>1.0628475709057099</v>
      </c>
      <c r="G473" s="14">
        <f t="shared" ca="1" si="199"/>
        <v>1.0303357001192099</v>
      </c>
      <c r="H473" s="14">
        <f t="shared" ca="1" si="200"/>
        <v>1.03155464</v>
      </c>
      <c r="I473" s="13">
        <f t="shared" si="213"/>
        <v>1.6E-2</v>
      </c>
      <c r="J473" s="35">
        <f t="shared" si="201"/>
        <v>44491</v>
      </c>
      <c r="K473" s="2">
        <f t="shared" si="202"/>
        <v>92</v>
      </c>
      <c r="L473" s="18">
        <f t="shared" si="203"/>
        <v>92</v>
      </c>
      <c r="M473" s="12">
        <f t="shared" si="204"/>
        <v>1.005811856</v>
      </c>
      <c r="N473" s="12">
        <f t="shared" ca="1" si="205"/>
        <v>1.0375498869999999</v>
      </c>
      <c r="O473" s="18">
        <f t="shared" si="206"/>
        <v>0</v>
      </c>
      <c r="P473" s="14">
        <f t="shared" ca="1" si="207"/>
        <v>37.98682488</v>
      </c>
      <c r="Q473" s="21">
        <f t="shared" si="211"/>
        <v>0</v>
      </c>
      <c r="R473" s="14">
        <f t="shared" si="208"/>
        <v>0</v>
      </c>
      <c r="S473" s="4" t="str">
        <f t="shared" si="209"/>
        <v>A+J=</v>
      </c>
      <c r="T473" s="35">
        <f t="shared" si="210"/>
        <v>44781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1">
        <f t="shared" si="212"/>
        <v>44628</v>
      </c>
      <c r="B474" s="15">
        <f t="shared" ca="1" si="196"/>
        <v>1050.1107731700001</v>
      </c>
      <c r="C474" s="14">
        <f t="shared" ca="1" si="197"/>
        <v>1011.636197</v>
      </c>
      <c r="D474" s="13">
        <f ca="1">IF(A474&lt;$B$1,VLOOKUP(A474,[1]DI!$A$4:$B$15000,2,FALSE),0)</f>
        <v>0.1065</v>
      </c>
      <c r="E474" s="14">
        <f t="shared" ca="1" si="198"/>
        <v>1.00040168</v>
      </c>
      <c r="F474" s="14">
        <f ca="1">(TRUNC(PRODUCT($E$12:$E473),16))</f>
        <v>1.06327449551799</v>
      </c>
      <c r="G474" s="14">
        <f t="shared" ca="1" si="199"/>
        <v>1.0303357001192099</v>
      </c>
      <c r="H474" s="14">
        <f t="shared" ca="1" si="200"/>
        <v>1.03196899</v>
      </c>
      <c r="I474" s="13">
        <f t="shared" si="213"/>
        <v>1.6E-2</v>
      </c>
      <c r="J474" s="35">
        <f t="shared" si="201"/>
        <v>44491</v>
      </c>
      <c r="K474" s="2">
        <f t="shared" si="202"/>
        <v>93</v>
      </c>
      <c r="L474" s="18">
        <f t="shared" si="203"/>
        <v>93</v>
      </c>
      <c r="M474" s="12">
        <f t="shared" si="204"/>
        <v>1.0058752129999999</v>
      </c>
      <c r="N474" s="12">
        <f t="shared" ca="1" si="205"/>
        <v>1.0380320279999999</v>
      </c>
      <c r="O474" s="18">
        <f t="shared" si="206"/>
        <v>0</v>
      </c>
      <c r="P474" s="14">
        <f t="shared" ca="1" si="207"/>
        <v>38.474576169999999</v>
      </c>
      <c r="Q474" s="21">
        <f t="shared" si="211"/>
        <v>0</v>
      </c>
      <c r="R474" s="14">
        <f t="shared" si="208"/>
        <v>0</v>
      </c>
      <c r="S474" s="4" t="str">
        <f t="shared" si="209"/>
        <v>A+J=</v>
      </c>
      <c r="T474" s="35">
        <f t="shared" si="210"/>
        <v>44781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1">
        <f t="shared" si="212"/>
        <v>44629</v>
      </c>
      <c r="B475" s="15">
        <f t="shared" ref="B475:B501" ca="1" si="214">IF(A475&lt;=TODAY(),C475+P475,IF(AND(A475&gt;TODAY(),A475&lt;=$B$1),IF(VLOOKUP(TODAY(),$A$10:$D$5000,4,FALSE)=0,"n.d",C475+P475),"n.d"))</f>
        <v>1050.59875511</v>
      </c>
      <c r="C475" s="14">
        <f t="shared" ref="C475:C501" ca="1" si="215">(C474-R474)</f>
        <v>1011.636197</v>
      </c>
      <c r="D475" s="13">
        <f ca="1">IF(A475&lt;$B$1,VLOOKUP(A475,[1]DI!$A$4:$B$15000,2,FALSE),0)</f>
        <v>0.1065</v>
      </c>
      <c r="E475" s="14">
        <f t="shared" ref="E475:E501" ca="1" si="216">ROUND(((1+D475)^(1/252)),8)</f>
        <v>1.00040168</v>
      </c>
      <c r="F475" s="14">
        <f ca="1">(TRUNC(PRODUCT($E$12:$E474),16))</f>
        <v>1.06370159161735</v>
      </c>
      <c r="G475" s="14">
        <f t="shared" ref="G475:G501" ca="1" si="217">IF(O474&gt;0,F474,G474)</f>
        <v>1.0303357001192099</v>
      </c>
      <c r="H475" s="14">
        <f t="shared" ref="H475:H501" ca="1" si="218">ROUND(F475/G475,8)</f>
        <v>1.0323835100000001</v>
      </c>
      <c r="I475" s="13">
        <f t="shared" si="213"/>
        <v>1.6E-2</v>
      </c>
      <c r="J475" s="35">
        <f t="shared" ref="J475:J501" si="219">IF(O474&gt;0,VLOOKUP(O474,W$12:AG$150,2),J474)</f>
        <v>44491</v>
      </c>
      <c r="K475" s="2">
        <f t="shared" ref="K475:K501" si="220">IF(A475&gt;J475,IF(NETWORKDAYS(J475,A475,$W$160:$W$544)-1=0,1,NETWORKDAYS(J475,A475,$W$160:$W$544)-1),0)</f>
        <v>94</v>
      </c>
      <c r="L475" s="18">
        <f t="shared" ref="L475:L501" si="221">IF(AND(K475=1,K474=1),1,IF(K475&gt;0,IF(K475=K474,K475+1,K475),0))</f>
        <v>94</v>
      </c>
      <c r="M475" s="12">
        <f t="shared" ref="M475:M501" si="222">ROUND((I475+1)^(L475/252),9)</f>
        <v>1.0059385750000001</v>
      </c>
      <c r="N475" s="12">
        <f t="shared" ref="N475:N501" ca="1" si="223">ROUND(H475*M475,9)</f>
        <v>1.0385143969999999</v>
      </c>
      <c r="O475" s="18">
        <f t="shared" ref="O475:O501" si="224">IF(VLOOKUP(A475,X$12:AE$150,8)=VLOOKUP(A474,X$12:AE$150,8),0,VLOOKUP(A475,X$12:AE$150,8))</f>
        <v>0</v>
      </c>
      <c r="P475" s="14">
        <f t="shared" ref="P475:P501" ca="1" si="225">TRUNC(((N475-1)*C475),8)</f>
        <v>38.962558110000003</v>
      </c>
      <c r="Q475" s="21">
        <f t="shared" si="211"/>
        <v>0</v>
      </c>
      <c r="R475" s="14">
        <f t="shared" ref="R475:R501" si="226">IF(Q475&gt;0,TRUNC(Q475*C475,8),0)</f>
        <v>0</v>
      </c>
      <c r="S475" s="4" t="str">
        <f t="shared" ref="S475:S501" si="227">IF(O474&gt;0,VLOOKUP(O474,W$12:AG$150,10),S474)</f>
        <v>A+J=</v>
      </c>
      <c r="T475" s="35">
        <f t="shared" ref="T475:T501" si="228">IF(O474&gt;0,VLOOKUP(O474,W$12:AG$150,11),T474)</f>
        <v>44781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1">
        <f t="shared" si="212"/>
        <v>44630</v>
      </c>
      <c r="B476" s="15">
        <f t="shared" ca="1" si="214"/>
        <v>1051.0869677000001</v>
      </c>
      <c r="C476" s="14">
        <f t="shared" ca="1" si="215"/>
        <v>1011.636197</v>
      </c>
      <c r="D476" s="13">
        <f ca="1">IF(A476&lt;$B$1,VLOOKUP(A476,[1]DI!$A$4:$B$15000,2,FALSE),0)</f>
        <v>0.1065</v>
      </c>
      <c r="E476" s="14">
        <f t="shared" ca="1" si="216"/>
        <v>1.00040168</v>
      </c>
      <c r="F476" s="14">
        <f ca="1">(TRUNC(PRODUCT($E$12:$E475),16))</f>
        <v>1.0641288592726701</v>
      </c>
      <c r="G476" s="14">
        <f t="shared" ca="1" si="217"/>
        <v>1.0303357001192099</v>
      </c>
      <c r="H476" s="14">
        <f t="shared" ca="1" si="218"/>
        <v>1.0327982</v>
      </c>
      <c r="I476" s="13">
        <f t="shared" si="213"/>
        <v>1.6E-2</v>
      </c>
      <c r="J476" s="35">
        <f t="shared" si="219"/>
        <v>44491</v>
      </c>
      <c r="K476" s="2">
        <f t="shared" si="220"/>
        <v>95</v>
      </c>
      <c r="L476" s="18">
        <f t="shared" si="221"/>
        <v>95</v>
      </c>
      <c r="M476" s="12">
        <f t="shared" si="222"/>
        <v>1.0060019410000001</v>
      </c>
      <c r="N476" s="12">
        <f t="shared" ca="1" si="223"/>
        <v>1.0389969939999999</v>
      </c>
      <c r="O476" s="18">
        <f t="shared" si="224"/>
        <v>0</v>
      </c>
      <c r="P476" s="14">
        <f t="shared" ca="1" si="225"/>
        <v>39.4507707</v>
      </c>
      <c r="Q476" s="21">
        <f t="shared" si="211"/>
        <v>0</v>
      </c>
      <c r="R476" s="14">
        <f t="shared" si="226"/>
        <v>0</v>
      </c>
      <c r="S476" s="4" t="str">
        <f t="shared" si="227"/>
        <v>A+J=</v>
      </c>
      <c r="T476" s="35">
        <f t="shared" si="228"/>
        <v>44781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1">
        <f t="shared" si="212"/>
        <v>44631</v>
      </c>
      <c r="B477" s="15">
        <f t="shared" ca="1" si="214"/>
        <v>1051.57540993</v>
      </c>
      <c r="C477" s="14">
        <f t="shared" ca="1" si="215"/>
        <v>1011.636197</v>
      </c>
      <c r="D477" s="13">
        <f ca="1">IF(A477&lt;$B$1,VLOOKUP(A477,[1]DI!$A$4:$B$15000,2,FALSE),0)</f>
        <v>0.1065</v>
      </c>
      <c r="E477" s="14">
        <f t="shared" ca="1" si="216"/>
        <v>1.00040168</v>
      </c>
      <c r="F477" s="14">
        <f ca="1">(TRUNC(PRODUCT($E$12:$E476),16))</f>
        <v>1.06455629855286</v>
      </c>
      <c r="G477" s="14">
        <f t="shared" ca="1" si="217"/>
        <v>1.0303357001192099</v>
      </c>
      <c r="H477" s="14">
        <f t="shared" ca="1" si="218"/>
        <v>1.03321306</v>
      </c>
      <c r="I477" s="13">
        <f t="shared" si="213"/>
        <v>1.6E-2</v>
      </c>
      <c r="J477" s="35">
        <f t="shared" si="219"/>
        <v>44491</v>
      </c>
      <c r="K477" s="2">
        <f t="shared" si="220"/>
        <v>96</v>
      </c>
      <c r="L477" s="18">
        <f t="shared" si="221"/>
        <v>96</v>
      </c>
      <c r="M477" s="12">
        <f t="shared" si="222"/>
        <v>1.0060653100000001</v>
      </c>
      <c r="N477" s="12">
        <f t="shared" ca="1" si="223"/>
        <v>1.039479818</v>
      </c>
      <c r="O477" s="18">
        <f t="shared" si="224"/>
        <v>0</v>
      </c>
      <c r="P477" s="14">
        <f t="shared" ca="1" si="225"/>
        <v>39.939212929999997</v>
      </c>
      <c r="Q477" s="21">
        <f t="shared" si="211"/>
        <v>0</v>
      </c>
      <c r="R477" s="14">
        <f t="shared" si="226"/>
        <v>0</v>
      </c>
      <c r="S477" s="4" t="str">
        <f t="shared" si="227"/>
        <v>A+J=</v>
      </c>
      <c r="T477" s="35">
        <f t="shared" si="228"/>
        <v>44781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1">
        <f t="shared" si="212"/>
        <v>44632</v>
      </c>
      <c r="B478" s="15">
        <f t="shared" ca="1" si="214"/>
        <v>1052.0640727100001</v>
      </c>
      <c r="C478" s="14">
        <f t="shared" ca="1" si="215"/>
        <v>1011.636197</v>
      </c>
      <c r="D478" s="13">
        <f ca="1">IF(A478&lt;$B$1,VLOOKUP(A478,[1]DI!$A$4:$B$15000,2,FALSE),0)</f>
        <v>0</v>
      </c>
      <c r="E478" s="14">
        <f t="shared" ca="1" si="216"/>
        <v>1</v>
      </c>
      <c r="F478" s="14">
        <f ca="1">(TRUNC(PRODUCT($E$12:$E477),16))</f>
        <v>1.0649839095268601</v>
      </c>
      <c r="G478" s="14">
        <f t="shared" ca="1" si="217"/>
        <v>1.0303357001192099</v>
      </c>
      <c r="H478" s="14">
        <f t="shared" ca="1" si="218"/>
        <v>1.0336280799999999</v>
      </c>
      <c r="I478" s="13">
        <f t="shared" si="213"/>
        <v>1.6E-2</v>
      </c>
      <c r="J478" s="35">
        <f t="shared" si="219"/>
        <v>44491</v>
      </c>
      <c r="K478" s="2">
        <f t="shared" si="220"/>
        <v>96</v>
      </c>
      <c r="L478" s="18">
        <f t="shared" si="221"/>
        <v>97</v>
      </c>
      <c r="M478" s="12">
        <f t="shared" si="222"/>
        <v>1.0061286840000001</v>
      </c>
      <c r="N478" s="12">
        <f t="shared" ca="1" si="223"/>
        <v>1.0399628599999999</v>
      </c>
      <c r="O478" s="18">
        <f t="shared" si="224"/>
        <v>0</v>
      </c>
      <c r="P478" s="14">
        <f t="shared" ca="1" si="225"/>
        <v>40.427875710000002</v>
      </c>
      <c r="Q478" s="21">
        <f t="shared" si="211"/>
        <v>0</v>
      </c>
      <c r="R478" s="14">
        <f t="shared" si="226"/>
        <v>0</v>
      </c>
      <c r="S478" s="4" t="str">
        <f t="shared" si="227"/>
        <v>A+J=</v>
      </c>
      <c r="T478" s="35">
        <f t="shared" si="228"/>
        <v>44781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1">
        <f t="shared" si="212"/>
        <v>44633</v>
      </c>
      <c r="B479" s="15">
        <f t="shared" ca="1" si="214"/>
        <v>1052.0640727100001</v>
      </c>
      <c r="C479" s="14">
        <f t="shared" ca="1" si="215"/>
        <v>1011.636197</v>
      </c>
      <c r="D479" s="13">
        <f ca="1">IF(A479&lt;$B$1,VLOOKUP(A479,[1]DI!$A$4:$B$15000,2,FALSE),0)</f>
        <v>0</v>
      </c>
      <c r="E479" s="14">
        <f t="shared" ca="1" si="216"/>
        <v>1</v>
      </c>
      <c r="F479" s="14">
        <f ca="1">(TRUNC(PRODUCT($E$12:$E478),16))</f>
        <v>1.0649839095268601</v>
      </c>
      <c r="G479" s="14">
        <f t="shared" ca="1" si="217"/>
        <v>1.0303357001192099</v>
      </c>
      <c r="H479" s="14">
        <f t="shared" ca="1" si="218"/>
        <v>1.0336280799999999</v>
      </c>
      <c r="I479" s="13">
        <f t="shared" si="213"/>
        <v>1.6E-2</v>
      </c>
      <c r="J479" s="35">
        <f t="shared" si="219"/>
        <v>44491</v>
      </c>
      <c r="K479" s="2">
        <f t="shared" si="220"/>
        <v>96</v>
      </c>
      <c r="L479" s="18">
        <f t="shared" si="221"/>
        <v>97</v>
      </c>
      <c r="M479" s="12">
        <f t="shared" si="222"/>
        <v>1.0061286840000001</v>
      </c>
      <c r="N479" s="12">
        <f t="shared" ca="1" si="223"/>
        <v>1.0399628599999999</v>
      </c>
      <c r="O479" s="18">
        <f t="shared" si="224"/>
        <v>0</v>
      </c>
      <c r="P479" s="14">
        <f t="shared" ca="1" si="225"/>
        <v>40.427875710000002</v>
      </c>
      <c r="Q479" s="21">
        <f t="shared" si="211"/>
        <v>0</v>
      </c>
      <c r="R479" s="14">
        <f t="shared" si="226"/>
        <v>0</v>
      </c>
      <c r="S479" s="4" t="str">
        <f t="shared" si="227"/>
        <v>A+J=</v>
      </c>
      <c r="T479" s="35">
        <f t="shared" si="228"/>
        <v>44781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1">
        <f t="shared" si="212"/>
        <v>44634</v>
      </c>
      <c r="B480" s="15">
        <f t="shared" ca="1" si="214"/>
        <v>1052.0640727100001</v>
      </c>
      <c r="C480" s="14">
        <f t="shared" ca="1" si="215"/>
        <v>1011.636197</v>
      </c>
      <c r="D480" s="13">
        <f ca="1">IF(A480&lt;$B$1,VLOOKUP(A480,[1]DI!$A$4:$B$15000,2,FALSE),0)</f>
        <v>0.1065</v>
      </c>
      <c r="E480" s="14">
        <f t="shared" ca="1" si="216"/>
        <v>1.00040168</v>
      </c>
      <c r="F480" s="14">
        <f ca="1">(TRUNC(PRODUCT($E$12:$E479),16))</f>
        <v>1.0649839095268601</v>
      </c>
      <c r="G480" s="14">
        <f t="shared" ca="1" si="217"/>
        <v>1.0303357001192099</v>
      </c>
      <c r="H480" s="14">
        <f t="shared" ca="1" si="218"/>
        <v>1.0336280799999999</v>
      </c>
      <c r="I480" s="13">
        <f t="shared" si="213"/>
        <v>1.6E-2</v>
      </c>
      <c r="J480" s="35">
        <f t="shared" si="219"/>
        <v>44491</v>
      </c>
      <c r="K480" s="2">
        <f t="shared" si="220"/>
        <v>97</v>
      </c>
      <c r="L480" s="18">
        <f t="shared" si="221"/>
        <v>97</v>
      </c>
      <c r="M480" s="12">
        <f t="shared" si="222"/>
        <v>1.0061286840000001</v>
      </c>
      <c r="N480" s="12">
        <f t="shared" ca="1" si="223"/>
        <v>1.0399628599999999</v>
      </c>
      <c r="O480" s="18">
        <f t="shared" si="224"/>
        <v>0</v>
      </c>
      <c r="P480" s="14">
        <f t="shared" ca="1" si="225"/>
        <v>40.427875710000002</v>
      </c>
      <c r="Q480" s="21">
        <f t="shared" si="211"/>
        <v>0</v>
      </c>
      <c r="R480" s="14">
        <f t="shared" si="226"/>
        <v>0</v>
      </c>
      <c r="S480" s="4" t="str">
        <f t="shared" si="227"/>
        <v>A+J=</v>
      </c>
      <c r="T480" s="35">
        <f t="shared" si="228"/>
        <v>44781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1">
        <f t="shared" si="212"/>
        <v>44635</v>
      </c>
      <c r="B481" s="15">
        <f t="shared" ca="1" si="214"/>
        <v>1052.55296512</v>
      </c>
      <c r="C481" s="14">
        <f t="shared" ca="1" si="215"/>
        <v>1011.636197</v>
      </c>
      <c r="D481" s="13">
        <f ca="1">IF(A481&lt;$B$1,VLOOKUP(A481,[1]DI!$A$4:$B$15000,2,FALSE),0)</f>
        <v>0.1065</v>
      </c>
      <c r="E481" s="14">
        <f t="shared" ca="1" si="216"/>
        <v>1.00040168</v>
      </c>
      <c r="F481" s="14">
        <f ca="1">(TRUNC(PRODUCT($E$12:$E480),16))</f>
        <v>1.0654116922636401</v>
      </c>
      <c r="G481" s="14">
        <f t="shared" ca="1" si="217"/>
        <v>1.0303357001192099</v>
      </c>
      <c r="H481" s="14">
        <f t="shared" ca="1" si="218"/>
        <v>1.03404327</v>
      </c>
      <c r="I481" s="13">
        <f t="shared" si="213"/>
        <v>1.6E-2</v>
      </c>
      <c r="J481" s="35">
        <f t="shared" si="219"/>
        <v>44491</v>
      </c>
      <c r="K481" s="2">
        <f t="shared" si="220"/>
        <v>98</v>
      </c>
      <c r="L481" s="18">
        <f t="shared" si="221"/>
        <v>98</v>
      </c>
      <c r="M481" s="12">
        <f t="shared" si="222"/>
        <v>1.0061920609999999</v>
      </c>
      <c r="N481" s="12">
        <f t="shared" ca="1" si="223"/>
        <v>1.040446129</v>
      </c>
      <c r="O481" s="18">
        <f t="shared" si="224"/>
        <v>0</v>
      </c>
      <c r="P481" s="14">
        <f t="shared" ca="1" si="225"/>
        <v>40.91676812</v>
      </c>
      <c r="Q481" s="21">
        <f t="shared" si="211"/>
        <v>0</v>
      </c>
      <c r="R481" s="14">
        <f t="shared" si="226"/>
        <v>0</v>
      </c>
      <c r="S481" s="4" t="str">
        <f t="shared" si="227"/>
        <v>A+J=</v>
      </c>
      <c r="T481" s="35">
        <f t="shared" si="228"/>
        <v>44781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1">
        <f t="shared" si="212"/>
        <v>44636</v>
      </c>
      <c r="B482" s="15">
        <f t="shared" ca="1" si="214"/>
        <v>1053.0420790800001</v>
      </c>
      <c r="C482" s="14">
        <f t="shared" ca="1" si="215"/>
        <v>1011.636197</v>
      </c>
      <c r="D482" s="13">
        <f ca="1">IF(A482&lt;$B$1,VLOOKUP(A482,[1]DI!$A$4:$B$15000,2,FALSE),0)</f>
        <v>0.1065</v>
      </c>
      <c r="E482" s="14">
        <f t="shared" ca="1" si="216"/>
        <v>1.00040168</v>
      </c>
      <c r="F482" s="14">
        <f ca="1">(TRUNC(PRODUCT($E$12:$E481),16))</f>
        <v>1.06583964683219</v>
      </c>
      <c r="G482" s="14">
        <f t="shared" ca="1" si="217"/>
        <v>1.0303357001192099</v>
      </c>
      <c r="H482" s="14">
        <f t="shared" ca="1" si="218"/>
        <v>1.0344586200000001</v>
      </c>
      <c r="I482" s="13">
        <f t="shared" si="213"/>
        <v>1.6E-2</v>
      </c>
      <c r="J482" s="35">
        <f t="shared" si="219"/>
        <v>44491</v>
      </c>
      <c r="K482" s="2">
        <f t="shared" si="220"/>
        <v>99</v>
      </c>
      <c r="L482" s="18">
        <f t="shared" si="221"/>
        <v>99</v>
      </c>
      <c r="M482" s="12">
        <f t="shared" si="222"/>
        <v>1.0062554429999999</v>
      </c>
      <c r="N482" s="12">
        <f t="shared" ca="1" si="223"/>
        <v>1.040929617</v>
      </c>
      <c r="O482" s="18">
        <f t="shared" si="224"/>
        <v>0</v>
      </c>
      <c r="P482" s="14">
        <f t="shared" ca="1" si="225"/>
        <v>41.405882079999998</v>
      </c>
      <c r="Q482" s="21">
        <f t="shared" si="211"/>
        <v>0</v>
      </c>
      <c r="R482" s="14">
        <f t="shared" si="226"/>
        <v>0</v>
      </c>
      <c r="S482" s="4" t="str">
        <f t="shared" si="227"/>
        <v>A+J=</v>
      </c>
      <c r="T482" s="35">
        <f t="shared" si="228"/>
        <v>44781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1">
        <f t="shared" si="212"/>
        <v>44637</v>
      </c>
      <c r="B483" s="15">
        <f t="shared" ca="1" si="214"/>
        <v>1053.5314226800001</v>
      </c>
      <c r="C483" s="14">
        <f t="shared" ca="1" si="215"/>
        <v>1011.636197</v>
      </c>
      <c r="D483" s="13">
        <f ca="1">IF(A483&lt;$B$1,VLOOKUP(A483,[1]DI!$A$4:$B$15000,2,FALSE),0)</f>
        <v>0.11649999999999999</v>
      </c>
      <c r="E483" s="14">
        <f t="shared" ca="1" si="216"/>
        <v>1.0004373900000001</v>
      </c>
      <c r="F483" s="14">
        <f ca="1">(TRUNC(PRODUCT($E$12:$E482),16))</f>
        <v>1.06626777330153</v>
      </c>
      <c r="G483" s="14">
        <f t="shared" ca="1" si="217"/>
        <v>1.0303357001192099</v>
      </c>
      <c r="H483" s="14">
        <f t="shared" ca="1" si="218"/>
        <v>1.0348741400000001</v>
      </c>
      <c r="I483" s="13">
        <f t="shared" si="213"/>
        <v>1.6E-2</v>
      </c>
      <c r="J483" s="35">
        <f t="shared" si="219"/>
        <v>44491</v>
      </c>
      <c r="K483" s="2">
        <f t="shared" si="220"/>
        <v>100</v>
      </c>
      <c r="L483" s="18">
        <f t="shared" si="221"/>
        <v>100</v>
      </c>
      <c r="M483" s="12">
        <f t="shared" si="222"/>
        <v>1.0063188279999999</v>
      </c>
      <c r="N483" s="12">
        <f t="shared" ca="1" si="223"/>
        <v>1.0414133320000001</v>
      </c>
      <c r="O483" s="18">
        <f t="shared" si="224"/>
        <v>0</v>
      </c>
      <c r="P483" s="14">
        <f t="shared" ca="1" si="225"/>
        <v>41.895225680000003</v>
      </c>
      <c r="Q483" s="21">
        <f t="shared" si="211"/>
        <v>0</v>
      </c>
      <c r="R483" s="14">
        <f t="shared" si="226"/>
        <v>0</v>
      </c>
      <c r="S483" s="4" t="str">
        <f t="shared" si="227"/>
        <v>A+J=</v>
      </c>
      <c r="T483" s="35">
        <f t="shared" si="228"/>
        <v>44781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1">
        <f t="shared" si="212"/>
        <v>44638</v>
      </c>
      <c r="B484" s="15">
        <f t="shared" ca="1" si="214"/>
        <v>1054.05862576</v>
      </c>
      <c r="C484" s="14">
        <f t="shared" ca="1" si="215"/>
        <v>1011.636197</v>
      </c>
      <c r="D484" s="13">
        <f ca="1">IF(A484&lt;$B$1,VLOOKUP(A484,[1]DI!$A$4:$B$15000,2,FALSE),0)</f>
        <v>0.11649999999999999</v>
      </c>
      <c r="E484" s="14">
        <f t="shared" ca="1" si="216"/>
        <v>1.0004373900000001</v>
      </c>
      <c r="F484" s="14">
        <f ca="1">(TRUNC(PRODUCT($E$12:$E483),16))</f>
        <v>1.06673414816289</v>
      </c>
      <c r="G484" s="14">
        <f t="shared" ca="1" si="217"/>
        <v>1.0303357001192099</v>
      </c>
      <c r="H484" s="14">
        <f t="shared" ca="1" si="218"/>
        <v>1.0353267900000001</v>
      </c>
      <c r="I484" s="13">
        <f t="shared" si="213"/>
        <v>1.6E-2</v>
      </c>
      <c r="J484" s="35">
        <f t="shared" si="219"/>
        <v>44491</v>
      </c>
      <c r="K484" s="2">
        <f t="shared" si="220"/>
        <v>101</v>
      </c>
      <c r="L484" s="18">
        <f t="shared" si="221"/>
        <v>101</v>
      </c>
      <c r="M484" s="12">
        <f t="shared" si="222"/>
        <v>1.0063822179999999</v>
      </c>
      <c r="N484" s="12">
        <f t="shared" ca="1" si="223"/>
        <v>1.041934471</v>
      </c>
      <c r="O484" s="18">
        <f t="shared" si="224"/>
        <v>0</v>
      </c>
      <c r="P484" s="14">
        <f t="shared" ca="1" si="225"/>
        <v>42.422428760000003</v>
      </c>
      <c r="Q484" s="21">
        <f t="shared" si="211"/>
        <v>0</v>
      </c>
      <c r="R484" s="14">
        <f t="shared" si="226"/>
        <v>0</v>
      </c>
      <c r="S484" s="4" t="str">
        <f t="shared" si="227"/>
        <v>A+J=</v>
      </c>
      <c r="T484" s="35">
        <f t="shared" si="228"/>
        <v>44781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1">
        <f t="shared" si="212"/>
        <v>44639</v>
      </c>
      <c r="B485" s="15">
        <f t="shared" ca="1" si="214"/>
        <v>1054.58608478</v>
      </c>
      <c r="C485" s="14">
        <f t="shared" ca="1" si="215"/>
        <v>1011.636197</v>
      </c>
      <c r="D485" s="13">
        <f ca="1">IF(A485&lt;$B$1,VLOOKUP(A485,[1]DI!$A$4:$B$15000,2,FALSE),0)</f>
        <v>0</v>
      </c>
      <c r="E485" s="14">
        <f t="shared" ca="1" si="216"/>
        <v>1</v>
      </c>
      <c r="F485" s="14">
        <f ca="1">(TRUNC(PRODUCT($E$12:$E484),16))</f>
        <v>1.0672007270119599</v>
      </c>
      <c r="G485" s="14">
        <f t="shared" ca="1" si="217"/>
        <v>1.0303357001192099</v>
      </c>
      <c r="H485" s="14">
        <f t="shared" ca="1" si="218"/>
        <v>1.03577963</v>
      </c>
      <c r="I485" s="13">
        <f t="shared" si="213"/>
        <v>1.6E-2</v>
      </c>
      <c r="J485" s="35">
        <f t="shared" si="219"/>
        <v>44491</v>
      </c>
      <c r="K485" s="2">
        <f t="shared" si="220"/>
        <v>101</v>
      </c>
      <c r="L485" s="18">
        <f t="shared" si="221"/>
        <v>102</v>
      </c>
      <c r="M485" s="12">
        <f t="shared" si="222"/>
        <v>1.006445611</v>
      </c>
      <c r="N485" s="12">
        <f t="shared" ca="1" si="223"/>
        <v>1.042455863</v>
      </c>
      <c r="O485" s="18">
        <f t="shared" si="224"/>
        <v>0</v>
      </c>
      <c r="P485" s="14">
        <f t="shared" ca="1" si="225"/>
        <v>42.949887779999997</v>
      </c>
      <c r="Q485" s="21">
        <f t="shared" si="211"/>
        <v>0</v>
      </c>
      <c r="R485" s="14">
        <f t="shared" si="226"/>
        <v>0</v>
      </c>
      <c r="S485" s="4" t="str">
        <f t="shared" si="227"/>
        <v>A+J=</v>
      </c>
      <c r="T485" s="35">
        <f t="shared" si="228"/>
        <v>44781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1">
        <f t="shared" si="212"/>
        <v>44640</v>
      </c>
      <c r="B486" s="15">
        <f t="shared" ca="1" si="214"/>
        <v>1054.58608478</v>
      </c>
      <c r="C486" s="14">
        <f t="shared" ca="1" si="215"/>
        <v>1011.636197</v>
      </c>
      <c r="D486" s="13">
        <f ca="1">IF(A486&lt;$B$1,VLOOKUP(A486,[1]DI!$A$4:$B$15000,2,FALSE),0)</f>
        <v>0</v>
      </c>
      <c r="E486" s="14">
        <f t="shared" ca="1" si="216"/>
        <v>1</v>
      </c>
      <c r="F486" s="14">
        <f ca="1">(TRUNC(PRODUCT($E$12:$E485),16))</f>
        <v>1.0672007270119599</v>
      </c>
      <c r="G486" s="14">
        <f t="shared" ca="1" si="217"/>
        <v>1.0303357001192099</v>
      </c>
      <c r="H486" s="14">
        <f t="shared" ca="1" si="218"/>
        <v>1.03577963</v>
      </c>
      <c r="I486" s="13">
        <f t="shared" si="213"/>
        <v>1.6E-2</v>
      </c>
      <c r="J486" s="35">
        <f t="shared" si="219"/>
        <v>44491</v>
      </c>
      <c r="K486" s="2">
        <f t="shared" si="220"/>
        <v>101</v>
      </c>
      <c r="L486" s="18">
        <f t="shared" si="221"/>
        <v>102</v>
      </c>
      <c r="M486" s="12">
        <f t="shared" si="222"/>
        <v>1.006445611</v>
      </c>
      <c r="N486" s="12">
        <f t="shared" ca="1" si="223"/>
        <v>1.042455863</v>
      </c>
      <c r="O486" s="18">
        <f t="shared" si="224"/>
        <v>0</v>
      </c>
      <c r="P486" s="14">
        <f t="shared" ca="1" si="225"/>
        <v>42.949887779999997</v>
      </c>
      <c r="Q486" s="21">
        <f t="shared" si="211"/>
        <v>0</v>
      </c>
      <c r="R486" s="14">
        <f t="shared" si="226"/>
        <v>0</v>
      </c>
      <c r="S486" s="4" t="str">
        <f t="shared" si="227"/>
        <v>A+J=</v>
      </c>
      <c r="T486" s="35">
        <f t="shared" si="228"/>
        <v>44781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1">
        <f t="shared" si="212"/>
        <v>44641</v>
      </c>
      <c r="B487" s="15">
        <f t="shared" ca="1" si="214"/>
        <v>1054.58608478</v>
      </c>
      <c r="C487" s="14">
        <f t="shared" ca="1" si="215"/>
        <v>1011.636197</v>
      </c>
      <c r="D487" s="13">
        <f ca="1">IF(A487&lt;$B$1,VLOOKUP(A487,[1]DI!$A$4:$B$15000,2,FALSE),0)</f>
        <v>0.11649999999999999</v>
      </c>
      <c r="E487" s="14">
        <f t="shared" ca="1" si="216"/>
        <v>1.0004373900000001</v>
      </c>
      <c r="F487" s="14">
        <f ca="1">(TRUNC(PRODUCT($E$12:$E486),16))</f>
        <v>1.0672007270119599</v>
      </c>
      <c r="G487" s="14">
        <f t="shared" ca="1" si="217"/>
        <v>1.0303357001192099</v>
      </c>
      <c r="H487" s="14">
        <f t="shared" ca="1" si="218"/>
        <v>1.03577963</v>
      </c>
      <c r="I487" s="13">
        <f t="shared" si="213"/>
        <v>1.6E-2</v>
      </c>
      <c r="J487" s="35">
        <f t="shared" si="219"/>
        <v>44491</v>
      </c>
      <c r="K487" s="2">
        <f t="shared" si="220"/>
        <v>102</v>
      </c>
      <c r="L487" s="18">
        <f t="shared" si="221"/>
        <v>102</v>
      </c>
      <c r="M487" s="12">
        <f t="shared" si="222"/>
        <v>1.006445611</v>
      </c>
      <c r="N487" s="12">
        <f t="shared" ca="1" si="223"/>
        <v>1.042455863</v>
      </c>
      <c r="O487" s="18">
        <f t="shared" si="224"/>
        <v>0</v>
      </c>
      <c r="P487" s="14">
        <f t="shared" ca="1" si="225"/>
        <v>42.949887779999997</v>
      </c>
      <c r="Q487" s="21">
        <f t="shared" si="211"/>
        <v>0</v>
      </c>
      <c r="R487" s="14">
        <f t="shared" si="226"/>
        <v>0</v>
      </c>
      <c r="S487" s="4" t="str">
        <f t="shared" si="227"/>
        <v>A+J=</v>
      </c>
      <c r="T487" s="35">
        <f t="shared" si="228"/>
        <v>44781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1">
        <f t="shared" si="212"/>
        <v>44642</v>
      </c>
      <c r="B488" s="15">
        <f t="shared" ca="1" si="214"/>
        <v>1055.1138098599999</v>
      </c>
      <c r="C488" s="14">
        <f t="shared" ca="1" si="215"/>
        <v>1011.636197</v>
      </c>
      <c r="D488" s="13">
        <f ca="1">IF(A488&lt;$B$1,VLOOKUP(A488,[1]DI!$A$4:$B$15000,2,FALSE),0)</f>
        <v>0.11649999999999999</v>
      </c>
      <c r="E488" s="14">
        <f t="shared" ca="1" si="216"/>
        <v>1.0004373900000001</v>
      </c>
      <c r="F488" s="14">
        <f ca="1">(TRUNC(PRODUCT($E$12:$E487),16))</f>
        <v>1.06766750993795</v>
      </c>
      <c r="G488" s="14">
        <f t="shared" ca="1" si="217"/>
        <v>1.0303357001192099</v>
      </c>
      <c r="H488" s="14">
        <f t="shared" ca="1" si="218"/>
        <v>1.03623267</v>
      </c>
      <c r="I488" s="13">
        <f t="shared" si="213"/>
        <v>1.6E-2</v>
      </c>
      <c r="J488" s="35">
        <f t="shared" si="219"/>
        <v>44491</v>
      </c>
      <c r="K488" s="2">
        <f t="shared" si="220"/>
        <v>103</v>
      </c>
      <c r="L488" s="18">
        <f t="shared" si="221"/>
        <v>103</v>
      </c>
      <c r="M488" s="12">
        <f t="shared" si="222"/>
        <v>1.006509009</v>
      </c>
      <c r="N488" s="12">
        <f t="shared" ca="1" si="223"/>
        <v>1.042977518</v>
      </c>
      <c r="O488" s="18">
        <f t="shared" si="224"/>
        <v>0</v>
      </c>
      <c r="P488" s="14">
        <f t="shared" ca="1" si="225"/>
        <v>43.477612860000001</v>
      </c>
      <c r="Q488" s="21">
        <f t="shared" si="211"/>
        <v>0</v>
      </c>
      <c r="R488" s="14">
        <f t="shared" si="226"/>
        <v>0</v>
      </c>
      <c r="S488" s="4" t="str">
        <f t="shared" si="227"/>
        <v>A+J=</v>
      </c>
      <c r="T488" s="35">
        <f t="shared" si="228"/>
        <v>44781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1">
        <f t="shared" si="212"/>
        <v>44643</v>
      </c>
      <c r="B489" s="15">
        <f t="shared" ca="1" si="214"/>
        <v>1055.6417898700001</v>
      </c>
      <c r="C489" s="14">
        <f t="shared" ca="1" si="215"/>
        <v>1011.636197</v>
      </c>
      <c r="D489" s="13">
        <f ca="1">IF(A489&lt;$B$1,VLOOKUP(A489,[1]DI!$A$4:$B$15000,2,FALSE),0)</f>
        <v>0.11649999999999999</v>
      </c>
      <c r="E489" s="14">
        <f t="shared" ca="1" si="216"/>
        <v>1.0004373900000001</v>
      </c>
      <c r="F489" s="14">
        <f ca="1">(TRUNC(PRODUCT($E$12:$E488),16))</f>
        <v>1.0681344970301201</v>
      </c>
      <c r="G489" s="14">
        <f t="shared" ca="1" si="217"/>
        <v>1.0303357001192099</v>
      </c>
      <c r="H489" s="14">
        <f t="shared" ca="1" si="218"/>
        <v>1.0366858999999999</v>
      </c>
      <c r="I489" s="13">
        <f t="shared" si="213"/>
        <v>1.6E-2</v>
      </c>
      <c r="J489" s="35">
        <f t="shared" si="219"/>
        <v>44491</v>
      </c>
      <c r="K489" s="2">
        <f t="shared" si="220"/>
        <v>104</v>
      </c>
      <c r="L489" s="18">
        <f t="shared" si="221"/>
        <v>104</v>
      </c>
      <c r="M489" s="12">
        <f t="shared" si="222"/>
        <v>1.00657241</v>
      </c>
      <c r="N489" s="12">
        <f t="shared" ca="1" si="223"/>
        <v>1.043499425</v>
      </c>
      <c r="O489" s="18">
        <f t="shared" si="224"/>
        <v>0</v>
      </c>
      <c r="P489" s="14">
        <f t="shared" ca="1" si="225"/>
        <v>44.005592870000001</v>
      </c>
      <c r="Q489" s="21">
        <f t="shared" si="211"/>
        <v>0</v>
      </c>
      <c r="R489" s="14">
        <f t="shared" si="226"/>
        <v>0</v>
      </c>
      <c r="S489" s="4" t="str">
        <f t="shared" si="227"/>
        <v>A+J=</v>
      </c>
      <c r="T489" s="35">
        <f t="shared" si="228"/>
        <v>44781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1">
        <f t="shared" si="212"/>
        <v>44644</v>
      </c>
      <c r="B490" s="15">
        <f t="shared" ca="1" si="214"/>
        <v>1056.17004707</v>
      </c>
      <c r="C490" s="14">
        <f t="shared" ca="1" si="215"/>
        <v>1011.636197</v>
      </c>
      <c r="D490" s="13">
        <f ca="1">IF(A490&lt;$B$1,VLOOKUP(A490,[1]DI!$A$4:$B$15000,2,FALSE),0)</f>
        <v>0.11649999999999999</v>
      </c>
      <c r="E490" s="14">
        <f t="shared" ca="1" si="216"/>
        <v>1.0004373900000001</v>
      </c>
      <c r="F490" s="14">
        <f ca="1">(TRUNC(PRODUCT($E$12:$E489),16))</f>
        <v>1.06860168837778</v>
      </c>
      <c r="G490" s="14">
        <f t="shared" ca="1" si="217"/>
        <v>1.0303357001192099</v>
      </c>
      <c r="H490" s="14">
        <f t="shared" ca="1" si="218"/>
        <v>1.03713934</v>
      </c>
      <c r="I490" s="13">
        <f t="shared" si="213"/>
        <v>1.6E-2</v>
      </c>
      <c r="J490" s="35">
        <f t="shared" si="219"/>
        <v>44491</v>
      </c>
      <c r="K490" s="2">
        <f t="shared" si="220"/>
        <v>105</v>
      </c>
      <c r="L490" s="18">
        <f t="shared" si="221"/>
        <v>105</v>
      </c>
      <c r="M490" s="12">
        <f t="shared" si="222"/>
        <v>1.006635816</v>
      </c>
      <c r="N490" s="12">
        <f t="shared" ca="1" si="223"/>
        <v>1.044021606</v>
      </c>
      <c r="O490" s="18">
        <f t="shared" si="224"/>
        <v>0</v>
      </c>
      <c r="P490" s="14">
        <f t="shared" ca="1" si="225"/>
        <v>44.53385007</v>
      </c>
      <c r="Q490" s="21">
        <f t="shared" si="211"/>
        <v>0</v>
      </c>
      <c r="R490" s="14">
        <f t="shared" si="226"/>
        <v>0</v>
      </c>
      <c r="S490" s="4" t="str">
        <f t="shared" si="227"/>
        <v>A+J=</v>
      </c>
      <c r="T490" s="35">
        <f t="shared" si="228"/>
        <v>44781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1">
        <f t="shared" si="212"/>
        <v>44645</v>
      </c>
      <c r="B491" s="15">
        <f t="shared" ca="1" si="214"/>
        <v>1056.69855921</v>
      </c>
      <c r="C491" s="14">
        <f t="shared" ca="1" si="215"/>
        <v>1011.636197</v>
      </c>
      <c r="D491" s="13">
        <f ca="1">IF(A491&lt;$B$1,VLOOKUP(A491,[1]DI!$A$4:$B$15000,2,FALSE),0)</f>
        <v>0.11649999999999999</v>
      </c>
      <c r="E491" s="14">
        <f t="shared" ca="1" si="216"/>
        <v>1.0004373900000001</v>
      </c>
      <c r="F491" s="14">
        <f ca="1">(TRUNC(PRODUCT($E$12:$E490),16))</f>
        <v>1.0690690840702599</v>
      </c>
      <c r="G491" s="14">
        <f t="shared" ca="1" si="217"/>
        <v>1.0303357001192099</v>
      </c>
      <c r="H491" s="14">
        <f t="shared" ca="1" si="218"/>
        <v>1.0375929699999999</v>
      </c>
      <c r="I491" s="13">
        <f t="shared" si="213"/>
        <v>1.6E-2</v>
      </c>
      <c r="J491" s="35">
        <f t="shared" si="219"/>
        <v>44491</v>
      </c>
      <c r="K491" s="2">
        <f t="shared" si="220"/>
        <v>106</v>
      </c>
      <c r="L491" s="18">
        <f t="shared" si="221"/>
        <v>106</v>
      </c>
      <c r="M491" s="12">
        <f t="shared" si="222"/>
        <v>1.006699225</v>
      </c>
      <c r="N491" s="12">
        <f t="shared" ca="1" si="223"/>
        <v>1.044544039</v>
      </c>
      <c r="O491" s="18">
        <f t="shared" si="224"/>
        <v>0</v>
      </c>
      <c r="P491" s="14">
        <f t="shared" ca="1" si="225"/>
        <v>45.062362210000003</v>
      </c>
      <c r="Q491" s="21">
        <f t="shared" si="211"/>
        <v>0</v>
      </c>
      <c r="R491" s="14">
        <f t="shared" si="226"/>
        <v>0</v>
      </c>
      <c r="S491" s="4" t="str">
        <f t="shared" si="227"/>
        <v>A+J=</v>
      </c>
      <c r="T491" s="35">
        <f t="shared" si="228"/>
        <v>44781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1">
        <f t="shared" si="212"/>
        <v>44646</v>
      </c>
      <c r="B492" s="15">
        <f t="shared" ca="1" si="214"/>
        <v>1057.22734853</v>
      </c>
      <c r="C492" s="14">
        <f t="shared" ca="1" si="215"/>
        <v>1011.636197</v>
      </c>
      <c r="D492" s="13">
        <f ca="1">IF(A492&lt;$B$1,VLOOKUP(A492,[1]DI!$A$4:$B$15000,2,FALSE),0)</f>
        <v>0</v>
      </c>
      <c r="E492" s="14">
        <f t="shared" ca="1" si="216"/>
        <v>1</v>
      </c>
      <c r="F492" s="14">
        <f ca="1">(TRUNC(PRODUCT($E$12:$E491),16))</f>
        <v>1.06953668419694</v>
      </c>
      <c r="G492" s="14">
        <f t="shared" ca="1" si="217"/>
        <v>1.0303357001192099</v>
      </c>
      <c r="H492" s="14">
        <f t="shared" ca="1" si="218"/>
        <v>1.03804681</v>
      </c>
      <c r="I492" s="13">
        <f t="shared" si="213"/>
        <v>1.6E-2</v>
      </c>
      <c r="J492" s="35">
        <f t="shared" si="219"/>
        <v>44491</v>
      </c>
      <c r="K492" s="2">
        <f t="shared" si="220"/>
        <v>106</v>
      </c>
      <c r="L492" s="18">
        <f t="shared" si="221"/>
        <v>107</v>
      </c>
      <c r="M492" s="12">
        <f t="shared" si="222"/>
        <v>1.006762639</v>
      </c>
      <c r="N492" s="12">
        <f t="shared" ca="1" si="223"/>
        <v>1.045066746</v>
      </c>
      <c r="O492" s="18">
        <f t="shared" si="224"/>
        <v>0</v>
      </c>
      <c r="P492" s="14">
        <f t="shared" ca="1" si="225"/>
        <v>45.591151529999998</v>
      </c>
      <c r="Q492" s="21">
        <f t="shared" si="211"/>
        <v>0</v>
      </c>
      <c r="R492" s="14">
        <f t="shared" si="226"/>
        <v>0</v>
      </c>
      <c r="S492" s="4" t="str">
        <f t="shared" si="227"/>
        <v>A+J=</v>
      </c>
      <c r="T492" s="35">
        <f t="shared" si="228"/>
        <v>44781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1">
        <f t="shared" si="212"/>
        <v>44647</v>
      </c>
      <c r="B493" s="15">
        <f t="shared" ca="1" si="214"/>
        <v>1057.22734853</v>
      </c>
      <c r="C493" s="14">
        <f t="shared" ca="1" si="215"/>
        <v>1011.636197</v>
      </c>
      <c r="D493" s="13">
        <f ca="1">IF(A493&lt;$B$1,VLOOKUP(A493,[1]DI!$A$4:$B$15000,2,FALSE),0)</f>
        <v>0</v>
      </c>
      <c r="E493" s="14">
        <f t="shared" ca="1" si="216"/>
        <v>1</v>
      </c>
      <c r="F493" s="14">
        <f ca="1">(TRUNC(PRODUCT($E$12:$E492),16))</f>
        <v>1.06953668419694</v>
      </c>
      <c r="G493" s="14">
        <f t="shared" ca="1" si="217"/>
        <v>1.0303357001192099</v>
      </c>
      <c r="H493" s="14">
        <f t="shared" ca="1" si="218"/>
        <v>1.03804681</v>
      </c>
      <c r="I493" s="13">
        <f t="shared" si="213"/>
        <v>1.6E-2</v>
      </c>
      <c r="J493" s="35">
        <f t="shared" si="219"/>
        <v>44491</v>
      </c>
      <c r="K493" s="2">
        <f t="shared" si="220"/>
        <v>106</v>
      </c>
      <c r="L493" s="18">
        <f t="shared" si="221"/>
        <v>107</v>
      </c>
      <c r="M493" s="12">
        <f t="shared" si="222"/>
        <v>1.006762639</v>
      </c>
      <c r="N493" s="12">
        <f t="shared" ca="1" si="223"/>
        <v>1.045066746</v>
      </c>
      <c r="O493" s="18">
        <f t="shared" si="224"/>
        <v>0</v>
      </c>
      <c r="P493" s="14">
        <f t="shared" ca="1" si="225"/>
        <v>45.591151529999998</v>
      </c>
      <c r="Q493" s="21">
        <f t="shared" si="211"/>
        <v>0</v>
      </c>
      <c r="R493" s="14">
        <f t="shared" si="226"/>
        <v>0</v>
      </c>
      <c r="S493" s="4" t="str">
        <f t="shared" si="227"/>
        <v>A+J=</v>
      </c>
      <c r="T493" s="35">
        <f t="shared" si="228"/>
        <v>44781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1">
        <f t="shared" si="212"/>
        <v>44648</v>
      </c>
      <c r="B494" s="15">
        <f t="shared" ca="1" si="214"/>
        <v>1057.22734853</v>
      </c>
      <c r="C494" s="14">
        <f t="shared" ca="1" si="215"/>
        <v>1011.636197</v>
      </c>
      <c r="D494" s="13">
        <f ca="1">IF(A494&lt;$B$1,VLOOKUP(A494,[1]DI!$A$4:$B$15000,2,FALSE),0)</f>
        <v>0.11649999999999999</v>
      </c>
      <c r="E494" s="14">
        <f t="shared" ca="1" si="216"/>
        <v>1.0004373900000001</v>
      </c>
      <c r="F494" s="14">
        <f ca="1">(TRUNC(PRODUCT($E$12:$E493),16))</f>
        <v>1.06953668419694</v>
      </c>
      <c r="G494" s="14">
        <f t="shared" ca="1" si="217"/>
        <v>1.0303357001192099</v>
      </c>
      <c r="H494" s="14">
        <f t="shared" ca="1" si="218"/>
        <v>1.03804681</v>
      </c>
      <c r="I494" s="13">
        <f t="shared" si="213"/>
        <v>1.6E-2</v>
      </c>
      <c r="J494" s="35">
        <f t="shared" si="219"/>
        <v>44491</v>
      </c>
      <c r="K494" s="2">
        <f t="shared" si="220"/>
        <v>107</v>
      </c>
      <c r="L494" s="18">
        <f t="shared" si="221"/>
        <v>107</v>
      </c>
      <c r="M494" s="12">
        <f t="shared" si="222"/>
        <v>1.006762639</v>
      </c>
      <c r="N494" s="12">
        <f t="shared" ca="1" si="223"/>
        <v>1.045066746</v>
      </c>
      <c r="O494" s="18">
        <f t="shared" si="224"/>
        <v>0</v>
      </c>
      <c r="P494" s="14">
        <f t="shared" ca="1" si="225"/>
        <v>45.591151529999998</v>
      </c>
      <c r="Q494" s="21">
        <f t="shared" si="211"/>
        <v>0</v>
      </c>
      <c r="R494" s="14">
        <f t="shared" si="226"/>
        <v>0</v>
      </c>
      <c r="S494" s="4" t="str">
        <f t="shared" si="227"/>
        <v>A+J=</v>
      </c>
      <c r="T494" s="35">
        <f t="shared" si="228"/>
        <v>44781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1">
        <f t="shared" si="212"/>
        <v>44649</v>
      </c>
      <c r="B495" s="15">
        <f t="shared" ca="1" si="214"/>
        <v>1057.7563927799999</v>
      </c>
      <c r="C495" s="14">
        <f t="shared" ca="1" si="215"/>
        <v>1011.636197</v>
      </c>
      <c r="D495" s="13">
        <f ca="1">IF(A495&lt;$B$1,VLOOKUP(A495,[1]DI!$A$4:$B$15000,2,FALSE),0)</f>
        <v>0.11649999999999999</v>
      </c>
      <c r="E495" s="14">
        <f t="shared" ca="1" si="216"/>
        <v>1.0004373900000001</v>
      </c>
      <c r="F495" s="14">
        <f ca="1">(TRUNC(PRODUCT($E$12:$E494),16))</f>
        <v>1.07000448884724</v>
      </c>
      <c r="G495" s="14">
        <f t="shared" ca="1" si="217"/>
        <v>1.0303357001192099</v>
      </c>
      <c r="H495" s="14">
        <f t="shared" ca="1" si="218"/>
        <v>1.03850084</v>
      </c>
      <c r="I495" s="13">
        <f t="shared" si="213"/>
        <v>1.6E-2</v>
      </c>
      <c r="J495" s="35">
        <f t="shared" si="219"/>
        <v>44491</v>
      </c>
      <c r="K495" s="2">
        <f t="shared" si="220"/>
        <v>108</v>
      </c>
      <c r="L495" s="18">
        <f t="shared" si="221"/>
        <v>108</v>
      </c>
      <c r="M495" s="12">
        <f t="shared" si="222"/>
        <v>1.006826056</v>
      </c>
      <c r="N495" s="12">
        <f t="shared" ca="1" si="223"/>
        <v>1.045589705</v>
      </c>
      <c r="O495" s="18">
        <f t="shared" si="224"/>
        <v>0</v>
      </c>
      <c r="P495" s="14">
        <f t="shared" ca="1" si="225"/>
        <v>46.120195780000003</v>
      </c>
      <c r="Q495" s="21">
        <f t="shared" si="211"/>
        <v>0</v>
      </c>
      <c r="R495" s="14">
        <f t="shared" si="226"/>
        <v>0</v>
      </c>
      <c r="S495" s="4" t="str">
        <f t="shared" si="227"/>
        <v>A+J=</v>
      </c>
      <c r="T495" s="35">
        <f t="shared" si="228"/>
        <v>44781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1">
        <f t="shared" si="212"/>
        <v>44650</v>
      </c>
      <c r="B496" s="15">
        <f t="shared" ca="1" si="214"/>
        <v>1058.2857031000001</v>
      </c>
      <c r="C496" s="14">
        <f t="shared" ca="1" si="215"/>
        <v>1011.636197</v>
      </c>
      <c r="D496" s="13">
        <f ca="1">IF(A496&lt;$B$1,VLOOKUP(A496,[1]DI!$A$4:$B$15000,2,FALSE),0)</f>
        <v>0.11649999999999999</v>
      </c>
      <c r="E496" s="14">
        <f t="shared" ca="1" si="216"/>
        <v>1.0004373900000001</v>
      </c>
      <c r="F496" s="14">
        <f ca="1">(TRUNC(PRODUCT($E$12:$E495),16))</f>
        <v>1.07047249811062</v>
      </c>
      <c r="G496" s="14">
        <f t="shared" ca="1" si="217"/>
        <v>1.0303357001192099</v>
      </c>
      <c r="H496" s="14">
        <f t="shared" ca="1" si="218"/>
        <v>1.0389550700000001</v>
      </c>
      <c r="I496" s="13">
        <f t="shared" si="213"/>
        <v>1.6E-2</v>
      </c>
      <c r="J496" s="35">
        <f t="shared" si="219"/>
        <v>44491</v>
      </c>
      <c r="K496" s="2">
        <f t="shared" si="220"/>
        <v>109</v>
      </c>
      <c r="L496" s="18">
        <f t="shared" si="221"/>
        <v>109</v>
      </c>
      <c r="M496" s="12">
        <f t="shared" si="222"/>
        <v>1.0068894770000001</v>
      </c>
      <c r="N496" s="12">
        <f t="shared" ca="1" si="223"/>
        <v>1.046112927</v>
      </c>
      <c r="O496" s="18">
        <f t="shared" si="224"/>
        <v>0</v>
      </c>
      <c r="P496" s="14">
        <f t="shared" ca="1" si="225"/>
        <v>46.649506100000004</v>
      </c>
      <c r="Q496" s="21">
        <f t="shared" si="211"/>
        <v>0</v>
      </c>
      <c r="R496" s="14">
        <f t="shared" si="226"/>
        <v>0</v>
      </c>
      <c r="S496" s="4" t="str">
        <f t="shared" si="227"/>
        <v>A+J=</v>
      </c>
      <c r="T496" s="35">
        <f t="shared" si="228"/>
        <v>44781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1">
        <f t="shared" si="212"/>
        <v>44651</v>
      </c>
      <c r="B497" s="15">
        <f t="shared" ca="1" si="214"/>
        <v>1058.81528048</v>
      </c>
      <c r="C497" s="14">
        <f t="shared" ca="1" si="215"/>
        <v>1011.636197</v>
      </c>
      <c r="D497" s="13">
        <v>0.11650000000000001</v>
      </c>
      <c r="E497" s="14">
        <f t="shared" si="216"/>
        <v>1.0004373900000001</v>
      </c>
      <c r="F497" s="14">
        <f ca="1">(TRUNC(PRODUCT($E$12:$E496),16))</f>
        <v>1.0709407120765599</v>
      </c>
      <c r="G497" s="14">
        <f t="shared" ca="1" si="217"/>
        <v>1.0303357001192099</v>
      </c>
      <c r="H497" s="14">
        <f t="shared" ca="1" si="218"/>
        <v>1.0394095000000001</v>
      </c>
      <c r="I497" s="13">
        <f t="shared" si="213"/>
        <v>1.6E-2</v>
      </c>
      <c r="J497" s="35">
        <f t="shared" si="219"/>
        <v>44491</v>
      </c>
      <c r="K497" s="2">
        <f t="shared" si="220"/>
        <v>110</v>
      </c>
      <c r="L497" s="18">
        <f t="shared" si="221"/>
        <v>110</v>
      </c>
      <c r="M497" s="12">
        <f t="shared" si="222"/>
        <v>1.006952903</v>
      </c>
      <c r="N497" s="12">
        <f t="shared" ca="1" si="223"/>
        <v>1.0466364130000001</v>
      </c>
      <c r="O497" s="18">
        <f t="shared" si="224"/>
        <v>0</v>
      </c>
      <c r="P497" s="14">
        <f t="shared" ca="1" si="225"/>
        <v>47.179083480000003</v>
      </c>
      <c r="Q497" s="21">
        <f t="shared" si="211"/>
        <v>0</v>
      </c>
      <c r="R497" s="14">
        <f t="shared" si="226"/>
        <v>0</v>
      </c>
      <c r="S497" s="4" t="str">
        <f t="shared" si="227"/>
        <v>A+J=</v>
      </c>
      <c r="T497" s="35">
        <f t="shared" si="228"/>
        <v>44781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1">
        <f t="shared" si="212"/>
        <v>44652</v>
      </c>
      <c r="B498" s="15">
        <f t="shared" ca="1" si="214"/>
        <v>1059.3451138099999</v>
      </c>
      <c r="C498" s="14">
        <f t="shared" ca="1" si="215"/>
        <v>1011.636197</v>
      </c>
      <c r="D498" s="13">
        <f ca="1">IF(A498&lt;$B$1,VLOOKUP(A498,[1]DI!$A$4:$B$15000,2,FALSE),0)</f>
        <v>0.11649999999999999</v>
      </c>
      <c r="E498" s="14">
        <f t="shared" ca="1" si="216"/>
        <v>1.0004373900000001</v>
      </c>
      <c r="F498" s="14">
        <f ca="1">(TRUNC(PRODUCT($E$12:$E497),16))</f>
        <v>1.0714091308346201</v>
      </c>
      <c r="G498" s="14">
        <f t="shared" ca="1" si="217"/>
        <v>1.0303357001192099</v>
      </c>
      <c r="H498" s="14">
        <f t="shared" ca="1" si="218"/>
        <v>1.0398641200000001</v>
      </c>
      <c r="I498" s="13">
        <f t="shared" si="213"/>
        <v>1.6E-2</v>
      </c>
      <c r="J498" s="35">
        <f t="shared" si="219"/>
        <v>44491</v>
      </c>
      <c r="K498" s="2">
        <f t="shared" si="220"/>
        <v>111</v>
      </c>
      <c r="L498" s="18">
        <f t="shared" si="221"/>
        <v>111</v>
      </c>
      <c r="M498" s="12">
        <f t="shared" si="222"/>
        <v>1.0070163320000001</v>
      </c>
      <c r="N498" s="12">
        <f t="shared" ca="1" si="223"/>
        <v>1.047160152</v>
      </c>
      <c r="O498" s="18">
        <f t="shared" si="224"/>
        <v>0</v>
      </c>
      <c r="P498" s="14">
        <f t="shared" ca="1" si="225"/>
        <v>47.708916809999998</v>
      </c>
      <c r="Q498" s="21">
        <f t="shared" si="211"/>
        <v>0</v>
      </c>
      <c r="R498" s="14">
        <f t="shared" si="226"/>
        <v>0</v>
      </c>
      <c r="S498" s="4" t="str">
        <f t="shared" si="227"/>
        <v>A+J=</v>
      </c>
      <c r="T498" s="35">
        <f t="shared" si="228"/>
        <v>44781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1">
        <f t="shared" si="212"/>
        <v>44653</v>
      </c>
      <c r="B499" s="15">
        <f t="shared" ca="1" si="214"/>
        <v>1059.87522433</v>
      </c>
      <c r="C499" s="14">
        <f t="shared" ca="1" si="215"/>
        <v>1011.636197</v>
      </c>
      <c r="D499" s="13">
        <f ca="1">IF(A499&lt;$B$1,VLOOKUP(A499,[1]DI!$A$4:$B$15000,2,FALSE),0)</f>
        <v>0</v>
      </c>
      <c r="E499" s="14">
        <f t="shared" ca="1" si="216"/>
        <v>1</v>
      </c>
      <c r="F499" s="14">
        <f ca="1">(TRUNC(PRODUCT($E$12:$E498),16))</f>
        <v>1.0718777544743501</v>
      </c>
      <c r="G499" s="14">
        <f t="shared" ca="1" si="217"/>
        <v>1.0303357001192099</v>
      </c>
      <c r="H499" s="14">
        <f t="shared" ca="1" si="218"/>
        <v>1.0403189500000001</v>
      </c>
      <c r="I499" s="13">
        <f t="shared" si="213"/>
        <v>1.6E-2</v>
      </c>
      <c r="J499" s="35">
        <f t="shared" si="219"/>
        <v>44491</v>
      </c>
      <c r="K499" s="2">
        <f t="shared" si="220"/>
        <v>111</v>
      </c>
      <c r="L499" s="18">
        <f t="shared" si="221"/>
        <v>112</v>
      </c>
      <c r="M499" s="12">
        <f t="shared" si="222"/>
        <v>1.0070797659999999</v>
      </c>
      <c r="N499" s="12">
        <f t="shared" ca="1" si="223"/>
        <v>1.0476841649999999</v>
      </c>
      <c r="O499" s="18">
        <f t="shared" si="224"/>
        <v>0</v>
      </c>
      <c r="P499" s="14">
        <f t="shared" ca="1" si="225"/>
        <v>48.239027329999999</v>
      </c>
      <c r="Q499" s="21">
        <f t="shared" si="211"/>
        <v>0</v>
      </c>
      <c r="R499" s="14">
        <f t="shared" si="226"/>
        <v>0</v>
      </c>
      <c r="S499" s="4" t="str">
        <f t="shared" si="227"/>
        <v>A+J=</v>
      </c>
      <c r="T499" s="35">
        <f t="shared" si="228"/>
        <v>44781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1">
        <f t="shared" si="212"/>
        <v>44654</v>
      </c>
      <c r="B500" s="15">
        <f t="shared" ca="1" si="214"/>
        <v>1059.87522433</v>
      </c>
      <c r="C500" s="14">
        <f t="shared" ca="1" si="215"/>
        <v>1011.636197</v>
      </c>
      <c r="D500" s="13">
        <f ca="1">IF(A500&lt;$B$1,VLOOKUP(A500,[1]DI!$A$4:$B$15000,2,FALSE),0)</f>
        <v>0</v>
      </c>
      <c r="E500" s="14">
        <f t="shared" ca="1" si="216"/>
        <v>1</v>
      </c>
      <c r="F500" s="14">
        <f ca="1">(TRUNC(PRODUCT($E$12:$E499),16))</f>
        <v>1.0718777544743501</v>
      </c>
      <c r="G500" s="14">
        <f t="shared" ca="1" si="217"/>
        <v>1.0303357001192099</v>
      </c>
      <c r="H500" s="14">
        <f t="shared" ca="1" si="218"/>
        <v>1.0403189500000001</v>
      </c>
      <c r="I500" s="13">
        <f t="shared" si="213"/>
        <v>1.6E-2</v>
      </c>
      <c r="J500" s="35">
        <f t="shared" si="219"/>
        <v>44491</v>
      </c>
      <c r="K500" s="2">
        <f t="shared" si="220"/>
        <v>111</v>
      </c>
      <c r="L500" s="18">
        <f t="shared" si="221"/>
        <v>112</v>
      </c>
      <c r="M500" s="12">
        <f t="shared" si="222"/>
        <v>1.0070797659999999</v>
      </c>
      <c r="N500" s="12">
        <f t="shared" ca="1" si="223"/>
        <v>1.0476841649999999</v>
      </c>
      <c r="O500" s="18">
        <f t="shared" si="224"/>
        <v>0</v>
      </c>
      <c r="P500" s="14">
        <f t="shared" ca="1" si="225"/>
        <v>48.239027329999999</v>
      </c>
      <c r="Q500" s="21">
        <f t="shared" si="211"/>
        <v>0</v>
      </c>
      <c r="R500" s="14">
        <f t="shared" si="226"/>
        <v>0</v>
      </c>
      <c r="S500" s="4" t="str">
        <f t="shared" si="227"/>
        <v>A+J=</v>
      </c>
      <c r="T500" s="35">
        <f t="shared" si="228"/>
        <v>44781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1">
        <f t="shared" si="212"/>
        <v>44655</v>
      </c>
      <c r="B501" s="15">
        <f t="shared" ca="1" si="214"/>
        <v>1059.87522433</v>
      </c>
      <c r="C501" s="14">
        <f t="shared" ca="1" si="215"/>
        <v>1011.636197</v>
      </c>
      <c r="D501" s="13">
        <f ca="1">IF(A501&lt;$B$1,VLOOKUP(A501,[1]DI!$A$4:$B$15000,2,FALSE),0)</f>
        <v>0.11649999999999999</v>
      </c>
      <c r="E501" s="14">
        <f t="shared" ca="1" si="216"/>
        <v>1.0004373900000001</v>
      </c>
      <c r="F501" s="14">
        <f ca="1">(TRUNC(PRODUCT($E$12:$E500),16))</f>
        <v>1.0718777544743501</v>
      </c>
      <c r="G501" s="14">
        <f t="shared" ca="1" si="217"/>
        <v>1.0303357001192099</v>
      </c>
      <c r="H501" s="14">
        <f t="shared" ca="1" si="218"/>
        <v>1.0403189500000001</v>
      </c>
      <c r="I501" s="13">
        <f t="shared" si="213"/>
        <v>1.6E-2</v>
      </c>
      <c r="J501" s="35">
        <f t="shared" si="219"/>
        <v>44491</v>
      </c>
      <c r="K501" s="2">
        <f t="shared" si="220"/>
        <v>112</v>
      </c>
      <c r="L501" s="18">
        <f t="shared" si="221"/>
        <v>112</v>
      </c>
      <c r="M501" s="12">
        <f t="shared" si="222"/>
        <v>1.0070797659999999</v>
      </c>
      <c r="N501" s="12">
        <f t="shared" ca="1" si="223"/>
        <v>1.0476841649999999</v>
      </c>
      <c r="O501" s="18">
        <f t="shared" si="224"/>
        <v>0</v>
      </c>
      <c r="P501" s="14">
        <f t="shared" ca="1" si="225"/>
        <v>48.239027329999999</v>
      </c>
      <c r="Q501" s="21">
        <f t="shared" si="211"/>
        <v>0</v>
      </c>
      <c r="R501" s="14">
        <f t="shared" si="226"/>
        <v>0</v>
      </c>
      <c r="S501" s="4" t="str">
        <f t="shared" si="227"/>
        <v>A+J=</v>
      </c>
      <c r="T501" s="35">
        <f t="shared" si="228"/>
        <v>44781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1">
        <f t="shared" si="212"/>
        <v>44656</v>
      </c>
      <c r="B502" s="15">
        <f t="shared" ref="B502:B526" ca="1" si="229">IF(A502&lt;=TODAY(),C502+P502,IF(AND(A502&gt;TODAY(),A502&lt;=$B$1),IF(VLOOKUP(TODAY(),$A$10:$D$5000,4,FALSE)=0,"n.d",C502+P502),"n.d"))</f>
        <v>1060.4055999</v>
      </c>
      <c r="C502" s="14">
        <f t="shared" ref="C502:C526" ca="1" si="230">(C501-R501)</f>
        <v>1011.636197</v>
      </c>
      <c r="D502" s="13">
        <f ca="1">IF(A502&lt;$B$1,VLOOKUP(A502,[1]DI!$A$4:$B$15000,2,FALSE),0)</f>
        <v>0.11649999999999999</v>
      </c>
      <c r="E502" s="14">
        <f t="shared" ref="E502:E526" ca="1" si="231">ROUND(((1+D502)^(1/252)),8)</f>
        <v>1.0004373900000001</v>
      </c>
      <c r="F502" s="14">
        <f ca="1">(TRUNC(PRODUCT($E$12:$E501),16))</f>
        <v>1.07234658308538</v>
      </c>
      <c r="G502" s="14">
        <f t="shared" ref="G502:G526" ca="1" si="232">IF(O501&gt;0,F501,G501)</f>
        <v>1.0303357001192099</v>
      </c>
      <c r="H502" s="14">
        <f t="shared" ref="H502:H526" ca="1" si="233">ROUND(F502/G502,8)</f>
        <v>1.04077398</v>
      </c>
      <c r="I502" s="13">
        <f t="shared" si="213"/>
        <v>1.6E-2</v>
      </c>
      <c r="J502" s="35">
        <f t="shared" ref="J502:J526" si="234">IF(O501&gt;0,VLOOKUP(O501,W$12:AG$150,2),J501)</f>
        <v>44491</v>
      </c>
      <c r="K502" s="2">
        <f t="shared" ref="K502:K526" si="235">IF(A502&gt;J502,IF(NETWORKDAYS(J502,A502,$W$160:$W$544)-1=0,1,NETWORKDAYS(J502,A502,$W$160:$W$544)-1),0)</f>
        <v>113</v>
      </c>
      <c r="L502" s="18">
        <f t="shared" ref="L502:L526" si="236">IF(AND(K502=1,K501=1),1,IF(K502&gt;0,IF(K502=K501,K502+1,K502),0))</f>
        <v>113</v>
      </c>
      <c r="M502" s="12">
        <f t="shared" ref="M502:M526" si="237">ROUND((I502+1)^(L502/252),9)</f>
        <v>1.007143203</v>
      </c>
      <c r="N502" s="12">
        <f t="shared" ref="N502:N526" ca="1" si="238">ROUND(H502*M502,9)</f>
        <v>1.04820844</v>
      </c>
      <c r="O502" s="18">
        <f t="shared" ref="O502:O526" si="239">IF(VLOOKUP(A502,X$12:AE$150,8)=VLOOKUP(A501,X$12:AE$150,8),0,VLOOKUP(A502,X$12:AE$150,8))</f>
        <v>0</v>
      </c>
      <c r="P502" s="14">
        <f t="shared" ref="P502:P526" ca="1" si="240">TRUNC(((N502-1)*C502),8)</f>
        <v>48.769402900000003</v>
      </c>
      <c r="Q502" s="21">
        <f t="shared" si="211"/>
        <v>0</v>
      </c>
      <c r="R502" s="14">
        <f t="shared" ref="R502:R526" si="241">IF(Q502&gt;0,TRUNC(Q502*C502,8),0)</f>
        <v>0</v>
      </c>
      <c r="S502" s="4" t="str">
        <f t="shared" ref="S502:S526" si="242">IF(O501&gt;0,VLOOKUP(O501,W$12:AG$150,10),S501)</f>
        <v>A+J=</v>
      </c>
      <c r="T502" s="35">
        <f t="shared" ref="T502:T526" si="243">IF(O501&gt;0,VLOOKUP(O501,W$12:AG$150,11),T501)</f>
        <v>44781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1">
        <f t="shared" si="212"/>
        <v>44657</v>
      </c>
      <c r="B503" s="15">
        <f t="shared" ca="1" si="229"/>
        <v>1060.9362324200001</v>
      </c>
      <c r="C503" s="14">
        <f t="shared" ca="1" si="230"/>
        <v>1011.636197</v>
      </c>
      <c r="D503" s="13">
        <f ca="1">IF(A503&lt;$B$1,VLOOKUP(A503,[1]DI!$A$4:$B$15000,2,FALSE),0)</f>
        <v>0.11649999999999999</v>
      </c>
      <c r="E503" s="14">
        <f t="shared" ca="1" si="231"/>
        <v>1.0004373900000001</v>
      </c>
      <c r="F503" s="14">
        <f ca="1">(TRUNC(PRODUCT($E$12:$E502),16))</f>
        <v>1.0728156167573599</v>
      </c>
      <c r="G503" s="14">
        <f t="shared" ca="1" si="232"/>
        <v>1.0303357001192099</v>
      </c>
      <c r="H503" s="14">
        <f t="shared" ca="1" si="233"/>
        <v>1.0412292000000001</v>
      </c>
      <c r="I503" s="13">
        <f t="shared" si="213"/>
        <v>1.6E-2</v>
      </c>
      <c r="J503" s="35">
        <f t="shared" si="234"/>
        <v>44491</v>
      </c>
      <c r="K503" s="2">
        <f t="shared" si="235"/>
        <v>114</v>
      </c>
      <c r="L503" s="18">
        <f t="shared" si="236"/>
        <v>114</v>
      </c>
      <c r="M503" s="12">
        <f t="shared" si="237"/>
        <v>1.0072066449999999</v>
      </c>
      <c r="N503" s="12">
        <f t="shared" ca="1" si="238"/>
        <v>1.048732969</v>
      </c>
      <c r="O503" s="18">
        <f t="shared" si="239"/>
        <v>0</v>
      </c>
      <c r="P503" s="14">
        <f t="shared" ca="1" si="240"/>
        <v>49.30003542</v>
      </c>
      <c r="Q503" s="21">
        <f t="shared" si="211"/>
        <v>0</v>
      </c>
      <c r="R503" s="14">
        <f t="shared" si="241"/>
        <v>0</v>
      </c>
      <c r="S503" s="4" t="str">
        <f t="shared" si="242"/>
        <v>A+J=</v>
      </c>
      <c r="T503" s="35">
        <f t="shared" si="243"/>
        <v>44781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1">
        <f t="shared" si="212"/>
        <v>44658</v>
      </c>
      <c r="B504" s="15">
        <f t="shared" ca="1" si="229"/>
        <v>1061.46713101</v>
      </c>
      <c r="C504" s="14">
        <f t="shared" ca="1" si="230"/>
        <v>1011.636197</v>
      </c>
      <c r="D504" s="13">
        <f ca="1">IF(A504&lt;$B$1,VLOOKUP(A504,[1]DI!$A$4:$B$15000,2,FALSE),0)</f>
        <v>0.11649999999999999</v>
      </c>
      <c r="E504" s="14">
        <f t="shared" ca="1" si="231"/>
        <v>1.0004373900000001</v>
      </c>
      <c r="F504" s="14">
        <f ca="1">(TRUNC(PRODUCT($E$12:$E503),16))</f>
        <v>1.0732848555799701</v>
      </c>
      <c r="G504" s="14">
        <f t="shared" ca="1" si="232"/>
        <v>1.0303357001192099</v>
      </c>
      <c r="H504" s="14">
        <f t="shared" ca="1" si="233"/>
        <v>1.0416846200000001</v>
      </c>
      <c r="I504" s="13">
        <f t="shared" si="213"/>
        <v>1.6E-2</v>
      </c>
      <c r="J504" s="35">
        <f t="shared" si="234"/>
        <v>44491</v>
      </c>
      <c r="K504" s="2">
        <f t="shared" si="235"/>
        <v>115</v>
      </c>
      <c r="L504" s="18">
        <f t="shared" si="236"/>
        <v>115</v>
      </c>
      <c r="M504" s="12">
        <f t="shared" si="237"/>
        <v>1.00727009</v>
      </c>
      <c r="N504" s="12">
        <f t="shared" ca="1" si="238"/>
        <v>1.049257761</v>
      </c>
      <c r="O504" s="18">
        <f t="shared" si="239"/>
        <v>0</v>
      </c>
      <c r="P504" s="14">
        <f t="shared" ca="1" si="240"/>
        <v>49.83093401</v>
      </c>
      <c r="Q504" s="21">
        <f t="shared" si="211"/>
        <v>0</v>
      </c>
      <c r="R504" s="14">
        <f t="shared" si="241"/>
        <v>0</v>
      </c>
      <c r="S504" s="4" t="str">
        <f t="shared" si="242"/>
        <v>A+J=</v>
      </c>
      <c r="T504" s="35">
        <f t="shared" si="243"/>
        <v>44781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1">
        <f t="shared" si="212"/>
        <v>44659</v>
      </c>
      <c r="B505" s="15">
        <f t="shared" ca="1" si="229"/>
        <v>1061.9983057700001</v>
      </c>
      <c r="C505" s="14">
        <f t="shared" ca="1" si="230"/>
        <v>1011.636197</v>
      </c>
      <c r="D505" s="13">
        <f ca="1">IF(A505&lt;$B$1,VLOOKUP(A505,[1]DI!$A$4:$B$15000,2,FALSE),0)</f>
        <v>0.11649999999999999</v>
      </c>
      <c r="E505" s="14">
        <f t="shared" ca="1" si="231"/>
        <v>1.0004373900000001</v>
      </c>
      <c r="F505" s="14">
        <f ca="1">(TRUNC(PRODUCT($E$12:$E504),16))</f>
        <v>1.0737542996429601</v>
      </c>
      <c r="G505" s="14">
        <f t="shared" ca="1" si="232"/>
        <v>1.0303357001192099</v>
      </c>
      <c r="H505" s="14">
        <f t="shared" ca="1" si="233"/>
        <v>1.0421402500000001</v>
      </c>
      <c r="I505" s="13">
        <f t="shared" si="213"/>
        <v>1.6E-2</v>
      </c>
      <c r="J505" s="35">
        <f t="shared" si="234"/>
        <v>44491</v>
      </c>
      <c r="K505" s="2">
        <f t="shared" si="235"/>
        <v>116</v>
      </c>
      <c r="L505" s="18">
        <f t="shared" si="236"/>
        <v>116</v>
      </c>
      <c r="M505" s="12">
        <f t="shared" si="237"/>
        <v>1.007333539</v>
      </c>
      <c r="N505" s="12">
        <f t="shared" ca="1" si="238"/>
        <v>1.0497828259999999</v>
      </c>
      <c r="O505" s="18">
        <f t="shared" si="239"/>
        <v>0</v>
      </c>
      <c r="P505" s="14">
        <f t="shared" ca="1" si="240"/>
        <v>50.362108769999999</v>
      </c>
      <c r="Q505" s="21">
        <f t="shared" si="211"/>
        <v>0</v>
      </c>
      <c r="R505" s="14">
        <f t="shared" si="241"/>
        <v>0</v>
      </c>
      <c r="S505" s="4" t="str">
        <f t="shared" si="242"/>
        <v>A+J=</v>
      </c>
      <c r="T505" s="35">
        <f t="shared" si="243"/>
        <v>44781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1">
        <f t="shared" si="212"/>
        <v>44660</v>
      </c>
      <c r="B506" s="15">
        <f t="shared" ca="1" si="229"/>
        <v>1062.52973849</v>
      </c>
      <c r="C506" s="14">
        <f t="shared" ca="1" si="230"/>
        <v>1011.636197</v>
      </c>
      <c r="D506" s="13">
        <f ca="1">IF(A506&lt;$B$1,VLOOKUP(A506,[1]DI!$A$4:$B$15000,2,FALSE),0)</f>
        <v>0</v>
      </c>
      <c r="E506" s="14">
        <f t="shared" ca="1" si="231"/>
        <v>1</v>
      </c>
      <c r="F506" s="14">
        <f ca="1">(TRUNC(PRODUCT($E$12:$E505),16))</f>
        <v>1.0742239490360801</v>
      </c>
      <c r="G506" s="14">
        <f t="shared" ca="1" si="232"/>
        <v>1.0303357001192099</v>
      </c>
      <c r="H506" s="14">
        <f t="shared" ca="1" si="233"/>
        <v>1.0425960700000001</v>
      </c>
      <c r="I506" s="13">
        <f t="shared" si="213"/>
        <v>1.6E-2</v>
      </c>
      <c r="J506" s="35">
        <f t="shared" si="234"/>
        <v>44491</v>
      </c>
      <c r="K506" s="2">
        <f t="shared" si="235"/>
        <v>116</v>
      </c>
      <c r="L506" s="18">
        <f t="shared" si="236"/>
        <v>117</v>
      </c>
      <c r="M506" s="12">
        <f t="shared" si="237"/>
        <v>1.007396993</v>
      </c>
      <c r="N506" s="12">
        <f t="shared" ca="1" si="238"/>
        <v>1.0503081460000001</v>
      </c>
      <c r="O506" s="18">
        <f t="shared" si="239"/>
        <v>0</v>
      </c>
      <c r="P506" s="14">
        <f t="shared" ca="1" si="240"/>
        <v>50.893541489999997</v>
      </c>
      <c r="Q506" s="21">
        <f t="shared" si="211"/>
        <v>0</v>
      </c>
      <c r="R506" s="14">
        <f t="shared" si="241"/>
        <v>0</v>
      </c>
      <c r="S506" s="4" t="str">
        <f t="shared" si="242"/>
        <v>A+J=</v>
      </c>
      <c r="T506" s="35">
        <f t="shared" si="243"/>
        <v>44781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1">
        <f t="shared" si="212"/>
        <v>44661</v>
      </c>
      <c r="B507" s="15">
        <f t="shared" ca="1" si="229"/>
        <v>1062.52973849</v>
      </c>
      <c r="C507" s="14">
        <f t="shared" ca="1" si="230"/>
        <v>1011.636197</v>
      </c>
      <c r="D507" s="13">
        <f ca="1">IF(A507&lt;$B$1,VLOOKUP(A507,[1]DI!$A$4:$B$15000,2,FALSE),0)</f>
        <v>0</v>
      </c>
      <c r="E507" s="14">
        <f t="shared" ca="1" si="231"/>
        <v>1</v>
      </c>
      <c r="F507" s="14">
        <f ca="1">(TRUNC(PRODUCT($E$12:$E506),16))</f>
        <v>1.0742239490360801</v>
      </c>
      <c r="G507" s="14">
        <f t="shared" ca="1" si="232"/>
        <v>1.0303357001192099</v>
      </c>
      <c r="H507" s="14">
        <f t="shared" ca="1" si="233"/>
        <v>1.0425960700000001</v>
      </c>
      <c r="I507" s="13">
        <f t="shared" si="213"/>
        <v>1.6E-2</v>
      </c>
      <c r="J507" s="35">
        <f t="shared" si="234"/>
        <v>44491</v>
      </c>
      <c r="K507" s="2">
        <f t="shared" si="235"/>
        <v>116</v>
      </c>
      <c r="L507" s="18">
        <f t="shared" si="236"/>
        <v>117</v>
      </c>
      <c r="M507" s="12">
        <f t="shared" si="237"/>
        <v>1.007396993</v>
      </c>
      <c r="N507" s="12">
        <f t="shared" ca="1" si="238"/>
        <v>1.0503081460000001</v>
      </c>
      <c r="O507" s="18">
        <f t="shared" si="239"/>
        <v>0</v>
      </c>
      <c r="P507" s="14">
        <f t="shared" ca="1" si="240"/>
        <v>50.893541489999997</v>
      </c>
      <c r="Q507" s="21">
        <f t="shared" si="211"/>
        <v>0</v>
      </c>
      <c r="R507" s="14">
        <f t="shared" si="241"/>
        <v>0</v>
      </c>
      <c r="S507" s="4" t="str">
        <f t="shared" si="242"/>
        <v>A+J=</v>
      </c>
      <c r="T507" s="35">
        <f t="shared" si="243"/>
        <v>44781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1">
        <f t="shared" si="212"/>
        <v>44662</v>
      </c>
      <c r="B508" s="15">
        <f t="shared" ca="1" si="229"/>
        <v>1062.52973849</v>
      </c>
      <c r="C508" s="14">
        <f t="shared" ca="1" si="230"/>
        <v>1011.636197</v>
      </c>
      <c r="D508" s="13">
        <f ca="1">IF(A508&lt;$B$1,VLOOKUP(A508,[1]DI!$A$4:$B$15000,2,FALSE),0)</f>
        <v>0.11649999999999999</v>
      </c>
      <c r="E508" s="14">
        <f t="shared" ca="1" si="231"/>
        <v>1.0004373900000001</v>
      </c>
      <c r="F508" s="14">
        <f ca="1">(TRUNC(PRODUCT($E$12:$E507),16))</f>
        <v>1.0742239490360801</v>
      </c>
      <c r="G508" s="14">
        <f t="shared" ca="1" si="232"/>
        <v>1.0303357001192099</v>
      </c>
      <c r="H508" s="14">
        <f t="shared" ca="1" si="233"/>
        <v>1.0425960700000001</v>
      </c>
      <c r="I508" s="13">
        <f t="shared" si="213"/>
        <v>1.6E-2</v>
      </c>
      <c r="J508" s="35">
        <f t="shared" si="234"/>
        <v>44491</v>
      </c>
      <c r="K508" s="2">
        <f t="shared" si="235"/>
        <v>117</v>
      </c>
      <c r="L508" s="18">
        <f t="shared" si="236"/>
        <v>117</v>
      </c>
      <c r="M508" s="12">
        <f t="shared" si="237"/>
        <v>1.007396993</v>
      </c>
      <c r="N508" s="12">
        <f t="shared" ca="1" si="238"/>
        <v>1.0503081460000001</v>
      </c>
      <c r="O508" s="18">
        <f t="shared" si="239"/>
        <v>0</v>
      </c>
      <c r="P508" s="14">
        <f t="shared" ca="1" si="240"/>
        <v>50.893541489999997</v>
      </c>
      <c r="Q508" s="21">
        <f t="shared" si="211"/>
        <v>0</v>
      </c>
      <c r="R508" s="14">
        <f t="shared" si="241"/>
        <v>0</v>
      </c>
      <c r="S508" s="4" t="str">
        <f t="shared" si="242"/>
        <v>A+J=</v>
      </c>
      <c r="T508" s="35">
        <f t="shared" si="243"/>
        <v>44781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1">
        <f t="shared" si="212"/>
        <v>44663</v>
      </c>
      <c r="B509" s="15">
        <f t="shared" ca="1" si="229"/>
        <v>1063.0614362700001</v>
      </c>
      <c r="C509" s="14">
        <f t="shared" ca="1" si="230"/>
        <v>1011.636197</v>
      </c>
      <c r="D509" s="13">
        <f ca="1">IF(A509&lt;$B$1,VLOOKUP(A509,[1]DI!$A$4:$B$15000,2,FALSE),0)</f>
        <v>0.11649999999999999</v>
      </c>
      <c r="E509" s="14">
        <f t="shared" ca="1" si="231"/>
        <v>1.0004373900000001</v>
      </c>
      <c r="F509" s="14">
        <f ca="1">(TRUNC(PRODUCT($E$12:$E508),16))</f>
        <v>1.07469380384915</v>
      </c>
      <c r="G509" s="14">
        <f t="shared" ca="1" si="232"/>
        <v>1.0303357001192099</v>
      </c>
      <c r="H509" s="14">
        <f t="shared" ca="1" si="233"/>
        <v>1.04305209</v>
      </c>
      <c r="I509" s="13">
        <f t="shared" si="213"/>
        <v>1.6E-2</v>
      </c>
      <c r="J509" s="35">
        <f t="shared" si="234"/>
        <v>44491</v>
      </c>
      <c r="K509" s="2">
        <f t="shared" si="235"/>
        <v>118</v>
      </c>
      <c r="L509" s="18">
        <f t="shared" si="236"/>
        <v>118</v>
      </c>
      <c r="M509" s="12">
        <f t="shared" si="237"/>
        <v>1.00746045</v>
      </c>
      <c r="N509" s="12">
        <f t="shared" ca="1" si="238"/>
        <v>1.050833728</v>
      </c>
      <c r="O509" s="18">
        <f t="shared" si="239"/>
        <v>0</v>
      </c>
      <c r="P509" s="14">
        <f t="shared" ca="1" si="240"/>
        <v>51.425239269999999</v>
      </c>
      <c r="Q509" s="21">
        <f t="shared" si="211"/>
        <v>0</v>
      </c>
      <c r="R509" s="14">
        <f t="shared" si="241"/>
        <v>0</v>
      </c>
      <c r="S509" s="4" t="str">
        <f t="shared" si="242"/>
        <v>A+J=</v>
      </c>
      <c r="T509" s="35">
        <f t="shared" si="243"/>
        <v>44781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1">
        <f t="shared" si="212"/>
        <v>44664</v>
      </c>
      <c r="B510" s="15">
        <f t="shared" ca="1" si="229"/>
        <v>1063.59340213</v>
      </c>
      <c r="C510" s="14">
        <f t="shared" ca="1" si="230"/>
        <v>1011.636197</v>
      </c>
      <c r="D510" s="13">
        <f ca="1">IF(A510&lt;$B$1,VLOOKUP(A510,[1]DI!$A$4:$B$15000,2,FALSE),0)</f>
        <v>0.11649999999999999</v>
      </c>
      <c r="E510" s="14">
        <f t="shared" ca="1" si="231"/>
        <v>1.0004373900000001</v>
      </c>
      <c r="F510" s="14">
        <f ca="1">(TRUNC(PRODUCT($E$12:$E509),16))</f>
        <v>1.07516386417201</v>
      </c>
      <c r="G510" s="14">
        <f t="shared" ca="1" si="232"/>
        <v>1.0303357001192099</v>
      </c>
      <c r="H510" s="14">
        <f t="shared" ca="1" si="233"/>
        <v>1.04350831</v>
      </c>
      <c r="I510" s="13">
        <f t="shared" si="213"/>
        <v>1.6E-2</v>
      </c>
      <c r="J510" s="35">
        <f t="shared" si="234"/>
        <v>44491</v>
      </c>
      <c r="K510" s="2">
        <f t="shared" si="235"/>
        <v>119</v>
      </c>
      <c r="L510" s="18">
        <f t="shared" si="236"/>
        <v>119</v>
      </c>
      <c r="M510" s="12">
        <f t="shared" si="237"/>
        <v>1.0075239119999999</v>
      </c>
      <c r="N510" s="12">
        <f t="shared" ca="1" si="238"/>
        <v>1.051359575</v>
      </c>
      <c r="O510" s="18">
        <f t="shared" si="239"/>
        <v>0</v>
      </c>
      <c r="P510" s="14">
        <f t="shared" ca="1" si="240"/>
        <v>51.957205129999998</v>
      </c>
      <c r="Q510" s="21">
        <f t="shared" si="211"/>
        <v>0</v>
      </c>
      <c r="R510" s="14">
        <f t="shared" si="241"/>
        <v>0</v>
      </c>
      <c r="S510" s="4" t="str">
        <f t="shared" si="242"/>
        <v>A+J=</v>
      </c>
      <c r="T510" s="35">
        <f t="shared" si="243"/>
        <v>44781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1">
        <f t="shared" si="212"/>
        <v>44665</v>
      </c>
      <c r="B511" s="15">
        <f t="shared" ca="1" si="229"/>
        <v>1064.1256330400001</v>
      </c>
      <c r="C511" s="14">
        <f t="shared" ca="1" si="230"/>
        <v>1011.636197</v>
      </c>
      <c r="D511" s="13">
        <f ca="1">IF(A511&lt;$B$1,VLOOKUP(A511,[1]DI!$A$4:$B$15000,2,FALSE),0)</f>
        <v>0.11649999999999999</v>
      </c>
      <c r="E511" s="14">
        <f t="shared" ca="1" si="231"/>
        <v>1.0004373900000001</v>
      </c>
      <c r="F511" s="14">
        <f ca="1">(TRUNC(PRODUCT($E$12:$E510),16))</f>
        <v>1.07563413009456</v>
      </c>
      <c r="G511" s="14">
        <f t="shared" ca="1" si="232"/>
        <v>1.0303357001192099</v>
      </c>
      <c r="H511" s="14">
        <f t="shared" ca="1" si="233"/>
        <v>1.0439647299999999</v>
      </c>
      <c r="I511" s="13">
        <f t="shared" si="213"/>
        <v>1.6E-2</v>
      </c>
      <c r="J511" s="35">
        <f t="shared" si="234"/>
        <v>44491</v>
      </c>
      <c r="K511" s="2">
        <f t="shared" si="235"/>
        <v>120</v>
      </c>
      <c r="L511" s="18">
        <f t="shared" si="236"/>
        <v>120</v>
      </c>
      <c r="M511" s="12">
        <f t="shared" si="237"/>
        <v>1.0075873769999999</v>
      </c>
      <c r="N511" s="12">
        <f t="shared" ca="1" si="238"/>
        <v>1.0518856839999999</v>
      </c>
      <c r="O511" s="18">
        <f t="shared" si="239"/>
        <v>0</v>
      </c>
      <c r="P511" s="14">
        <f t="shared" ca="1" si="240"/>
        <v>52.489436040000001</v>
      </c>
      <c r="Q511" s="21">
        <f t="shared" si="211"/>
        <v>0</v>
      </c>
      <c r="R511" s="14">
        <f t="shared" si="241"/>
        <v>0</v>
      </c>
      <c r="S511" s="4" t="str">
        <f t="shared" si="242"/>
        <v>A+J=</v>
      </c>
      <c r="T511" s="35">
        <f t="shared" si="243"/>
        <v>44781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1">
        <f t="shared" si="212"/>
        <v>44666</v>
      </c>
      <c r="B512" s="15">
        <f t="shared" ca="1" si="229"/>
        <v>1064.6581310199999</v>
      </c>
      <c r="C512" s="14">
        <f t="shared" ca="1" si="230"/>
        <v>1011.636197</v>
      </c>
      <c r="D512" s="13">
        <f ca="1">IF(A512&lt;$B$1,VLOOKUP(A512,[1]DI!$A$4:$B$15000,2,FALSE),0)</f>
        <v>0</v>
      </c>
      <c r="E512" s="14">
        <f t="shared" ca="1" si="231"/>
        <v>1</v>
      </c>
      <c r="F512" s="14">
        <f ca="1">(TRUNC(PRODUCT($E$12:$E511),16))</f>
        <v>1.07610460170672</v>
      </c>
      <c r="G512" s="14">
        <f t="shared" ca="1" si="232"/>
        <v>1.0303357001192099</v>
      </c>
      <c r="H512" s="14">
        <f t="shared" ca="1" si="233"/>
        <v>1.0444213499999999</v>
      </c>
      <c r="I512" s="13">
        <f t="shared" si="213"/>
        <v>1.6E-2</v>
      </c>
      <c r="J512" s="35">
        <f t="shared" si="234"/>
        <v>44491</v>
      </c>
      <c r="K512" s="2">
        <f t="shared" si="235"/>
        <v>120</v>
      </c>
      <c r="L512" s="18">
        <f t="shared" si="236"/>
        <v>121</v>
      </c>
      <c r="M512" s="12">
        <f t="shared" si="237"/>
        <v>1.007650846</v>
      </c>
      <c r="N512" s="12">
        <f t="shared" ca="1" si="238"/>
        <v>1.052412057</v>
      </c>
      <c r="O512" s="18">
        <f t="shared" si="239"/>
        <v>0</v>
      </c>
      <c r="P512" s="14">
        <f t="shared" ca="1" si="240"/>
        <v>53.021934020000003</v>
      </c>
      <c r="Q512" s="21">
        <f t="shared" si="211"/>
        <v>0</v>
      </c>
      <c r="R512" s="14">
        <f t="shared" si="241"/>
        <v>0</v>
      </c>
      <c r="S512" s="4" t="str">
        <f t="shared" si="242"/>
        <v>A+J=</v>
      </c>
      <c r="T512" s="35">
        <f t="shared" si="243"/>
        <v>44781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1">
        <f t="shared" si="212"/>
        <v>44667</v>
      </c>
      <c r="B513" s="15">
        <f t="shared" ca="1" si="229"/>
        <v>1064.6581310199999</v>
      </c>
      <c r="C513" s="14">
        <f t="shared" ca="1" si="230"/>
        <v>1011.636197</v>
      </c>
      <c r="D513" s="13">
        <f ca="1">IF(A513&lt;$B$1,VLOOKUP(A513,[1]DI!$A$4:$B$15000,2,FALSE),0)</f>
        <v>0</v>
      </c>
      <c r="E513" s="14">
        <f t="shared" ca="1" si="231"/>
        <v>1</v>
      </c>
      <c r="F513" s="14">
        <f ca="1">(TRUNC(PRODUCT($E$12:$E512),16))</f>
        <v>1.07610460170672</v>
      </c>
      <c r="G513" s="14">
        <f t="shared" ca="1" si="232"/>
        <v>1.0303357001192099</v>
      </c>
      <c r="H513" s="14">
        <f t="shared" ca="1" si="233"/>
        <v>1.0444213499999999</v>
      </c>
      <c r="I513" s="13">
        <f t="shared" si="213"/>
        <v>1.6E-2</v>
      </c>
      <c r="J513" s="35">
        <f t="shared" si="234"/>
        <v>44491</v>
      </c>
      <c r="K513" s="2">
        <f t="shared" si="235"/>
        <v>120</v>
      </c>
      <c r="L513" s="18">
        <f t="shared" si="236"/>
        <v>121</v>
      </c>
      <c r="M513" s="12">
        <f t="shared" si="237"/>
        <v>1.007650846</v>
      </c>
      <c r="N513" s="12">
        <f t="shared" ca="1" si="238"/>
        <v>1.052412057</v>
      </c>
      <c r="O513" s="18">
        <f t="shared" si="239"/>
        <v>0</v>
      </c>
      <c r="P513" s="14">
        <f t="shared" ca="1" si="240"/>
        <v>53.021934020000003</v>
      </c>
      <c r="Q513" s="21">
        <f t="shared" si="211"/>
        <v>0</v>
      </c>
      <c r="R513" s="14">
        <f t="shared" si="241"/>
        <v>0</v>
      </c>
      <c r="S513" s="4" t="str">
        <f t="shared" si="242"/>
        <v>A+J=</v>
      </c>
      <c r="T513" s="35">
        <f t="shared" si="243"/>
        <v>44781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1">
        <f t="shared" si="212"/>
        <v>44668</v>
      </c>
      <c r="B514" s="15">
        <f t="shared" ca="1" si="229"/>
        <v>1064.6581310199999</v>
      </c>
      <c r="C514" s="14">
        <f t="shared" ca="1" si="230"/>
        <v>1011.636197</v>
      </c>
      <c r="D514" s="13">
        <f ca="1">IF(A514&lt;$B$1,VLOOKUP(A514,[1]DI!$A$4:$B$15000,2,FALSE),0)</f>
        <v>0</v>
      </c>
      <c r="E514" s="14">
        <f t="shared" ca="1" si="231"/>
        <v>1</v>
      </c>
      <c r="F514" s="14">
        <f ca="1">(TRUNC(PRODUCT($E$12:$E513),16))</f>
        <v>1.07610460170672</v>
      </c>
      <c r="G514" s="14">
        <f t="shared" ca="1" si="232"/>
        <v>1.0303357001192099</v>
      </c>
      <c r="H514" s="14">
        <f t="shared" ca="1" si="233"/>
        <v>1.0444213499999999</v>
      </c>
      <c r="I514" s="13">
        <f t="shared" si="213"/>
        <v>1.6E-2</v>
      </c>
      <c r="J514" s="35">
        <f t="shared" si="234"/>
        <v>44491</v>
      </c>
      <c r="K514" s="2">
        <f t="shared" si="235"/>
        <v>120</v>
      </c>
      <c r="L514" s="18">
        <f t="shared" si="236"/>
        <v>121</v>
      </c>
      <c r="M514" s="12">
        <f t="shared" si="237"/>
        <v>1.007650846</v>
      </c>
      <c r="N514" s="12">
        <f t="shared" ca="1" si="238"/>
        <v>1.052412057</v>
      </c>
      <c r="O514" s="18">
        <f t="shared" si="239"/>
        <v>0</v>
      </c>
      <c r="P514" s="14">
        <f t="shared" ca="1" si="240"/>
        <v>53.021934020000003</v>
      </c>
      <c r="Q514" s="21">
        <f t="shared" si="211"/>
        <v>0</v>
      </c>
      <c r="R514" s="14">
        <f t="shared" si="241"/>
        <v>0</v>
      </c>
      <c r="S514" s="4" t="str">
        <f t="shared" si="242"/>
        <v>A+J=</v>
      </c>
      <c r="T514" s="35">
        <f t="shared" si="243"/>
        <v>44781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1">
        <f t="shared" si="212"/>
        <v>44669</v>
      </c>
      <c r="B515" s="15">
        <f t="shared" ca="1" si="229"/>
        <v>1064.6581310199999</v>
      </c>
      <c r="C515" s="14">
        <f t="shared" ca="1" si="230"/>
        <v>1011.636197</v>
      </c>
      <c r="D515" s="13">
        <f ca="1">IF(A515&lt;$B$1,VLOOKUP(A515,[1]DI!$A$4:$B$15000,2,FALSE),0)</f>
        <v>0.11649999999999999</v>
      </c>
      <c r="E515" s="14">
        <f t="shared" ca="1" si="231"/>
        <v>1.0004373900000001</v>
      </c>
      <c r="F515" s="14">
        <f ca="1">(TRUNC(PRODUCT($E$12:$E514),16))</f>
        <v>1.07610460170672</v>
      </c>
      <c r="G515" s="14">
        <f t="shared" ca="1" si="232"/>
        <v>1.0303357001192099</v>
      </c>
      <c r="H515" s="14">
        <f t="shared" ca="1" si="233"/>
        <v>1.0444213499999999</v>
      </c>
      <c r="I515" s="13">
        <f t="shared" si="213"/>
        <v>1.6E-2</v>
      </c>
      <c r="J515" s="35">
        <f t="shared" si="234"/>
        <v>44491</v>
      </c>
      <c r="K515" s="2">
        <f t="shared" si="235"/>
        <v>121</v>
      </c>
      <c r="L515" s="18">
        <f t="shared" si="236"/>
        <v>121</v>
      </c>
      <c r="M515" s="12">
        <f t="shared" si="237"/>
        <v>1.007650846</v>
      </c>
      <c r="N515" s="12">
        <f t="shared" ca="1" si="238"/>
        <v>1.052412057</v>
      </c>
      <c r="O515" s="18">
        <f t="shared" si="239"/>
        <v>0</v>
      </c>
      <c r="P515" s="14">
        <f t="shared" ca="1" si="240"/>
        <v>53.021934020000003</v>
      </c>
      <c r="Q515" s="21">
        <f t="shared" si="211"/>
        <v>0</v>
      </c>
      <c r="R515" s="14">
        <f t="shared" si="241"/>
        <v>0</v>
      </c>
      <c r="S515" s="4" t="str">
        <f t="shared" si="242"/>
        <v>A+J=</v>
      </c>
      <c r="T515" s="35">
        <f t="shared" si="243"/>
        <v>44781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1">
        <f t="shared" si="212"/>
        <v>44670</v>
      </c>
      <c r="B516" s="15">
        <f t="shared" ca="1" si="229"/>
        <v>1065.19089708</v>
      </c>
      <c r="C516" s="14">
        <f t="shared" ca="1" si="230"/>
        <v>1011.636197</v>
      </c>
      <c r="D516" s="13">
        <f ca="1">IF(A516&lt;$B$1,VLOOKUP(A516,[1]DI!$A$4:$B$15000,2,FALSE),0)</f>
        <v>0.11649999999999999</v>
      </c>
      <c r="E516" s="14">
        <f t="shared" ca="1" si="231"/>
        <v>1.0004373900000001</v>
      </c>
      <c r="F516" s="14">
        <f ca="1">(TRUNC(PRODUCT($E$12:$E515),16))</f>
        <v>1.07657527909847</v>
      </c>
      <c r="G516" s="14">
        <f t="shared" ca="1" si="232"/>
        <v>1.0303357001192099</v>
      </c>
      <c r="H516" s="14">
        <f t="shared" ca="1" si="233"/>
        <v>1.0448781700000001</v>
      </c>
      <c r="I516" s="13">
        <f t="shared" si="213"/>
        <v>1.6E-2</v>
      </c>
      <c r="J516" s="35">
        <f t="shared" si="234"/>
        <v>44491</v>
      </c>
      <c r="K516" s="2">
        <f t="shared" si="235"/>
        <v>122</v>
      </c>
      <c r="L516" s="18">
        <f t="shared" si="236"/>
        <v>122</v>
      </c>
      <c r="M516" s="12">
        <f t="shared" si="237"/>
        <v>1.0077143200000001</v>
      </c>
      <c r="N516" s="12">
        <f t="shared" ca="1" si="238"/>
        <v>1.0529386949999999</v>
      </c>
      <c r="O516" s="18">
        <f t="shared" si="239"/>
        <v>0</v>
      </c>
      <c r="P516" s="14">
        <f t="shared" ca="1" si="240"/>
        <v>53.554700080000003</v>
      </c>
      <c r="Q516" s="21">
        <f t="shared" si="211"/>
        <v>0</v>
      </c>
      <c r="R516" s="14">
        <f t="shared" si="241"/>
        <v>0</v>
      </c>
      <c r="S516" s="4" t="str">
        <f t="shared" si="242"/>
        <v>A+J=</v>
      </c>
      <c r="T516" s="35">
        <f t="shared" si="243"/>
        <v>44781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1">
        <f t="shared" si="212"/>
        <v>44671</v>
      </c>
      <c r="B517" s="15">
        <f t="shared" ca="1" si="229"/>
        <v>1065.7239281900002</v>
      </c>
      <c r="C517" s="14">
        <f t="shared" ca="1" si="230"/>
        <v>1011.636197</v>
      </c>
      <c r="D517" s="13">
        <f ca="1">IF(A517&lt;$B$1,VLOOKUP(A517,[1]DI!$A$4:$B$15000,2,FALSE),0)</f>
        <v>0.11649999999999999</v>
      </c>
      <c r="E517" s="14">
        <f t="shared" ca="1" si="231"/>
        <v>1.0004373900000001</v>
      </c>
      <c r="F517" s="14">
        <f ca="1">(TRUNC(PRODUCT($E$12:$E516),16))</f>
        <v>1.07704616235979</v>
      </c>
      <c r="G517" s="14">
        <f t="shared" ca="1" si="232"/>
        <v>1.0303357001192099</v>
      </c>
      <c r="H517" s="14">
        <f t="shared" ca="1" si="233"/>
        <v>1.0453351900000001</v>
      </c>
      <c r="I517" s="13">
        <f t="shared" si="213"/>
        <v>1.6E-2</v>
      </c>
      <c r="J517" s="35">
        <f t="shared" si="234"/>
        <v>44491</v>
      </c>
      <c r="K517" s="2">
        <f t="shared" si="235"/>
        <v>123</v>
      </c>
      <c r="L517" s="18">
        <f t="shared" si="236"/>
        <v>123</v>
      </c>
      <c r="M517" s="12">
        <f t="shared" si="237"/>
        <v>1.0077777969999999</v>
      </c>
      <c r="N517" s="12">
        <f t="shared" ca="1" si="238"/>
        <v>1.053465595</v>
      </c>
      <c r="O517" s="18">
        <f t="shared" si="239"/>
        <v>0</v>
      </c>
      <c r="P517" s="14">
        <f t="shared" ca="1" si="240"/>
        <v>54.08773119</v>
      </c>
      <c r="Q517" s="21">
        <f t="shared" si="211"/>
        <v>0</v>
      </c>
      <c r="R517" s="14">
        <f t="shared" si="241"/>
        <v>0</v>
      </c>
      <c r="S517" s="4" t="str">
        <f t="shared" si="242"/>
        <v>A+J=</v>
      </c>
      <c r="T517" s="35">
        <f t="shared" si="243"/>
        <v>44781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1">
        <f t="shared" si="212"/>
        <v>44672</v>
      </c>
      <c r="B518" s="15">
        <f t="shared" ca="1" si="229"/>
        <v>1066.25722739</v>
      </c>
      <c r="C518" s="14">
        <f t="shared" ca="1" si="230"/>
        <v>1011.636197</v>
      </c>
      <c r="D518" s="13">
        <f ca="1">IF(A518&lt;$B$1,VLOOKUP(A518,[1]DI!$A$4:$B$15000,2,FALSE),0)</f>
        <v>0</v>
      </c>
      <c r="E518" s="14">
        <f t="shared" ca="1" si="231"/>
        <v>1</v>
      </c>
      <c r="F518" s="14">
        <f ca="1">(TRUNC(PRODUCT($E$12:$E517),16))</f>
        <v>1.0775172515807401</v>
      </c>
      <c r="G518" s="14">
        <f t="shared" ca="1" si="232"/>
        <v>1.0303357001192099</v>
      </c>
      <c r="H518" s="14">
        <f t="shared" ca="1" si="233"/>
        <v>1.04579241</v>
      </c>
      <c r="I518" s="13">
        <f t="shared" si="213"/>
        <v>1.6E-2</v>
      </c>
      <c r="J518" s="35">
        <f t="shared" si="234"/>
        <v>44491</v>
      </c>
      <c r="K518" s="2">
        <f t="shared" si="235"/>
        <v>123</v>
      </c>
      <c r="L518" s="18">
        <f t="shared" si="236"/>
        <v>124</v>
      </c>
      <c r="M518" s="12">
        <f t="shared" si="237"/>
        <v>1.007841279</v>
      </c>
      <c r="N518" s="12">
        <f t="shared" ca="1" si="238"/>
        <v>1.0539927600000001</v>
      </c>
      <c r="O518" s="18">
        <f t="shared" si="239"/>
        <v>0</v>
      </c>
      <c r="P518" s="14">
        <f t="shared" ca="1" si="240"/>
        <v>54.621030390000001</v>
      </c>
      <c r="Q518" s="21">
        <f t="shared" si="211"/>
        <v>0</v>
      </c>
      <c r="R518" s="14">
        <f t="shared" si="241"/>
        <v>0</v>
      </c>
      <c r="S518" s="4" t="str">
        <f t="shared" si="242"/>
        <v>A+J=</v>
      </c>
      <c r="T518" s="35">
        <f t="shared" si="243"/>
        <v>44781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1">
        <f t="shared" si="212"/>
        <v>44673</v>
      </c>
      <c r="B519" s="15">
        <f t="shared" ca="1" si="229"/>
        <v>1066.25722739</v>
      </c>
      <c r="C519" s="14">
        <f t="shared" ca="1" si="230"/>
        <v>1011.636197</v>
      </c>
      <c r="D519" s="13">
        <f ca="1">IF(A519&lt;$B$1,VLOOKUP(A519,[1]DI!$A$4:$B$15000,2,FALSE),0)</f>
        <v>0.11649999999999999</v>
      </c>
      <c r="E519" s="14">
        <f t="shared" ca="1" si="231"/>
        <v>1.0004373900000001</v>
      </c>
      <c r="F519" s="14">
        <f ca="1">(TRUNC(PRODUCT($E$12:$E518),16))</f>
        <v>1.0775172515807401</v>
      </c>
      <c r="G519" s="14">
        <f t="shared" ca="1" si="232"/>
        <v>1.0303357001192099</v>
      </c>
      <c r="H519" s="14">
        <f t="shared" ca="1" si="233"/>
        <v>1.04579241</v>
      </c>
      <c r="I519" s="13">
        <f t="shared" si="213"/>
        <v>1.6E-2</v>
      </c>
      <c r="J519" s="35">
        <f t="shared" si="234"/>
        <v>44491</v>
      </c>
      <c r="K519" s="2">
        <f t="shared" si="235"/>
        <v>124</v>
      </c>
      <c r="L519" s="18">
        <f t="shared" si="236"/>
        <v>124</v>
      </c>
      <c r="M519" s="12">
        <f t="shared" si="237"/>
        <v>1.007841279</v>
      </c>
      <c r="N519" s="12">
        <f t="shared" ca="1" si="238"/>
        <v>1.0539927600000001</v>
      </c>
      <c r="O519" s="18">
        <f t="shared" si="239"/>
        <v>0</v>
      </c>
      <c r="P519" s="14">
        <f t="shared" ca="1" si="240"/>
        <v>54.621030390000001</v>
      </c>
      <c r="Q519" s="21">
        <f t="shared" si="211"/>
        <v>0</v>
      </c>
      <c r="R519" s="14">
        <f t="shared" si="241"/>
        <v>0</v>
      </c>
      <c r="S519" s="4" t="str">
        <f t="shared" si="242"/>
        <v>A+J=</v>
      </c>
      <c r="T519" s="35">
        <f t="shared" si="243"/>
        <v>44781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1">
        <f t="shared" si="212"/>
        <v>44674</v>
      </c>
      <c r="B520" s="15">
        <f t="shared" ca="1" si="229"/>
        <v>1066.7907926400001</v>
      </c>
      <c r="C520" s="14">
        <f t="shared" ca="1" si="230"/>
        <v>1011.636197</v>
      </c>
      <c r="D520" s="13">
        <f ca="1">IF(A520&lt;$B$1,VLOOKUP(A520,[1]DI!$A$4:$B$15000,2,FALSE),0)</f>
        <v>0</v>
      </c>
      <c r="E520" s="14">
        <f t="shared" ca="1" si="231"/>
        <v>1</v>
      </c>
      <c r="F520" s="14">
        <f ca="1">(TRUNC(PRODUCT($E$12:$E519),16))</f>
        <v>1.0779885468514101</v>
      </c>
      <c r="G520" s="14">
        <f t="shared" ca="1" si="232"/>
        <v>1.0303357001192099</v>
      </c>
      <c r="H520" s="14">
        <f t="shared" ca="1" si="233"/>
        <v>1.04624983</v>
      </c>
      <c r="I520" s="13">
        <f t="shared" si="213"/>
        <v>1.6E-2</v>
      </c>
      <c r="J520" s="35">
        <f t="shared" si="234"/>
        <v>44491</v>
      </c>
      <c r="K520" s="2">
        <f t="shared" si="235"/>
        <v>124</v>
      </c>
      <c r="L520" s="18">
        <f t="shared" si="236"/>
        <v>125</v>
      </c>
      <c r="M520" s="12">
        <f t="shared" si="237"/>
        <v>1.0079047640000001</v>
      </c>
      <c r="N520" s="12">
        <f t="shared" ca="1" si="238"/>
        <v>1.0545201879999999</v>
      </c>
      <c r="O520" s="18">
        <f t="shared" si="239"/>
        <v>0</v>
      </c>
      <c r="P520" s="14">
        <f t="shared" ca="1" si="240"/>
        <v>55.154595639999997</v>
      </c>
      <c r="Q520" s="21">
        <f t="shared" si="211"/>
        <v>0</v>
      </c>
      <c r="R520" s="14">
        <f t="shared" si="241"/>
        <v>0</v>
      </c>
      <c r="S520" s="4" t="str">
        <f t="shared" si="242"/>
        <v>A+J=</v>
      </c>
      <c r="T520" s="35">
        <f t="shared" si="243"/>
        <v>44781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1">
        <f t="shared" si="212"/>
        <v>44675</v>
      </c>
      <c r="B521" s="15">
        <f t="shared" ca="1" si="229"/>
        <v>1066.7907926400001</v>
      </c>
      <c r="C521" s="14">
        <f t="shared" ca="1" si="230"/>
        <v>1011.636197</v>
      </c>
      <c r="D521" s="13">
        <f ca="1">IF(A521&lt;$B$1,VLOOKUP(A521,[1]DI!$A$4:$B$15000,2,FALSE),0)</f>
        <v>0</v>
      </c>
      <c r="E521" s="14">
        <f t="shared" ca="1" si="231"/>
        <v>1</v>
      </c>
      <c r="F521" s="14">
        <f ca="1">(TRUNC(PRODUCT($E$12:$E520),16))</f>
        <v>1.0779885468514101</v>
      </c>
      <c r="G521" s="14">
        <f t="shared" ca="1" si="232"/>
        <v>1.0303357001192099</v>
      </c>
      <c r="H521" s="14">
        <f t="shared" ca="1" si="233"/>
        <v>1.04624983</v>
      </c>
      <c r="I521" s="13">
        <f t="shared" si="213"/>
        <v>1.6E-2</v>
      </c>
      <c r="J521" s="35">
        <f t="shared" si="234"/>
        <v>44491</v>
      </c>
      <c r="K521" s="2">
        <f t="shared" si="235"/>
        <v>124</v>
      </c>
      <c r="L521" s="18">
        <f t="shared" si="236"/>
        <v>125</v>
      </c>
      <c r="M521" s="12">
        <f t="shared" si="237"/>
        <v>1.0079047640000001</v>
      </c>
      <c r="N521" s="12">
        <f t="shared" ca="1" si="238"/>
        <v>1.0545201879999999</v>
      </c>
      <c r="O521" s="18">
        <f t="shared" si="239"/>
        <v>0</v>
      </c>
      <c r="P521" s="14">
        <f t="shared" ca="1" si="240"/>
        <v>55.154595639999997</v>
      </c>
      <c r="Q521" s="21">
        <f t="shared" si="211"/>
        <v>0</v>
      </c>
      <c r="R521" s="14">
        <f t="shared" si="241"/>
        <v>0</v>
      </c>
      <c r="S521" s="4" t="str">
        <f t="shared" si="242"/>
        <v>A+J=</v>
      </c>
      <c r="T521" s="35">
        <f t="shared" si="243"/>
        <v>44781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1">
        <f t="shared" si="212"/>
        <v>44676</v>
      </c>
      <c r="B522" s="15">
        <f t="shared" ca="1" si="229"/>
        <v>1066.7907926400001</v>
      </c>
      <c r="C522" s="14">
        <f t="shared" ca="1" si="230"/>
        <v>1011.636197</v>
      </c>
      <c r="D522" s="13">
        <f ca="1">IF(A522&lt;$B$1,VLOOKUP(A522,[1]DI!$A$4:$B$15000,2,FALSE),0)</f>
        <v>0.11649999999999999</v>
      </c>
      <c r="E522" s="14">
        <f t="shared" ca="1" si="231"/>
        <v>1.0004373900000001</v>
      </c>
      <c r="F522" s="14">
        <f ca="1">(TRUNC(PRODUCT($E$12:$E521),16))</f>
        <v>1.0779885468514101</v>
      </c>
      <c r="G522" s="14">
        <f t="shared" ca="1" si="232"/>
        <v>1.0303357001192099</v>
      </c>
      <c r="H522" s="14">
        <f t="shared" ca="1" si="233"/>
        <v>1.04624983</v>
      </c>
      <c r="I522" s="13">
        <f t="shared" si="213"/>
        <v>1.6E-2</v>
      </c>
      <c r="J522" s="35">
        <f t="shared" si="234"/>
        <v>44491</v>
      </c>
      <c r="K522" s="2">
        <f t="shared" si="235"/>
        <v>125</v>
      </c>
      <c r="L522" s="18">
        <f t="shared" si="236"/>
        <v>125</v>
      </c>
      <c r="M522" s="12">
        <f t="shared" si="237"/>
        <v>1.0079047640000001</v>
      </c>
      <c r="N522" s="12">
        <f t="shared" ca="1" si="238"/>
        <v>1.0545201879999999</v>
      </c>
      <c r="O522" s="18">
        <f t="shared" si="239"/>
        <v>0</v>
      </c>
      <c r="P522" s="14">
        <f t="shared" ca="1" si="240"/>
        <v>55.154595639999997</v>
      </c>
      <c r="Q522" s="21">
        <f t="shared" si="211"/>
        <v>0</v>
      </c>
      <c r="R522" s="14">
        <f t="shared" si="241"/>
        <v>0</v>
      </c>
      <c r="S522" s="4" t="str">
        <f t="shared" si="242"/>
        <v>A+J=</v>
      </c>
      <c r="T522" s="35">
        <f t="shared" si="243"/>
        <v>44781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1">
        <f t="shared" si="212"/>
        <v>44677</v>
      </c>
      <c r="B523" s="15">
        <f t="shared" ca="1" si="229"/>
        <v>1067.3246249700001</v>
      </c>
      <c r="C523" s="14">
        <f t="shared" ca="1" si="230"/>
        <v>1011.636197</v>
      </c>
      <c r="D523" s="13">
        <f ca="1">IF(A523&lt;$B$1,VLOOKUP(A523,[1]DI!$A$4:$B$15000,2,FALSE),0)</f>
        <v>0.11649999999999999</v>
      </c>
      <c r="E523" s="14">
        <f t="shared" ca="1" si="231"/>
        <v>1.0004373900000001</v>
      </c>
      <c r="F523" s="14">
        <f ca="1">(TRUNC(PRODUCT($E$12:$E522),16))</f>
        <v>1.07846004826192</v>
      </c>
      <c r="G523" s="14">
        <f t="shared" ca="1" si="232"/>
        <v>1.0303357001192099</v>
      </c>
      <c r="H523" s="14">
        <f t="shared" ca="1" si="233"/>
        <v>1.04670745</v>
      </c>
      <c r="I523" s="13">
        <f t="shared" si="213"/>
        <v>1.6E-2</v>
      </c>
      <c r="J523" s="35">
        <f t="shared" si="234"/>
        <v>44491</v>
      </c>
      <c r="K523" s="2">
        <f t="shared" si="235"/>
        <v>126</v>
      </c>
      <c r="L523" s="18">
        <f t="shared" si="236"/>
        <v>126</v>
      </c>
      <c r="M523" s="12">
        <f t="shared" si="237"/>
        <v>1.007968253</v>
      </c>
      <c r="N523" s="12">
        <f t="shared" ca="1" si="238"/>
        <v>1.05504788</v>
      </c>
      <c r="O523" s="18">
        <f t="shared" si="239"/>
        <v>0</v>
      </c>
      <c r="P523" s="14">
        <f t="shared" ca="1" si="240"/>
        <v>55.688427969999999</v>
      </c>
      <c r="Q523" s="21">
        <f t="shared" si="211"/>
        <v>0</v>
      </c>
      <c r="R523" s="14">
        <f t="shared" si="241"/>
        <v>0</v>
      </c>
      <c r="S523" s="4" t="str">
        <f t="shared" si="242"/>
        <v>A+J=</v>
      </c>
      <c r="T523" s="35">
        <f t="shared" si="243"/>
        <v>44781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1">
        <f t="shared" si="212"/>
        <v>44678</v>
      </c>
      <c r="B524" s="15">
        <f t="shared" ca="1" si="229"/>
        <v>1067.85871425</v>
      </c>
      <c r="C524" s="14">
        <f t="shared" ca="1" si="230"/>
        <v>1011.636197</v>
      </c>
      <c r="D524" s="13">
        <f ca="1">IF(A524&lt;$B$1,VLOOKUP(A524,[1]DI!$A$4:$B$15000,2,FALSE),0)</f>
        <v>0.11649999999999999</v>
      </c>
      <c r="E524" s="14">
        <f t="shared" ca="1" si="231"/>
        <v>1.0004373900000001</v>
      </c>
      <c r="F524" s="14">
        <f ca="1">(TRUNC(PRODUCT($E$12:$E523),16))</f>
        <v>1.0789317559024301</v>
      </c>
      <c r="G524" s="14">
        <f t="shared" ca="1" si="232"/>
        <v>1.0303357001192099</v>
      </c>
      <c r="H524" s="14">
        <f t="shared" ca="1" si="233"/>
        <v>1.0471652600000001</v>
      </c>
      <c r="I524" s="13">
        <f t="shared" si="213"/>
        <v>1.6E-2</v>
      </c>
      <c r="J524" s="35">
        <f t="shared" si="234"/>
        <v>44491</v>
      </c>
      <c r="K524" s="2">
        <f t="shared" si="235"/>
        <v>127</v>
      </c>
      <c r="L524" s="18">
        <f t="shared" si="236"/>
        <v>127</v>
      </c>
      <c r="M524" s="12">
        <f t="shared" si="237"/>
        <v>1.008031747</v>
      </c>
      <c r="N524" s="12">
        <f t="shared" ca="1" si="238"/>
        <v>1.0555758260000001</v>
      </c>
      <c r="O524" s="18">
        <f t="shared" si="239"/>
        <v>0</v>
      </c>
      <c r="P524" s="14">
        <f t="shared" ca="1" si="240"/>
        <v>56.222517250000003</v>
      </c>
      <c r="Q524" s="21">
        <f t="shared" ref="Q524:Q587" si="244">IF($O524&gt;0,VLOOKUP($O524,$W$12:$AC$150,7),0)</f>
        <v>0</v>
      </c>
      <c r="R524" s="14">
        <f t="shared" si="241"/>
        <v>0</v>
      </c>
      <c r="S524" s="4" t="str">
        <f t="shared" si="242"/>
        <v>A+J=</v>
      </c>
      <c r="T524" s="35">
        <f t="shared" si="243"/>
        <v>44781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1">
        <f t="shared" ref="A525:A589" si="245">(A524+1)</f>
        <v>44679</v>
      </c>
      <c r="B525" s="15">
        <f t="shared" ca="1" si="229"/>
        <v>1068.3930807300001</v>
      </c>
      <c r="C525" s="14">
        <f t="shared" ca="1" si="230"/>
        <v>1011.636197</v>
      </c>
      <c r="D525" s="13">
        <f ca="1">IF(A525&lt;$B$1,VLOOKUP(A525,[1]DI!$A$4:$B$15000,2,FALSE),0)</f>
        <v>0.11649999999999999</v>
      </c>
      <c r="E525" s="14">
        <f t="shared" ca="1" si="231"/>
        <v>1.0004373900000001</v>
      </c>
      <c r="F525" s="14">
        <f ca="1">(TRUNC(PRODUCT($E$12:$E524),16))</f>
        <v>1.07940366986315</v>
      </c>
      <c r="G525" s="14">
        <f t="shared" ca="1" si="232"/>
        <v>1.0303357001192099</v>
      </c>
      <c r="H525" s="14">
        <f t="shared" ca="1" si="233"/>
        <v>1.04762328</v>
      </c>
      <c r="I525" s="13">
        <f t="shared" ref="I525:I589" si="246">I524</f>
        <v>1.6E-2</v>
      </c>
      <c r="J525" s="35">
        <f t="shared" si="234"/>
        <v>44491</v>
      </c>
      <c r="K525" s="2">
        <f t="shared" si="235"/>
        <v>128</v>
      </c>
      <c r="L525" s="18">
        <f t="shared" si="236"/>
        <v>128</v>
      </c>
      <c r="M525" s="12">
        <f t="shared" si="237"/>
        <v>1.0080952439999999</v>
      </c>
      <c r="N525" s="12">
        <f t="shared" ca="1" si="238"/>
        <v>1.056104046</v>
      </c>
      <c r="O525" s="18">
        <f t="shared" si="239"/>
        <v>0</v>
      </c>
      <c r="P525" s="14">
        <f t="shared" ca="1" si="240"/>
        <v>56.756883729999998</v>
      </c>
      <c r="Q525" s="21">
        <f t="shared" si="244"/>
        <v>0</v>
      </c>
      <c r="R525" s="14">
        <f t="shared" si="241"/>
        <v>0</v>
      </c>
      <c r="S525" s="4" t="str">
        <f t="shared" si="242"/>
        <v>A+J=</v>
      </c>
      <c r="T525" s="35">
        <f t="shared" si="243"/>
        <v>44781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1">
        <f t="shared" si="245"/>
        <v>44680</v>
      </c>
      <c r="B526" s="15">
        <f t="shared" ca="1" si="229"/>
        <v>1068.92771528</v>
      </c>
      <c r="C526" s="14">
        <f t="shared" ca="1" si="230"/>
        <v>1011.636197</v>
      </c>
      <c r="D526" s="13">
        <f ca="1">IF(A526&lt;$B$1,VLOOKUP(A526,[1]DI!$A$4:$B$15000,2,FALSE),0)</f>
        <v>0.11649999999999999</v>
      </c>
      <c r="E526" s="14">
        <f t="shared" ca="1" si="231"/>
        <v>1.0004373900000001</v>
      </c>
      <c r="F526" s="14">
        <f ca="1">(TRUNC(PRODUCT($E$12:$E525),16))</f>
        <v>1.0798757902343099</v>
      </c>
      <c r="G526" s="14">
        <f t="shared" ca="1" si="232"/>
        <v>1.0303357001192099</v>
      </c>
      <c r="H526" s="14">
        <f t="shared" ca="1" si="233"/>
        <v>1.0480815000000001</v>
      </c>
      <c r="I526" s="13">
        <f t="shared" si="246"/>
        <v>1.6E-2</v>
      </c>
      <c r="J526" s="35">
        <f t="shared" si="234"/>
        <v>44491</v>
      </c>
      <c r="K526" s="2">
        <f t="shared" si="235"/>
        <v>129</v>
      </c>
      <c r="L526" s="18">
        <f t="shared" si="236"/>
        <v>129</v>
      </c>
      <c r="M526" s="12">
        <f t="shared" si="237"/>
        <v>1.0081587460000001</v>
      </c>
      <c r="N526" s="12">
        <f t="shared" ca="1" si="238"/>
        <v>1.056632531</v>
      </c>
      <c r="O526" s="18">
        <f t="shared" si="239"/>
        <v>0</v>
      </c>
      <c r="P526" s="14">
        <f t="shared" ca="1" si="240"/>
        <v>57.291518279999998</v>
      </c>
      <c r="Q526" s="21">
        <f t="shared" si="244"/>
        <v>0</v>
      </c>
      <c r="R526" s="14">
        <f t="shared" si="241"/>
        <v>0</v>
      </c>
      <c r="S526" s="4" t="str">
        <f t="shared" si="242"/>
        <v>A+J=</v>
      </c>
      <c r="T526" s="35">
        <f t="shared" si="243"/>
        <v>44781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1">
        <f t="shared" si="245"/>
        <v>44681</v>
      </c>
      <c r="B527" s="15">
        <f t="shared" ref="B527:B557" ca="1" si="247">IF(A527&lt;=TODAY(),C527+P527,IF(AND(A527&gt;TODAY(),A527&lt;=$B$1),IF(VLOOKUP(TODAY(),$A$10:$D$5000,4,FALSE)=0,"n.d",C527+P527),"n.d"))</f>
        <v>1069.4626148899999</v>
      </c>
      <c r="C527" s="14">
        <f t="shared" ref="C527:C557" ca="1" si="248">(C526-R526)</f>
        <v>1011.636197</v>
      </c>
      <c r="D527" s="13">
        <f ca="1">IF(A527&lt;$B$1,VLOOKUP(A527,[1]DI!$A$4:$B$15000,2,FALSE),0)</f>
        <v>0</v>
      </c>
      <c r="E527" s="14">
        <f t="shared" ref="E527:E557" ca="1" si="249">ROUND(((1+D527)^(1/252)),8)</f>
        <v>1</v>
      </c>
      <c r="F527" s="14">
        <f ca="1">(TRUNC(PRODUCT($E$12:$E526),16))</f>
        <v>1.0803481171061999</v>
      </c>
      <c r="G527" s="14">
        <f t="shared" ref="G527:G557" ca="1" si="250">IF(O526&gt;0,F526,G526)</f>
        <v>1.0303357001192099</v>
      </c>
      <c r="H527" s="14">
        <f t="shared" ref="H527:H557" ca="1" si="251">ROUND(F527/G527,8)</f>
        <v>1.0485399200000001</v>
      </c>
      <c r="I527" s="13">
        <f t="shared" si="246"/>
        <v>1.6E-2</v>
      </c>
      <c r="J527" s="35">
        <f t="shared" ref="J527:J557" si="252">IF(O526&gt;0,VLOOKUP(O526,W$12:AG$150,2),J526)</f>
        <v>44491</v>
      </c>
      <c r="K527" s="2">
        <f t="shared" ref="K527:K557" si="253">IF(A527&gt;J527,IF(NETWORKDAYS(J527,A527,$W$160:$W$544)-1=0,1,NETWORKDAYS(J527,A527,$W$160:$W$544)-1),0)</f>
        <v>129</v>
      </c>
      <c r="L527" s="18">
        <f t="shared" ref="L527:L557" si="254">IF(AND(K527=1,K526=1),1,IF(K527&gt;0,IF(K527=K526,K527+1,K527),0))</f>
        <v>130</v>
      </c>
      <c r="M527" s="12">
        <f t="shared" ref="M527:M557" si="255">ROUND((I527+1)^(L527/252),9)</f>
        <v>1.0082222510000001</v>
      </c>
      <c r="N527" s="12">
        <f t="shared" ref="N527:N557" ca="1" si="256">ROUND(H527*M527,9)</f>
        <v>1.0571612779999999</v>
      </c>
      <c r="O527" s="18">
        <f t="shared" ref="O527:O557" si="257">IF(VLOOKUP(A527,X$12:AE$150,8)=VLOOKUP(A526,X$12:AE$150,8),0,VLOOKUP(A527,X$12:AE$150,8))</f>
        <v>0</v>
      </c>
      <c r="P527" s="14">
        <f t="shared" ref="P527:P557" ca="1" si="258">TRUNC(((N527-1)*C527),8)</f>
        <v>57.826417890000002</v>
      </c>
      <c r="Q527" s="21">
        <f t="shared" si="244"/>
        <v>0</v>
      </c>
      <c r="R527" s="14">
        <f t="shared" ref="R527:R557" si="259">IF(Q527&gt;0,TRUNC(Q527*C527,8),0)</f>
        <v>0</v>
      </c>
      <c r="S527" s="4" t="str">
        <f t="shared" ref="S527:S557" si="260">IF(O526&gt;0,VLOOKUP(O526,W$12:AG$150,10),S526)</f>
        <v>A+J=</v>
      </c>
      <c r="T527" s="35">
        <f t="shared" ref="T527:T557" si="261">IF(O526&gt;0,VLOOKUP(O526,W$12:AG$150,11),T526)</f>
        <v>44781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1">
        <f t="shared" si="245"/>
        <v>44682</v>
      </c>
      <c r="B528" s="15">
        <f t="shared" ca="1" si="247"/>
        <v>1069.4626148899999</v>
      </c>
      <c r="C528" s="14">
        <f t="shared" ca="1" si="248"/>
        <v>1011.636197</v>
      </c>
      <c r="D528" s="13">
        <f ca="1">IF(A528&lt;$B$1,VLOOKUP(A528,[1]DI!$A$4:$B$15000,2,FALSE),0)</f>
        <v>0</v>
      </c>
      <c r="E528" s="14">
        <f t="shared" ca="1" si="249"/>
        <v>1</v>
      </c>
      <c r="F528" s="14">
        <f ca="1">(TRUNC(PRODUCT($E$12:$E527),16))</f>
        <v>1.0803481171061999</v>
      </c>
      <c r="G528" s="14">
        <f t="shared" ca="1" si="250"/>
        <v>1.0303357001192099</v>
      </c>
      <c r="H528" s="14">
        <f t="shared" ca="1" si="251"/>
        <v>1.0485399200000001</v>
      </c>
      <c r="I528" s="13">
        <f t="shared" si="246"/>
        <v>1.6E-2</v>
      </c>
      <c r="J528" s="35">
        <f t="shared" si="252"/>
        <v>44491</v>
      </c>
      <c r="K528" s="2">
        <f t="shared" si="253"/>
        <v>129</v>
      </c>
      <c r="L528" s="18">
        <f t="shared" si="254"/>
        <v>130</v>
      </c>
      <c r="M528" s="12">
        <f t="shared" si="255"/>
        <v>1.0082222510000001</v>
      </c>
      <c r="N528" s="12">
        <f t="shared" ca="1" si="256"/>
        <v>1.0571612779999999</v>
      </c>
      <c r="O528" s="18">
        <f t="shared" si="257"/>
        <v>0</v>
      </c>
      <c r="P528" s="14">
        <f t="shared" ca="1" si="258"/>
        <v>57.826417890000002</v>
      </c>
      <c r="Q528" s="21">
        <f t="shared" si="244"/>
        <v>0</v>
      </c>
      <c r="R528" s="14">
        <f t="shared" si="259"/>
        <v>0</v>
      </c>
      <c r="S528" s="4" t="str">
        <f t="shared" si="260"/>
        <v>A+J=</v>
      </c>
      <c r="T528" s="35">
        <f t="shared" si="261"/>
        <v>44781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1">
        <f t="shared" si="245"/>
        <v>44683</v>
      </c>
      <c r="B529" s="15">
        <f t="shared" ca="1" si="247"/>
        <v>1069.4626148899999</v>
      </c>
      <c r="C529" s="14">
        <f t="shared" ca="1" si="248"/>
        <v>1011.636197</v>
      </c>
      <c r="D529" s="13">
        <f ca="1">IF(A529&lt;$B$1,VLOOKUP(A529,[1]DI!$A$4:$B$15000,2,FALSE),0)</f>
        <v>0.11649999999999999</v>
      </c>
      <c r="E529" s="14">
        <f t="shared" ca="1" si="249"/>
        <v>1.0004373900000001</v>
      </c>
      <c r="F529" s="14">
        <f ca="1">(TRUNC(PRODUCT($E$12:$E528),16))</f>
        <v>1.0803481171061999</v>
      </c>
      <c r="G529" s="14">
        <f t="shared" ca="1" si="250"/>
        <v>1.0303357001192099</v>
      </c>
      <c r="H529" s="14">
        <f t="shared" ca="1" si="251"/>
        <v>1.0485399200000001</v>
      </c>
      <c r="I529" s="13">
        <f t="shared" si="246"/>
        <v>1.6E-2</v>
      </c>
      <c r="J529" s="35">
        <f t="shared" si="252"/>
        <v>44491</v>
      </c>
      <c r="K529" s="2">
        <f t="shared" si="253"/>
        <v>130</v>
      </c>
      <c r="L529" s="18">
        <f t="shared" si="254"/>
        <v>130</v>
      </c>
      <c r="M529" s="12">
        <f t="shared" si="255"/>
        <v>1.0082222510000001</v>
      </c>
      <c r="N529" s="12">
        <f t="shared" ca="1" si="256"/>
        <v>1.0571612779999999</v>
      </c>
      <c r="O529" s="18">
        <f t="shared" si="257"/>
        <v>0</v>
      </c>
      <c r="P529" s="14">
        <f t="shared" ca="1" si="258"/>
        <v>57.826417890000002</v>
      </c>
      <c r="Q529" s="21">
        <f t="shared" si="244"/>
        <v>0</v>
      </c>
      <c r="R529" s="14">
        <f t="shared" si="259"/>
        <v>0</v>
      </c>
      <c r="S529" s="4" t="str">
        <f t="shared" si="260"/>
        <v>A+J=</v>
      </c>
      <c r="T529" s="35">
        <f t="shared" si="261"/>
        <v>44781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1">
        <f t="shared" si="245"/>
        <v>44684</v>
      </c>
      <c r="B530" s="15">
        <f t="shared" ca="1" si="247"/>
        <v>1069.9977926900001</v>
      </c>
      <c r="C530" s="14">
        <f t="shared" ca="1" si="248"/>
        <v>1011.636197</v>
      </c>
      <c r="D530" s="13">
        <f ca="1">IF(A530&lt;$B$1,VLOOKUP(A530,[1]DI!$A$4:$B$15000,2,FALSE),0)</f>
        <v>0.11649999999999999</v>
      </c>
      <c r="E530" s="14">
        <f t="shared" ca="1" si="249"/>
        <v>1.0004373900000001</v>
      </c>
      <c r="F530" s="14">
        <f ca="1">(TRUNC(PRODUCT($E$12:$E529),16))</f>
        <v>1.08082065056914</v>
      </c>
      <c r="G530" s="14">
        <f t="shared" ca="1" si="250"/>
        <v>1.0303357001192099</v>
      </c>
      <c r="H530" s="14">
        <f t="shared" ca="1" si="251"/>
        <v>1.0489985500000001</v>
      </c>
      <c r="I530" s="13">
        <f t="shared" si="246"/>
        <v>1.6E-2</v>
      </c>
      <c r="J530" s="35">
        <f t="shared" si="252"/>
        <v>44491</v>
      </c>
      <c r="K530" s="2">
        <f t="shared" si="253"/>
        <v>131</v>
      </c>
      <c r="L530" s="18">
        <f t="shared" si="254"/>
        <v>131</v>
      </c>
      <c r="M530" s="12">
        <f t="shared" si="255"/>
        <v>1.0082857599999999</v>
      </c>
      <c r="N530" s="12">
        <f t="shared" ca="1" si="256"/>
        <v>1.0576903</v>
      </c>
      <c r="O530" s="18">
        <f t="shared" si="257"/>
        <v>0</v>
      </c>
      <c r="P530" s="14">
        <f t="shared" ca="1" si="258"/>
        <v>58.361595690000001</v>
      </c>
      <c r="Q530" s="21">
        <f t="shared" si="244"/>
        <v>0</v>
      </c>
      <c r="R530" s="14">
        <f t="shared" si="259"/>
        <v>0</v>
      </c>
      <c r="S530" s="4" t="str">
        <f t="shared" si="260"/>
        <v>A+J=</v>
      </c>
      <c r="T530" s="35">
        <f t="shared" si="261"/>
        <v>44781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1">
        <f t="shared" si="245"/>
        <v>44685</v>
      </c>
      <c r="B531" s="15">
        <f t="shared" ca="1" si="247"/>
        <v>1070.5332284600001</v>
      </c>
      <c r="C531" s="14">
        <f t="shared" ca="1" si="248"/>
        <v>1011.636197</v>
      </c>
      <c r="D531" s="13">
        <f ca="1">IF(A531&lt;$B$1,VLOOKUP(A531,[1]DI!$A$4:$B$15000,2,FALSE),0)</f>
        <v>0.11649999999999999</v>
      </c>
      <c r="E531" s="14">
        <f t="shared" ca="1" si="249"/>
        <v>1.0004373900000001</v>
      </c>
      <c r="F531" s="14">
        <f ca="1">(TRUNC(PRODUCT($E$12:$E530),16))</f>
        <v>1.0812933907134901</v>
      </c>
      <c r="G531" s="14">
        <f t="shared" ca="1" si="250"/>
        <v>1.0303357001192099</v>
      </c>
      <c r="H531" s="14">
        <f t="shared" ca="1" si="251"/>
        <v>1.0494573700000001</v>
      </c>
      <c r="I531" s="13">
        <f t="shared" si="246"/>
        <v>1.6E-2</v>
      </c>
      <c r="J531" s="35">
        <f t="shared" si="252"/>
        <v>44491</v>
      </c>
      <c r="K531" s="2">
        <f t="shared" si="253"/>
        <v>132</v>
      </c>
      <c r="L531" s="18">
        <f t="shared" si="254"/>
        <v>132</v>
      </c>
      <c r="M531" s="12">
        <f t="shared" si="255"/>
        <v>1.008349274</v>
      </c>
      <c r="N531" s="12">
        <f t="shared" ca="1" si="256"/>
        <v>1.058219577</v>
      </c>
      <c r="O531" s="18">
        <f t="shared" si="257"/>
        <v>0</v>
      </c>
      <c r="P531" s="14">
        <f t="shared" ca="1" si="258"/>
        <v>58.897031460000001</v>
      </c>
      <c r="Q531" s="21">
        <f t="shared" si="244"/>
        <v>0</v>
      </c>
      <c r="R531" s="14">
        <f t="shared" si="259"/>
        <v>0</v>
      </c>
      <c r="S531" s="4" t="str">
        <f t="shared" si="260"/>
        <v>A+J=</v>
      </c>
      <c r="T531" s="35">
        <f t="shared" si="261"/>
        <v>44781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1">
        <f t="shared" si="245"/>
        <v>44686</v>
      </c>
      <c r="B532" s="15">
        <f t="shared" ca="1" si="247"/>
        <v>1071.06893029</v>
      </c>
      <c r="C532" s="14">
        <f t="shared" ca="1" si="248"/>
        <v>1011.636197</v>
      </c>
      <c r="D532" s="13">
        <f ca="1">IF(A532&lt;$B$1,VLOOKUP(A532,[1]DI!$A$4:$B$15000,2,FALSE),0)</f>
        <v>0.1265</v>
      </c>
      <c r="E532" s="14">
        <f t="shared" ca="1" si="249"/>
        <v>1.0004727899999999</v>
      </c>
      <c r="F532" s="14">
        <f ca="1">(TRUNC(PRODUCT($E$12:$E531),16))</f>
        <v>1.08176633762966</v>
      </c>
      <c r="G532" s="14">
        <f t="shared" ca="1" si="250"/>
        <v>1.0303357001192099</v>
      </c>
      <c r="H532" s="14">
        <f t="shared" ca="1" si="251"/>
        <v>1.0499163899999999</v>
      </c>
      <c r="I532" s="13">
        <f t="shared" si="246"/>
        <v>1.6E-2</v>
      </c>
      <c r="J532" s="35">
        <f t="shared" si="252"/>
        <v>44491</v>
      </c>
      <c r="K532" s="2">
        <f t="shared" si="253"/>
        <v>133</v>
      </c>
      <c r="L532" s="18">
        <f t="shared" si="254"/>
        <v>133</v>
      </c>
      <c r="M532" s="12">
        <f t="shared" si="255"/>
        <v>1.008412791</v>
      </c>
      <c r="N532" s="12">
        <f t="shared" ca="1" si="256"/>
        <v>1.0587491170000001</v>
      </c>
      <c r="O532" s="18">
        <f t="shared" si="257"/>
        <v>0</v>
      </c>
      <c r="P532" s="14">
        <f t="shared" ca="1" si="258"/>
        <v>59.432733290000002</v>
      </c>
      <c r="Q532" s="21">
        <f t="shared" si="244"/>
        <v>0</v>
      </c>
      <c r="R532" s="14">
        <f t="shared" si="259"/>
        <v>0</v>
      </c>
      <c r="S532" s="4" t="str">
        <f t="shared" si="260"/>
        <v>A+J=</v>
      </c>
      <c r="T532" s="35">
        <f t="shared" si="261"/>
        <v>44781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1">
        <f t="shared" si="245"/>
        <v>44687</v>
      </c>
      <c r="B533" s="15">
        <f t="shared" ca="1" si="247"/>
        <v>1071.6428224000001</v>
      </c>
      <c r="C533" s="14">
        <f t="shared" ca="1" si="248"/>
        <v>1011.636197</v>
      </c>
      <c r="D533" s="13">
        <f ca="1">IF(A533&lt;$B$1,VLOOKUP(A533,[1]DI!$A$4:$B$15000,2,FALSE),0)</f>
        <v>0.1265</v>
      </c>
      <c r="E533" s="14">
        <f t="shared" ca="1" si="249"/>
        <v>1.0004727899999999</v>
      </c>
      <c r="F533" s="14">
        <f ca="1">(TRUNC(PRODUCT($E$12:$E532),16))</f>
        <v>1.0822777859364201</v>
      </c>
      <c r="G533" s="14">
        <f t="shared" ca="1" si="250"/>
        <v>1.0303357001192099</v>
      </c>
      <c r="H533" s="14">
        <f t="shared" ca="1" si="251"/>
        <v>1.05041278</v>
      </c>
      <c r="I533" s="13">
        <f t="shared" si="246"/>
        <v>1.6E-2</v>
      </c>
      <c r="J533" s="35">
        <f t="shared" si="252"/>
        <v>44491</v>
      </c>
      <c r="K533" s="2">
        <f t="shared" si="253"/>
        <v>134</v>
      </c>
      <c r="L533" s="18">
        <f t="shared" si="254"/>
        <v>134</v>
      </c>
      <c r="M533" s="12">
        <f t="shared" si="255"/>
        <v>1.0084763130000001</v>
      </c>
      <c r="N533" s="12">
        <f t="shared" ca="1" si="256"/>
        <v>1.0593164079999999</v>
      </c>
      <c r="O533" s="18">
        <f t="shared" si="257"/>
        <v>0</v>
      </c>
      <c r="P533" s="14">
        <f t="shared" ca="1" si="258"/>
        <v>60.006625399999997</v>
      </c>
      <c r="Q533" s="21">
        <f t="shared" si="244"/>
        <v>0</v>
      </c>
      <c r="R533" s="14">
        <f t="shared" si="259"/>
        <v>0</v>
      </c>
      <c r="S533" s="4" t="str">
        <f t="shared" si="260"/>
        <v>A+J=</v>
      </c>
      <c r="T533" s="35">
        <f t="shared" si="261"/>
        <v>44781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1">
        <f t="shared" si="245"/>
        <v>44688</v>
      </c>
      <c r="B534" s="15">
        <f t="shared" ca="1" si="247"/>
        <v>1072.21701497</v>
      </c>
      <c r="C534" s="14">
        <f t="shared" ca="1" si="248"/>
        <v>1011.636197</v>
      </c>
      <c r="D534" s="13">
        <f ca="1">IF(A534&lt;$B$1,VLOOKUP(A534,[1]DI!$A$4:$B$15000,2,FALSE),0)</f>
        <v>0</v>
      </c>
      <c r="E534" s="14">
        <f t="shared" ca="1" si="249"/>
        <v>1</v>
      </c>
      <c r="F534" s="14">
        <f ca="1">(TRUNC(PRODUCT($E$12:$E533),16))</f>
        <v>1.0827894760508401</v>
      </c>
      <c r="G534" s="14">
        <f t="shared" ca="1" si="250"/>
        <v>1.0303357001192099</v>
      </c>
      <c r="H534" s="14">
        <f t="shared" ca="1" si="251"/>
        <v>1.0509094000000001</v>
      </c>
      <c r="I534" s="13">
        <f t="shared" si="246"/>
        <v>1.6E-2</v>
      </c>
      <c r="J534" s="35">
        <f t="shared" si="252"/>
        <v>44491</v>
      </c>
      <c r="K534" s="2">
        <f t="shared" si="253"/>
        <v>134</v>
      </c>
      <c r="L534" s="18">
        <f t="shared" si="254"/>
        <v>135</v>
      </c>
      <c r="M534" s="12">
        <f t="shared" si="255"/>
        <v>1.0085398379999999</v>
      </c>
      <c r="N534" s="12">
        <f t="shared" ca="1" si="256"/>
        <v>1.0598839959999999</v>
      </c>
      <c r="O534" s="18">
        <f t="shared" si="257"/>
        <v>0</v>
      </c>
      <c r="P534" s="14">
        <f t="shared" ca="1" si="258"/>
        <v>60.580817969999998</v>
      </c>
      <c r="Q534" s="21">
        <f t="shared" si="244"/>
        <v>0</v>
      </c>
      <c r="R534" s="14">
        <f t="shared" si="259"/>
        <v>0</v>
      </c>
      <c r="S534" s="4" t="str">
        <f t="shared" si="260"/>
        <v>A+J=</v>
      </c>
      <c r="T534" s="35">
        <f t="shared" si="261"/>
        <v>44781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1">
        <f t="shared" si="245"/>
        <v>44689</v>
      </c>
      <c r="B535" s="15">
        <f t="shared" ca="1" si="247"/>
        <v>1072.21701497</v>
      </c>
      <c r="C535" s="14">
        <f t="shared" ca="1" si="248"/>
        <v>1011.636197</v>
      </c>
      <c r="D535" s="13">
        <f ca="1">IF(A535&lt;$B$1,VLOOKUP(A535,[1]DI!$A$4:$B$15000,2,FALSE),0)</f>
        <v>0</v>
      </c>
      <c r="E535" s="14">
        <f t="shared" ca="1" si="249"/>
        <v>1</v>
      </c>
      <c r="F535" s="14">
        <f ca="1">(TRUNC(PRODUCT($E$12:$E534),16))</f>
        <v>1.0827894760508401</v>
      </c>
      <c r="G535" s="14">
        <f t="shared" ca="1" si="250"/>
        <v>1.0303357001192099</v>
      </c>
      <c r="H535" s="14">
        <f t="shared" ca="1" si="251"/>
        <v>1.0509094000000001</v>
      </c>
      <c r="I535" s="13">
        <f t="shared" si="246"/>
        <v>1.6E-2</v>
      </c>
      <c r="J535" s="35">
        <f t="shared" si="252"/>
        <v>44491</v>
      </c>
      <c r="K535" s="2">
        <f t="shared" si="253"/>
        <v>134</v>
      </c>
      <c r="L535" s="18">
        <f t="shared" si="254"/>
        <v>135</v>
      </c>
      <c r="M535" s="12">
        <f t="shared" si="255"/>
        <v>1.0085398379999999</v>
      </c>
      <c r="N535" s="12">
        <f t="shared" ca="1" si="256"/>
        <v>1.0598839959999999</v>
      </c>
      <c r="O535" s="18">
        <f t="shared" si="257"/>
        <v>0</v>
      </c>
      <c r="P535" s="14">
        <f t="shared" ca="1" si="258"/>
        <v>60.580817969999998</v>
      </c>
      <c r="Q535" s="21">
        <f t="shared" si="244"/>
        <v>0</v>
      </c>
      <c r="R535" s="14">
        <f t="shared" si="259"/>
        <v>0</v>
      </c>
      <c r="S535" s="4" t="str">
        <f t="shared" si="260"/>
        <v>A+J=</v>
      </c>
      <c r="T535" s="35">
        <f t="shared" si="261"/>
        <v>44781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1">
        <f t="shared" si="245"/>
        <v>44690</v>
      </c>
      <c r="B536" s="15">
        <f t="shared" ca="1" si="247"/>
        <v>1072.21701497</v>
      </c>
      <c r="C536" s="14">
        <f t="shared" ca="1" si="248"/>
        <v>1011.636197</v>
      </c>
      <c r="D536" s="13">
        <f ca="1">IF(A536&lt;$B$1,VLOOKUP(A536,[1]DI!$A$4:$B$15000,2,FALSE),0)</f>
        <v>0.1265</v>
      </c>
      <c r="E536" s="14">
        <f t="shared" ca="1" si="249"/>
        <v>1.0004727899999999</v>
      </c>
      <c r="F536" s="14">
        <f ca="1">(TRUNC(PRODUCT($E$12:$E535),16))</f>
        <v>1.0827894760508401</v>
      </c>
      <c r="G536" s="14">
        <f t="shared" ca="1" si="250"/>
        <v>1.0303357001192099</v>
      </c>
      <c r="H536" s="14">
        <f t="shared" ca="1" si="251"/>
        <v>1.0509094000000001</v>
      </c>
      <c r="I536" s="13">
        <f t="shared" si="246"/>
        <v>1.6E-2</v>
      </c>
      <c r="J536" s="35">
        <f t="shared" si="252"/>
        <v>44491</v>
      </c>
      <c r="K536" s="2">
        <f t="shared" si="253"/>
        <v>135</v>
      </c>
      <c r="L536" s="18">
        <f t="shared" si="254"/>
        <v>135</v>
      </c>
      <c r="M536" s="12">
        <f t="shared" si="255"/>
        <v>1.0085398379999999</v>
      </c>
      <c r="N536" s="12">
        <f t="shared" ca="1" si="256"/>
        <v>1.0598839959999999</v>
      </c>
      <c r="O536" s="18">
        <f t="shared" si="257"/>
        <v>0</v>
      </c>
      <c r="P536" s="14">
        <f t="shared" ca="1" si="258"/>
        <v>60.580817969999998</v>
      </c>
      <c r="Q536" s="21">
        <f t="shared" si="244"/>
        <v>0</v>
      </c>
      <c r="R536" s="14">
        <f t="shared" si="259"/>
        <v>0</v>
      </c>
      <c r="S536" s="4" t="str">
        <f t="shared" si="260"/>
        <v>A+J=</v>
      </c>
      <c r="T536" s="35">
        <f t="shared" si="261"/>
        <v>44781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1">
        <f t="shared" si="245"/>
        <v>44691</v>
      </c>
      <c r="B537" s="15">
        <f t="shared" ca="1" si="247"/>
        <v>1072.79152114</v>
      </c>
      <c r="C537" s="14">
        <f t="shared" ca="1" si="248"/>
        <v>1011.636197</v>
      </c>
      <c r="D537" s="13">
        <f ca="1">IF(A537&lt;$B$1,VLOOKUP(A537,[1]DI!$A$4:$B$15000,2,FALSE),0)</f>
        <v>0.1265</v>
      </c>
      <c r="E537" s="14">
        <f t="shared" ca="1" si="249"/>
        <v>1.0004727899999999</v>
      </c>
      <c r="F537" s="14">
        <f ca="1">(TRUNC(PRODUCT($E$12:$E536),16))</f>
        <v>1.0833014080872201</v>
      </c>
      <c r="G537" s="14">
        <f t="shared" ca="1" si="250"/>
        <v>1.0303357001192099</v>
      </c>
      <c r="H537" s="14">
        <f t="shared" ca="1" si="251"/>
        <v>1.05140626</v>
      </c>
      <c r="I537" s="13">
        <f t="shared" si="246"/>
        <v>1.6E-2</v>
      </c>
      <c r="J537" s="35">
        <f t="shared" si="252"/>
        <v>44491</v>
      </c>
      <c r="K537" s="2">
        <f t="shared" si="253"/>
        <v>136</v>
      </c>
      <c r="L537" s="18">
        <f t="shared" si="254"/>
        <v>136</v>
      </c>
      <c r="M537" s="12">
        <f t="shared" si="255"/>
        <v>1.0086033670000001</v>
      </c>
      <c r="N537" s="12">
        <f t="shared" ca="1" si="256"/>
        <v>1.0604518940000001</v>
      </c>
      <c r="O537" s="18">
        <f t="shared" si="257"/>
        <v>0</v>
      </c>
      <c r="P537" s="14">
        <f t="shared" ca="1" si="258"/>
        <v>61.155324139999998</v>
      </c>
      <c r="Q537" s="21">
        <f t="shared" si="244"/>
        <v>0</v>
      </c>
      <c r="R537" s="14">
        <f t="shared" si="259"/>
        <v>0</v>
      </c>
      <c r="S537" s="4" t="str">
        <f t="shared" si="260"/>
        <v>A+J=</v>
      </c>
      <c r="T537" s="35">
        <f t="shared" si="261"/>
        <v>44781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1">
        <f t="shared" si="245"/>
        <v>44692</v>
      </c>
      <c r="B538" s="15">
        <f t="shared" ca="1" si="247"/>
        <v>1073.3663409200001</v>
      </c>
      <c r="C538" s="14">
        <f t="shared" ca="1" si="248"/>
        <v>1011.636197</v>
      </c>
      <c r="D538" s="13">
        <f ca="1">IF(A538&lt;$B$1,VLOOKUP(A538,[1]DI!$A$4:$B$15000,2,FALSE),0)</f>
        <v>0.1265</v>
      </c>
      <c r="E538" s="14">
        <f t="shared" ca="1" si="249"/>
        <v>1.0004727899999999</v>
      </c>
      <c r="F538" s="14">
        <f ca="1">(TRUNC(PRODUCT($E$12:$E537),16))</f>
        <v>1.0838135821599499</v>
      </c>
      <c r="G538" s="14">
        <f t="shared" ca="1" si="250"/>
        <v>1.0303357001192099</v>
      </c>
      <c r="H538" s="14">
        <f t="shared" ca="1" si="251"/>
        <v>1.0519033600000001</v>
      </c>
      <c r="I538" s="13">
        <f t="shared" si="246"/>
        <v>1.6E-2</v>
      </c>
      <c r="J538" s="35">
        <f t="shared" si="252"/>
        <v>44491</v>
      </c>
      <c r="K538" s="2">
        <f t="shared" si="253"/>
        <v>137</v>
      </c>
      <c r="L538" s="18">
        <f t="shared" si="254"/>
        <v>137</v>
      </c>
      <c r="M538" s="12">
        <f t="shared" si="255"/>
        <v>1.008666901</v>
      </c>
      <c r="N538" s="12">
        <f t="shared" ca="1" si="256"/>
        <v>1.0610201020000001</v>
      </c>
      <c r="O538" s="18">
        <f t="shared" si="257"/>
        <v>0</v>
      </c>
      <c r="P538" s="14">
        <f t="shared" ca="1" si="258"/>
        <v>61.730143920000003</v>
      </c>
      <c r="Q538" s="21">
        <f t="shared" si="244"/>
        <v>0</v>
      </c>
      <c r="R538" s="14">
        <f t="shared" si="259"/>
        <v>0</v>
      </c>
      <c r="S538" s="4" t="str">
        <f t="shared" si="260"/>
        <v>A+J=</v>
      </c>
      <c r="T538" s="35">
        <f t="shared" si="261"/>
        <v>44781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1">
        <f t="shared" si="245"/>
        <v>44693</v>
      </c>
      <c r="B539" s="15">
        <f t="shared" ca="1" si="247"/>
        <v>1073.94146318</v>
      </c>
      <c r="C539" s="14">
        <f t="shared" ca="1" si="248"/>
        <v>1011.636197</v>
      </c>
      <c r="D539" s="13">
        <f ca="1">IF(A539&lt;$B$1,VLOOKUP(A539,[1]DI!$A$4:$B$15000,2,FALSE),0)</f>
        <v>0.1265</v>
      </c>
      <c r="E539" s="14">
        <f t="shared" ca="1" si="249"/>
        <v>1.0004727899999999</v>
      </c>
      <c r="F539" s="14">
        <f ca="1">(TRUNC(PRODUCT($E$12:$E538),16))</f>
        <v>1.0843259983834601</v>
      </c>
      <c r="G539" s="14">
        <f t="shared" ca="1" si="250"/>
        <v>1.0303357001192099</v>
      </c>
      <c r="H539" s="14">
        <f t="shared" ca="1" si="251"/>
        <v>1.05240069</v>
      </c>
      <c r="I539" s="13">
        <f t="shared" si="246"/>
        <v>1.6E-2</v>
      </c>
      <c r="J539" s="35">
        <f t="shared" si="252"/>
        <v>44491</v>
      </c>
      <c r="K539" s="2">
        <f t="shared" si="253"/>
        <v>138</v>
      </c>
      <c r="L539" s="18">
        <f t="shared" si="254"/>
        <v>138</v>
      </c>
      <c r="M539" s="12">
        <f t="shared" si="255"/>
        <v>1.008730438</v>
      </c>
      <c r="N539" s="12">
        <f t="shared" ca="1" si="256"/>
        <v>1.061588609</v>
      </c>
      <c r="O539" s="18">
        <f t="shared" si="257"/>
        <v>0</v>
      </c>
      <c r="P539" s="14">
        <f t="shared" ca="1" si="258"/>
        <v>62.305266179999997</v>
      </c>
      <c r="Q539" s="21">
        <f t="shared" si="244"/>
        <v>0</v>
      </c>
      <c r="R539" s="14">
        <f t="shared" si="259"/>
        <v>0</v>
      </c>
      <c r="S539" s="4" t="str">
        <f t="shared" si="260"/>
        <v>A+J=</v>
      </c>
      <c r="T539" s="35">
        <f t="shared" si="261"/>
        <v>44781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1">
        <f t="shared" si="245"/>
        <v>44694</v>
      </c>
      <c r="B540" s="15">
        <f t="shared" ca="1" si="247"/>
        <v>1074.5168889300001</v>
      </c>
      <c r="C540" s="14">
        <f t="shared" ca="1" si="248"/>
        <v>1011.636197</v>
      </c>
      <c r="D540" s="13">
        <f ca="1">IF(A540&lt;$B$1,VLOOKUP(A540,[1]DI!$A$4:$B$15000,2,FALSE),0)</f>
        <v>0.1265</v>
      </c>
      <c r="E540" s="14">
        <f t="shared" ca="1" si="249"/>
        <v>1.0004727899999999</v>
      </c>
      <c r="F540" s="14">
        <f ca="1">(TRUNC(PRODUCT($E$12:$E539),16))</f>
        <v>1.0848386568722299</v>
      </c>
      <c r="G540" s="14">
        <f t="shared" ca="1" si="250"/>
        <v>1.0303357001192099</v>
      </c>
      <c r="H540" s="14">
        <f t="shared" ca="1" si="251"/>
        <v>1.0528982499999999</v>
      </c>
      <c r="I540" s="13">
        <f t="shared" si="246"/>
        <v>1.6E-2</v>
      </c>
      <c r="J540" s="35">
        <f t="shared" si="252"/>
        <v>44491</v>
      </c>
      <c r="K540" s="2">
        <f t="shared" si="253"/>
        <v>139</v>
      </c>
      <c r="L540" s="18">
        <f t="shared" si="254"/>
        <v>139</v>
      </c>
      <c r="M540" s="12">
        <f t="shared" si="255"/>
        <v>1.0087939800000001</v>
      </c>
      <c r="N540" s="12">
        <f t="shared" ca="1" si="256"/>
        <v>1.062157416</v>
      </c>
      <c r="O540" s="18">
        <f t="shared" si="257"/>
        <v>0</v>
      </c>
      <c r="P540" s="14">
        <f t="shared" ca="1" si="258"/>
        <v>62.880691929999998</v>
      </c>
      <c r="Q540" s="21">
        <f t="shared" si="244"/>
        <v>0</v>
      </c>
      <c r="R540" s="14">
        <f t="shared" si="259"/>
        <v>0</v>
      </c>
      <c r="S540" s="4" t="str">
        <f t="shared" si="260"/>
        <v>A+J=</v>
      </c>
      <c r="T540" s="35">
        <f t="shared" si="261"/>
        <v>44781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1">
        <f t="shared" si="245"/>
        <v>44695</v>
      </c>
      <c r="B541" s="15">
        <f t="shared" ca="1" si="247"/>
        <v>1075.09262728</v>
      </c>
      <c r="C541" s="14">
        <f t="shared" ca="1" si="248"/>
        <v>1011.636197</v>
      </c>
      <c r="D541" s="13">
        <f ca="1">IF(A541&lt;$B$1,VLOOKUP(A541,[1]DI!$A$4:$B$15000,2,FALSE),0)</f>
        <v>0</v>
      </c>
      <c r="E541" s="14">
        <f t="shared" ca="1" si="249"/>
        <v>1</v>
      </c>
      <c r="F541" s="14">
        <f ca="1">(TRUNC(PRODUCT($E$12:$E540),16))</f>
        <v>1.0853515577408099</v>
      </c>
      <c r="G541" s="14">
        <f t="shared" ca="1" si="250"/>
        <v>1.0303357001192099</v>
      </c>
      <c r="H541" s="14">
        <f t="shared" ca="1" si="251"/>
        <v>1.0533960499999999</v>
      </c>
      <c r="I541" s="13">
        <f t="shared" si="246"/>
        <v>1.6E-2</v>
      </c>
      <c r="J541" s="35">
        <f t="shared" si="252"/>
        <v>44491</v>
      </c>
      <c r="K541" s="2">
        <f t="shared" si="253"/>
        <v>139</v>
      </c>
      <c r="L541" s="18">
        <f t="shared" si="254"/>
        <v>140</v>
      </c>
      <c r="M541" s="12">
        <f t="shared" si="255"/>
        <v>1.008857525</v>
      </c>
      <c r="N541" s="12">
        <f t="shared" ca="1" si="256"/>
        <v>1.0627265319999999</v>
      </c>
      <c r="O541" s="18">
        <f t="shared" si="257"/>
        <v>0</v>
      </c>
      <c r="P541" s="14">
        <f t="shared" ca="1" si="258"/>
        <v>63.456430279999999</v>
      </c>
      <c r="Q541" s="21">
        <f t="shared" si="244"/>
        <v>0</v>
      </c>
      <c r="R541" s="14">
        <f t="shared" si="259"/>
        <v>0</v>
      </c>
      <c r="S541" s="4" t="str">
        <f t="shared" si="260"/>
        <v>A+J=</v>
      </c>
      <c r="T541" s="35">
        <f t="shared" si="261"/>
        <v>44781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1">
        <f t="shared" si="245"/>
        <v>44696</v>
      </c>
      <c r="B542" s="15">
        <f t="shared" ca="1" si="247"/>
        <v>1075.09262728</v>
      </c>
      <c r="C542" s="14">
        <f t="shared" ca="1" si="248"/>
        <v>1011.636197</v>
      </c>
      <c r="D542" s="13">
        <f ca="1">IF(A542&lt;$B$1,VLOOKUP(A542,[1]DI!$A$4:$B$15000,2,FALSE),0)</f>
        <v>0</v>
      </c>
      <c r="E542" s="14">
        <f t="shared" ca="1" si="249"/>
        <v>1</v>
      </c>
      <c r="F542" s="14">
        <f ca="1">(TRUNC(PRODUCT($E$12:$E541),16))</f>
        <v>1.0853515577408099</v>
      </c>
      <c r="G542" s="14">
        <f t="shared" ca="1" si="250"/>
        <v>1.0303357001192099</v>
      </c>
      <c r="H542" s="14">
        <f t="shared" ca="1" si="251"/>
        <v>1.0533960499999999</v>
      </c>
      <c r="I542" s="13">
        <f t="shared" si="246"/>
        <v>1.6E-2</v>
      </c>
      <c r="J542" s="35">
        <f t="shared" si="252"/>
        <v>44491</v>
      </c>
      <c r="K542" s="2">
        <f t="shared" si="253"/>
        <v>139</v>
      </c>
      <c r="L542" s="18">
        <f t="shared" si="254"/>
        <v>140</v>
      </c>
      <c r="M542" s="12">
        <f t="shared" si="255"/>
        <v>1.008857525</v>
      </c>
      <c r="N542" s="12">
        <f t="shared" ca="1" si="256"/>
        <v>1.0627265319999999</v>
      </c>
      <c r="O542" s="18">
        <f t="shared" si="257"/>
        <v>0</v>
      </c>
      <c r="P542" s="14">
        <f t="shared" ca="1" si="258"/>
        <v>63.456430279999999</v>
      </c>
      <c r="Q542" s="21">
        <f t="shared" si="244"/>
        <v>0</v>
      </c>
      <c r="R542" s="14">
        <f t="shared" si="259"/>
        <v>0</v>
      </c>
      <c r="S542" s="4" t="str">
        <f t="shared" si="260"/>
        <v>A+J=</v>
      </c>
      <c r="T542" s="35">
        <f t="shared" si="261"/>
        <v>44781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1">
        <f t="shared" si="245"/>
        <v>44697</v>
      </c>
      <c r="B543" s="15">
        <f t="shared" ca="1" si="247"/>
        <v>1075.09262728</v>
      </c>
      <c r="C543" s="14">
        <f t="shared" ca="1" si="248"/>
        <v>1011.636197</v>
      </c>
      <c r="D543" s="13">
        <f ca="1">IF(A543&lt;$B$1,VLOOKUP(A543,[1]DI!$A$4:$B$15000,2,FALSE),0)</f>
        <v>0.1265</v>
      </c>
      <c r="E543" s="14">
        <f t="shared" ca="1" si="249"/>
        <v>1.0004727899999999</v>
      </c>
      <c r="F543" s="14">
        <f ca="1">(TRUNC(PRODUCT($E$12:$E542),16))</f>
        <v>1.0853515577408099</v>
      </c>
      <c r="G543" s="14">
        <f t="shared" ca="1" si="250"/>
        <v>1.0303357001192099</v>
      </c>
      <c r="H543" s="14">
        <f t="shared" ca="1" si="251"/>
        <v>1.0533960499999999</v>
      </c>
      <c r="I543" s="13">
        <f t="shared" si="246"/>
        <v>1.6E-2</v>
      </c>
      <c r="J543" s="35">
        <f t="shared" si="252"/>
        <v>44491</v>
      </c>
      <c r="K543" s="2">
        <f t="shared" si="253"/>
        <v>140</v>
      </c>
      <c r="L543" s="18">
        <f t="shared" si="254"/>
        <v>140</v>
      </c>
      <c r="M543" s="12">
        <f t="shared" si="255"/>
        <v>1.008857525</v>
      </c>
      <c r="N543" s="12">
        <f t="shared" ca="1" si="256"/>
        <v>1.0627265319999999</v>
      </c>
      <c r="O543" s="18">
        <f t="shared" si="257"/>
        <v>0</v>
      </c>
      <c r="P543" s="14">
        <f t="shared" ca="1" si="258"/>
        <v>63.456430279999999</v>
      </c>
      <c r="Q543" s="21">
        <f t="shared" si="244"/>
        <v>0</v>
      </c>
      <c r="R543" s="14">
        <f t="shared" si="259"/>
        <v>0</v>
      </c>
      <c r="S543" s="4" t="str">
        <f t="shared" si="260"/>
        <v>A+J=</v>
      </c>
      <c r="T543" s="35">
        <f t="shared" si="261"/>
        <v>44781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1">
        <f t="shared" si="245"/>
        <v>44698</v>
      </c>
      <c r="B544" s="15">
        <f t="shared" ca="1" si="247"/>
        <v>1075.6686782199999</v>
      </c>
      <c r="C544" s="14">
        <f t="shared" ca="1" si="248"/>
        <v>1011.636197</v>
      </c>
      <c r="D544" s="13">
        <f ca="1">IF(A544&lt;$B$1,VLOOKUP(A544,[1]DI!$A$4:$B$15000,2,FALSE),0)</f>
        <v>0.1265</v>
      </c>
      <c r="E544" s="14">
        <f t="shared" ca="1" si="249"/>
        <v>1.0004727899999999</v>
      </c>
      <c r="F544" s="14">
        <f ca="1">(TRUNC(PRODUCT($E$12:$E543),16))</f>
        <v>1.0858647011038001</v>
      </c>
      <c r="G544" s="14">
        <f t="shared" ca="1" si="250"/>
        <v>1.0303357001192099</v>
      </c>
      <c r="H544" s="14">
        <f t="shared" ca="1" si="251"/>
        <v>1.05389409</v>
      </c>
      <c r="I544" s="13">
        <f t="shared" si="246"/>
        <v>1.6E-2</v>
      </c>
      <c r="J544" s="35">
        <f t="shared" si="252"/>
        <v>44491</v>
      </c>
      <c r="K544" s="2">
        <f t="shared" si="253"/>
        <v>141</v>
      </c>
      <c r="L544" s="18">
        <f t="shared" si="254"/>
        <v>141</v>
      </c>
      <c r="M544" s="12">
        <f t="shared" si="255"/>
        <v>1.0089210740000001</v>
      </c>
      <c r="N544" s="12">
        <f t="shared" ca="1" si="256"/>
        <v>1.063295957</v>
      </c>
      <c r="O544" s="18">
        <f t="shared" si="257"/>
        <v>0</v>
      </c>
      <c r="P544" s="14">
        <f t="shared" ca="1" si="258"/>
        <v>64.032481219999994</v>
      </c>
      <c r="Q544" s="21">
        <f t="shared" si="244"/>
        <v>0</v>
      </c>
      <c r="R544" s="14">
        <f t="shared" si="259"/>
        <v>0</v>
      </c>
      <c r="S544" s="4" t="str">
        <f t="shared" si="260"/>
        <v>A+J=</v>
      </c>
      <c r="T544" s="35">
        <f t="shared" si="261"/>
        <v>44781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1">
        <f t="shared" si="245"/>
        <v>44699</v>
      </c>
      <c r="B545" s="15">
        <f t="shared" ca="1" si="247"/>
        <v>1076.24503366</v>
      </c>
      <c r="C545" s="14">
        <f t="shared" ca="1" si="248"/>
        <v>1011.636197</v>
      </c>
      <c r="D545" s="13">
        <f ca="1">IF(A545&lt;$B$1,VLOOKUP(A545,[1]DI!$A$4:$B$15000,2,FALSE),0)</f>
        <v>0.1265</v>
      </c>
      <c r="E545" s="14">
        <f t="shared" ca="1" si="249"/>
        <v>1.0004727899999999</v>
      </c>
      <c r="F545" s="14">
        <f ca="1">(TRUNC(PRODUCT($E$12:$E544),16))</f>
        <v>1.0863780870758299</v>
      </c>
      <c r="G545" s="14">
        <f t="shared" ca="1" si="250"/>
        <v>1.0303357001192099</v>
      </c>
      <c r="H545" s="14">
        <f t="shared" ca="1" si="251"/>
        <v>1.05439236</v>
      </c>
      <c r="I545" s="13">
        <f t="shared" si="246"/>
        <v>1.6E-2</v>
      </c>
      <c r="J545" s="35">
        <f t="shared" si="252"/>
        <v>44491</v>
      </c>
      <c r="K545" s="2">
        <f t="shared" si="253"/>
        <v>142</v>
      </c>
      <c r="L545" s="18">
        <f t="shared" si="254"/>
        <v>142</v>
      </c>
      <c r="M545" s="12">
        <f t="shared" si="255"/>
        <v>1.0089846280000001</v>
      </c>
      <c r="N545" s="12">
        <f t="shared" ca="1" si="256"/>
        <v>1.063865683</v>
      </c>
      <c r="O545" s="18">
        <f t="shared" si="257"/>
        <v>0</v>
      </c>
      <c r="P545" s="14">
        <f t="shared" ca="1" si="258"/>
        <v>64.608836659999994</v>
      </c>
      <c r="Q545" s="21">
        <f t="shared" si="244"/>
        <v>0</v>
      </c>
      <c r="R545" s="14">
        <f t="shared" si="259"/>
        <v>0</v>
      </c>
      <c r="S545" s="4" t="str">
        <f t="shared" si="260"/>
        <v>A+J=</v>
      </c>
      <c r="T545" s="35">
        <f t="shared" si="261"/>
        <v>44781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1">
        <f t="shared" si="245"/>
        <v>44700</v>
      </c>
      <c r="B546" s="15">
        <f t="shared" ca="1" si="247"/>
        <v>1076.82169159</v>
      </c>
      <c r="C546" s="14">
        <f t="shared" ca="1" si="248"/>
        <v>1011.636197</v>
      </c>
      <c r="D546" s="13">
        <f ca="1">IF(A546&lt;$B$1,VLOOKUP(A546,[1]DI!$A$4:$B$15000,2,FALSE),0)</f>
        <v>0.1265</v>
      </c>
      <c r="E546" s="14">
        <f t="shared" ca="1" si="249"/>
        <v>1.0004727899999999</v>
      </c>
      <c r="F546" s="14">
        <f ca="1">(TRUNC(PRODUCT($E$12:$E545),16))</f>
        <v>1.08689171577162</v>
      </c>
      <c r="G546" s="14">
        <f t="shared" ca="1" si="250"/>
        <v>1.0303357001192099</v>
      </c>
      <c r="H546" s="14">
        <f t="shared" ca="1" si="251"/>
        <v>1.05489086</v>
      </c>
      <c r="I546" s="13">
        <f t="shared" si="246"/>
        <v>1.6E-2</v>
      </c>
      <c r="J546" s="35">
        <f t="shared" si="252"/>
        <v>44491</v>
      </c>
      <c r="K546" s="2">
        <f t="shared" si="253"/>
        <v>143</v>
      </c>
      <c r="L546" s="18">
        <f t="shared" si="254"/>
        <v>143</v>
      </c>
      <c r="M546" s="12">
        <f t="shared" si="255"/>
        <v>1.0090481849999999</v>
      </c>
      <c r="N546" s="12">
        <f t="shared" ca="1" si="256"/>
        <v>1.064435708</v>
      </c>
      <c r="O546" s="18">
        <f t="shared" si="257"/>
        <v>0</v>
      </c>
      <c r="P546" s="14">
        <f t="shared" ca="1" si="258"/>
        <v>65.185494590000005</v>
      </c>
      <c r="Q546" s="21">
        <f t="shared" si="244"/>
        <v>0</v>
      </c>
      <c r="R546" s="14">
        <f t="shared" si="259"/>
        <v>0</v>
      </c>
      <c r="S546" s="4" t="str">
        <f t="shared" si="260"/>
        <v>A+J=</v>
      </c>
      <c r="T546" s="35">
        <f t="shared" si="261"/>
        <v>44781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1">
        <f t="shared" si="245"/>
        <v>44701</v>
      </c>
      <c r="B547" s="15">
        <f t="shared" ca="1" si="247"/>
        <v>1077.39866312</v>
      </c>
      <c r="C547" s="14">
        <f t="shared" ca="1" si="248"/>
        <v>1011.636197</v>
      </c>
      <c r="D547" s="13">
        <f ca="1">IF(A547&lt;$B$1,VLOOKUP(A547,[1]DI!$A$4:$B$15000,2,FALSE),0)</f>
        <v>0.1265</v>
      </c>
      <c r="E547" s="14">
        <f t="shared" ca="1" si="249"/>
        <v>1.0004727899999999</v>
      </c>
      <c r="F547" s="14">
        <f ca="1">(TRUNC(PRODUCT($E$12:$E546),16))</f>
        <v>1.0874055873059201</v>
      </c>
      <c r="G547" s="14">
        <f t="shared" ca="1" si="250"/>
        <v>1.0303357001192099</v>
      </c>
      <c r="H547" s="14">
        <f t="shared" ca="1" si="251"/>
        <v>1.0553896</v>
      </c>
      <c r="I547" s="13">
        <f t="shared" si="246"/>
        <v>1.6E-2</v>
      </c>
      <c r="J547" s="35">
        <f t="shared" si="252"/>
        <v>44491</v>
      </c>
      <c r="K547" s="2">
        <f t="shared" si="253"/>
        <v>144</v>
      </c>
      <c r="L547" s="18">
        <f t="shared" si="254"/>
        <v>144</v>
      </c>
      <c r="M547" s="12">
        <f t="shared" si="255"/>
        <v>1.0091117469999999</v>
      </c>
      <c r="N547" s="12">
        <f t="shared" ca="1" si="256"/>
        <v>1.0650060429999999</v>
      </c>
      <c r="O547" s="18">
        <f t="shared" si="257"/>
        <v>0</v>
      </c>
      <c r="P547" s="14">
        <f t="shared" ca="1" si="258"/>
        <v>65.762466119999999</v>
      </c>
      <c r="Q547" s="21">
        <f t="shared" si="244"/>
        <v>0</v>
      </c>
      <c r="R547" s="14">
        <f t="shared" si="259"/>
        <v>0</v>
      </c>
      <c r="S547" s="4" t="str">
        <f t="shared" si="260"/>
        <v>A+J=</v>
      </c>
      <c r="T547" s="35">
        <f t="shared" si="261"/>
        <v>44781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1">
        <f t="shared" si="245"/>
        <v>44702</v>
      </c>
      <c r="B548" s="15">
        <f t="shared" ca="1" si="247"/>
        <v>1077.9759472400001</v>
      </c>
      <c r="C548" s="14">
        <f t="shared" ca="1" si="248"/>
        <v>1011.636197</v>
      </c>
      <c r="D548" s="13">
        <f ca="1">IF(A548&lt;$B$1,VLOOKUP(A548,[1]DI!$A$4:$B$15000,2,FALSE),0)</f>
        <v>0</v>
      </c>
      <c r="E548" s="14">
        <f t="shared" ca="1" si="249"/>
        <v>1</v>
      </c>
      <c r="F548" s="14">
        <f ca="1">(TRUNC(PRODUCT($E$12:$E547),16))</f>
        <v>1.08791970179354</v>
      </c>
      <c r="G548" s="14">
        <f t="shared" ca="1" si="250"/>
        <v>1.0303357001192099</v>
      </c>
      <c r="H548" s="14">
        <f t="shared" ca="1" si="251"/>
        <v>1.05588858</v>
      </c>
      <c r="I548" s="13">
        <f t="shared" si="246"/>
        <v>1.6E-2</v>
      </c>
      <c r="J548" s="35">
        <f t="shared" si="252"/>
        <v>44491</v>
      </c>
      <c r="K548" s="2">
        <f t="shared" si="253"/>
        <v>144</v>
      </c>
      <c r="L548" s="18">
        <f t="shared" si="254"/>
        <v>145</v>
      </c>
      <c r="M548" s="12">
        <f t="shared" si="255"/>
        <v>1.009175312</v>
      </c>
      <c r="N548" s="12">
        <f t="shared" ca="1" si="256"/>
        <v>1.0655766870000001</v>
      </c>
      <c r="O548" s="18">
        <f t="shared" si="257"/>
        <v>0</v>
      </c>
      <c r="P548" s="14">
        <f t="shared" ca="1" si="258"/>
        <v>66.339750240000001</v>
      </c>
      <c r="Q548" s="21">
        <f t="shared" si="244"/>
        <v>0</v>
      </c>
      <c r="R548" s="14">
        <f t="shared" si="259"/>
        <v>0</v>
      </c>
      <c r="S548" s="4" t="str">
        <f t="shared" si="260"/>
        <v>A+J=</v>
      </c>
      <c r="T548" s="35">
        <f t="shared" si="261"/>
        <v>44781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1">
        <f t="shared" si="245"/>
        <v>44703</v>
      </c>
      <c r="B549" s="15">
        <f t="shared" ca="1" si="247"/>
        <v>1077.9759472400001</v>
      </c>
      <c r="C549" s="14">
        <f t="shared" ca="1" si="248"/>
        <v>1011.636197</v>
      </c>
      <c r="D549" s="13">
        <f ca="1">IF(A549&lt;$B$1,VLOOKUP(A549,[1]DI!$A$4:$B$15000,2,FALSE),0)</f>
        <v>0</v>
      </c>
      <c r="E549" s="14">
        <f t="shared" ca="1" si="249"/>
        <v>1</v>
      </c>
      <c r="F549" s="14">
        <f ca="1">(TRUNC(PRODUCT($E$12:$E548),16))</f>
        <v>1.08791970179354</v>
      </c>
      <c r="G549" s="14">
        <f t="shared" ca="1" si="250"/>
        <v>1.0303357001192099</v>
      </c>
      <c r="H549" s="14">
        <f t="shared" ca="1" si="251"/>
        <v>1.05588858</v>
      </c>
      <c r="I549" s="13">
        <f t="shared" si="246"/>
        <v>1.6E-2</v>
      </c>
      <c r="J549" s="35">
        <f t="shared" si="252"/>
        <v>44491</v>
      </c>
      <c r="K549" s="2">
        <f t="shared" si="253"/>
        <v>144</v>
      </c>
      <c r="L549" s="18">
        <f t="shared" si="254"/>
        <v>145</v>
      </c>
      <c r="M549" s="12">
        <f t="shared" si="255"/>
        <v>1.009175312</v>
      </c>
      <c r="N549" s="12">
        <f t="shared" ca="1" si="256"/>
        <v>1.0655766870000001</v>
      </c>
      <c r="O549" s="18">
        <f t="shared" si="257"/>
        <v>0</v>
      </c>
      <c r="P549" s="14">
        <f t="shared" ca="1" si="258"/>
        <v>66.339750240000001</v>
      </c>
      <c r="Q549" s="21">
        <f t="shared" si="244"/>
        <v>0</v>
      </c>
      <c r="R549" s="14">
        <f t="shared" si="259"/>
        <v>0</v>
      </c>
      <c r="S549" s="4" t="str">
        <f t="shared" si="260"/>
        <v>A+J=</v>
      </c>
      <c r="T549" s="35">
        <f t="shared" si="261"/>
        <v>44781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1">
        <f t="shared" si="245"/>
        <v>44704</v>
      </c>
      <c r="B550" s="15">
        <f t="shared" ca="1" si="247"/>
        <v>1077.9759472400001</v>
      </c>
      <c r="C550" s="14">
        <f t="shared" ca="1" si="248"/>
        <v>1011.636197</v>
      </c>
      <c r="D550" s="13">
        <f ca="1">IF(A550&lt;$B$1,VLOOKUP(A550,[1]DI!$A$4:$B$15000,2,FALSE),0)</f>
        <v>0.1265</v>
      </c>
      <c r="E550" s="14">
        <f t="shared" ca="1" si="249"/>
        <v>1.0004727899999999</v>
      </c>
      <c r="F550" s="14">
        <f ca="1">(TRUNC(PRODUCT($E$12:$E549),16))</f>
        <v>1.08791970179354</v>
      </c>
      <c r="G550" s="14">
        <f t="shared" ca="1" si="250"/>
        <v>1.0303357001192099</v>
      </c>
      <c r="H550" s="14">
        <f t="shared" ca="1" si="251"/>
        <v>1.05588858</v>
      </c>
      <c r="I550" s="13">
        <f t="shared" si="246"/>
        <v>1.6E-2</v>
      </c>
      <c r="J550" s="35">
        <f t="shared" si="252"/>
        <v>44491</v>
      </c>
      <c r="K550" s="2">
        <f t="shared" si="253"/>
        <v>145</v>
      </c>
      <c r="L550" s="18">
        <f t="shared" si="254"/>
        <v>145</v>
      </c>
      <c r="M550" s="12">
        <f t="shared" si="255"/>
        <v>1.009175312</v>
      </c>
      <c r="N550" s="12">
        <f t="shared" ca="1" si="256"/>
        <v>1.0655766870000001</v>
      </c>
      <c r="O550" s="18">
        <f t="shared" si="257"/>
        <v>0</v>
      </c>
      <c r="P550" s="14">
        <f t="shared" ca="1" si="258"/>
        <v>66.339750240000001</v>
      </c>
      <c r="Q550" s="21">
        <f t="shared" si="244"/>
        <v>0</v>
      </c>
      <c r="R550" s="14">
        <f t="shared" si="259"/>
        <v>0</v>
      </c>
      <c r="S550" s="4" t="str">
        <f t="shared" si="260"/>
        <v>A+J=</v>
      </c>
      <c r="T550" s="35">
        <f t="shared" si="261"/>
        <v>44781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1">
        <f t="shared" si="245"/>
        <v>44705</v>
      </c>
      <c r="B551" s="15">
        <f t="shared" ca="1" si="247"/>
        <v>1078.55354599</v>
      </c>
      <c r="C551" s="14">
        <f t="shared" ca="1" si="248"/>
        <v>1011.636197</v>
      </c>
      <c r="D551" s="13">
        <f ca="1">IF(A551&lt;$B$1,VLOOKUP(A551,[1]DI!$A$4:$B$15000,2,FALSE),0)</f>
        <v>0.1265</v>
      </c>
      <c r="E551" s="14">
        <f t="shared" ca="1" si="249"/>
        <v>1.0004727899999999</v>
      </c>
      <c r="F551" s="14">
        <f ca="1">(TRUNC(PRODUCT($E$12:$E550),16))</f>
        <v>1.08843405934935</v>
      </c>
      <c r="G551" s="14">
        <f t="shared" ca="1" si="250"/>
        <v>1.0303357001192099</v>
      </c>
      <c r="H551" s="14">
        <f t="shared" ca="1" si="251"/>
        <v>1.0563878</v>
      </c>
      <c r="I551" s="13">
        <f t="shared" si="246"/>
        <v>1.6E-2</v>
      </c>
      <c r="J551" s="35">
        <f t="shared" si="252"/>
        <v>44491</v>
      </c>
      <c r="K551" s="2">
        <f t="shared" si="253"/>
        <v>146</v>
      </c>
      <c r="L551" s="18">
        <f t="shared" si="254"/>
        <v>146</v>
      </c>
      <c r="M551" s="12">
        <f t="shared" si="255"/>
        <v>1.009238882</v>
      </c>
      <c r="N551" s="12">
        <f t="shared" ca="1" si="256"/>
        <v>1.066147642</v>
      </c>
      <c r="O551" s="18">
        <f t="shared" si="257"/>
        <v>0</v>
      </c>
      <c r="P551" s="14">
        <f t="shared" ca="1" si="258"/>
        <v>66.917348989999994</v>
      </c>
      <c r="Q551" s="21">
        <f t="shared" si="244"/>
        <v>0</v>
      </c>
      <c r="R551" s="14">
        <f t="shared" si="259"/>
        <v>0</v>
      </c>
      <c r="S551" s="4" t="str">
        <f t="shared" si="260"/>
        <v>A+J=</v>
      </c>
      <c r="T551" s="35">
        <f t="shared" si="261"/>
        <v>44781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1">
        <f t="shared" si="245"/>
        <v>44706</v>
      </c>
      <c r="B552" s="15">
        <f t="shared" ca="1" si="247"/>
        <v>1079.13144721</v>
      </c>
      <c r="C552" s="14">
        <f t="shared" ca="1" si="248"/>
        <v>1011.636197</v>
      </c>
      <c r="D552" s="13">
        <f ca="1">IF(A552&lt;$B$1,VLOOKUP(A552,[1]DI!$A$4:$B$15000,2,FALSE),0)</f>
        <v>0.1265</v>
      </c>
      <c r="E552" s="14">
        <f t="shared" ca="1" si="249"/>
        <v>1.0004727899999999</v>
      </c>
      <c r="F552" s="14">
        <f ca="1">(TRUNC(PRODUCT($E$12:$E551),16))</f>
        <v>1.0889486600882701</v>
      </c>
      <c r="G552" s="14">
        <f t="shared" ca="1" si="250"/>
        <v>1.0303357001192099</v>
      </c>
      <c r="H552" s="14">
        <f t="shared" ca="1" si="251"/>
        <v>1.0568872499999999</v>
      </c>
      <c r="I552" s="13">
        <f t="shared" si="246"/>
        <v>1.6E-2</v>
      </c>
      <c r="J552" s="35">
        <f t="shared" si="252"/>
        <v>44491</v>
      </c>
      <c r="K552" s="2">
        <f t="shared" si="253"/>
        <v>147</v>
      </c>
      <c r="L552" s="18">
        <f t="shared" si="254"/>
        <v>147</v>
      </c>
      <c r="M552" s="12">
        <f t="shared" si="255"/>
        <v>1.009302455</v>
      </c>
      <c r="N552" s="12">
        <f t="shared" ca="1" si="256"/>
        <v>1.066718896</v>
      </c>
      <c r="O552" s="18">
        <f t="shared" si="257"/>
        <v>0</v>
      </c>
      <c r="P552" s="14">
        <f t="shared" ca="1" si="258"/>
        <v>67.495250209999995</v>
      </c>
      <c r="Q552" s="21">
        <f t="shared" si="244"/>
        <v>0</v>
      </c>
      <c r="R552" s="14">
        <f t="shared" si="259"/>
        <v>0</v>
      </c>
      <c r="S552" s="4" t="str">
        <f t="shared" si="260"/>
        <v>A+J=</v>
      </c>
      <c r="T552" s="35">
        <f t="shared" si="261"/>
        <v>44781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1">
        <f t="shared" si="245"/>
        <v>44707</v>
      </c>
      <c r="B553" s="15">
        <f t="shared" ca="1" si="247"/>
        <v>1079.7096519300001</v>
      </c>
      <c r="C553" s="14">
        <f t="shared" ca="1" si="248"/>
        <v>1011.636197</v>
      </c>
      <c r="D553" s="13">
        <f ca="1">IF(A553&lt;$B$1,VLOOKUP(A553,[1]DI!$A$4:$B$15000,2,FALSE),0)</f>
        <v>0.1265</v>
      </c>
      <c r="E553" s="14">
        <f t="shared" ca="1" si="249"/>
        <v>1.0004727899999999</v>
      </c>
      <c r="F553" s="14">
        <f ca="1">(TRUNC(PRODUCT($E$12:$E552),16))</f>
        <v>1.08946350412528</v>
      </c>
      <c r="G553" s="14">
        <f t="shared" ca="1" si="250"/>
        <v>1.0303357001192099</v>
      </c>
      <c r="H553" s="14">
        <f t="shared" ca="1" si="251"/>
        <v>1.0573869300000001</v>
      </c>
      <c r="I553" s="13">
        <f t="shared" si="246"/>
        <v>1.6E-2</v>
      </c>
      <c r="J553" s="35">
        <f t="shared" si="252"/>
        <v>44491</v>
      </c>
      <c r="K553" s="2">
        <f t="shared" si="253"/>
        <v>148</v>
      </c>
      <c r="L553" s="18">
        <f t="shared" si="254"/>
        <v>148</v>
      </c>
      <c r="M553" s="12">
        <f t="shared" si="255"/>
        <v>1.009366032</v>
      </c>
      <c r="N553" s="12">
        <f t="shared" ca="1" si="256"/>
        <v>1.06729045</v>
      </c>
      <c r="O553" s="18">
        <f t="shared" si="257"/>
        <v>0</v>
      </c>
      <c r="P553" s="14">
        <f t="shared" ca="1" si="258"/>
        <v>68.073454929999997</v>
      </c>
      <c r="Q553" s="21">
        <f t="shared" si="244"/>
        <v>0</v>
      </c>
      <c r="R553" s="14">
        <f t="shared" si="259"/>
        <v>0</v>
      </c>
      <c r="S553" s="4" t="str">
        <f t="shared" si="260"/>
        <v>A+J=</v>
      </c>
      <c r="T553" s="35">
        <f t="shared" si="261"/>
        <v>44781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1">
        <f t="shared" si="245"/>
        <v>44708</v>
      </c>
      <c r="B554" s="15">
        <f t="shared" ca="1" si="247"/>
        <v>1080.2881712600001</v>
      </c>
      <c r="C554" s="14">
        <f t="shared" ca="1" si="248"/>
        <v>1011.636197</v>
      </c>
      <c r="D554" s="13">
        <f ca="1">IF(A554&lt;$B$1,VLOOKUP(A554,[1]DI!$A$4:$B$15000,2,FALSE),0)</f>
        <v>0.1265</v>
      </c>
      <c r="E554" s="14">
        <f t="shared" ca="1" si="249"/>
        <v>1.0004727899999999</v>
      </c>
      <c r="F554" s="14">
        <f ca="1">(TRUNC(PRODUCT($E$12:$E553),16))</f>
        <v>1.0899785915753899</v>
      </c>
      <c r="G554" s="14">
        <f t="shared" ca="1" si="250"/>
        <v>1.0303357001192099</v>
      </c>
      <c r="H554" s="14">
        <f t="shared" ca="1" si="251"/>
        <v>1.05788685</v>
      </c>
      <c r="I554" s="13">
        <f t="shared" si="246"/>
        <v>1.6E-2</v>
      </c>
      <c r="J554" s="35">
        <f t="shared" si="252"/>
        <v>44491</v>
      </c>
      <c r="K554" s="2">
        <f t="shared" si="253"/>
        <v>149</v>
      </c>
      <c r="L554" s="18">
        <f t="shared" si="254"/>
        <v>149</v>
      </c>
      <c r="M554" s="12">
        <f t="shared" si="255"/>
        <v>1.0094296140000001</v>
      </c>
      <c r="N554" s="12">
        <f t="shared" ca="1" si="256"/>
        <v>1.067862315</v>
      </c>
      <c r="O554" s="18">
        <f t="shared" si="257"/>
        <v>0</v>
      </c>
      <c r="P554" s="14">
        <f t="shared" ca="1" si="258"/>
        <v>68.651974260000003</v>
      </c>
      <c r="Q554" s="21">
        <f t="shared" si="244"/>
        <v>0</v>
      </c>
      <c r="R554" s="14">
        <f t="shared" si="259"/>
        <v>0</v>
      </c>
      <c r="S554" s="4" t="str">
        <f t="shared" si="260"/>
        <v>A+J=</v>
      </c>
      <c r="T554" s="35">
        <f t="shared" si="261"/>
        <v>44781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1">
        <f t="shared" si="245"/>
        <v>44709</v>
      </c>
      <c r="B555" s="15">
        <f t="shared" ca="1" si="247"/>
        <v>1080.8670031900001</v>
      </c>
      <c r="C555" s="14">
        <f t="shared" ca="1" si="248"/>
        <v>1011.636197</v>
      </c>
      <c r="D555" s="13">
        <f ca="1">IF(A555&lt;$B$1,VLOOKUP(A555,[1]DI!$A$4:$B$15000,2,FALSE),0)</f>
        <v>0</v>
      </c>
      <c r="E555" s="14">
        <f t="shared" ca="1" si="249"/>
        <v>1</v>
      </c>
      <c r="F555" s="14">
        <f ca="1">(TRUNC(PRODUCT($E$12:$E554),16))</f>
        <v>1.0904939225537</v>
      </c>
      <c r="G555" s="14">
        <f t="shared" ca="1" si="250"/>
        <v>1.0303357001192099</v>
      </c>
      <c r="H555" s="14">
        <f t="shared" ca="1" si="251"/>
        <v>1.0583870099999999</v>
      </c>
      <c r="I555" s="13">
        <f t="shared" si="246"/>
        <v>1.6E-2</v>
      </c>
      <c r="J555" s="35">
        <f t="shared" si="252"/>
        <v>44491</v>
      </c>
      <c r="K555" s="2">
        <f t="shared" si="253"/>
        <v>149</v>
      </c>
      <c r="L555" s="18">
        <f t="shared" si="254"/>
        <v>150</v>
      </c>
      <c r="M555" s="12">
        <f t="shared" si="255"/>
        <v>1.009493199</v>
      </c>
      <c r="N555" s="12">
        <f t="shared" ca="1" si="256"/>
        <v>1.0684344889999999</v>
      </c>
      <c r="O555" s="18">
        <f t="shared" si="257"/>
        <v>0</v>
      </c>
      <c r="P555" s="14">
        <f t="shared" ca="1" si="258"/>
        <v>69.230806189999996</v>
      </c>
      <c r="Q555" s="21">
        <f t="shared" si="244"/>
        <v>0</v>
      </c>
      <c r="R555" s="14">
        <f t="shared" si="259"/>
        <v>0</v>
      </c>
      <c r="S555" s="4" t="str">
        <f t="shared" si="260"/>
        <v>A+J=</v>
      </c>
      <c r="T555" s="35">
        <f t="shared" si="261"/>
        <v>44781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1">
        <f t="shared" si="245"/>
        <v>44710</v>
      </c>
      <c r="B556" s="15">
        <f t="shared" ca="1" si="247"/>
        <v>1080.8670031900001</v>
      </c>
      <c r="C556" s="14">
        <f t="shared" ca="1" si="248"/>
        <v>1011.636197</v>
      </c>
      <c r="D556" s="13">
        <f ca="1">IF(A556&lt;$B$1,VLOOKUP(A556,[1]DI!$A$4:$B$15000,2,FALSE),0)</f>
        <v>0</v>
      </c>
      <c r="E556" s="14">
        <f t="shared" ca="1" si="249"/>
        <v>1</v>
      </c>
      <c r="F556" s="14">
        <f ca="1">(TRUNC(PRODUCT($E$12:$E555),16))</f>
        <v>1.0904939225537</v>
      </c>
      <c r="G556" s="14">
        <f t="shared" ca="1" si="250"/>
        <v>1.0303357001192099</v>
      </c>
      <c r="H556" s="14">
        <f t="shared" ca="1" si="251"/>
        <v>1.0583870099999999</v>
      </c>
      <c r="I556" s="13">
        <f t="shared" si="246"/>
        <v>1.6E-2</v>
      </c>
      <c r="J556" s="35">
        <f t="shared" si="252"/>
        <v>44491</v>
      </c>
      <c r="K556" s="2">
        <f t="shared" si="253"/>
        <v>149</v>
      </c>
      <c r="L556" s="18">
        <f t="shared" si="254"/>
        <v>150</v>
      </c>
      <c r="M556" s="12">
        <f t="shared" si="255"/>
        <v>1.009493199</v>
      </c>
      <c r="N556" s="12">
        <f t="shared" ca="1" si="256"/>
        <v>1.0684344889999999</v>
      </c>
      <c r="O556" s="18">
        <f t="shared" si="257"/>
        <v>0</v>
      </c>
      <c r="P556" s="14">
        <f t="shared" ca="1" si="258"/>
        <v>69.230806189999996</v>
      </c>
      <c r="Q556" s="21">
        <f t="shared" si="244"/>
        <v>0</v>
      </c>
      <c r="R556" s="14">
        <f t="shared" si="259"/>
        <v>0</v>
      </c>
      <c r="S556" s="4" t="str">
        <f t="shared" si="260"/>
        <v>A+J=</v>
      </c>
      <c r="T556" s="35">
        <f t="shared" si="261"/>
        <v>44781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1">
        <f t="shared" si="245"/>
        <v>44711</v>
      </c>
      <c r="B557" s="15">
        <f t="shared" ca="1" si="247"/>
        <v>1080.8670031900001</v>
      </c>
      <c r="C557" s="14">
        <f t="shared" ca="1" si="248"/>
        <v>1011.636197</v>
      </c>
      <c r="D557" s="13">
        <f ca="1">IF(A557&lt;$B$1,VLOOKUP(A557,[1]DI!$A$4:$B$15000,2,FALSE),0)</f>
        <v>0.1265</v>
      </c>
      <c r="E557" s="14">
        <f t="shared" ca="1" si="249"/>
        <v>1.0004727899999999</v>
      </c>
      <c r="F557" s="14">
        <f ca="1">(TRUNC(PRODUCT($E$12:$E556),16))</f>
        <v>1.0904939225537</v>
      </c>
      <c r="G557" s="14">
        <f t="shared" ca="1" si="250"/>
        <v>1.0303357001192099</v>
      </c>
      <c r="H557" s="14">
        <f t="shared" ca="1" si="251"/>
        <v>1.0583870099999999</v>
      </c>
      <c r="I557" s="13">
        <f t="shared" si="246"/>
        <v>1.6E-2</v>
      </c>
      <c r="J557" s="35">
        <f t="shared" si="252"/>
        <v>44491</v>
      </c>
      <c r="K557" s="2">
        <f t="shared" si="253"/>
        <v>150</v>
      </c>
      <c r="L557" s="18">
        <f t="shared" si="254"/>
        <v>150</v>
      </c>
      <c r="M557" s="12">
        <f t="shared" si="255"/>
        <v>1.009493199</v>
      </c>
      <c r="N557" s="12">
        <f t="shared" ca="1" si="256"/>
        <v>1.0684344889999999</v>
      </c>
      <c r="O557" s="18">
        <f t="shared" si="257"/>
        <v>0</v>
      </c>
      <c r="P557" s="14">
        <f t="shared" ca="1" si="258"/>
        <v>69.230806189999996</v>
      </c>
      <c r="Q557" s="21">
        <f t="shared" si="244"/>
        <v>0</v>
      </c>
      <c r="R557" s="14">
        <f t="shared" si="259"/>
        <v>0</v>
      </c>
      <c r="S557" s="4" t="str">
        <f t="shared" si="260"/>
        <v>A+J=</v>
      </c>
      <c r="T557" s="35">
        <f t="shared" si="261"/>
        <v>44781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1">
        <f t="shared" si="245"/>
        <v>44712</v>
      </c>
      <c r="B558" s="15">
        <f t="shared" ref="B558:B588" ca="1" si="262">IF(A558&lt;=TODAY(),C558+P558,IF(AND(A558&gt;TODAY(),A558&lt;=$B$1),IF(VLOOKUP(TODAY(),$A$10:$D$5000,4,FALSE)=0,"n.d",C558+P558),"n.d"))</f>
        <v>1081.44614974</v>
      </c>
      <c r="C558" s="14">
        <f t="shared" ref="C558:C588" ca="1" si="263">(C557-R557)</f>
        <v>1011.636197</v>
      </c>
      <c r="D558" s="13">
        <f ca="1">IF(A558&lt;$B$1,VLOOKUP(A558,[1]DI!$A$4:$B$15000,2,FALSE),0)</f>
        <v>0.1265</v>
      </c>
      <c r="E558" s="14">
        <f t="shared" ref="E558:E588" ca="1" si="264">ROUND(((1+D558)^(1/252)),8)</f>
        <v>1.0004727899999999</v>
      </c>
      <c r="F558" s="14">
        <f ca="1">(TRUNC(PRODUCT($E$12:$E557),16))</f>
        <v>1.0910094971753499</v>
      </c>
      <c r="G558" s="14">
        <f t="shared" ref="G558:G588" ca="1" si="265">IF(O557&gt;0,F557,G557)</f>
        <v>1.0303357001192099</v>
      </c>
      <c r="H558" s="14">
        <f t="shared" ref="H558:H588" ca="1" si="266">ROUND(F558/G558,8)</f>
        <v>1.0588874100000001</v>
      </c>
      <c r="I558" s="13">
        <f t="shared" si="246"/>
        <v>1.6E-2</v>
      </c>
      <c r="J558" s="35">
        <f t="shared" ref="J558:J588" si="267">IF(O557&gt;0,VLOOKUP(O557,W$12:AG$150,2),J557)</f>
        <v>44491</v>
      </c>
      <c r="K558" s="2">
        <f t="shared" ref="K558:K588" si="268">IF(A558&gt;J558,IF(NETWORKDAYS(J558,A558,$W$160:$W$544)-1=0,1,NETWORKDAYS(J558,A558,$W$160:$W$544)-1),0)</f>
        <v>151</v>
      </c>
      <c r="L558" s="18">
        <f t="shared" ref="L558:L588" si="269">IF(AND(K558=1,K557=1),1,IF(K558&gt;0,IF(K558=K557,K558+1,K558),0))</f>
        <v>151</v>
      </c>
      <c r="M558" s="12">
        <f t="shared" ref="M558:M588" si="270">ROUND((I558+1)^(L558/252),9)</f>
        <v>1.0095567889999999</v>
      </c>
      <c r="N558" s="12">
        <f t="shared" ref="N558:N588" ca="1" si="271">ROUND(H558*M558,9)</f>
        <v>1.0690069740000001</v>
      </c>
      <c r="O558" s="18">
        <f t="shared" ref="O558:O588" si="272">IF(VLOOKUP(A558,X$12:AE$150,8)=VLOOKUP(A557,X$12:AE$150,8),0,VLOOKUP(A558,X$12:AE$150,8))</f>
        <v>0</v>
      </c>
      <c r="P558" s="14">
        <f t="shared" ref="P558:P588" ca="1" si="273">TRUNC(((N558-1)*C558),8)</f>
        <v>69.80995274</v>
      </c>
      <c r="Q558" s="21">
        <f t="shared" si="244"/>
        <v>0</v>
      </c>
      <c r="R558" s="14">
        <f t="shared" ref="R558:R588" si="274">IF(Q558&gt;0,TRUNC(Q558*C558,8),0)</f>
        <v>0</v>
      </c>
      <c r="S558" s="4" t="str">
        <f t="shared" ref="S558:S588" si="275">IF(O557&gt;0,VLOOKUP(O557,W$12:AG$150,10),S557)</f>
        <v>A+J=</v>
      </c>
      <c r="T558" s="35">
        <f t="shared" ref="T558:T588" si="276">IF(O557&gt;0,VLOOKUP(O557,W$12:AG$150,11),T557)</f>
        <v>44781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1">
        <f t="shared" si="245"/>
        <v>44713</v>
      </c>
      <c r="B559" s="15">
        <f t="shared" ca="1" si="262"/>
        <v>1082.02559877</v>
      </c>
      <c r="C559" s="14">
        <f t="shared" ca="1" si="263"/>
        <v>1011.636197</v>
      </c>
      <c r="D559" s="13">
        <f ca="1">IF(A559&lt;$B$1,VLOOKUP(A559,[1]DI!$A$4:$B$15000,2,FALSE),0)</f>
        <v>0.1265</v>
      </c>
      <c r="E559" s="14">
        <f t="shared" ca="1" si="264"/>
        <v>1.0004727899999999</v>
      </c>
      <c r="F559" s="14">
        <f ca="1">(TRUNC(PRODUCT($E$12:$E558),16))</f>
        <v>1.09152531555552</v>
      </c>
      <c r="G559" s="14">
        <f t="shared" ca="1" si="265"/>
        <v>1.0303357001192099</v>
      </c>
      <c r="H559" s="14">
        <f t="shared" ca="1" si="266"/>
        <v>1.05938804</v>
      </c>
      <c r="I559" s="13">
        <f t="shared" si="246"/>
        <v>1.6E-2</v>
      </c>
      <c r="J559" s="35">
        <f t="shared" si="267"/>
        <v>44491</v>
      </c>
      <c r="K559" s="2">
        <f t="shared" si="268"/>
        <v>152</v>
      </c>
      <c r="L559" s="18">
        <f t="shared" si="269"/>
        <v>152</v>
      </c>
      <c r="M559" s="12">
        <f t="shared" si="270"/>
        <v>1.009620382</v>
      </c>
      <c r="N559" s="12">
        <f t="shared" ca="1" si="271"/>
        <v>1.0695797579999999</v>
      </c>
      <c r="O559" s="18">
        <f t="shared" si="272"/>
        <v>0</v>
      </c>
      <c r="P559" s="14">
        <f t="shared" ca="1" si="273"/>
        <v>70.389401770000006</v>
      </c>
      <c r="Q559" s="21">
        <f t="shared" si="244"/>
        <v>0</v>
      </c>
      <c r="R559" s="14">
        <f t="shared" si="274"/>
        <v>0</v>
      </c>
      <c r="S559" s="4" t="str">
        <f t="shared" si="275"/>
        <v>A+J=</v>
      </c>
      <c r="T559" s="35">
        <f t="shared" si="276"/>
        <v>44781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</row>
    <row r="560" spans="1:149" x14ac:dyDescent="0.15">
      <c r="A560" s="41">
        <f t="shared" si="245"/>
        <v>44714</v>
      </c>
      <c r="B560" s="15">
        <f t="shared" ca="1" si="262"/>
        <v>1082.60536241</v>
      </c>
      <c r="C560" s="14">
        <f t="shared" ca="1" si="263"/>
        <v>1011.636197</v>
      </c>
      <c r="D560" s="13">
        <f ca="1">IF(A560&lt;$B$1,VLOOKUP(A560,[1]DI!$A$4:$B$15000,2,FALSE),0)</f>
        <v>0.1265</v>
      </c>
      <c r="E560" s="14">
        <f t="shared" ca="1" si="264"/>
        <v>1.0004727899999999</v>
      </c>
      <c r="F560" s="14">
        <f ca="1">(TRUNC(PRODUCT($E$12:$E559),16))</f>
        <v>1.09204137780946</v>
      </c>
      <c r="G560" s="14">
        <f t="shared" ca="1" si="265"/>
        <v>1.0303357001192099</v>
      </c>
      <c r="H560" s="14">
        <f t="shared" ca="1" si="266"/>
        <v>1.05988891</v>
      </c>
      <c r="I560" s="13">
        <f t="shared" si="246"/>
        <v>1.6E-2</v>
      </c>
      <c r="J560" s="35">
        <f t="shared" si="267"/>
        <v>44491</v>
      </c>
      <c r="K560" s="2">
        <f t="shared" si="268"/>
        <v>153</v>
      </c>
      <c r="L560" s="18">
        <f t="shared" si="269"/>
        <v>153</v>
      </c>
      <c r="M560" s="12">
        <f t="shared" si="270"/>
        <v>1.0096839799999999</v>
      </c>
      <c r="N560" s="12">
        <f t="shared" ca="1" si="271"/>
        <v>1.070152853</v>
      </c>
      <c r="O560" s="18">
        <f t="shared" si="272"/>
        <v>0</v>
      </c>
      <c r="P560" s="14">
        <f t="shared" ca="1" si="273"/>
        <v>70.969165410000002</v>
      </c>
      <c r="Q560" s="21">
        <f t="shared" si="244"/>
        <v>0</v>
      </c>
      <c r="R560" s="14">
        <f t="shared" si="274"/>
        <v>0</v>
      </c>
      <c r="S560" s="4" t="str">
        <f t="shared" si="275"/>
        <v>A+J=</v>
      </c>
      <c r="T560" s="35">
        <f t="shared" si="276"/>
        <v>44781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</row>
    <row r="561" spans="1:149" x14ac:dyDescent="0.15">
      <c r="A561" s="41">
        <f t="shared" si="245"/>
        <v>44715</v>
      </c>
      <c r="B561" s="15">
        <f t="shared" ca="1" si="262"/>
        <v>1083.18542955</v>
      </c>
      <c r="C561" s="14">
        <f t="shared" ca="1" si="263"/>
        <v>1011.636197</v>
      </c>
      <c r="D561" s="13">
        <f ca="1">IF(A561&lt;$B$1,VLOOKUP(A561,[1]DI!$A$4:$B$15000,2,FALSE),0)</f>
        <v>0.1265</v>
      </c>
      <c r="E561" s="14">
        <f t="shared" ca="1" si="264"/>
        <v>1.0004727899999999</v>
      </c>
      <c r="F561" s="14">
        <f ca="1">(TRUNC(PRODUCT($E$12:$E560),16))</f>
        <v>1.09255768405247</v>
      </c>
      <c r="G561" s="14">
        <f t="shared" ca="1" si="265"/>
        <v>1.0303357001192099</v>
      </c>
      <c r="H561" s="14">
        <f t="shared" ca="1" si="266"/>
        <v>1.0603900100000001</v>
      </c>
      <c r="I561" s="13">
        <f t="shared" si="246"/>
        <v>1.6E-2</v>
      </c>
      <c r="J561" s="35">
        <f t="shared" si="267"/>
        <v>44491</v>
      </c>
      <c r="K561" s="2">
        <f t="shared" si="268"/>
        <v>154</v>
      </c>
      <c r="L561" s="18">
        <f t="shared" si="269"/>
        <v>154</v>
      </c>
      <c r="M561" s="12">
        <f t="shared" si="270"/>
        <v>1.0097475810000001</v>
      </c>
      <c r="N561" s="12">
        <f t="shared" ca="1" si="271"/>
        <v>1.0707262479999999</v>
      </c>
      <c r="O561" s="18">
        <f t="shared" si="272"/>
        <v>0</v>
      </c>
      <c r="P561" s="14">
        <f t="shared" ca="1" si="273"/>
        <v>71.549232549999999</v>
      </c>
      <c r="Q561" s="21">
        <f t="shared" si="244"/>
        <v>0</v>
      </c>
      <c r="R561" s="14">
        <f t="shared" si="274"/>
        <v>0</v>
      </c>
      <c r="S561" s="4" t="str">
        <f t="shared" si="275"/>
        <v>A+J=</v>
      </c>
      <c r="T561" s="35">
        <f t="shared" si="276"/>
        <v>44781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1">
        <f t="shared" si="245"/>
        <v>44716</v>
      </c>
      <c r="B562" s="15">
        <f t="shared" ca="1" si="262"/>
        <v>1083.76581029</v>
      </c>
      <c r="C562" s="14">
        <f t="shared" ca="1" si="263"/>
        <v>1011.636197</v>
      </c>
      <c r="D562" s="13">
        <f ca="1">IF(A562&lt;$B$1,VLOOKUP(A562,[1]DI!$A$4:$B$15000,2,FALSE),0)</f>
        <v>0</v>
      </c>
      <c r="E562" s="14">
        <f t="shared" ca="1" si="264"/>
        <v>1</v>
      </c>
      <c r="F562" s="14">
        <f ca="1">(TRUNC(PRODUCT($E$12:$E561),16))</f>
        <v>1.09307423439992</v>
      </c>
      <c r="G562" s="14">
        <f t="shared" ca="1" si="265"/>
        <v>1.0303357001192099</v>
      </c>
      <c r="H562" s="14">
        <f t="shared" ca="1" si="266"/>
        <v>1.0608913499999999</v>
      </c>
      <c r="I562" s="13">
        <f t="shared" si="246"/>
        <v>1.6E-2</v>
      </c>
      <c r="J562" s="35">
        <f t="shared" si="267"/>
        <v>44491</v>
      </c>
      <c r="K562" s="2">
        <f t="shared" si="268"/>
        <v>154</v>
      </c>
      <c r="L562" s="18">
        <f t="shared" si="269"/>
        <v>155</v>
      </c>
      <c r="M562" s="12">
        <f t="shared" si="270"/>
        <v>1.0098111869999999</v>
      </c>
      <c r="N562" s="12">
        <f t="shared" ca="1" si="271"/>
        <v>1.071299953</v>
      </c>
      <c r="O562" s="18">
        <f t="shared" si="272"/>
        <v>0</v>
      </c>
      <c r="P562" s="14">
        <f t="shared" ca="1" si="273"/>
        <v>72.129613289999995</v>
      </c>
      <c r="Q562" s="21">
        <f t="shared" si="244"/>
        <v>0</v>
      </c>
      <c r="R562" s="14">
        <f t="shared" si="274"/>
        <v>0</v>
      </c>
      <c r="S562" s="4" t="str">
        <f t="shared" si="275"/>
        <v>A+J=</v>
      </c>
      <c r="T562" s="35">
        <f t="shared" si="276"/>
        <v>44781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1">
        <f t="shared" si="245"/>
        <v>44717</v>
      </c>
      <c r="B563" s="15">
        <f t="shared" ca="1" si="262"/>
        <v>1083.76581029</v>
      </c>
      <c r="C563" s="14">
        <f t="shared" ca="1" si="263"/>
        <v>1011.636197</v>
      </c>
      <c r="D563" s="13">
        <f ca="1">IF(A563&lt;$B$1,VLOOKUP(A563,[1]DI!$A$4:$B$15000,2,FALSE),0)</f>
        <v>0</v>
      </c>
      <c r="E563" s="14">
        <f t="shared" ca="1" si="264"/>
        <v>1</v>
      </c>
      <c r="F563" s="14">
        <f ca="1">(TRUNC(PRODUCT($E$12:$E562),16))</f>
        <v>1.09307423439992</v>
      </c>
      <c r="G563" s="14">
        <f t="shared" ca="1" si="265"/>
        <v>1.0303357001192099</v>
      </c>
      <c r="H563" s="14">
        <f t="shared" ca="1" si="266"/>
        <v>1.0608913499999999</v>
      </c>
      <c r="I563" s="13">
        <f t="shared" si="246"/>
        <v>1.6E-2</v>
      </c>
      <c r="J563" s="35">
        <f t="shared" si="267"/>
        <v>44491</v>
      </c>
      <c r="K563" s="2">
        <f t="shared" si="268"/>
        <v>154</v>
      </c>
      <c r="L563" s="18">
        <f t="shared" si="269"/>
        <v>155</v>
      </c>
      <c r="M563" s="12">
        <f t="shared" si="270"/>
        <v>1.0098111869999999</v>
      </c>
      <c r="N563" s="12">
        <f t="shared" ca="1" si="271"/>
        <v>1.071299953</v>
      </c>
      <c r="O563" s="18">
        <f t="shared" si="272"/>
        <v>0</v>
      </c>
      <c r="P563" s="14">
        <f t="shared" ca="1" si="273"/>
        <v>72.129613289999995</v>
      </c>
      <c r="Q563" s="21">
        <f t="shared" si="244"/>
        <v>0</v>
      </c>
      <c r="R563" s="14">
        <f t="shared" si="274"/>
        <v>0</v>
      </c>
      <c r="S563" s="4" t="str">
        <f t="shared" si="275"/>
        <v>A+J=</v>
      </c>
      <c r="T563" s="35">
        <f t="shared" si="276"/>
        <v>44781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1">
        <f t="shared" si="245"/>
        <v>44718</v>
      </c>
      <c r="B564" s="15">
        <f t="shared" ca="1" si="262"/>
        <v>1083.76581029</v>
      </c>
      <c r="C564" s="14">
        <f t="shared" ca="1" si="263"/>
        <v>1011.636197</v>
      </c>
      <c r="D564" s="13">
        <f ca="1">IF(A564&lt;$B$1,VLOOKUP(A564,[1]DI!$A$4:$B$15000,2,FALSE),0)</f>
        <v>0.1265</v>
      </c>
      <c r="E564" s="14">
        <f t="shared" ca="1" si="264"/>
        <v>1.0004727899999999</v>
      </c>
      <c r="F564" s="14">
        <f ca="1">(TRUNC(PRODUCT($E$12:$E563),16))</f>
        <v>1.09307423439992</v>
      </c>
      <c r="G564" s="14">
        <f t="shared" ca="1" si="265"/>
        <v>1.0303357001192099</v>
      </c>
      <c r="H564" s="14">
        <f t="shared" ca="1" si="266"/>
        <v>1.0608913499999999</v>
      </c>
      <c r="I564" s="13">
        <f t="shared" si="246"/>
        <v>1.6E-2</v>
      </c>
      <c r="J564" s="35">
        <f t="shared" si="267"/>
        <v>44491</v>
      </c>
      <c r="K564" s="2">
        <f t="shared" si="268"/>
        <v>155</v>
      </c>
      <c r="L564" s="18">
        <f t="shared" si="269"/>
        <v>155</v>
      </c>
      <c r="M564" s="12">
        <f t="shared" si="270"/>
        <v>1.0098111869999999</v>
      </c>
      <c r="N564" s="12">
        <f t="shared" ca="1" si="271"/>
        <v>1.071299953</v>
      </c>
      <c r="O564" s="18">
        <f t="shared" si="272"/>
        <v>0</v>
      </c>
      <c r="P564" s="14">
        <f t="shared" ca="1" si="273"/>
        <v>72.129613289999995</v>
      </c>
      <c r="Q564" s="21">
        <f t="shared" si="244"/>
        <v>0</v>
      </c>
      <c r="R564" s="14">
        <f t="shared" si="274"/>
        <v>0</v>
      </c>
      <c r="S564" s="4" t="str">
        <f t="shared" si="275"/>
        <v>A+J=</v>
      </c>
      <c r="T564" s="35">
        <f t="shared" si="276"/>
        <v>44781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1">
        <f t="shared" si="245"/>
        <v>44719</v>
      </c>
      <c r="B565" s="15">
        <f t="shared" ca="1" si="262"/>
        <v>1084.34650566</v>
      </c>
      <c r="C565" s="14">
        <f t="shared" ca="1" si="263"/>
        <v>1011.636197</v>
      </c>
      <c r="D565" s="13">
        <f ca="1">IF(A565&lt;$B$1,VLOOKUP(A565,[1]DI!$A$4:$B$15000,2,FALSE),0)</f>
        <v>0.1265</v>
      </c>
      <c r="E565" s="14">
        <f t="shared" ca="1" si="264"/>
        <v>1.0004727899999999</v>
      </c>
      <c r="F565" s="14">
        <f ca="1">(TRUNC(PRODUCT($E$12:$E564),16))</f>
        <v>1.0935910289672</v>
      </c>
      <c r="G565" s="14">
        <f t="shared" ca="1" si="265"/>
        <v>1.0303357001192099</v>
      </c>
      <c r="H565" s="14">
        <f t="shared" ca="1" si="266"/>
        <v>1.06139293</v>
      </c>
      <c r="I565" s="13">
        <f t="shared" si="246"/>
        <v>1.6E-2</v>
      </c>
      <c r="J565" s="35">
        <f t="shared" si="267"/>
        <v>44491</v>
      </c>
      <c r="K565" s="2">
        <f t="shared" si="268"/>
        <v>156</v>
      </c>
      <c r="L565" s="18">
        <f t="shared" si="269"/>
        <v>156</v>
      </c>
      <c r="M565" s="12">
        <f t="shared" si="270"/>
        <v>1.0098747960000001</v>
      </c>
      <c r="N565" s="12">
        <f t="shared" ca="1" si="271"/>
        <v>1.0718739690000001</v>
      </c>
      <c r="O565" s="18">
        <f t="shared" si="272"/>
        <v>0</v>
      </c>
      <c r="P565" s="14">
        <f t="shared" ca="1" si="273"/>
        <v>72.710308659999995</v>
      </c>
      <c r="Q565" s="21">
        <f t="shared" si="244"/>
        <v>0</v>
      </c>
      <c r="R565" s="14">
        <f t="shared" si="274"/>
        <v>0</v>
      </c>
      <c r="S565" s="4" t="str">
        <f t="shared" si="275"/>
        <v>A+J=</v>
      </c>
      <c r="T565" s="35">
        <f t="shared" si="276"/>
        <v>44781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1">
        <f t="shared" si="245"/>
        <v>44720</v>
      </c>
      <c r="B566" s="15">
        <f t="shared" ca="1" si="262"/>
        <v>1084.9275146300001</v>
      </c>
      <c r="C566" s="14">
        <f t="shared" ca="1" si="263"/>
        <v>1011.636197</v>
      </c>
      <c r="D566" s="13">
        <f ca="1">IF(A566&lt;$B$1,VLOOKUP(A566,[1]DI!$A$4:$B$15000,2,FALSE),0)</f>
        <v>0.1265</v>
      </c>
      <c r="E566" s="14">
        <f t="shared" ca="1" si="264"/>
        <v>1.0004727899999999</v>
      </c>
      <c r="F566" s="14">
        <f ca="1">(TRUNC(PRODUCT($E$12:$E565),16))</f>
        <v>1.0941080678697801</v>
      </c>
      <c r="G566" s="14">
        <f t="shared" ca="1" si="265"/>
        <v>1.0303357001192099</v>
      </c>
      <c r="H566" s="14">
        <f t="shared" ca="1" si="266"/>
        <v>1.06189475</v>
      </c>
      <c r="I566" s="13">
        <f t="shared" si="246"/>
        <v>1.6E-2</v>
      </c>
      <c r="J566" s="35">
        <f t="shared" si="267"/>
        <v>44491</v>
      </c>
      <c r="K566" s="2">
        <f t="shared" si="268"/>
        <v>157</v>
      </c>
      <c r="L566" s="18">
        <f t="shared" si="269"/>
        <v>157</v>
      </c>
      <c r="M566" s="12">
        <f t="shared" si="270"/>
        <v>1.00993841</v>
      </c>
      <c r="N566" s="12">
        <f t="shared" ca="1" si="271"/>
        <v>1.0724482950000001</v>
      </c>
      <c r="O566" s="18">
        <f t="shared" si="272"/>
        <v>0</v>
      </c>
      <c r="P566" s="14">
        <f t="shared" ca="1" si="273"/>
        <v>73.291317629999995</v>
      </c>
      <c r="Q566" s="21">
        <f t="shared" si="244"/>
        <v>0</v>
      </c>
      <c r="R566" s="14">
        <f t="shared" si="274"/>
        <v>0</v>
      </c>
      <c r="S566" s="4" t="str">
        <f t="shared" si="275"/>
        <v>A+J=</v>
      </c>
      <c r="T566" s="35">
        <f t="shared" si="276"/>
        <v>44781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1">
        <f t="shared" si="245"/>
        <v>44721</v>
      </c>
      <c r="B567" s="15">
        <f t="shared" ca="1" si="262"/>
        <v>1085.5088270900001</v>
      </c>
      <c r="C567" s="14">
        <f t="shared" ca="1" si="263"/>
        <v>1011.636197</v>
      </c>
      <c r="D567" s="13">
        <f ca="1">IF(A567&lt;$B$1,VLOOKUP(A567,[1]DI!$A$4:$B$15000,2,FALSE),0)</f>
        <v>0.1265</v>
      </c>
      <c r="E567" s="14">
        <f t="shared" ca="1" si="264"/>
        <v>1.0004727899999999</v>
      </c>
      <c r="F567" s="14">
        <f ca="1">(TRUNC(PRODUCT($E$12:$E566),16))</f>
        <v>1.09462535122319</v>
      </c>
      <c r="G567" s="14">
        <f t="shared" ca="1" si="265"/>
        <v>1.0303357001192099</v>
      </c>
      <c r="H567" s="14">
        <f t="shared" ca="1" si="266"/>
        <v>1.0623967999999999</v>
      </c>
      <c r="I567" s="13">
        <f t="shared" si="246"/>
        <v>1.6E-2</v>
      </c>
      <c r="J567" s="35">
        <f t="shared" si="267"/>
        <v>44491</v>
      </c>
      <c r="K567" s="2">
        <f t="shared" si="268"/>
        <v>158</v>
      </c>
      <c r="L567" s="18">
        <f t="shared" si="269"/>
        <v>158</v>
      </c>
      <c r="M567" s="12">
        <f t="shared" si="270"/>
        <v>1.0100020270000001</v>
      </c>
      <c r="N567" s="12">
        <f t="shared" ca="1" si="271"/>
        <v>1.073022921</v>
      </c>
      <c r="O567" s="18">
        <f t="shared" si="272"/>
        <v>0</v>
      </c>
      <c r="P567" s="14">
        <f t="shared" ca="1" si="273"/>
        <v>73.872630090000001</v>
      </c>
      <c r="Q567" s="21">
        <f t="shared" si="244"/>
        <v>0</v>
      </c>
      <c r="R567" s="14">
        <f t="shared" si="274"/>
        <v>0</v>
      </c>
      <c r="S567" s="4" t="str">
        <f t="shared" si="275"/>
        <v>A+J=</v>
      </c>
      <c r="T567" s="35">
        <f t="shared" si="276"/>
        <v>44781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1">
        <f t="shared" si="245"/>
        <v>44722</v>
      </c>
      <c r="B568" s="15">
        <f t="shared" ca="1" si="262"/>
        <v>1086.0904551799999</v>
      </c>
      <c r="C568" s="14">
        <f t="shared" ca="1" si="263"/>
        <v>1011.636197</v>
      </c>
      <c r="D568" s="13">
        <f ca="1">IF(A568&lt;$B$1,VLOOKUP(A568,[1]DI!$A$4:$B$15000,2,FALSE),0)</f>
        <v>0.1265</v>
      </c>
      <c r="E568" s="14">
        <f t="shared" ca="1" si="264"/>
        <v>1.0004727899999999</v>
      </c>
      <c r="F568" s="14">
        <f ca="1">(TRUNC(PRODUCT($E$12:$E567),16))</f>
        <v>1.095142879143</v>
      </c>
      <c r="G568" s="14">
        <f t="shared" ca="1" si="265"/>
        <v>1.0303357001192099</v>
      </c>
      <c r="H568" s="14">
        <f t="shared" ca="1" si="266"/>
        <v>1.0628990899999999</v>
      </c>
      <c r="I568" s="13">
        <f t="shared" si="246"/>
        <v>1.6E-2</v>
      </c>
      <c r="J568" s="35">
        <f t="shared" si="267"/>
        <v>44491</v>
      </c>
      <c r="K568" s="2">
        <f t="shared" si="268"/>
        <v>159</v>
      </c>
      <c r="L568" s="18">
        <f t="shared" si="269"/>
        <v>159</v>
      </c>
      <c r="M568" s="12">
        <f t="shared" si="270"/>
        <v>1.010065649</v>
      </c>
      <c r="N568" s="12">
        <f t="shared" ca="1" si="271"/>
        <v>1.0735978589999999</v>
      </c>
      <c r="O568" s="18">
        <f t="shared" si="272"/>
        <v>0</v>
      </c>
      <c r="P568" s="14">
        <f t="shared" ca="1" si="273"/>
        <v>74.454258179999997</v>
      </c>
      <c r="Q568" s="21">
        <f t="shared" si="244"/>
        <v>0</v>
      </c>
      <c r="R568" s="14">
        <f t="shared" si="274"/>
        <v>0</v>
      </c>
      <c r="S568" s="4" t="str">
        <f t="shared" si="275"/>
        <v>A+J=</v>
      </c>
      <c r="T568" s="35">
        <f t="shared" si="276"/>
        <v>44781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1">
        <f t="shared" si="245"/>
        <v>44723</v>
      </c>
      <c r="B569" s="15">
        <f t="shared" ca="1" si="262"/>
        <v>1086.6723958699999</v>
      </c>
      <c r="C569" s="14">
        <f t="shared" ca="1" si="263"/>
        <v>1011.636197</v>
      </c>
      <c r="D569" s="13">
        <f ca="1">IF(A569&lt;$B$1,VLOOKUP(A569,[1]DI!$A$4:$B$15000,2,FALSE),0)</f>
        <v>0</v>
      </c>
      <c r="E569" s="14">
        <f t="shared" ca="1" si="264"/>
        <v>1</v>
      </c>
      <c r="F569" s="14">
        <f ca="1">(TRUNC(PRODUCT($E$12:$E568),16))</f>
        <v>1.09566065174483</v>
      </c>
      <c r="G569" s="14">
        <f t="shared" ca="1" si="265"/>
        <v>1.0303357001192099</v>
      </c>
      <c r="H569" s="14">
        <f t="shared" ca="1" si="266"/>
        <v>1.06340162</v>
      </c>
      <c r="I569" s="13">
        <f t="shared" si="246"/>
        <v>1.6E-2</v>
      </c>
      <c r="J569" s="35">
        <f t="shared" si="267"/>
        <v>44491</v>
      </c>
      <c r="K569" s="2">
        <f t="shared" si="268"/>
        <v>159</v>
      </c>
      <c r="L569" s="18">
        <f t="shared" si="269"/>
        <v>160</v>
      </c>
      <c r="M569" s="12">
        <f t="shared" si="270"/>
        <v>1.0101292740000001</v>
      </c>
      <c r="N569" s="12">
        <f t="shared" ca="1" si="271"/>
        <v>1.0741731059999999</v>
      </c>
      <c r="O569" s="18">
        <f t="shared" si="272"/>
        <v>0</v>
      </c>
      <c r="P569" s="14">
        <f t="shared" ca="1" si="273"/>
        <v>75.036198870000007</v>
      </c>
      <c r="Q569" s="21">
        <f t="shared" si="244"/>
        <v>0</v>
      </c>
      <c r="R569" s="14">
        <f t="shared" si="274"/>
        <v>0</v>
      </c>
      <c r="S569" s="4" t="str">
        <f t="shared" si="275"/>
        <v>A+J=</v>
      </c>
      <c r="T569" s="35">
        <f t="shared" si="276"/>
        <v>44781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1">
        <f t="shared" si="245"/>
        <v>44724</v>
      </c>
      <c r="B570" s="15">
        <f t="shared" ca="1" si="262"/>
        <v>1086.6723958699999</v>
      </c>
      <c r="C570" s="14">
        <f t="shared" ca="1" si="263"/>
        <v>1011.636197</v>
      </c>
      <c r="D570" s="13">
        <f ca="1">IF(A570&lt;$B$1,VLOOKUP(A570,[1]DI!$A$4:$B$15000,2,FALSE),0)</f>
        <v>0</v>
      </c>
      <c r="E570" s="14">
        <f t="shared" ca="1" si="264"/>
        <v>1</v>
      </c>
      <c r="F570" s="14">
        <f ca="1">(TRUNC(PRODUCT($E$12:$E569),16))</f>
        <v>1.09566065174483</v>
      </c>
      <c r="G570" s="14">
        <f t="shared" ca="1" si="265"/>
        <v>1.0303357001192099</v>
      </c>
      <c r="H570" s="14">
        <f t="shared" ca="1" si="266"/>
        <v>1.06340162</v>
      </c>
      <c r="I570" s="13">
        <f t="shared" si="246"/>
        <v>1.6E-2</v>
      </c>
      <c r="J570" s="35">
        <f t="shared" si="267"/>
        <v>44491</v>
      </c>
      <c r="K570" s="2">
        <f t="shared" si="268"/>
        <v>159</v>
      </c>
      <c r="L570" s="18">
        <f t="shared" si="269"/>
        <v>160</v>
      </c>
      <c r="M570" s="12">
        <f t="shared" si="270"/>
        <v>1.0101292740000001</v>
      </c>
      <c r="N570" s="12">
        <f t="shared" ca="1" si="271"/>
        <v>1.0741731059999999</v>
      </c>
      <c r="O570" s="18">
        <f t="shared" si="272"/>
        <v>0</v>
      </c>
      <c r="P570" s="14">
        <f t="shared" ca="1" si="273"/>
        <v>75.036198870000007</v>
      </c>
      <c r="Q570" s="21">
        <f t="shared" si="244"/>
        <v>0</v>
      </c>
      <c r="R570" s="14">
        <f t="shared" si="274"/>
        <v>0</v>
      </c>
      <c r="S570" s="4" t="str">
        <f t="shared" si="275"/>
        <v>A+J=</v>
      </c>
      <c r="T570" s="35">
        <f t="shared" si="276"/>
        <v>44781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1">
        <f t="shared" si="245"/>
        <v>44725</v>
      </c>
      <c r="B571" s="15">
        <f t="shared" ca="1" si="262"/>
        <v>1086.6723958699999</v>
      </c>
      <c r="C571" s="14">
        <f t="shared" ca="1" si="263"/>
        <v>1011.636197</v>
      </c>
      <c r="D571" s="13">
        <f ca="1">IF(A571&lt;$B$1,VLOOKUP(A571,[1]DI!$A$4:$B$15000,2,FALSE),0)</f>
        <v>0.1265</v>
      </c>
      <c r="E571" s="14">
        <f t="shared" ca="1" si="264"/>
        <v>1.0004727899999999</v>
      </c>
      <c r="F571" s="14">
        <f ca="1">(TRUNC(PRODUCT($E$12:$E570),16))</f>
        <v>1.09566065174483</v>
      </c>
      <c r="G571" s="14">
        <f t="shared" ca="1" si="265"/>
        <v>1.0303357001192099</v>
      </c>
      <c r="H571" s="14">
        <f t="shared" ca="1" si="266"/>
        <v>1.06340162</v>
      </c>
      <c r="I571" s="13">
        <f t="shared" si="246"/>
        <v>1.6E-2</v>
      </c>
      <c r="J571" s="35">
        <f t="shared" si="267"/>
        <v>44491</v>
      </c>
      <c r="K571" s="2">
        <f t="shared" si="268"/>
        <v>160</v>
      </c>
      <c r="L571" s="18">
        <f t="shared" si="269"/>
        <v>160</v>
      </c>
      <c r="M571" s="12">
        <f t="shared" si="270"/>
        <v>1.0101292740000001</v>
      </c>
      <c r="N571" s="12">
        <f t="shared" ca="1" si="271"/>
        <v>1.0741731059999999</v>
      </c>
      <c r="O571" s="18">
        <f t="shared" si="272"/>
        <v>0</v>
      </c>
      <c r="P571" s="14">
        <f t="shared" ca="1" si="273"/>
        <v>75.036198870000007</v>
      </c>
      <c r="Q571" s="21">
        <f t="shared" si="244"/>
        <v>0</v>
      </c>
      <c r="R571" s="14">
        <f t="shared" si="274"/>
        <v>0</v>
      </c>
      <c r="S571" s="4" t="str">
        <f t="shared" si="275"/>
        <v>A+J=</v>
      </c>
      <c r="T571" s="35">
        <f t="shared" si="276"/>
        <v>44781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1">
        <f t="shared" si="245"/>
        <v>44726</v>
      </c>
      <c r="B572" s="15">
        <f t="shared" ca="1" si="262"/>
        <v>1087.25464207</v>
      </c>
      <c r="C572" s="14">
        <f t="shared" ca="1" si="263"/>
        <v>1011.636197</v>
      </c>
      <c r="D572" s="13">
        <f ca="1">IF(A572&lt;$B$1,VLOOKUP(A572,[1]DI!$A$4:$B$15000,2,FALSE),0)</f>
        <v>0.1265</v>
      </c>
      <c r="E572" s="14">
        <f t="shared" ca="1" si="264"/>
        <v>1.0004727899999999</v>
      </c>
      <c r="F572" s="14">
        <f ca="1">(TRUNC(PRODUCT($E$12:$E571),16))</f>
        <v>1.09617866914436</v>
      </c>
      <c r="G572" s="14">
        <f t="shared" ca="1" si="265"/>
        <v>1.0303357001192099</v>
      </c>
      <c r="H572" s="14">
        <f t="shared" ca="1" si="266"/>
        <v>1.0639043800000001</v>
      </c>
      <c r="I572" s="13">
        <f t="shared" si="246"/>
        <v>1.6E-2</v>
      </c>
      <c r="J572" s="35">
        <f t="shared" si="267"/>
        <v>44491</v>
      </c>
      <c r="K572" s="2">
        <f t="shared" si="268"/>
        <v>161</v>
      </c>
      <c r="L572" s="18">
        <f t="shared" si="269"/>
        <v>161</v>
      </c>
      <c r="M572" s="12">
        <f t="shared" si="270"/>
        <v>1.0101929039999999</v>
      </c>
      <c r="N572" s="12">
        <f t="shared" ca="1" si="271"/>
        <v>1.0747486550000001</v>
      </c>
      <c r="O572" s="18">
        <f t="shared" si="272"/>
        <v>0</v>
      </c>
      <c r="P572" s="14">
        <f t="shared" ca="1" si="273"/>
        <v>75.618445070000007</v>
      </c>
      <c r="Q572" s="21">
        <f t="shared" si="244"/>
        <v>0</v>
      </c>
      <c r="R572" s="14">
        <f t="shared" si="274"/>
        <v>0</v>
      </c>
      <c r="S572" s="4" t="str">
        <f t="shared" si="275"/>
        <v>A+J=</v>
      </c>
      <c r="T572" s="35">
        <f t="shared" si="276"/>
        <v>44781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1">
        <f t="shared" si="245"/>
        <v>44727</v>
      </c>
      <c r="B573" s="15">
        <f t="shared" ca="1" si="262"/>
        <v>1087.8372120000001</v>
      </c>
      <c r="C573" s="14">
        <f t="shared" ca="1" si="263"/>
        <v>1011.636197</v>
      </c>
      <c r="D573" s="13">
        <f ca="1">IF(A573&lt;$B$1,VLOOKUP(A573,[1]DI!$A$4:$B$15000,2,FALSE),0)</f>
        <v>0.1265</v>
      </c>
      <c r="E573" s="14">
        <f t="shared" ca="1" si="264"/>
        <v>1.0004727899999999</v>
      </c>
      <c r="F573" s="14">
        <f ca="1">(TRUNC(PRODUCT($E$12:$E572),16))</f>
        <v>1.09669693145735</v>
      </c>
      <c r="G573" s="14">
        <f t="shared" ca="1" si="265"/>
        <v>1.0303357001192099</v>
      </c>
      <c r="H573" s="14">
        <f t="shared" ca="1" si="266"/>
        <v>1.06440739</v>
      </c>
      <c r="I573" s="13">
        <f t="shared" si="246"/>
        <v>1.6E-2</v>
      </c>
      <c r="J573" s="35">
        <f t="shared" si="267"/>
        <v>44491</v>
      </c>
      <c r="K573" s="2">
        <f t="shared" si="268"/>
        <v>162</v>
      </c>
      <c r="L573" s="18">
        <f t="shared" si="269"/>
        <v>162</v>
      </c>
      <c r="M573" s="12">
        <f t="shared" si="270"/>
        <v>1.0102565370000001</v>
      </c>
      <c r="N573" s="12">
        <f t="shared" ca="1" si="271"/>
        <v>1.075324524</v>
      </c>
      <c r="O573" s="18">
        <f t="shared" si="272"/>
        <v>0</v>
      </c>
      <c r="P573" s="14">
        <f t="shared" ca="1" si="273"/>
        <v>76.201014999999998</v>
      </c>
      <c r="Q573" s="21">
        <f t="shared" si="244"/>
        <v>0</v>
      </c>
      <c r="R573" s="14">
        <f t="shared" si="274"/>
        <v>0</v>
      </c>
      <c r="S573" s="4" t="str">
        <f t="shared" si="275"/>
        <v>A+J=</v>
      </c>
      <c r="T573" s="35">
        <f t="shared" si="276"/>
        <v>44781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1">
        <f t="shared" si="245"/>
        <v>44728</v>
      </c>
      <c r="B574" s="15">
        <f t="shared" ca="1" si="262"/>
        <v>1088.42008642</v>
      </c>
      <c r="C574" s="14">
        <f t="shared" ca="1" si="263"/>
        <v>1011.636197</v>
      </c>
      <c r="D574" s="13">
        <f ca="1">IF(A574&lt;$B$1,VLOOKUP(A574,[1]DI!$A$4:$B$15000,2,FALSE),0)</f>
        <v>0</v>
      </c>
      <c r="E574" s="14">
        <f t="shared" ca="1" si="264"/>
        <v>1</v>
      </c>
      <c r="F574" s="14">
        <f ca="1">(TRUNC(PRODUCT($E$12:$E573),16))</f>
        <v>1.0972154387995701</v>
      </c>
      <c r="G574" s="14">
        <f t="shared" ca="1" si="265"/>
        <v>1.0303357001192099</v>
      </c>
      <c r="H574" s="14">
        <f t="shared" ca="1" si="266"/>
        <v>1.06491063</v>
      </c>
      <c r="I574" s="13">
        <f t="shared" si="246"/>
        <v>1.6E-2</v>
      </c>
      <c r="J574" s="35">
        <f t="shared" si="267"/>
        <v>44491</v>
      </c>
      <c r="K574" s="2">
        <f t="shared" si="268"/>
        <v>162</v>
      </c>
      <c r="L574" s="18">
        <f t="shared" si="269"/>
        <v>163</v>
      </c>
      <c r="M574" s="12">
        <f t="shared" si="270"/>
        <v>1.0103201749999999</v>
      </c>
      <c r="N574" s="12">
        <f t="shared" ca="1" si="271"/>
        <v>1.075900694</v>
      </c>
      <c r="O574" s="18">
        <f t="shared" si="272"/>
        <v>0</v>
      </c>
      <c r="P574" s="14">
        <f t="shared" ca="1" si="273"/>
        <v>76.783889419999994</v>
      </c>
      <c r="Q574" s="21">
        <f t="shared" si="244"/>
        <v>0</v>
      </c>
      <c r="R574" s="14">
        <f t="shared" si="274"/>
        <v>0</v>
      </c>
      <c r="S574" s="4" t="str">
        <f t="shared" si="275"/>
        <v>A+J=</v>
      </c>
      <c r="T574" s="35">
        <f t="shared" si="276"/>
        <v>44781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1">
        <f t="shared" si="245"/>
        <v>44729</v>
      </c>
      <c r="B575" s="15">
        <f t="shared" ca="1" si="262"/>
        <v>1088.42008642</v>
      </c>
      <c r="C575" s="14">
        <f t="shared" ca="1" si="263"/>
        <v>1011.636197</v>
      </c>
      <c r="D575" s="13">
        <f ca="1">IF(A575&lt;$B$1,VLOOKUP(A575,[1]DI!$A$4:$B$15000,2,FALSE),0)</f>
        <v>0.13150000000000001</v>
      </c>
      <c r="E575" s="14">
        <f t="shared" ca="1" si="264"/>
        <v>1.0004903700000001</v>
      </c>
      <c r="F575" s="14">
        <f ca="1">(TRUNC(PRODUCT($E$12:$E574),16))</f>
        <v>1.0972154387995701</v>
      </c>
      <c r="G575" s="14">
        <f t="shared" ca="1" si="265"/>
        <v>1.0303357001192099</v>
      </c>
      <c r="H575" s="14">
        <f t="shared" ca="1" si="266"/>
        <v>1.06491063</v>
      </c>
      <c r="I575" s="13">
        <f t="shared" si="246"/>
        <v>1.6E-2</v>
      </c>
      <c r="J575" s="35">
        <f t="shared" si="267"/>
        <v>44491</v>
      </c>
      <c r="K575" s="2">
        <f t="shared" si="268"/>
        <v>163</v>
      </c>
      <c r="L575" s="18">
        <f t="shared" si="269"/>
        <v>163</v>
      </c>
      <c r="M575" s="12">
        <f t="shared" si="270"/>
        <v>1.0103201749999999</v>
      </c>
      <c r="N575" s="12">
        <f t="shared" ca="1" si="271"/>
        <v>1.075900694</v>
      </c>
      <c r="O575" s="18">
        <f t="shared" si="272"/>
        <v>0</v>
      </c>
      <c r="P575" s="14">
        <f t="shared" ca="1" si="273"/>
        <v>76.783889419999994</v>
      </c>
      <c r="Q575" s="21">
        <f t="shared" si="244"/>
        <v>0</v>
      </c>
      <c r="R575" s="14">
        <f t="shared" si="274"/>
        <v>0</v>
      </c>
      <c r="S575" s="4" t="str">
        <f t="shared" si="275"/>
        <v>A+J=</v>
      </c>
      <c r="T575" s="35">
        <f t="shared" si="276"/>
        <v>44781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1">
        <f t="shared" si="245"/>
        <v>44730</v>
      </c>
      <c r="B576" s="15">
        <f t="shared" ca="1" si="262"/>
        <v>1089.02240854</v>
      </c>
      <c r="C576" s="14">
        <f t="shared" ca="1" si="263"/>
        <v>1011.636197</v>
      </c>
      <c r="D576" s="13">
        <f ca="1">IF(A576&lt;$B$1,VLOOKUP(A576,[1]DI!$A$4:$B$15000,2,FALSE),0)</f>
        <v>0</v>
      </c>
      <c r="E576" s="14">
        <f t="shared" ca="1" si="264"/>
        <v>1</v>
      </c>
      <c r="F576" s="14">
        <f ca="1">(TRUNC(PRODUCT($E$12:$E575),16))</f>
        <v>1.0977534803343001</v>
      </c>
      <c r="G576" s="14">
        <f t="shared" ca="1" si="265"/>
        <v>1.0303357001192099</v>
      </c>
      <c r="H576" s="14">
        <f t="shared" ca="1" si="266"/>
        <v>1.06543283</v>
      </c>
      <c r="I576" s="13">
        <f t="shared" si="246"/>
        <v>1.6E-2</v>
      </c>
      <c r="J576" s="35">
        <f t="shared" si="267"/>
        <v>44491</v>
      </c>
      <c r="K576" s="2">
        <f t="shared" si="268"/>
        <v>163</v>
      </c>
      <c r="L576" s="18">
        <f t="shared" si="269"/>
        <v>164</v>
      </c>
      <c r="M576" s="12">
        <f t="shared" si="270"/>
        <v>1.010383816</v>
      </c>
      <c r="N576" s="12">
        <f t="shared" ca="1" si="271"/>
        <v>1.0764960880000001</v>
      </c>
      <c r="O576" s="18">
        <f t="shared" si="272"/>
        <v>0</v>
      </c>
      <c r="P576" s="14">
        <f t="shared" ca="1" si="273"/>
        <v>77.386211540000005</v>
      </c>
      <c r="Q576" s="21">
        <f t="shared" si="244"/>
        <v>0</v>
      </c>
      <c r="R576" s="14">
        <f t="shared" si="274"/>
        <v>0</v>
      </c>
      <c r="S576" s="4" t="str">
        <f t="shared" si="275"/>
        <v>A+J=</v>
      </c>
      <c r="T576" s="35">
        <f t="shared" si="276"/>
        <v>44781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1">
        <f t="shared" si="245"/>
        <v>44731</v>
      </c>
      <c r="B577" s="15">
        <f t="shared" ca="1" si="262"/>
        <v>1089.02240854</v>
      </c>
      <c r="C577" s="14">
        <f t="shared" ca="1" si="263"/>
        <v>1011.636197</v>
      </c>
      <c r="D577" s="13">
        <f ca="1">IF(A577&lt;$B$1,VLOOKUP(A577,[1]DI!$A$4:$B$15000,2,FALSE),0)</f>
        <v>0</v>
      </c>
      <c r="E577" s="14">
        <f t="shared" ca="1" si="264"/>
        <v>1</v>
      </c>
      <c r="F577" s="14">
        <f ca="1">(TRUNC(PRODUCT($E$12:$E576),16))</f>
        <v>1.0977534803343001</v>
      </c>
      <c r="G577" s="14">
        <f t="shared" ca="1" si="265"/>
        <v>1.0303357001192099</v>
      </c>
      <c r="H577" s="14">
        <f t="shared" ca="1" si="266"/>
        <v>1.06543283</v>
      </c>
      <c r="I577" s="13">
        <f t="shared" si="246"/>
        <v>1.6E-2</v>
      </c>
      <c r="J577" s="35">
        <f t="shared" si="267"/>
        <v>44491</v>
      </c>
      <c r="K577" s="2">
        <f t="shared" si="268"/>
        <v>163</v>
      </c>
      <c r="L577" s="18">
        <f t="shared" si="269"/>
        <v>164</v>
      </c>
      <c r="M577" s="12">
        <f t="shared" si="270"/>
        <v>1.010383816</v>
      </c>
      <c r="N577" s="12">
        <f t="shared" ca="1" si="271"/>
        <v>1.0764960880000001</v>
      </c>
      <c r="O577" s="18">
        <f t="shared" si="272"/>
        <v>0</v>
      </c>
      <c r="P577" s="14">
        <f t="shared" ca="1" si="273"/>
        <v>77.386211540000005</v>
      </c>
      <c r="Q577" s="21">
        <f t="shared" si="244"/>
        <v>0</v>
      </c>
      <c r="R577" s="14">
        <f t="shared" si="274"/>
        <v>0</v>
      </c>
      <c r="S577" s="4" t="str">
        <f t="shared" si="275"/>
        <v>A+J=</v>
      </c>
      <c r="T577" s="35">
        <f t="shared" si="276"/>
        <v>44781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1">
        <f t="shared" si="245"/>
        <v>44732</v>
      </c>
      <c r="B578" s="15">
        <f t="shared" ca="1" si="262"/>
        <v>1089.02240854</v>
      </c>
      <c r="C578" s="14">
        <f t="shared" ca="1" si="263"/>
        <v>1011.636197</v>
      </c>
      <c r="D578" s="13">
        <f ca="1">IF(A578&lt;$B$1,VLOOKUP(A578,[1]DI!$A$4:$B$15000,2,FALSE),0)</f>
        <v>0.13150000000000001</v>
      </c>
      <c r="E578" s="14">
        <f t="shared" ca="1" si="264"/>
        <v>1.0004903700000001</v>
      </c>
      <c r="F578" s="14">
        <f ca="1">(TRUNC(PRODUCT($E$12:$E577),16))</f>
        <v>1.0977534803343001</v>
      </c>
      <c r="G578" s="14">
        <f t="shared" ca="1" si="265"/>
        <v>1.0303357001192099</v>
      </c>
      <c r="H578" s="14">
        <f t="shared" ca="1" si="266"/>
        <v>1.06543283</v>
      </c>
      <c r="I578" s="13">
        <f t="shared" si="246"/>
        <v>1.6E-2</v>
      </c>
      <c r="J578" s="35">
        <f t="shared" si="267"/>
        <v>44491</v>
      </c>
      <c r="K578" s="2">
        <f t="shared" si="268"/>
        <v>164</v>
      </c>
      <c r="L578" s="18">
        <f t="shared" si="269"/>
        <v>164</v>
      </c>
      <c r="M578" s="12">
        <f t="shared" si="270"/>
        <v>1.010383816</v>
      </c>
      <c r="N578" s="12">
        <f t="shared" ca="1" si="271"/>
        <v>1.0764960880000001</v>
      </c>
      <c r="O578" s="18">
        <f t="shared" si="272"/>
        <v>0</v>
      </c>
      <c r="P578" s="14">
        <f t="shared" ca="1" si="273"/>
        <v>77.386211540000005</v>
      </c>
      <c r="Q578" s="21">
        <f t="shared" si="244"/>
        <v>0</v>
      </c>
      <c r="R578" s="14">
        <f t="shared" si="274"/>
        <v>0</v>
      </c>
      <c r="S578" s="4" t="str">
        <f t="shared" si="275"/>
        <v>A+J=</v>
      </c>
      <c r="T578" s="35">
        <f t="shared" si="276"/>
        <v>44781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1">
        <f t="shared" si="245"/>
        <v>44733</v>
      </c>
      <c r="B579" s="15">
        <f t="shared" ca="1" si="262"/>
        <v>1089.6250695600002</v>
      </c>
      <c r="C579" s="14">
        <f t="shared" ca="1" si="263"/>
        <v>1011.636197</v>
      </c>
      <c r="D579" s="13">
        <f ca="1">IF(A579&lt;$B$1,VLOOKUP(A579,[1]DI!$A$4:$B$15000,2,FALSE),0)</f>
        <v>0.13150000000000001</v>
      </c>
      <c r="E579" s="14">
        <f t="shared" ca="1" si="264"/>
        <v>1.0004903700000001</v>
      </c>
      <c r="F579" s="14">
        <f ca="1">(TRUNC(PRODUCT($E$12:$E578),16))</f>
        <v>1.09829178570845</v>
      </c>
      <c r="G579" s="14">
        <f t="shared" ca="1" si="265"/>
        <v>1.0303357001192099</v>
      </c>
      <c r="H579" s="14">
        <f t="shared" ca="1" si="266"/>
        <v>1.06595529</v>
      </c>
      <c r="I579" s="13">
        <f t="shared" si="246"/>
        <v>1.6E-2</v>
      </c>
      <c r="J579" s="35">
        <f t="shared" si="267"/>
        <v>44491</v>
      </c>
      <c r="K579" s="2">
        <f t="shared" si="268"/>
        <v>165</v>
      </c>
      <c r="L579" s="18">
        <f t="shared" si="269"/>
        <v>165</v>
      </c>
      <c r="M579" s="12">
        <f t="shared" si="270"/>
        <v>1.0104474619999999</v>
      </c>
      <c r="N579" s="12">
        <f t="shared" ca="1" si="271"/>
        <v>1.0770918169999999</v>
      </c>
      <c r="O579" s="18">
        <f t="shared" si="272"/>
        <v>0</v>
      </c>
      <c r="P579" s="14">
        <f t="shared" ca="1" si="273"/>
        <v>77.988872560000004</v>
      </c>
      <c r="Q579" s="21">
        <f t="shared" si="244"/>
        <v>0</v>
      </c>
      <c r="R579" s="14">
        <f t="shared" si="274"/>
        <v>0</v>
      </c>
      <c r="S579" s="4" t="str">
        <f t="shared" si="275"/>
        <v>A+J=</v>
      </c>
      <c r="T579" s="35">
        <f t="shared" si="276"/>
        <v>44781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1">
        <f t="shared" si="245"/>
        <v>44734</v>
      </c>
      <c r="B580" s="15">
        <f t="shared" ca="1" si="262"/>
        <v>1090.2280573400001</v>
      </c>
      <c r="C580" s="14">
        <f t="shared" ca="1" si="263"/>
        <v>1011.636197</v>
      </c>
      <c r="D580" s="13">
        <f ca="1">IF(A580&lt;$B$1,VLOOKUP(A580,[1]DI!$A$4:$B$15000,2,FALSE),0)</f>
        <v>0.13150000000000001</v>
      </c>
      <c r="E580" s="14">
        <f t="shared" ca="1" si="264"/>
        <v>1.0004903700000001</v>
      </c>
      <c r="F580" s="14">
        <f ca="1">(TRUNC(PRODUCT($E$12:$E579),16))</f>
        <v>1.09883035505141</v>
      </c>
      <c r="G580" s="14">
        <f t="shared" ca="1" si="265"/>
        <v>1.0303357001192099</v>
      </c>
      <c r="H580" s="14">
        <f t="shared" ca="1" si="266"/>
        <v>1.066478</v>
      </c>
      <c r="I580" s="13">
        <f t="shared" si="246"/>
        <v>1.6E-2</v>
      </c>
      <c r="J580" s="35">
        <f t="shared" si="267"/>
        <v>44491</v>
      </c>
      <c r="K580" s="2">
        <f t="shared" si="268"/>
        <v>166</v>
      </c>
      <c r="L580" s="18">
        <f t="shared" si="269"/>
        <v>166</v>
      </c>
      <c r="M580" s="12">
        <f t="shared" si="270"/>
        <v>1.010511111</v>
      </c>
      <c r="N580" s="12">
        <f t="shared" ca="1" si="271"/>
        <v>1.077687869</v>
      </c>
      <c r="O580" s="18">
        <f t="shared" si="272"/>
        <v>0</v>
      </c>
      <c r="P580" s="14">
        <f t="shared" ca="1" si="273"/>
        <v>78.591860339999997</v>
      </c>
      <c r="Q580" s="21">
        <f t="shared" si="244"/>
        <v>0</v>
      </c>
      <c r="R580" s="14">
        <f t="shared" si="274"/>
        <v>0</v>
      </c>
      <c r="S580" s="4" t="str">
        <f t="shared" si="275"/>
        <v>A+J=</v>
      </c>
      <c r="T580" s="35">
        <f t="shared" si="276"/>
        <v>44781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1">
        <f t="shared" si="245"/>
        <v>44735</v>
      </c>
      <c r="B581" s="15">
        <f t="shared" ca="1" si="262"/>
        <v>1090.8313830100001</v>
      </c>
      <c r="C581" s="14">
        <f t="shared" ca="1" si="263"/>
        <v>1011.636197</v>
      </c>
      <c r="D581" s="13">
        <f ca="1">IF(A581&lt;$B$1,VLOOKUP(A581,[1]DI!$A$4:$B$15000,2,FALSE),0)</f>
        <v>0.13150000000000001</v>
      </c>
      <c r="E581" s="14">
        <f t="shared" ca="1" si="264"/>
        <v>1.0004903700000001</v>
      </c>
      <c r="F581" s="14">
        <f ca="1">(TRUNC(PRODUCT($E$12:$E580),16))</f>
        <v>1.09936918849261</v>
      </c>
      <c r="G581" s="14">
        <f t="shared" ca="1" si="265"/>
        <v>1.0303357001192099</v>
      </c>
      <c r="H581" s="14">
        <f t="shared" ca="1" si="266"/>
        <v>1.06700097</v>
      </c>
      <c r="I581" s="13">
        <f t="shared" si="246"/>
        <v>1.6E-2</v>
      </c>
      <c r="J581" s="35">
        <f t="shared" si="267"/>
        <v>44491</v>
      </c>
      <c r="K581" s="2">
        <f t="shared" si="268"/>
        <v>167</v>
      </c>
      <c r="L581" s="18">
        <f t="shared" si="269"/>
        <v>167</v>
      </c>
      <c r="M581" s="12">
        <f t="shared" si="270"/>
        <v>1.0105747650000001</v>
      </c>
      <c r="N581" s="12">
        <f t="shared" ca="1" si="271"/>
        <v>1.078284255</v>
      </c>
      <c r="O581" s="18">
        <f t="shared" si="272"/>
        <v>0</v>
      </c>
      <c r="P581" s="14">
        <f t="shared" ca="1" si="273"/>
        <v>79.19518601</v>
      </c>
      <c r="Q581" s="21">
        <f t="shared" si="244"/>
        <v>0</v>
      </c>
      <c r="R581" s="14">
        <f t="shared" si="274"/>
        <v>0</v>
      </c>
      <c r="S581" s="4" t="str">
        <f t="shared" si="275"/>
        <v>A+J=</v>
      </c>
      <c r="T581" s="35">
        <f t="shared" si="276"/>
        <v>44781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1">
        <f t="shared" si="245"/>
        <v>44736</v>
      </c>
      <c r="B582" s="15">
        <f t="shared" ca="1" si="262"/>
        <v>1091.43503543</v>
      </c>
      <c r="C582" s="14">
        <f t="shared" ca="1" si="263"/>
        <v>1011.636197</v>
      </c>
      <c r="D582" s="13">
        <f ca="1">IF(A582&lt;$B$1,VLOOKUP(A582,[1]DI!$A$4:$B$15000,2,FALSE),0)</f>
        <v>0.13150000000000001</v>
      </c>
      <c r="E582" s="14">
        <f t="shared" ca="1" si="264"/>
        <v>1.0004903700000001</v>
      </c>
      <c r="F582" s="14">
        <f ca="1">(TRUNC(PRODUCT($E$12:$E581),16))</f>
        <v>1.0999082861615701</v>
      </c>
      <c r="G582" s="14">
        <f t="shared" ca="1" si="265"/>
        <v>1.0303357001192099</v>
      </c>
      <c r="H582" s="14">
        <f t="shared" ca="1" si="266"/>
        <v>1.0675241900000001</v>
      </c>
      <c r="I582" s="13">
        <f t="shared" si="246"/>
        <v>1.6E-2</v>
      </c>
      <c r="J582" s="35">
        <f t="shared" si="267"/>
        <v>44491</v>
      </c>
      <c r="K582" s="2">
        <f t="shared" si="268"/>
        <v>168</v>
      </c>
      <c r="L582" s="18">
        <f t="shared" si="269"/>
        <v>168</v>
      </c>
      <c r="M582" s="12">
        <f t="shared" si="270"/>
        <v>1.0106384230000001</v>
      </c>
      <c r="N582" s="12">
        <f t="shared" ca="1" si="271"/>
        <v>1.0788809640000001</v>
      </c>
      <c r="O582" s="18">
        <f t="shared" si="272"/>
        <v>0</v>
      </c>
      <c r="P582" s="14">
        <f t="shared" ca="1" si="273"/>
        <v>79.798838430000004</v>
      </c>
      <c r="Q582" s="21">
        <f t="shared" si="244"/>
        <v>0</v>
      </c>
      <c r="R582" s="14">
        <f t="shared" si="274"/>
        <v>0</v>
      </c>
      <c r="S582" s="4" t="str">
        <f t="shared" si="275"/>
        <v>A+J=</v>
      </c>
      <c r="T582" s="35">
        <f t="shared" si="276"/>
        <v>44781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1">
        <f t="shared" si="245"/>
        <v>44737</v>
      </c>
      <c r="B583" s="15">
        <f t="shared" ca="1" si="262"/>
        <v>1092.0390247299999</v>
      </c>
      <c r="C583" s="14">
        <f t="shared" ca="1" si="263"/>
        <v>1011.636197</v>
      </c>
      <c r="D583" s="13">
        <f ca="1">IF(A583&lt;$B$1,VLOOKUP(A583,[1]DI!$A$4:$B$15000,2,FALSE),0)</f>
        <v>0</v>
      </c>
      <c r="E583" s="14">
        <f t="shared" ca="1" si="264"/>
        <v>1</v>
      </c>
      <c r="F583" s="14">
        <f ca="1">(TRUNC(PRODUCT($E$12:$E582),16))</f>
        <v>1.10044764818786</v>
      </c>
      <c r="G583" s="14">
        <f t="shared" ca="1" si="265"/>
        <v>1.0303357001192099</v>
      </c>
      <c r="H583" s="14">
        <f t="shared" ca="1" si="266"/>
        <v>1.0680476699999999</v>
      </c>
      <c r="I583" s="13">
        <f t="shared" si="246"/>
        <v>1.6E-2</v>
      </c>
      <c r="J583" s="35">
        <f t="shared" si="267"/>
        <v>44491</v>
      </c>
      <c r="K583" s="2">
        <f t="shared" si="268"/>
        <v>168</v>
      </c>
      <c r="L583" s="18">
        <f t="shared" si="269"/>
        <v>169</v>
      </c>
      <c r="M583" s="12">
        <f t="shared" si="270"/>
        <v>1.0107020840000001</v>
      </c>
      <c r="N583" s="12">
        <f t="shared" ca="1" si="271"/>
        <v>1.079478006</v>
      </c>
      <c r="O583" s="18">
        <f t="shared" si="272"/>
        <v>0</v>
      </c>
      <c r="P583" s="14">
        <f t="shared" ca="1" si="273"/>
        <v>80.402827729999998</v>
      </c>
      <c r="Q583" s="21">
        <f t="shared" si="244"/>
        <v>0</v>
      </c>
      <c r="R583" s="14">
        <f t="shared" si="274"/>
        <v>0</v>
      </c>
      <c r="S583" s="4" t="str">
        <f t="shared" si="275"/>
        <v>A+J=</v>
      </c>
      <c r="T583" s="35">
        <f t="shared" si="276"/>
        <v>44781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1">
        <f t="shared" si="245"/>
        <v>44738</v>
      </c>
      <c r="B584" s="15">
        <f t="shared" ca="1" si="262"/>
        <v>1092.0390247299999</v>
      </c>
      <c r="C584" s="14">
        <f t="shared" ca="1" si="263"/>
        <v>1011.636197</v>
      </c>
      <c r="D584" s="13">
        <f ca="1">IF(A584&lt;$B$1,VLOOKUP(A584,[1]DI!$A$4:$B$15000,2,FALSE),0)</f>
        <v>0</v>
      </c>
      <c r="E584" s="14">
        <f t="shared" ca="1" si="264"/>
        <v>1</v>
      </c>
      <c r="F584" s="14">
        <f ca="1">(TRUNC(PRODUCT($E$12:$E583),16))</f>
        <v>1.10044764818786</v>
      </c>
      <c r="G584" s="14">
        <f t="shared" ca="1" si="265"/>
        <v>1.0303357001192099</v>
      </c>
      <c r="H584" s="14">
        <f t="shared" ca="1" si="266"/>
        <v>1.0680476699999999</v>
      </c>
      <c r="I584" s="13">
        <f t="shared" si="246"/>
        <v>1.6E-2</v>
      </c>
      <c r="J584" s="35">
        <f t="shared" si="267"/>
        <v>44491</v>
      </c>
      <c r="K584" s="2">
        <f t="shared" si="268"/>
        <v>168</v>
      </c>
      <c r="L584" s="18">
        <f t="shared" si="269"/>
        <v>169</v>
      </c>
      <c r="M584" s="12">
        <f t="shared" si="270"/>
        <v>1.0107020840000001</v>
      </c>
      <c r="N584" s="12">
        <f t="shared" ca="1" si="271"/>
        <v>1.079478006</v>
      </c>
      <c r="O584" s="18">
        <f t="shared" si="272"/>
        <v>0</v>
      </c>
      <c r="P584" s="14">
        <f t="shared" ca="1" si="273"/>
        <v>80.402827729999998</v>
      </c>
      <c r="Q584" s="21">
        <f t="shared" si="244"/>
        <v>0</v>
      </c>
      <c r="R584" s="14">
        <f t="shared" si="274"/>
        <v>0</v>
      </c>
      <c r="S584" s="4" t="str">
        <f t="shared" si="275"/>
        <v>A+J=</v>
      </c>
      <c r="T584" s="35">
        <f t="shared" si="276"/>
        <v>44781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1">
        <f t="shared" si="245"/>
        <v>44739</v>
      </c>
      <c r="B585" s="15">
        <f t="shared" ca="1" si="262"/>
        <v>1092.0390247299999</v>
      </c>
      <c r="C585" s="14">
        <f t="shared" ca="1" si="263"/>
        <v>1011.636197</v>
      </c>
      <c r="D585" s="13">
        <f ca="1">IF(A585&lt;$B$1,VLOOKUP(A585,[1]DI!$A$4:$B$15000,2,FALSE),0)</f>
        <v>0.13150000000000001</v>
      </c>
      <c r="E585" s="14">
        <f t="shared" ca="1" si="264"/>
        <v>1.0004903700000001</v>
      </c>
      <c r="F585" s="14">
        <f ca="1">(TRUNC(PRODUCT($E$12:$E584),16))</f>
        <v>1.10044764818786</v>
      </c>
      <c r="G585" s="14">
        <f t="shared" ca="1" si="265"/>
        <v>1.0303357001192099</v>
      </c>
      <c r="H585" s="14">
        <f t="shared" ca="1" si="266"/>
        <v>1.0680476699999999</v>
      </c>
      <c r="I585" s="13">
        <f t="shared" si="246"/>
        <v>1.6E-2</v>
      </c>
      <c r="J585" s="35">
        <f t="shared" si="267"/>
        <v>44491</v>
      </c>
      <c r="K585" s="2">
        <f t="shared" si="268"/>
        <v>169</v>
      </c>
      <c r="L585" s="18">
        <f t="shared" si="269"/>
        <v>169</v>
      </c>
      <c r="M585" s="12">
        <f t="shared" si="270"/>
        <v>1.0107020840000001</v>
      </c>
      <c r="N585" s="12">
        <f t="shared" ca="1" si="271"/>
        <v>1.079478006</v>
      </c>
      <c r="O585" s="18">
        <f t="shared" si="272"/>
        <v>0</v>
      </c>
      <c r="P585" s="14">
        <f t="shared" ca="1" si="273"/>
        <v>80.402827729999998</v>
      </c>
      <c r="Q585" s="21">
        <f t="shared" si="244"/>
        <v>0</v>
      </c>
      <c r="R585" s="14">
        <f t="shared" si="274"/>
        <v>0</v>
      </c>
      <c r="S585" s="4" t="str">
        <f t="shared" si="275"/>
        <v>A+J=</v>
      </c>
      <c r="T585" s="35">
        <f t="shared" si="276"/>
        <v>44781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1">
        <f t="shared" si="245"/>
        <v>44740</v>
      </c>
      <c r="B586" s="15">
        <f t="shared" ca="1" si="262"/>
        <v>1092.64335293</v>
      </c>
      <c r="C586" s="14">
        <f t="shared" ca="1" si="263"/>
        <v>1011.636197</v>
      </c>
      <c r="D586" s="13">
        <f ca="1">IF(A586&lt;$B$1,VLOOKUP(A586,[1]DI!$A$4:$B$15000,2,FALSE),0)</f>
        <v>0.13150000000000001</v>
      </c>
      <c r="E586" s="14">
        <f t="shared" ca="1" si="264"/>
        <v>1.0004903700000001</v>
      </c>
      <c r="F586" s="14">
        <f ca="1">(TRUNC(PRODUCT($E$12:$E585),16))</f>
        <v>1.1009872747011</v>
      </c>
      <c r="G586" s="14">
        <f t="shared" ca="1" si="265"/>
        <v>1.0303357001192099</v>
      </c>
      <c r="H586" s="14">
        <f t="shared" ca="1" si="266"/>
        <v>1.0685714100000001</v>
      </c>
      <c r="I586" s="13">
        <f t="shared" si="246"/>
        <v>1.6E-2</v>
      </c>
      <c r="J586" s="35">
        <f t="shared" si="267"/>
        <v>44491</v>
      </c>
      <c r="K586" s="2">
        <f t="shared" si="268"/>
        <v>170</v>
      </c>
      <c r="L586" s="18">
        <f t="shared" si="269"/>
        <v>170</v>
      </c>
      <c r="M586" s="12">
        <f t="shared" si="270"/>
        <v>1.01076575</v>
      </c>
      <c r="N586" s="12">
        <f t="shared" ca="1" si="271"/>
        <v>1.0800753830000001</v>
      </c>
      <c r="O586" s="18">
        <f t="shared" si="272"/>
        <v>0</v>
      </c>
      <c r="P586" s="14">
        <f t="shared" ca="1" si="273"/>
        <v>81.007155929999996</v>
      </c>
      <c r="Q586" s="21">
        <f t="shared" si="244"/>
        <v>0</v>
      </c>
      <c r="R586" s="14">
        <f t="shared" si="274"/>
        <v>0</v>
      </c>
      <c r="S586" s="4" t="str">
        <f t="shared" si="275"/>
        <v>A+J=</v>
      </c>
      <c r="T586" s="35">
        <f t="shared" si="276"/>
        <v>44781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1">
        <f t="shared" si="245"/>
        <v>44741</v>
      </c>
      <c r="B587" s="15">
        <f t="shared" ca="1" si="262"/>
        <v>1093.24801699</v>
      </c>
      <c r="C587" s="14">
        <f t="shared" ca="1" si="263"/>
        <v>1011.636197</v>
      </c>
      <c r="D587" s="13">
        <f ca="1">IF(A587&lt;$B$1,VLOOKUP(A587,[1]DI!$A$4:$B$15000,2,FALSE),0)</f>
        <v>0.13150000000000001</v>
      </c>
      <c r="E587" s="14">
        <f t="shared" ca="1" si="264"/>
        <v>1.0004903700000001</v>
      </c>
      <c r="F587" s="14">
        <f ca="1">(TRUNC(PRODUCT($E$12:$E586),16))</f>
        <v>1.101527165831</v>
      </c>
      <c r="G587" s="14">
        <f t="shared" ca="1" si="265"/>
        <v>1.0303357001192099</v>
      </c>
      <c r="H587" s="14">
        <f t="shared" ca="1" si="266"/>
        <v>1.0690954100000001</v>
      </c>
      <c r="I587" s="13">
        <f t="shared" si="246"/>
        <v>1.6E-2</v>
      </c>
      <c r="J587" s="35">
        <f t="shared" si="267"/>
        <v>44491</v>
      </c>
      <c r="K587" s="2">
        <f t="shared" si="268"/>
        <v>171</v>
      </c>
      <c r="L587" s="18">
        <f t="shared" si="269"/>
        <v>171</v>
      </c>
      <c r="M587" s="12">
        <f t="shared" si="270"/>
        <v>1.010829419</v>
      </c>
      <c r="N587" s="12">
        <f t="shared" ca="1" si="271"/>
        <v>1.0806730920000001</v>
      </c>
      <c r="O587" s="18">
        <f t="shared" si="272"/>
        <v>0</v>
      </c>
      <c r="P587" s="14">
        <f t="shared" ca="1" si="273"/>
        <v>81.611819990000001</v>
      </c>
      <c r="Q587" s="21">
        <f t="shared" si="244"/>
        <v>0</v>
      </c>
      <c r="R587" s="14">
        <f t="shared" si="274"/>
        <v>0</v>
      </c>
      <c r="S587" s="4" t="str">
        <f t="shared" si="275"/>
        <v>A+J=</v>
      </c>
      <c r="T587" s="35">
        <f t="shared" si="276"/>
        <v>44781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1">
        <f t="shared" si="245"/>
        <v>44742</v>
      </c>
      <c r="B588" s="15">
        <f t="shared" ca="1" si="262"/>
        <v>1093.85300983</v>
      </c>
      <c r="C588" s="14">
        <f t="shared" ca="1" si="263"/>
        <v>1011.636197</v>
      </c>
      <c r="D588" s="13">
        <f ca="1">IF(A588&lt;$B$1,VLOOKUP(A588,[1]DI!$A$4:$B$15000,2,FALSE),0)</f>
        <v>0.13150000000000001</v>
      </c>
      <c r="E588" s="14">
        <f t="shared" ca="1" si="264"/>
        <v>1.0004903700000001</v>
      </c>
      <c r="F588" s="14">
        <f ca="1">(TRUNC(PRODUCT($E$12:$E587),16))</f>
        <v>1.1020673217073</v>
      </c>
      <c r="G588" s="14">
        <f t="shared" ca="1" si="265"/>
        <v>1.0303357001192099</v>
      </c>
      <c r="H588" s="14">
        <f t="shared" ca="1" si="266"/>
        <v>1.0696196600000001</v>
      </c>
      <c r="I588" s="13">
        <f t="shared" si="246"/>
        <v>1.6E-2</v>
      </c>
      <c r="J588" s="35">
        <f t="shared" si="267"/>
        <v>44491</v>
      </c>
      <c r="K588" s="2">
        <f t="shared" si="268"/>
        <v>172</v>
      </c>
      <c r="L588" s="18">
        <f t="shared" si="269"/>
        <v>172</v>
      </c>
      <c r="M588" s="12">
        <f t="shared" si="270"/>
        <v>1.010893093</v>
      </c>
      <c r="N588" s="12">
        <f t="shared" ca="1" si="271"/>
        <v>1.0812711260000001</v>
      </c>
      <c r="O588" s="18">
        <f t="shared" si="272"/>
        <v>0</v>
      </c>
      <c r="P588" s="14">
        <f t="shared" ca="1" si="273"/>
        <v>82.216812829999995</v>
      </c>
      <c r="Q588" s="21">
        <f t="shared" ref="Q588:Q627" si="277">IF($O588&gt;0,VLOOKUP($O588,$W$12:$AC$150,7),0)</f>
        <v>0</v>
      </c>
      <c r="R588" s="14">
        <f t="shared" si="274"/>
        <v>0</v>
      </c>
      <c r="S588" s="4" t="str">
        <f t="shared" si="275"/>
        <v>A+J=</v>
      </c>
      <c r="T588" s="35">
        <f t="shared" si="276"/>
        <v>44781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1">
        <f t="shared" si="245"/>
        <v>44743</v>
      </c>
      <c r="B589" s="15">
        <f t="shared" ref="B589:B620" ca="1" si="278">IF(A589&lt;=TODAY(),C589+P589,IF(AND(A589&gt;TODAY(),A589&lt;=$B$1),IF(VLOOKUP(TODAY(),$A$10:$D$5000,4,FALSE)=0,"n.d",C589+P589),"n.d"))</f>
        <v>1094.4583415700001</v>
      </c>
      <c r="C589" s="14">
        <f t="shared" ref="C589:C620" ca="1" si="279">(C588-R588)</f>
        <v>1011.636197</v>
      </c>
      <c r="D589" s="13">
        <f ca="1">IF(A589&lt;$B$1,VLOOKUP(A589,[1]DI!$A$4:$B$15000,2,FALSE),0)</f>
        <v>0.13150000000000001</v>
      </c>
      <c r="E589" s="14">
        <f t="shared" ref="E589:E620" ca="1" si="280">ROUND(((1+D589)^(1/252)),8)</f>
        <v>1.0004903700000001</v>
      </c>
      <c r="F589" s="14">
        <f ca="1">(TRUNC(PRODUCT($E$12:$E588),16))</f>
        <v>1.1026077424598499</v>
      </c>
      <c r="G589" s="14">
        <f t="shared" ref="G589:G620" ca="1" si="281">IF(O588&gt;0,F588,G588)</f>
        <v>1.0303357001192099</v>
      </c>
      <c r="H589" s="14">
        <f t="shared" ref="H589:H620" ca="1" si="282">ROUND(F589/G589,8)</f>
        <v>1.0701441700000001</v>
      </c>
      <c r="I589" s="13">
        <f t="shared" si="246"/>
        <v>1.6E-2</v>
      </c>
      <c r="J589" s="35">
        <f t="shared" ref="J589:J620" si="283">IF(O588&gt;0,VLOOKUP(O588,W$12:AG$150,2),J588)</f>
        <v>44491</v>
      </c>
      <c r="K589" s="2">
        <f t="shared" ref="K589:K620" si="284">IF(A589&gt;J589,IF(NETWORKDAYS(J589,A589,$W$160:$W$544)-1=0,1,NETWORKDAYS(J589,A589,$W$160:$W$544)-1),0)</f>
        <v>173</v>
      </c>
      <c r="L589" s="18">
        <f t="shared" ref="L589:L620" si="285">IF(AND(K589=1,K588=1),1,IF(K589&gt;0,IF(K589=K588,K589+1,K589),0))</f>
        <v>173</v>
      </c>
      <c r="M589" s="12">
        <f t="shared" ref="M589:M620" si="286">ROUND((I589+1)^(L589/252),9)</f>
        <v>1.010956771</v>
      </c>
      <c r="N589" s="12">
        <f t="shared" ref="N589:N620" ca="1" si="287">ROUND(H589*M589,9)</f>
        <v>1.0818694950000001</v>
      </c>
      <c r="O589" s="18">
        <f t="shared" ref="O589:O620" si="288">IF(VLOOKUP(A589,X$12:AE$150,8)=VLOOKUP(A588,X$12:AE$150,8),0,VLOOKUP(A589,X$12:AE$150,8))</f>
        <v>0</v>
      </c>
      <c r="P589" s="14">
        <f t="shared" ref="P589:P620" ca="1" si="289">TRUNC(((N589-1)*C589),8)</f>
        <v>82.822144570000006</v>
      </c>
      <c r="Q589" s="21">
        <f t="shared" si="277"/>
        <v>0</v>
      </c>
      <c r="R589" s="14">
        <f t="shared" ref="R589:R620" si="290">IF(Q589&gt;0,TRUNC(Q589*C589,8),0)</f>
        <v>0</v>
      </c>
      <c r="S589" s="4" t="str">
        <f t="shared" ref="S589:S620" si="291">IF(O588&gt;0,VLOOKUP(O588,W$12:AG$150,10),S588)</f>
        <v>A+J=</v>
      </c>
      <c r="T589" s="35">
        <f t="shared" ref="T589:T620" si="292">IF(O588&gt;0,VLOOKUP(O588,W$12:AG$150,11),T588)</f>
        <v>44781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1">
        <f t="shared" ref="A590:A627" si="293">(A589+1)</f>
        <v>44744</v>
      </c>
      <c r="B590" s="15">
        <f t="shared" ca="1" si="278"/>
        <v>1095.06400917</v>
      </c>
      <c r="C590" s="14">
        <f t="shared" ca="1" si="279"/>
        <v>1011.636197</v>
      </c>
      <c r="D590" s="13">
        <f ca="1">IF(A590&lt;$B$1,VLOOKUP(A590,[1]DI!$A$4:$B$15000,2,FALSE),0)</f>
        <v>0</v>
      </c>
      <c r="E590" s="14">
        <f t="shared" ca="1" si="280"/>
        <v>1</v>
      </c>
      <c r="F590" s="14">
        <f ca="1">(TRUNC(PRODUCT($E$12:$E589),16))</f>
        <v>1.10314842821852</v>
      </c>
      <c r="G590" s="14">
        <f t="shared" ca="1" si="281"/>
        <v>1.0303357001192099</v>
      </c>
      <c r="H590" s="14">
        <f t="shared" ca="1" si="282"/>
        <v>1.07066894</v>
      </c>
      <c r="I590" s="13">
        <f t="shared" ref="I590:I627" si="294">I589</f>
        <v>1.6E-2</v>
      </c>
      <c r="J590" s="35">
        <f t="shared" si="283"/>
        <v>44491</v>
      </c>
      <c r="K590" s="2">
        <f t="shared" si="284"/>
        <v>173</v>
      </c>
      <c r="L590" s="18">
        <f t="shared" si="285"/>
        <v>174</v>
      </c>
      <c r="M590" s="12">
        <f t="shared" si="286"/>
        <v>1.0110204519999999</v>
      </c>
      <c r="N590" s="12">
        <f t="shared" ca="1" si="287"/>
        <v>1.082468196</v>
      </c>
      <c r="O590" s="18">
        <f t="shared" si="288"/>
        <v>0</v>
      </c>
      <c r="P590" s="14">
        <f t="shared" ca="1" si="289"/>
        <v>83.427812169999996</v>
      </c>
      <c r="Q590" s="21">
        <f t="shared" si="277"/>
        <v>0</v>
      </c>
      <c r="R590" s="14">
        <f t="shared" si="290"/>
        <v>0</v>
      </c>
      <c r="S590" s="4" t="str">
        <f t="shared" si="291"/>
        <v>A+J=</v>
      </c>
      <c r="T590" s="35">
        <f t="shared" si="292"/>
        <v>44781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1">
        <f t="shared" si="293"/>
        <v>44745</v>
      </c>
      <c r="B591" s="15">
        <f t="shared" ca="1" si="278"/>
        <v>1095.06400917</v>
      </c>
      <c r="C591" s="14">
        <f t="shared" ca="1" si="279"/>
        <v>1011.636197</v>
      </c>
      <c r="D591" s="13">
        <f ca="1">IF(A591&lt;$B$1,VLOOKUP(A591,[1]DI!$A$4:$B$15000,2,FALSE),0)</f>
        <v>0</v>
      </c>
      <c r="E591" s="14">
        <f t="shared" ca="1" si="280"/>
        <v>1</v>
      </c>
      <c r="F591" s="14">
        <f ca="1">(TRUNC(PRODUCT($E$12:$E590),16))</f>
        <v>1.10314842821852</v>
      </c>
      <c r="G591" s="14">
        <f t="shared" ca="1" si="281"/>
        <v>1.0303357001192099</v>
      </c>
      <c r="H591" s="14">
        <f t="shared" ca="1" si="282"/>
        <v>1.07066894</v>
      </c>
      <c r="I591" s="13">
        <f t="shared" si="294"/>
        <v>1.6E-2</v>
      </c>
      <c r="J591" s="35">
        <f t="shared" si="283"/>
        <v>44491</v>
      </c>
      <c r="K591" s="2">
        <f t="shared" si="284"/>
        <v>173</v>
      </c>
      <c r="L591" s="18">
        <f t="shared" si="285"/>
        <v>174</v>
      </c>
      <c r="M591" s="12">
        <f t="shared" si="286"/>
        <v>1.0110204519999999</v>
      </c>
      <c r="N591" s="12">
        <f t="shared" ca="1" si="287"/>
        <v>1.082468196</v>
      </c>
      <c r="O591" s="18">
        <f t="shared" si="288"/>
        <v>0</v>
      </c>
      <c r="P591" s="14">
        <f t="shared" ca="1" si="289"/>
        <v>83.427812169999996</v>
      </c>
      <c r="Q591" s="21">
        <f t="shared" si="277"/>
        <v>0</v>
      </c>
      <c r="R591" s="14">
        <f t="shared" si="290"/>
        <v>0</v>
      </c>
      <c r="S591" s="4" t="str">
        <f t="shared" si="291"/>
        <v>A+J=</v>
      </c>
      <c r="T591" s="35">
        <f t="shared" si="292"/>
        <v>44781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1">
        <f t="shared" si="293"/>
        <v>44746</v>
      </c>
      <c r="B592" s="15">
        <f t="shared" ca="1" si="278"/>
        <v>1095.06400917</v>
      </c>
      <c r="C592" s="14">
        <f t="shared" ca="1" si="279"/>
        <v>1011.636197</v>
      </c>
      <c r="D592" s="13">
        <f ca="1">IF(A592&lt;$B$1,VLOOKUP(A592,[1]DI!$A$4:$B$15000,2,FALSE),0)</f>
        <v>0.13150000000000001</v>
      </c>
      <c r="E592" s="14">
        <f t="shared" ca="1" si="280"/>
        <v>1.0004903700000001</v>
      </c>
      <c r="F592" s="14">
        <f ca="1">(TRUNC(PRODUCT($E$12:$E591),16))</f>
        <v>1.10314842821852</v>
      </c>
      <c r="G592" s="14">
        <f t="shared" ca="1" si="281"/>
        <v>1.0303357001192099</v>
      </c>
      <c r="H592" s="14">
        <f t="shared" ca="1" si="282"/>
        <v>1.07066894</v>
      </c>
      <c r="I592" s="13">
        <f t="shared" si="294"/>
        <v>1.6E-2</v>
      </c>
      <c r="J592" s="35">
        <f t="shared" si="283"/>
        <v>44491</v>
      </c>
      <c r="K592" s="2">
        <f t="shared" si="284"/>
        <v>174</v>
      </c>
      <c r="L592" s="18">
        <f t="shared" si="285"/>
        <v>174</v>
      </c>
      <c r="M592" s="12">
        <f t="shared" si="286"/>
        <v>1.0110204519999999</v>
      </c>
      <c r="N592" s="12">
        <f t="shared" ca="1" si="287"/>
        <v>1.082468196</v>
      </c>
      <c r="O592" s="18">
        <f t="shared" si="288"/>
        <v>0</v>
      </c>
      <c r="P592" s="14">
        <f t="shared" ca="1" si="289"/>
        <v>83.427812169999996</v>
      </c>
      <c r="Q592" s="21">
        <f t="shared" si="277"/>
        <v>0</v>
      </c>
      <c r="R592" s="14">
        <f t="shared" si="290"/>
        <v>0</v>
      </c>
      <c r="S592" s="4" t="str">
        <f t="shared" si="291"/>
        <v>A+J=</v>
      </c>
      <c r="T592" s="35">
        <f t="shared" si="292"/>
        <v>44781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1">
        <f t="shared" si="293"/>
        <v>44747</v>
      </c>
      <c r="B593" s="15">
        <f t="shared" ca="1" si="278"/>
        <v>1095.67000555</v>
      </c>
      <c r="C593" s="14">
        <f t="shared" ca="1" si="279"/>
        <v>1011.636197</v>
      </c>
      <c r="D593" s="13">
        <f ca="1">IF(A593&lt;$B$1,VLOOKUP(A593,[1]DI!$A$4:$B$15000,2,FALSE),0)</f>
        <v>0.13150000000000001</v>
      </c>
      <c r="E593" s="14">
        <f t="shared" ca="1" si="280"/>
        <v>1.0004903700000001</v>
      </c>
      <c r="F593" s="14">
        <f ca="1">(TRUNC(PRODUCT($E$12:$E592),16))</f>
        <v>1.10368937911327</v>
      </c>
      <c r="G593" s="14">
        <f t="shared" ca="1" si="281"/>
        <v>1.0303357001192099</v>
      </c>
      <c r="H593" s="14">
        <f t="shared" ca="1" si="282"/>
        <v>1.07119396</v>
      </c>
      <c r="I593" s="13">
        <f t="shared" si="294"/>
        <v>1.6E-2</v>
      </c>
      <c r="J593" s="35">
        <f t="shared" si="283"/>
        <v>44491</v>
      </c>
      <c r="K593" s="2">
        <f t="shared" si="284"/>
        <v>175</v>
      </c>
      <c r="L593" s="18">
        <f t="shared" si="285"/>
        <v>175</v>
      </c>
      <c r="M593" s="12">
        <f t="shared" si="286"/>
        <v>1.011084138</v>
      </c>
      <c r="N593" s="12">
        <f t="shared" ca="1" si="287"/>
        <v>1.0830672219999999</v>
      </c>
      <c r="O593" s="18">
        <f t="shared" si="288"/>
        <v>0</v>
      </c>
      <c r="P593" s="14">
        <f t="shared" ca="1" si="289"/>
        <v>84.033808550000003</v>
      </c>
      <c r="Q593" s="21">
        <f t="shared" si="277"/>
        <v>0</v>
      </c>
      <c r="R593" s="14">
        <f t="shared" si="290"/>
        <v>0</v>
      </c>
      <c r="S593" s="4" t="str">
        <f t="shared" si="291"/>
        <v>A+J=</v>
      </c>
      <c r="T593" s="35">
        <f t="shared" si="292"/>
        <v>44781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1">
        <f t="shared" si="293"/>
        <v>44748</v>
      </c>
      <c r="B594" s="15">
        <f t="shared" ca="1" si="278"/>
        <v>1096.2763398300001</v>
      </c>
      <c r="C594" s="14">
        <f t="shared" ca="1" si="279"/>
        <v>1011.636197</v>
      </c>
      <c r="D594" s="13">
        <f ca="1">IF(A594&lt;$B$1,VLOOKUP(A594,[1]DI!$A$4:$B$15000,2,FALSE),0)</f>
        <v>0.13150000000000001</v>
      </c>
      <c r="E594" s="14">
        <f t="shared" ca="1" si="280"/>
        <v>1.0004903700000001</v>
      </c>
      <c r="F594" s="14">
        <f ca="1">(TRUNC(PRODUCT($E$12:$E593),16))</f>
        <v>1.1042305952741001</v>
      </c>
      <c r="G594" s="14">
        <f t="shared" ca="1" si="281"/>
        <v>1.0303357001192099</v>
      </c>
      <c r="H594" s="14">
        <f t="shared" ca="1" si="282"/>
        <v>1.07171924</v>
      </c>
      <c r="I594" s="13">
        <f t="shared" si="294"/>
        <v>1.6E-2</v>
      </c>
      <c r="J594" s="35">
        <f t="shared" si="283"/>
        <v>44491</v>
      </c>
      <c r="K594" s="2">
        <f t="shared" si="284"/>
        <v>176</v>
      </c>
      <c r="L594" s="18">
        <f t="shared" si="285"/>
        <v>176</v>
      </c>
      <c r="M594" s="12">
        <f t="shared" si="286"/>
        <v>1.0111478279999999</v>
      </c>
      <c r="N594" s="12">
        <f t="shared" ca="1" si="287"/>
        <v>1.083666582</v>
      </c>
      <c r="O594" s="18">
        <f t="shared" si="288"/>
        <v>0</v>
      </c>
      <c r="P594" s="14">
        <f t="shared" ca="1" si="289"/>
        <v>84.640142830000002</v>
      </c>
      <c r="Q594" s="21">
        <f t="shared" si="277"/>
        <v>0</v>
      </c>
      <c r="R594" s="14">
        <f t="shared" si="290"/>
        <v>0</v>
      </c>
      <c r="S594" s="4" t="str">
        <f t="shared" si="291"/>
        <v>A+J=</v>
      </c>
      <c r="T594" s="35">
        <f t="shared" si="292"/>
        <v>44781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1">
        <f t="shared" si="293"/>
        <v>44749</v>
      </c>
      <c r="B595" s="15">
        <f t="shared" ca="1" si="278"/>
        <v>1096.88301097</v>
      </c>
      <c r="C595" s="14">
        <f t="shared" ca="1" si="279"/>
        <v>1011.636197</v>
      </c>
      <c r="D595" s="13">
        <f ca="1">IF(A595&lt;$B$1,VLOOKUP(A595,[1]DI!$A$4:$B$15000,2,FALSE),0)</f>
        <v>0.13150000000000001</v>
      </c>
      <c r="E595" s="14">
        <f t="shared" ca="1" si="280"/>
        <v>1.0004903700000001</v>
      </c>
      <c r="F595" s="14">
        <f ca="1">(TRUNC(PRODUCT($E$12:$E594),16))</f>
        <v>1.10477207683111</v>
      </c>
      <c r="G595" s="14">
        <f t="shared" ca="1" si="281"/>
        <v>1.0303357001192099</v>
      </c>
      <c r="H595" s="14">
        <f t="shared" ca="1" si="282"/>
        <v>1.0722447799999999</v>
      </c>
      <c r="I595" s="13">
        <f t="shared" si="294"/>
        <v>1.6E-2</v>
      </c>
      <c r="J595" s="35">
        <f t="shared" si="283"/>
        <v>44491</v>
      </c>
      <c r="K595" s="2">
        <f t="shared" si="284"/>
        <v>177</v>
      </c>
      <c r="L595" s="18">
        <f t="shared" si="285"/>
        <v>177</v>
      </c>
      <c r="M595" s="12">
        <f t="shared" si="286"/>
        <v>1.0112115209999999</v>
      </c>
      <c r="N595" s="12">
        <f t="shared" ca="1" si="287"/>
        <v>1.0842662750000001</v>
      </c>
      <c r="O595" s="18">
        <f t="shared" si="288"/>
        <v>0</v>
      </c>
      <c r="P595" s="14">
        <f t="shared" ca="1" si="289"/>
        <v>85.246813970000005</v>
      </c>
      <c r="Q595" s="21">
        <f t="shared" si="277"/>
        <v>0</v>
      </c>
      <c r="R595" s="14">
        <f t="shared" si="290"/>
        <v>0</v>
      </c>
      <c r="S595" s="4" t="str">
        <f t="shared" si="291"/>
        <v>A+J=</v>
      </c>
      <c r="T595" s="35">
        <f t="shared" si="292"/>
        <v>44781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1">
        <f t="shared" si="293"/>
        <v>44750</v>
      </c>
      <c r="B596" s="15">
        <f t="shared" ca="1" si="278"/>
        <v>1097.4900210200001</v>
      </c>
      <c r="C596" s="14">
        <f t="shared" ca="1" si="279"/>
        <v>1011.636197</v>
      </c>
      <c r="D596" s="13">
        <f ca="1">IF(A596&lt;$B$1,VLOOKUP(A596,[1]DI!$A$4:$B$15000,2,FALSE),0)</f>
        <v>0.13150000000000001</v>
      </c>
      <c r="E596" s="14">
        <f t="shared" ca="1" si="280"/>
        <v>1.0004903700000001</v>
      </c>
      <c r="F596" s="14">
        <f ca="1">(TRUNC(PRODUCT($E$12:$E595),16))</f>
        <v>1.10531382391442</v>
      </c>
      <c r="G596" s="14">
        <f t="shared" ca="1" si="281"/>
        <v>1.0303357001192099</v>
      </c>
      <c r="H596" s="14">
        <f t="shared" ca="1" si="282"/>
        <v>1.07277058</v>
      </c>
      <c r="I596" s="13">
        <f t="shared" si="294"/>
        <v>1.6E-2</v>
      </c>
      <c r="J596" s="35">
        <f t="shared" si="283"/>
        <v>44491</v>
      </c>
      <c r="K596" s="2">
        <f t="shared" si="284"/>
        <v>178</v>
      </c>
      <c r="L596" s="18">
        <f t="shared" si="285"/>
        <v>178</v>
      </c>
      <c r="M596" s="12">
        <f t="shared" si="286"/>
        <v>1.0112752190000001</v>
      </c>
      <c r="N596" s="12">
        <f t="shared" ca="1" si="287"/>
        <v>1.0848663030000001</v>
      </c>
      <c r="O596" s="18">
        <f t="shared" si="288"/>
        <v>0</v>
      </c>
      <c r="P596" s="14">
        <f t="shared" ca="1" si="289"/>
        <v>85.853824020000005</v>
      </c>
      <c r="Q596" s="21">
        <f t="shared" si="277"/>
        <v>0</v>
      </c>
      <c r="R596" s="14">
        <f t="shared" si="290"/>
        <v>0</v>
      </c>
      <c r="S596" s="4" t="str">
        <f t="shared" si="291"/>
        <v>A+J=</v>
      </c>
      <c r="T596" s="35">
        <f t="shared" si="292"/>
        <v>44781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1">
        <f t="shared" si="293"/>
        <v>44751</v>
      </c>
      <c r="B597" s="15">
        <f t="shared" ca="1" si="278"/>
        <v>1098.0973598400001</v>
      </c>
      <c r="C597" s="14">
        <f t="shared" ca="1" si="279"/>
        <v>1011.636197</v>
      </c>
      <c r="D597" s="13">
        <f ca="1">IF(A597&lt;$B$1,VLOOKUP(A597,[1]DI!$A$4:$B$15000,2,FALSE),0)</f>
        <v>0</v>
      </c>
      <c r="E597" s="14">
        <f t="shared" ca="1" si="280"/>
        <v>1</v>
      </c>
      <c r="F597" s="14">
        <f ca="1">(TRUNC(PRODUCT($E$12:$E596),16))</f>
        <v>1.1058558366542599</v>
      </c>
      <c r="G597" s="14">
        <f t="shared" ca="1" si="281"/>
        <v>1.0303357001192099</v>
      </c>
      <c r="H597" s="14">
        <f t="shared" ca="1" si="282"/>
        <v>1.07329663</v>
      </c>
      <c r="I597" s="13">
        <f t="shared" si="294"/>
        <v>1.6E-2</v>
      </c>
      <c r="J597" s="35">
        <f t="shared" si="283"/>
        <v>44491</v>
      </c>
      <c r="K597" s="2">
        <f t="shared" si="284"/>
        <v>178</v>
      </c>
      <c r="L597" s="18">
        <f t="shared" si="285"/>
        <v>179</v>
      </c>
      <c r="M597" s="12">
        <f t="shared" si="286"/>
        <v>1.0113389209999999</v>
      </c>
      <c r="N597" s="12">
        <f t="shared" ca="1" si="287"/>
        <v>1.0854666559999999</v>
      </c>
      <c r="O597" s="18">
        <f t="shared" si="288"/>
        <v>0</v>
      </c>
      <c r="P597" s="14">
        <f t="shared" ca="1" si="289"/>
        <v>86.46116284</v>
      </c>
      <c r="Q597" s="21">
        <f t="shared" si="277"/>
        <v>0</v>
      </c>
      <c r="R597" s="14">
        <f t="shared" si="290"/>
        <v>0</v>
      </c>
      <c r="S597" s="4" t="str">
        <f t="shared" si="291"/>
        <v>A+J=</v>
      </c>
      <c r="T597" s="35">
        <f t="shared" si="292"/>
        <v>44781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1">
        <f t="shared" si="293"/>
        <v>44752</v>
      </c>
      <c r="B598" s="15">
        <f t="shared" ca="1" si="278"/>
        <v>1098.0973598400001</v>
      </c>
      <c r="C598" s="14">
        <f t="shared" ca="1" si="279"/>
        <v>1011.636197</v>
      </c>
      <c r="D598" s="13">
        <f ca="1">IF(A598&lt;$B$1,VLOOKUP(A598,[1]DI!$A$4:$B$15000,2,FALSE),0)</f>
        <v>0</v>
      </c>
      <c r="E598" s="14">
        <f t="shared" ca="1" si="280"/>
        <v>1</v>
      </c>
      <c r="F598" s="14">
        <f ca="1">(TRUNC(PRODUCT($E$12:$E597),16))</f>
        <v>1.1058558366542599</v>
      </c>
      <c r="G598" s="14">
        <f t="shared" ca="1" si="281"/>
        <v>1.0303357001192099</v>
      </c>
      <c r="H598" s="14">
        <f t="shared" ca="1" si="282"/>
        <v>1.07329663</v>
      </c>
      <c r="I598" s="13">
        <f t="shared" si="294"/>
        <v>1.6E-2</v>
      </c>
      <c r="J598" s="35">
        <f t="shared" si="283"/>
        <v>44491</v>
      </c>
      <c r="K598" s="2">
        <f t="shared" si="284"/>
        <v>178</v>
      </c>
      <c r="L598" s="18">
        <f t="shared" si="285"/>
        <v>179</v>
      </c>
      <c r="M598" s="12">
        <f t="shared" si="286"/>
        <v>1.0113389209999999</v>
      </c>
      <c r="N598" s="12">
        <f t="shared" ca="1" si="287"/>
        <v>1.0854666559999999</v>
      </c>
      <c r="O598" s="18">
        <f t="shared" si="288"/>
        <v>0</v>
      </c>
      <c r="P598" s="14">
        <f t="shared" ca="1" si="289"/>
        <v>86.46116284</v>
      </c>
      <c r="Q598" s="21">
        <f t="shared" si="277"/>
        <v>0</v>
      </c>
      <c r="R598" s="14">
        <f t="shared" si="290"/>
        <v>0</v>
      </c>
      <c r="S598" s="4" t="str">
        <f t="shared" si="291"/>
        <v>A+J=</v>
      </c>
      <c r="T598" s="35">
        <f t="shared" si="292"/>
        <v>44781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1">
        <f t="shared" si="293"/>
        <v>44753</v>
      </c>
      <c r="B599" s="15">
        <f t="shared" ca="1" si="278"/>
        <v>1098.0973598400001</v>
      </c>
      <c r="C599" s="14">
        <f t="shared" ca="1" si="279"/>
        <v>1011.636197</v>
      </c>
      <c r="D599" s="13">
        <f ca="1">IF(A599&lt;$B$1,VLOOKUP(A599,[1]DI!$A$4:$B$15000,2,FALSE),0)</f>
        <v>0.13150000000000001</v>
      </c>
      <c r="E599" s="14">
        <f t="shared" ca="1" si="280"/>
        <v>1.0004903700000001</v>
      </c>
      <c r="F599" s="14">
        <f ca="1">(TRUNC(PRODUCT($E$12:$E598),16))</f>
        <v>1.1058558366542599</v>
      </c>
      <c r="G599" s="14">
        <f t="shared" ca="1" si="281"/>
        <v>1.0303357001192099</v>
      </c>
      <c r="H599" s="14">
        <f t="shared" ca="1" si="282"/>
        <v>1.07329663</v>
      </c>
      <c r="I599" s="13">
        <f t="shared" si="294"/>
        <v>1.6E-2</v>
      </c>
      <c r="J599" s="35">
        <f t="shared" si="283"/>
        <v>44491</v>
      </c>
      <c r="K599" s="2">
        <f t="shared" si="284"/>
        <v>179</v>
      </c>
      <c r="L599" s="18">
        <f t="shared" si="285"/>
        <v>179</v>
      </c>
      <c r="M599" s="12">
        <f t="shared" si="286"/>
        <v>1.0113389209999999</v>
      </c>
      <c r="N599" s="12">
        <f t="shared" ca="1" si="287"/>
        <v>1.0854666559999999</v>
      </c>
      <c r="O599" s="18">
        <f t="shared" si="288"/>
        <v>0</v>
      </c>
      <c r="P599" s="14">
        <f t="shared" ca="1" si="289"/>
        <v>86.46116284</v>
      </c>
      <c r="Q599" s="21">
        <f t="shared" si="277"/>
        <v>0</v>
      </c>
      <c r="R599" s="14">
        <f t="shared" si="290"/>
        <v>0</v>
      </c>
      <c r="S599" s="4" t="str">
        <f t="shared" si="291"/>
        <v>A+J=</v>
      </c>
      <c r="T599" s="35">
        <f t="shared" si="292"/>
        <v>44781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1">
        <f t="shared" si="293"/>
        <v>44754</v>
      </c>
      <c r="B600" s="15">
        <f t="shared" ca="1" si="278"/>
        <v>1098.7050345299999</v>
      </c>
      <c r="C600" s="14">
        <f t="shared" ca="1" si="279"/>
        <v>1011.636197</v>
      </c>
      <c r="D600" s="13">
        <f ca="1">IF(A600&lt;$B$1,VLOOKUP(A600,[1]DI!$A$4:$B$15000,2,FALSE),0)</f>
        <v>0.13150000000000001</v>
      </c>
      <c r="E600" s="14">
        <f t="shared" ca="1" si="280"/>
        <v>1.0004903700000001</v>
      </c>
      <c r="F600" s="14">
        <f ca="1">(TRUNC(PRODUCT($E$12:$E599),16))</f>
        <v>1.1063981151808799</v>
      </c>
      <c r="G600" s="14">
        <f t="shared" ca="1" si="281"/>
        <v>1.0303357001192099</v>
      </c>
      <c r="H600" s="14">
        <f t="shared" ca="1" si="282"/>
        <v>1.0738229399999999</v>
      </c>
      <c r="I600" s="13">
        <f t="shared" si="294"/>
        <v>1.6E-2</v>
      </c>
      <c r="J600" s="35">
        <f t="shared" si="283"/>
        <v>44491</v>
      </c>
      <c r="K600" s="2">
        <f t="shared" si="284"/>
        <v>180</v>
      </c>
      <c r="L600" s="18">
        <f t="shared" si="285"/>
        <v>180</v>
      </c>
      <c r="M600" s="12">
        <f t="shared" si="286"/>
        <v>1.011402626</v>
      </c>
      <c r="N600" s="12">
        <f t="shared" ca="1" si="287"/>
        <v>1.0860673409999999</v>
      </c>
      <c r="O600" s="18">
        <f t="shared" si="288"/>
        <v>0</v>
      </c>
      <c r="P600" s="14">
        <f t="shared" ca="1" si="289"/>
        <v>87.068837529999996</v>
      </c>
      <c r="Q600" s="21">
        <f t="shared" si="277"/>
        <v>0</v>
      </c>
      <c r="R600" s="14">
        <f t="shared" si="290"/>
        <v>0</v>
      </c>
      <c r="S600" s="4" t="str">
        <f t="shared" si="291"/>
        <v>A+J=</v>
      </c>
      <c r="T600" s="35">
        <f t="shared" si="292"/>
        <v>44781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1">
        <f t="shared" si="293"/>
        <v>44755</v>
      </c>
      <c r="B601" s="15">
        <f t="shared" ca="1" si="278"/>
        <v>1099.3130491300001</v>
      </c>
      <c r="C601" s="14">
        <f t="shared" ca="1" si="279"/>
        <v>1011.636197</v>
      </c>
      <c r="D601" s="13">
        <f ca="1">IF(A601&lt;$B$1,VLOOKUP(A601,[1]DI!$A$4:$B$15000,2,FALSE),0)</f>
        <v>0.13150000000000001</v>
      </c>
      <c r="E601" s="14">
        <f t="shared" ca="1" si="280"/>
        <v>1.0004903700000001</v>
      </c>
      <c r="F601" s="14">
        <f ca="1">(TRUNC(PRODUCT($E$12:$E600),16))</f>
        <v>1.1069406596246201</v>
      </c>
      <c r="G601" s="14">
        <f t="shared" ca="1" si="281"/>
        <v>1.0303357001192099</v>
      </c>
      <c r="H601" s="14">
        <f t="shared" ca="1" si="282"/>
        <v>1.07434951</v>
      </c>
      <c r="I601" s="13">
        <f t="shared" si="294"/>
        <v>1.6E-2</v>
      </c>
      <c r="J601" s="35">
        <f t="shared" si="283"/>
        <v>44491</v>
      </c>
      <c r="K601" s="2">
        <f t="shared" si="284"/>
        <v>181</v>
      </c>
      <c r="L601" s="18">
        <f t="shared" si="285"/>
        <v>181</v>
      </c>
      <c r="M601" s="12">
        <f t="shared" si="286"/>
        <v>1.011466336</v>
      </c>
      <c r="N601" s="12">
        <f t="shared" ca="1" si="287"/>
        <v>1.0866683619999999</v>
      </c>
      <c r="O601" s="18">
        <f t="shared" si="288"/>
        <v>0</v>
      </c>
      <c r="P601" s="14">
        <f t="shared" ca="1" si="289"/>
        <v>87.67685213</v>
      </c>
      <c r="Q601" s="21">
        <f t="shared" si="277"/>
        <v>0</v>
      </c>
      <c r="R601" s="14">
        <f t="shared" si="290"/>
        <v>0</v>
      </c>
      <c r="S601" s="4" t="str">
        <f t="shared" si="291"/>
        <v>A+J=</v>
      </c>
      <c r="T601" s="35">
        <f t="shared" si="292"/>
        <v>44781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1">
        <f t="shared" si="293"/>
        <v>44756</v>
      </c>
      <c r="B602" s="15">
        <f t="shared" ca="1" si="278"/>
        <v>1099.9214026300001</v>
      </c>
      <c r="C602" s="14">
        <f t="shared" ca="1" si="279"/>
        <v>1011.636197</v>
      </c>
      <c r="D602" s="13">
        <f ca="1">IF(A602&lt;$B$1,VLOOKUP(A602,[1]DI!$A$4:$B$15000,2,FALSE),0)</f>
        <v>0.13150000000000001</v>
      </c>
      <c r="E602" s="14">
        <f t="shared" ca="1" si="280"/>
        <v>1.0004903700000001</v>
      </c>
      <c r="F602" s="14">
        <f ca="1">(TRUNC(PRODUCT($E$12:$E601),16))</f>
        <v>1.10748347011588</v>
      </c>
      <c r="G602" s="14">
        <f t="shared" ca="1" si="281"/>
        <v>1.0303357001192099</v>
      </c>
      <c r="H602" s="14">
        <f t="shared" ca="1" si="282"/>
        <v>1.0748763400000001</v>
      </c>
      <c r="I602" s="13">
        <f t="shared" si="294"/>
        <v>1.6E-2</v>
      </c>
      <c r="J602" s="35">
        <f t="shared" si="283"/>
        <v>44491</v>
      </c>
      <c r="K602" s="2">
        <f t="shared" si="284"/>
        <v>182</v>
      </c>
      <c r="L602" s="18">
        <f t="shared" si="285"/>
        <v>182</v>
      </c>
      <c r="M602" s="12">
        <f t="shared" si="286"/>
        <v>1.01153005</v>
      </c>
      <c r="N602" s="12">
        <f t="shared" ca="1" si="287"/>
        <v>1.0872697179999999</v>
      </c>
      <c r="O602" s="18">
        <f t="shared" si="288"/>
        <v>0</v>
      </c>
      <c r="P602" s="14">
        <f t="shared" ca="1" si="289"/>
        <v>88.285205629999993</v>
      </c>
      <c r="Q602" s="21">
        <f t="shared" si="277"/>
        <v>0</v>
      </c>
      <c r="R602" s="14">
        <f t="shared" si="290"/>
        <v>0</v>
      </c>
      <c r="S602" s="4" t="str">
        <f t="shared" si="291"/>
        <v>A+J=</v>
      </c>
      <c r="T602" s="35">
        <f t="shared" si="292"/>
        <v>44781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1">
        <f t="shared" si="293"/>
        <v>44757</v>
      </c>
      <c r="B603" s="15">
        <f t="shared" ca="1" si="278"/>
        <v>1100.5300940100001</v>
      </c>
      <c r="C603" s="14">
        <f t="shared" ca="1" si="279"/>
        <v>1011.636197</v>
      </c>
      <c r="D603" s="13">
        <f ca="1">IF(A603&lt;$B$1,VLOOKUP(A603,[1]DI!$A$4:$B$15000,2,FALSE),0)</f>
        <v>0.13150000000000001</v>
      </c>
      <c r="E603" s="14">
        <f t="shared" ca="1" si="280"/>
        <v>1.0004903700000001</v>
      </c>
      <c r="F603" s="14">
        <f ca="1">(TRUNC(PRODUCT($E$12:$E602),16))</f>
        <v>1.10802654678512</v>
      </c>
      <c r="G603" s="14">
        <f t="shared" ca="1" si="281"/>
        <v>1.0303357001192099</v>
      </c>
      <c r="H603" s="14">
        <f t="shared" ca="1" si="282"/>
        <v>1.0754034299999999</v>
      </c>
      <c r="I603" s="13">
        <f t="shared" si="294"/>
        <v>1.6E-2</v>
      </c>
      <c r="J603" s="35">
        <f t="shared" si="283"/>
        <v>44491</v>
      </c>
      <c r="K603" s="2">
        <f t="shared" si="284"/>
        <v>183</v>
      </c>
      <c r="L603" s="18">
        <f t="shared" si="285"/>
        <v>183</v>
      </c>
      <c r="M603" s="12">
        <f t="shared" si="286"/>
        <v>1.011593768</v>
      </c>
      <c r="N603" s="12">
        <f t="shared" ca="1" si="287"/>
        <v>1.087871408</v>
      </c>
      <c r="O603" s="18">
        <f t="shared" si="288"/>
        <v>0</v>
      </c>
      <c r="P603" s="14">
        <f t="shared" ca="1" si="289"/>
        <v>88.893897010000003</v>
      </c>
      <c r="Q603" s="21">
        <f t="shared" si="277"/>
        <v>0</v>
      </c>
      <c r="R603" s="14">
        <f t="shared" si="290"/>
        <v>0</v>
      </c>
      <c r="S603" s="4" t="str">
        <f t="shared" si="291"/>
        <v>A+J=</v>
      </c>
      <c r="T603" s="35">
        <f t="shared" si="292"/>
        <v>44781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1">
        <f t="shared" si="293"/>
        <v>44758</v>
      </c>
      <c r="B604" s="15">
        <f t="shared" ca="1" si="278"/>
        <v>1101.1391222700001</v>
      </c>
      <c r="C604" s="14">
        <f t="shared" ca="1" si="279"/>
        <v>1011.636197</v>
      </c>
      <c r="D604" s="13">
        <f ca="1">IF(A604&lt;$B$1,VLOOKUP(A604,[1]DI!$A$4:$B$15000,2,FALSE),0)</f>
        <v>0</v>
      </c>
      <c r="E604" s="14">
        <f t="shared" ca="1" si="280"/>
        <v>1</v>
      </c>
      <c r="F604" s="14">
        <f ca="1">(TRUNC(PRODUCT($E$12:$E603),16))</f>
        <v>1.10856988976286</v>
      </c>
      <c r="G604" s="14">
        <f t="shared" ca="1" si="281"/>
        <v>1.0303357001192099</v>
      </c>
      <c r="H604" s="14">
        <f t="shared" ca="1" si="282"/>
        <v>1.07593078</v>
      </c>
      <c r="I604" s="13">
        <f t="shared" si="294"/>
        <v>1.6E-2</v>
      </c>
      <c r="J604" s="35">
        <f t="shared" si="283"/>
        <v>44491</v>
      </c>
      <c r="K604" s="2">
        <f t="shared" si="284"/>
        <v>183</v>
      </c>
      <c r="L604" s="18">
        <f t="shared" si="285"/>
        <v>184</v>
      </c>
      <c r="M604" s="12">
        <f t="shared" si="286"/>
        <v>1.0116574890000001</v>
      </c>
      <c r="N604" s="12">
        <f t="shared" ca="1" si="287"/>
        <v>1.0884734309999999</v>
      </c>
      <c r="O604" s="18">
        <f t="shared" si="288"/>
        <v>0</v>
      </c>
      <c r="P604" s="14">
        <f t="shared" ca="1" si="289"/>
        <v>89.502925270000006</v>
      </c>
      <c r="Q604" s="21">
        <f t="shared" si="277"/>
        <v>0</v>
      </c>
      <c r="R604" s="14">
        <f t="shared" si="290"/>
        <v>0</v>
      </c>
      <c r="S604" s="4" t="str">
        <f t="shared" si="291"/>
        <v>A+J=</v>
      </c>
      <c r="T604" s="35">
        <f t="shared" si="292"/>
        <v>44781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1">
        <f t="shared" si="293"/>
        <v>44759</v>
      </c>
      <c r="B605" s="15">
        <f t="shared" ca="1" si="278"/>
        <v>1101.1391222700001</v>
      </c>
      <c r="C605" s="14">
        <f t="shared" ca="1" si="279"/>
        <v>1011.636197</v>
      </c>
      <c r="D605" s="13">
        <f ca="1">IF(A605&lt;$B$1,VLOOKUP(A605,[1]DI!$A$4:$B$15000,2,FALSE),0)</f>
        <v>0</v>
      </c>
      <c r="E605" s="14">
        <f t="shared" ca="1" si="280"/>
        <v>1</v>
      </c>
      <c r="F605" s="14">
        <f ca="1">(TRUNC(PRODUCT($E$12:$E604),16))</f>
        <v>1.10856988976286</v>
      </c>
      <c r="G605" s="14">
        <f t="shared" ca="1" si="281"/>
        <v>1.0303357001192099</v>
      </c>
      <c r="H605" s="14">
        <f t="shared" ca="1" si="282"/>
        <v>1.07593078</v>
      </c>
      <c r="I605" s="13">
        <f t="shared" si="294"/>
        <v>1.6E-2</v>
      </c>
      <c r="J605" s="35">
        <f t="shared" si="283"/>
        <v>44491</v>
      </c>
      <c r="K605" s="2">
        <f t="shared" si="284"/>
        <v>183</v>
      </c>
      <c r="L605" s="18">
        <f t="shared" si="285"/>
        <v>184</v>
      </c>
      <c r="M605" s="12">
        <f t="shared" si="286"/>
        <v>1.0116574890000001</v>
      </c>
      <c r="N605" s="12">
        <f t="shared" ca="1" si="287"/>
        <v>1.0884734309999999</v>
      </c>
      <c r="O605" s="18">
        <f t="shared" si="288"/>
        <v>0</v>
      </c>
      <c r="P605" s="14">
        <f t="shared" ca="1" si="289"/>
        <v>89.502925270000006</v>
      </c>
      <c r="Q605" s="21">
        <f t="shared" si="277"/>
        <v>0</v>
      </c>
      <c r="R605" s="14">
        <f t="shared" si="290"/>
        <v>0</v>
      </c>
      <c r="S605" s="4" t="str">
        <f t="shared" si="291"/>
        <v>A+J=</v>
      </c>
      <c r="T605" s="35">
        <f t="shared" si="292"/>
        <v>44781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1">
        <f t="shared" si="293"/>
        <v>44760</v>
      </c>
      <c r="B606" s="15">
        <f t="shared" ca="1" si="278"/>
        <v>1101.1391222700001</v>
      </c>
      <c r="C606" s="14">
        <f t="shared" ca="1" si="279"/>
        <v>1011.636197</v>
      </c>
      <c r="D606" s="13">
        <f ca="1">IF(A606&lt;$B$1,VLOOKUP(A606,[1]DI!$A$4:$B$15000,2,FALSE),0)</f>
        <v>0.13150000000000001</v>
      </c>
      <c r="E606" s="14">
        <f t="shared" ca="1" si="280"/>
        <v>1.0004903700000001</v>
      </c>
      <c r="F606" s="14">
        <f ca="1">(TRUNC(PRODUCT($E$12:$E605),16))</f>
        <v>1.10856988976286</v>
      </c>
      <c r="G606" s="14">
        <f t="shared" ca="1" si="281"/>
        <v>1.0303357001192099</v>
      </c>
      <c r="H606" s="14">
        <f t="shared" ca="1" si="282"/>
        <v>1.07593078</v>
      </c>
      <c r="I606" s="13">
        <f t="shared" si="294"/>
        <v>1.6E-2</v>
      </c>
      <c r="J606" s="35">
        <f t="shared" si="283"/>
        <v>44491</v>
      </c>
      <c r="K606" s="2">
        <f t="shared" si="284"/>
        <v>184</v>
      </c>
      <c r="L606" s="18">
        <f t="shared" si="285"/>
        <v>184</v>
      </c>
      <c r="M606" s="12">
        <f t="shared" si="286"/>
        <v>1.0116574890000001</v>
      </c>
      <c r="N606" s="12">
        <f t="shared" ca="1" si="287"/>
        <v>1.0884734309999999</v>
      </c>
      <c r="O606" s="18">
        <f t="shared" si="288"/>
        <v>0</v>
      </c>
      <c r="P606" s="14">
        <f t="shared" ca="1" si="289"/>
        <v>89.502925270000006</v>
      </c>
      <c r="Q606" s="21">
        <f t="shared" si="277"/>
        <v>0</v>
      </c>
      <c r="R606" s="14">
        <f t="shared" si="290"/>
        <v>0</v>
      </c>
      <c r="S606" s="4" t="str">
        <f t="shared" si="291"/>
        <v>A+J=</v>
      </c>
      <c r="T606" s="35">
        <f t="shared" si="292"/>
        <v>44781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1">
        <f t="shared" si="293"/>
        <v>44761</v>
      </c>
      <c r="B607" s="15">
        <f t="shared" ca="1" si="278"/>
        <v>1101.74848032</v>
      </c>
      <c r="C607" s="14">
        <f t="shared" ca="1" si="279"/>
        <v>1011.636197</v>
      </c>
      <c r="D607" s="13">
        <f ca="1">IF(A607&lt;$B$1,VLOOKUP(A607,[1]DI!$A$4:$B$15000,2,FALSE),0)</f>
        <v>0.13150000000000001</v>
      </c>
      <c r="E607" s="14">
        <f t="shared" ca="1" si="280"/>
        <v>1.0004903700000001</v>
      </c>
      <c r="F607" s="14">
        <f ca="1">(TRUNC(PRODUCT($E$12:$E606),16))</f>
        <v>1.10911349917971</v>
      </c>
      <c r="G607" s="14">
        <f t="shared" ca="1" si="281"/>
        <v>1.0303357001192099</v>
      </c>
      <c r="H607" s="14">
        <f t="shared" ca="1" si="282"/>
        <v>1.07645838</v>
      </c>
      <c r="I607" s="13">
        <f t="shared" si="294"/>
        <v>1.6E-2</v>
      </c>
      <c r="J607" s="35">
        <f t="shared" si="283"/>
        <v>44491</v>
      </c>
      <c r="K607" s="2">
        <f t="shared" si="284"/>
        <v>185</v>
      </c>
      <c r="L607" s="18">
        <f t="shared" si="285"/>
        <v>185</v>
      </c>
      <c r="M607" s="12">
        <f t="shared" si="286"/>
        <v>1.0117212149999999</v>
      </c>
      <c r="N607" s="12">
        <f t="shared" ca="1" si="287"/>
        <v>1.0890757799999999</v>
      </c>
      <c r="O607" s="18">
        <f t="shared" si="288"/>
        <v>0</v>
      </c>
      <c r="P607" s="14">
        <f t="shared" ca="1" si="289"/>
        <v>90.112283320000003</v>
      </c>
      <c r="Q607" s="21">
        <f t="shared" si="277"/>
        <v>0</v>
      </c>
      <c r="R607" s="14">
        <f t="shared" si="290"/>
        <v>0</v>
      </c>
      <c r="S607" s="4" t="str">
        <f t="shared" si="291"/>
        <v>A+J=</v>
      </c>
      <c r="T607" s="35">
        <f t="shared" si="292"/>
        <v>44781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1">
        <f t="shared" si="293"/>
        <v>44762</v>
      </c>
      <c r="B608" s="15">
        <f t="shared" ca="1" si="278"/>
        <v>1102.3581772699999</v>
      </c>
      <c r="C608" s="14">
        <f t="shared" ca="1" si="279"/>
        <v>1011.636197</v>
      </c>
      <c r="D608" s="13">
        <f ca="1">IF(A608&lt;$B$1,VLOOKUP(A608,[1]DI!$A$4:$B$15000,2,FALSE),0)</f>
        <v>0.13150000000000001</v>
      </c>
      <c r="E608" s="14">
        <f t="shared" ca="1" si="280"/>
        <v>1.0004903700000001</v>
      </c>
      <c r="F608" s="14">
        <f ca="1">(TRUNC(PRODUCT($E$12:$E607),16))</f>
        <v>1.1096573751662999</v>
      </c>
      <c r="G608" s="14">
        <f t="shared" ca="1" si="281"/>
        <v>1.0303357001192099</v>
      </c>
      <c r="H608" s="14">
        <f t="shared" ca="1" si="282"/>
        <v>1.0769862400000001</v>
      </c>
      <c r="I608" s="13">
        <f t="shared" si="294"/>
        <v>1.6E-2</v>
      </c>
      <c r="J608" s="35">
        <f t="shared" si="283"/>
        <v>44491</v>
      </c>
      <c r="K608" s="2">
        <f t="shared" si="284"/>
        <v>186</v>
      </c>
      <c r="L608" s="18">
        <f t="shared" si="285"/>
        <v>186</v>
      </c>
      <c r="M608" s="12">
        <f t="shared" si="286"/>
        <v>1.011784945</v>
      </c>
      <c r="N608" s="12">
        <f t="shared" ca="1" si="287"/>
        <v>1.0896784639999999</v>
      </c>
      <c r="O608" s="18">
        <f t="shared" si="288"/>
        <v>0</v>
      </c>
      <c r="P608" s="14">
        <f t="shared" ca="1" si="289"/>
        <v>90.721980270000003</v>
      </c>
      <c r="Q608" s="21">
        <f t="shared" si="277"/>
        <v>0</v>
      </c>
      <c r="R608" s="14">
        <f t="shared" si="290"/>
        <v>0</v>
      </c>
      <c r="S608" s="4" t="str">
        <f t="shared" si="291"/>
        <v>A+J=</v>
      </c>
      <c r="T608" s="35">
        <f t="shared" si="292"/>
        <v>44781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1">
        <f t="shared" si="293"/>
        <v>44763</v>
      </c>
      <c r="B609" s="15">
        <f t="shared" ca="1" si="278"/>
        <v>1102.9682222200001</v>
      </c>
      <c r="C609" s="14">
        <f t="shared" ca="1" si="279"/>
        <v>1011.636197</v>
      </c>
      <c r="D609" s="13">
        <f ca="1">IF(A609&lt;$B$1,VLOOKUP(A609,[1]DI!$A$4:$B$15000,2,FALSE),0)</f>
        <v>0.13150000000000001</v>
      </c>
      <c r="E609" s="14">
        <f t="shared" ca="1" si="280"/>
        <v>1.0004903700000001</v>
      </c>
      <c r="F609" s="14">
        <f ca="1">(TRUNC(PRODUCT($E$12:$E608),16))</f>
        <v>1.11020151785336</v>
      </c>
      <c r="G609" s="14">
        <f t="shared" ca="1" si="281"/>
        <v>1.0303357001192099</v>
      </c>
      <c r="H609" s="14">
        <f t="shared" ca="1" si="282"/>
        <v>1.0775143700000001</v>
      </c>
      <c r="I609" s="13">
        <f t="shared" si="294"/>
        <v>1.6E-2</v>
      </c>
      <c r="J609" s="35">
        <f t="shared" si="283"/>
        <v>44491</v>
      </c>
      <c r="K609" s="2">
        <f t="shared" si="284"/>
        <v>187</v>
      </c>
      <c r="L609" s="18">
        <f t="shared" si="285"/>
        <v>187</v>
      </c>
      <c r="M609" s="12">
        <f t="shared" si="286"/>
        <v>1.0118486790000001</v>
      </c>
      <c r="N609" s="12">
        <f t="shared" ca="1" si="287"/>
        <v>1.0902814919999999</v>
      </c>
      <c r="O609" s="18">
        <f t="shared" si="288"/>
        <v>0</v>
      </c>
      <c r="P609" s="14">
        <f t="shared" ca="1" si="289"/>
        <v>91.332025220000006</v>
      </c>
      <c r="Q609" s="21">
        <f t="shared" si="277"/>
        <v>0</v>
      </c>
      <c r="R609" s="14">
        <f t="shared" si="290"/>
        <v>0</v>
      </c>
      <c r="S609" s="4" t="str">
        <f t="shared" si="291"/>
        <v>A+J=</v>
      </c>
      <c r="T609" s="35">
        <f t="shared" si="292"/>
        <v>44781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1">
        <f t="shared" si="293"/>
        <v>44764</v>
      </c>
      <c r="B610" s="15">
        <f t="shared" ca="1" si="278"/>
        <v>1103.57859596</v>
      </c>
      <c r="C610" s="14">
        <f t="shared" ca="1" si="279"/>
        <v>1011.636197</v>
      </c>
      <c r="D610" s="13">
        <f ca="1">IF(A610&lt;$B$1,VLOOKUP(A610,[1]DI!$A$4:$B$15000,2,FALSE),0)</f>
        <v>0.13150000000000001</v>
      </c>
      <c r="E610" s="14">
        <f t="shared" ca="1" si="280"/>
        <v>1.0004903700000001</v>
      </c>
      <c r="F610" s="14">
        <f ca="1">(TRUNC(PRODUCT($E$12:$E609),16))</f>
        <v>1.11074592737167</v>
      </c>
      <c r="G610" s="14">
        <f t="shared" ca="1" si="281"/>
        <v>1.0303357001192099</v>
      </c>
      <c r="H610" s="14">
        <f t="shared" ca="1" si="282"/>
        <v>1.07804275</v>
      </c>
      <c r="I610" s="13">
        <f t="shared" si="294"/>
        <v>1.6E-2</v>
      </c>
      <c r="J610" s="35">
        <f t="shared" si="283"/>
        <v>44491</v>
      </c>
      <c r="K610" s="2">
        <f t="shared" si="284"/>
        <v>188</v>
      </c>
      <c r="L610" s="18">
        <f t="shared" si="285"/>
        <v>188</v>
      </c>
      <c r="M610" s="12">
        <f t="shared" si="286"/>
        <v>1.011912417</v>
      </c>
      <c r="N610" s="12">
        <f t="shared" ca="1" si="287"/>
        <v>1.0908848449999999</v>
      </c>
      <c r="O610" s="18">
        <f t="shared" si="288"/>
        <v>0</v>
      </c>
      <c r="P610" s="14">
        <f t="shared" ca="1" si="289"/>
        <v>91.942398960000006</v>
      </c>
      <c r="Q610" s="21">
        <f t="shared" si="277"/>
        <v>0</v>
      </c>
      <c r="R610" s="14">
        <f t="shared" si="290"/>
        <v>0</v>
      </c>
      <c r="S610" s="4" t="str">
        <f t="shared" si="291"/>
        <v>A+J=</v>
      </c>
      <c r="T610" s="35">
        <f t="shared" si="292"/>
        <v>44781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1">
        <f t="shared" si="293"/>
        <v>44765</v>
      </c>
      <c r="B611" s="15">
        <f t="shared" ca="1" si="278"/>
        <v>1104.1893075800001</v>
      </c>
      <c r="C611" s="14">
        <f t="shared" ca="1" si="279"/>
        <v>1011.636197</v>
      </c>
      <c r="D611" s="13">
        <f ca="1">IF(A611&lt;$B$1,VLOOKUP(A611,[1]DI!$A$4:$B$15000,2,FALSE),0)</f>
        <v>0</v>
      </c>
      <c r="E611" s="14">
        <f t="shared" ca="1" si="280"/>
        <v>1</v>
      </c>
      <c r="F611" s="14">
        <f ca="1">(TRUNC(PRODUCT($E$12:$E610),16))</f>
        <v>1.11129060385208</v>
      </c>
      <c r="G611" s="14">
        <f t="shared" ca="1" si="281"/>
        <v>1.0303357001192099</v>
      </c>
      <c r="H611" s="14">
        <f t="shared" ca="1" si="282"/>
        <v>1.07857139</v>
      </c>
      <c r="I611" s="13">
        <f t="shared" si="294"/>
        <v>1.6E-2</v>
      </c>
      <c r="J611" s="35">
        <f t="shared" si="283"/>
        <v>44491</v>
      </c>
      <c r="K611" s="2">
        <f t="shared" si="284"/>
        <v>188</v>
      </c>
      <c r="L611" s="18">
        <f t="shared" si="285"/>
        <v>189</v>
      </c>
      <c r="M611" s="12">
        <f t="shared" si="286"/>
        <v>1.011976159</v>
      </c>
      <c r="N611" s="12">
        <f t="shared" ca="1" si="287"/>
        <v>1.0914885320000001</v>
      </c>
      <c r="O611" s="18">
        <f t="shared" si="288"/>
        <v>0</v>
      </c>
      <c r="P611" s="14">
        <f t="shared" ca="1" si="289"/>
        <v>92.553110579999995</v>
      </c>
      <c r="Q611" s="21">
        <f t="shared" si="277"/>
        <v>0</v>
      </c>
      <c r="R611" s="14">
        <f t="shared" si="290"/>
        <v>0</v>
      </c>
      <c r="S611" s="4" t="str">
        <f t="shared" si="291"/>
        <v>A+J=</v>
      </c>
      <c r="T611" s="35">
        <f t="shared" si="292"/>
        <v>44781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1">
        <f t="shared" si="293"/>
        <v>44766</v>
      </c>
      <c r="B612" s="15">
        <f t="shared" ca="1" si="278"/>
        <v>1104.1893075800001</v>
      </c>
      <c r="C612" s="14">
        <f t="shared" ca="1" si="279"/>
        <v>1011.636197</v>
      </c>
      <c r="D612" s="13">
        <f ca="1">IF(A612&lt;$B$1,VLOOKUP(A612,[1]DI!$A$4:$B$15000,2,FALSE),0)</f>
        <v>0</v>
      </c>
      <c r="E612" s="14">
        <f t="shared" ca="1" si="280"/>
        <v>1</v>
      </c>
      <c r="F612" s="14">
        <f ca="1">(TRUNC(PRODUCT($E$12:$E611),16))</f>
        <v>1.11129060385208</v>
      </c>
      <c r="G612" s="14">
        <f t="shared" ca="1" si="281"/>
        <v>1.0303357001192099</v>
      </c>
      <c r="H612" s="14">
        <f t="shared" ca="1" si="282"/>
        <v>1.07857139</v>
      </c>
      <c r="I612" s="13">
        <f t="shared" si="294"/>
        <v>1.6E-2</v>
      </c>
      <c r="J612" s="35">
        <f t="shared" si="283"/>
        <v>44491</v>
      </c>
      <c r="K612" s="2">
        <f t="shared" si="284"/>
        <v>188</v>
      </c>
      <c r="L612" s="18">
        <f t="shared" si="285"/>
        <v>189</v>
      </c>
      <c r="M612" s="12">
        <f t="shared" si="286"/>
        <v>1.011976159</v>
      </c>
      <c r="N612" s="12">
        <f t="shared" ca="1" si="287"/>
        <v>1.0914885320000001</v>
      </c>
      <c r="O612" s="18">
        <f t="shared" si="288"/>
        <v>0</v>
      </c>
      <c r="P612" s="14">
        <f t="shared" ca="1" si="289"/>
        <v>92.553110579999995</v>
      </c>
      <c r="Q612" s="21">
        <f t="shared" si="277"/>
        <v>0</v>
      </c>
      <c r="R612" s="14">
        <f t="shared" si="290"/>
        <v>0</v>
      </c>
      <c r="S612" s="4" t="str">
        <f t="shared" si="291"/>
        <v>A+J=</v>
      </c>
      <c r="T612" s="35">
        <f t="shared" si="292"/>
        <v>44781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1">
        <f t="shared" si="293"/>
        <v>44767</v>
      </c>
      <c r="B613" s="15">
        <f t="shared" ca="1" si="278"/>
        <v>1104.1893075800001</v>
      </c>
      <c r="C613" s="14">
        <f t="shared" ca="1" si="279"/>
        <v>1011.636197</v>
      </c>
      <c r="D613" s="13">
        <f ca="1">IF(A613&lt;$B$1,VLOOKUP(A613,[1]DI!$A$4:$B$15000,2,FALSE),0)</f>
        <v>0.13150000000000001</v>
      </c>
      <c r="E613" s="14">
        <f t="shared" ca="1" si="280"/>
        <v>1.0004903700000001</v>
      </c>
      <c r="F613" s="14">
        <f ca="1">(TRUNC(PRODUCT($E$12:$E612),16))</f>
        <v>1.11129060385208</v>
      </c>
      <c r="G613" s="14">
        <f t="shared" ca="1" si="281"/>
        <v>1.0303357001192099</v>
      </c>
      <c r="H613" s="14">
        <f t="shared" ca="1" si="282"/>
        <v>1.07857139</v>
      </c>
      <c r="I613" s="13">
        <f t="shared" si="294"/>
        <v>1.6E-2</v>
      </c>
      <c r="J613" s="35">
        <f t="shared" si="283"/>
        <v>44491</v>
      </c>
      <c r="K613" s="2">
        <f t="shared" si="284"/>
        <v>189</v>
      </c>
      <c r="L613" s="18">
        <f t="shared" si="285"/>
        <v>189</v>
      </c>
      <c r="M613" s="12">
        <f t="shared" si="286"/>
        <v>1.011976159</v>
      </c>
      <c r="N613" s="12">
        <f t="shared" ca="1" si="287"/>
        <v>1.0914885320000001</v>
      </c>
      <c r="O613" s="18">
        <f t="shared" si="288"/>
        <v>0</v>
      </c>
      <c r="P613" s="14">
        <f t="shared" ca="1" si="289"/>
        <v>92.553110579999995</v>
      </c>
      <c r="Q613" s="21">
        <f t="shared" si="277"/>
        <v>0</v>
      </c>
      <c r="R613" s="14">
        <f t="shared" si="290"/>
        <v>0</v>
      </c>
      <c r="S613" s="4" t="str">
        <f t="shared" si="291"/>
        <v>A+J=</v>
      </c>
      <c r="T613" s="35">
        <f t="shared" si="292"/>
        <v>44781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1">
        <f t="shared" si="293"/>
        <v>44768</v>
      </c>
      <c r="B614" s="15">
        <f t="shared" ca="1" si="278"/>
        <v>1104.80034798</v>
      </c>
      <c r="C614" s="14">
        <f t="shared" ca="1" si="279"/>
        <v>1011.636197</v>
      </c>
      <c r="D614" s="13">
        <f ca="1">IF(A614&lt;$B$1,VLOOKUP(A614,[1]DI!$A$4:$B$15000,2,FALSE),0)</f>
        <v>0.13150000000000001</v>
      </c>
      <c r="E614" s="14">
        <f t="shared" ca="1" si="280"/>
        <v>1.0004903700000001</v>
      </c>
      <c r="F614" s="14">
        <f ca="1">(TRUNC(PRODUCT($E$12:$E613),16))</f>
        <v>1.11183554742549</v>
      </c>
      <c r="G614" s="14">
        <f t="shared" ca="1" si="281"/>
        <v>1.0303357001192099</v>
      </c>
      <c r="H614" s="14">
        <f t="shared" ca="1" si="282"/>
        <v>1.07910028</v>
      </c>
      <c r="I614" s="13">
        <f t="shared" si="294"/>
        <v>1.6E-2</v>
      </c>
      <c r="J614" s="35">
        <f t="shared" si="283"/>
        <v>44491</v>
      </c>
      <c r="K614" s="2">
        <f t="shared" si="284"/>
        <v>190</v>
      </c>
      <c r="L614" s="18">
        <f t="shared" si="285"/>
        <v>190</v>
      </c>
      <c r="M614" s="12">
        <f t="shared" si="286"/>
        <v>1.0120399040000001</v>
      </c>
      <c r="N614" s="12">
        <f t="shared" ca="1" si="287"/>
        <v>1.092092544</v>
      </c>
      <c r="O614" s="18">
        <f t="shared" si="288"/>
        <v>0</v>
      </c>
      <c r="P614" s="14">
        <f t="shared" ca="1" si="289"/>
        <v>93.164150980000002</v>
      </c>
      <c r="Q614" s="21">
        <f t="shared" si="277"/>
        <v>0</v>
      </c>
      <c r="R614" s="14">
        <f t="shared" si="290"/>
        <v>0</v>
      </c>
      <c r="S614" s="4" t="str">
        <f t="shared" si="291"/>
        <v>A+J=</v>
      </c>
      <c r="T614" s="35">
        <f t="shared" si="292"/>
        <v>44781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1">
        <f t="shared" si="293"/>
        <v>44769</v>
      </c>
      <c r="B615" s="15">
        <f t="shared" ca="1" si="278"/>
        <v>1105.4117374</v>
      </c>
      <c r="C615" s="14">
        <f t="shared" ca="1" si="279"/>
        <v>1011.636197</v>
      </c>
      <c r="D615" s="13">
        <f ca="1">IF(A615&lt;$B$1,VLOOKUP(A615,[1]DI!$A$4:$B$15000,2,FALSE),0)</f>
        <v>0.13150000000000001</v>
      </c>
      <c r="E615" s="14">
        <f t="shared" ca="1" si="280"/>
        <v>1.0004903700000001</v>
      </c>
      <c r="F615" s="14">
        <f ca="1">(TRUNC(PRODUCT($E$12:$E614),16))</f>
        <v>1.11238075822288</v>
      </c>
      <c r="G615" s="14">
        <f t="shared" ca="1" si="281"/>
        <v>1.0303357001192099</v>
      </c>
      <c r="H615" s="14">
        <f t="shared" ca="1" si="282"/>
        <v>1.0796294399999999</v>
      </c>
      <c r="I615" s="13">
        <f t="shared" si="294"/>
        <v>1.6E-2</v>
      </c>
      <c r="J615" s="35">
        <f t="shared" si="283"/>
        <v>44491</v>
      </c>
      <c r="K615" s="2">
        <f t="shared" si="284"/>
        <v>191</v>
      </c>
      <c r="L615" s="18">
        <f t="shared" si="285"/>
        <v>191</v>
      </c>
      <c r="M615" s="12">
        <f t="shared" si="286"/>
        <v>1.0121036539999999</v>
      </c>
      <c r="N615" s="12">
        <f t="shared" ca="1" si="287"/>
        <v>1.0926969010000001</v>
      </c>
      <c r="O615" s="18">
        <f t="shared" si="288"/>
        <v>0</v>
      </c>
      <c r="P615" s="14">
        <f t="shared" ca="1" si="289"/>
        <v>93.775540399999997</v>
      </c>
      <c r="Q615" s="21">
        <f t="shared" si="277"/>
        <v>0</v>
      </c>
      <c r="R615" s="14">
        <f t="shared" si="290"/>
        <v>0</v>
      </c>
      <c r="S615" s="4" t="str">
        <f t="shared" si="291"/>
        <v>A+J=</v>
      </c>
      <c r="T615" s="35">
        <f t="shared" si="292"/>
        <v>44781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1">
        <f t="shared" si="293"/>
        <v>44770</v>
      </c>
      <c r="B616" s="15">
        <f t="shared" ca="1" si="278"/>
        <v>1106.02346672</v>
      </c>
      <c r="C616" s="14">
        <f t="shared" ca="1" si="279"/>
        <v>1011.636197</v>
      </c>
      <c r="D616" s="13">
        <f ca="1">IF(A616&lt;$B$1,VLOOKUP(A616,[1]DI!$A$4:$B$15000,2,FALSE),0)</f>
        <v>0.13150000000000001</v>
      </c>
      <c r="E616" s="14">
        <f t="shared" ca="1" si="280"/>
        <v>1.0004903700000001</v>
      </c>
      <c r="F616" s="14">
        <f ca="1">(TRUNC(PRODUCT($E$12:$E615),16))</f>
        <v>1.1129262363752901</v>
      </c>
      <c r="G616" s="14">
        <f t="shared" ca="1" si="281"/>
        <v>1.0303357001192099</v>
      </c>
      <c r="H616" s="14">
        <f t="shared" ca="1" si="282"/>
        <v>1.0801588600000001</v>
      </c>
      <c r="I616" s="13">
        <f t="shared" si="294"/>
        <v>1.6E-2</v>
      </c>
      <c r="J616" s="35">
        <f t="shared" si="283"/>
        <v>44491</v>
      </c>
      <c r="K616" s="2">
        <f t="shared" si="284"/>
        <v>192</v>
      </c>
      <c r="L616" s="18">
        <f t="shared" si="285"/>
        <v>192</v>
      </c>
      <c r="M616" s="12">
        <f t="shared" si="286"/>
        <v>1.012167408</v>
      </c>
      <c r="N616" s="12">
        <f t="shared" ca="1" si="287"/>
        <v>1.0933015939999999</v>
      </c>
      <c r="O616" s="18">
        <f t="shared" si="288"/>
        <v>0</v>
      </c>
      <c r="P616" s="14">
        <f t="shared" ca="1" si="289"/>
        <v>94.387269720000006</v>
      </c>
      <c r="Q616" s="21">
        <f t="shared" si="277"/>
        <v>0</v>
      </c>
      <c r="R616" s="14">
        <f t="shared" si="290"/>
        <v>0</v>
      </c>
      <c r="S616" s="4" t="str">
        <f t="shared" si="291"/>
        <v>A+J=</v>
      </c>
      <c r="T616" s="35">
        <f t="shared" si="292"/>
        <v>44781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1">
        <f t="shared" si="293"/>
        <v>44771</v>
      </c>
      <c r="B617" s="15">
        <f t="shared" ca="1" si="278"/>
        <v>1106.63553394</v>
      </c>
      <c r="C617" s="14">
        <f t="shared" ca="1" si="279"/>
        <v>1011.636197</v>
      </c>
      <c r="D617" s="13">
        <f ca="1">IF(A617&lt;$B$1,VLOOKUP(A617,[1]DI!$A$4:$B$15000,2,FALSE),0)</f>
        <v>0.13150000000000001</v>
      </c>
      <c r="E617" s="14">
        <f t="shared" ca="1" si="280"/>
        <v>1.0004903700000001</v>
      </c>
      <c r="F617" s="14">
        <f ca="1">(TRUNC(PRODUCT($E$12:$E616),16))</f>
        <v>1.1134719820138199</v>
      </c>
      <c r="G617" s="14">
        <f t="shared" ca="1" si="281"/>
        <v>1.0303357001192099</v>
      </c>
      <c r="H617" s="14">
        <f t="shared" ca="1" si="282"/>
        <v>1.0806885399999999</v>
      </c>
      <c r="I617" s="13">
        <f t="shared" si="294"/>
        <v>1.6E-2</v>
      </c>
      <c r="J617" s="35">
        <f t="shared" si="283"/>
        <v>44491</v>
      </c>
      <c r="K617" s="2">
        <f t="shared" si="284"/>
        <v>193</v>
      </c>
      <c r="L617" s="18">
        <f t="shared" si="285"/>
        <v>193</v>
      </c>
      <c r="M617" s="12">
        <f t="shared" si="286"/>
        <v>1.0122311660000001</v>
      </c>
      <c r="N617" s="12">
        <f t="shared" ca="1" si="287"/>
        <v>1.0939066209999999</v>
      </c>
      <c r="O617" s="18">
        <f t="shared" si="288"/>
        <v>0</v>
      </c>
      <c r="P617" s="14">
        <f t="shared" ca="1" si="289"/>
        <v>94.999336940000006</v>
      </c>
      <c r="Q617" s="21">
        <f t="shared" si="277"/>
        <v>0</v>
      </c>
      <c r="R617" s="14">
        <f t="shared" si="290"/>
        <v>0</v>
      </c>
      <c r="S617" s="4" t="str">
        <f t="shared" si="291"/>
        <v>A+J=</v>
      </c>
      <c r="T617" s="35">
        <f t="shared" si="292"/>
        <v>44781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1">
        <f t="shared" si="293"/>
        <v>44772</v>
      </c>
      <c r="B618" s="15">
        <f t="shared" ca="1" si="278"/>
        <v>1107.2479400500001</v>
      </c>
      <c r="C618" s="14">
        <f t="shared" ca="1" si="279"/>
        <v>1011.636197</v>
      </c>
      <c r="D618" s="13">
        <f ca="1">IF(A618&lt;$B$1,VLOOKUP(A618,[1]DI!$A$4:$B$15000,2,FALSE),0)</f>
        <v>0</v>
      </c>
      <c r="E618" s="14">
        <f t="shared" ca="1" si="280"/>
        <v>1</v>
      </c>
      <c r="F618" s="14">
        <f ca="1">(TRUNC(PRODUCT($E$12:$E617),16))</f>
        <v>1.1140179952696401</v>
      </c>
      <c r="G618" s="14">
        <f t="shared" ca="1" si="281"/>
        <v>1.0303357001192099</v>
      </c>
      <c r="H618" s="14">
        <f t="shared" ca="1" si="282"/>
        <v>1.08121848</v>
      </c>
      <c r="I618" s="13">
        <f t="shared" si="294"/>
        <v>1.6E-2</v>
      </c>
      <c r="J618" s="35">
        <f t="shared" si="283"/>
        <v>44491</v>
      </c>
      <c r="K618" s="2">
        <f t="shared" si="284"/>
        <v>193</v>
      </c>
      <c r="L618" s="18">
        <f t="shared" si="285"/>
        <v>194</v>
      </c>
      <c r="M618" s="12">
        <f t="shared" si="286"/>
        <v>1.012294928</v>
      </c>
      <c r="N618" s="12">
        <f t="shared" ca="1" si="287"/>
        <v>1.0945119830000001</v>
      </c>
      <c r="O618" s="18">
        <f t="shared" si="288"/>
        <v>0</v>
      </c>
      <c r="P618" s="14">
        <f t="shared" ca="1" si="289"/>
        <v>95.611743050000001</v>
      </c>
      <c r="Q618" s="21">
        <f t="shared" si="277"/>
        <v>0</v>
      </c>
      <c r="R618" s="14">
        <f t="shared" si="290"/>
        <v>0</v>
      </c>
      <c r="S618" s="4" t="str">
        <f t="shared" si="291"/>
        <v>A+J=</v>
      </c>
      <c r="T618" s="35">
        <f t="shared" si="292"/>
        <v>44781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1">
        <f t="shared" si="293"/>
        <v>44773</v>
      </c>
      <c r="B619" s="15">
        <f t="shared" ca="1" si="278"/>
        <v>1107.2479400500001</v>
      </c>
      <c r="C619" s="14">
        <f t="shared" ca="1" si="279"/>
        <v>1011.636197</v>
      </c>
      <c r="D619" s="13">
        <f ca="1">IF(A619&lt;$B$1,VLOOKUP(A619,[1]DI!$A$4:$B$15000,2,FALSE),0)</f>
        <v>0</v>
      </c>
      <c r="E619" s="14">
        <f t="shared" ca="1" si="280"/>
        <v>1</v>
      </c>
      <c r="F619" s="14">
        <f ca="1">(TRUNC(PRODUCT($E$12:$E618),16))</f>
        <v>1.1140179952696401</v>
      </c>
      <c r="G619" s="14">
        <f t="shared" ca="1" si="281"/>
        <v>1.0303357001192099</v>
      </c>
      <c r="H619" s="14">
        <f t="shared" ca="1" si="282"/>
        <v>1.08121848</v>
      </c>
      <c r="I619" s="13">
        <f t="shared" si="294"/>
        <v>1.6E-2</v>
      </c>
      <c r="J619" s="35">
        <f t="shared" si="283"/>
        <v>44491</v>
      </c>
      <c r="K619" s="2">
        <f t="shared" si="284"/>
        <v>193</v>
      </c>
      <c r="L619" s="18">
        <f t="shared" si="285"/>
        <v>194</v>
      </c>
      <c r="M619" s="12">
        <f t="shared" si="286"/>
        <v>1.012294928</v>
      </c>
      <c r="N619" s="12">
        <f t="shared" ca="1" si="287"/>
        <v>1.0945119830000001</v>
      </c>
      <c r="O619" s="18">
        <f t="shared" si="288"/>
        <v>0</v>
      </c>
      <c r="P619" s="14">
        <f t="shared" ca="1" si="289"/>
        <v>95.611743050000001</v>
      </c>
      <c r="Q619" s="21">
        <f t="shared" si="277"/>
        <v>0</v>
      </c>
      <c r="R619" s="14">
        <f t="shared" si="290"/>
        <v>0</v>
      </c>
      <c r="S619" s="4" t="str">
        <f t="shared" si="291"/>
        <v>A+J=</v>
      </c>
      <c r="T619" s="35">
        <f t="shared" si="292"/>
        <v>44781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1">
        <f t="shared" si="293"/>
        <v>44774</v>
      </c>
      <c r="B620" s="15">
        <f t="shared" ca="1" si="278"/>
        <v>1107.2479400500001</v>
      </c>
      <c r="C620" s="14">
        <f t="shared" ca="1" si="279"/>
        <v>1011.636197</v>
      </c>
      <c r="D620" s="13">
        <f ca="1">IF(A620&lt;$B$1,VLOOKUP(A620,[1]DI!$A$4:$B$15000,2,FALSE),0)</f>
        <v>0.13150000000000001</v>
      </c>
      <c r="E620" s="14">
        <f t="shared" ca="1" si="280"/>
        <v>1.0004903700000001</v>
      </c>
      <c r="F620" s="14">
        <f ca="1">(TRUNC(PRODUCT($E$12:$E619),16))</f>
        <v>1.1140179952696401</v>
      </c>
      <c r="G620" s="14">
        <f t="shared" ca="1" si="281"/>
        <v>1.0303357001192099</v>
      </c>
      <c r="H620" s="14">
        <f t="shared" ca="1" si="282"/>
        <v>1.08121848</v>
      </c>
      <c r="I620" s="13">
        <f t="shared" si="294"/>
        <v>1.6E-2</v>
      </c>
      <c r="J620" s="35">
        <f t="shared" si="283"/>
        <v>44491</v>
      </c>
      <c r="K620" s="2">
        <f t="shared" si="284"/>
        <v>194</v>
      </c>
      <c r="L620" s="18">
        <f t="shared" si="285"/>
        <v>194</v>
      </c>
      <c r="M620" s="12">
        <f t="shared" si="286"/>
        <v>1.012294928</v>
      </c>
      <c r="N620" s="12">
        <f t="shared" ca="1" si="287"/>
        <v>1.0945119830000001</v>
      </c>
      <c r="O620" s="18">
        <f t="shared" si="288"/>
        <v>0</v>
      </c>
      <c r="P620" s="14">
        <f t="shared" ca="1" si="289"/>
        <v>95.611743050000001</v>
      </c>
      <c r="Q620" s="21">
        <f t="shared" si="277"/>
        <v>0</v>
      </c>
      <c r="R620" s="14">
        <f t="shared" si="290"/>
        <v>0</v>
      </c>
      <c r="S620" s="4" t="str">
        <f t="shared" si="291"/>
        <v>A+J=</v>
      </c>
      <c r="T620" s="35">
        <f t="shared" si="292"/>
        <v>44781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1">
        <f t="shared" si="293"/>
        <v>44775</v>
      </c>
      <c r="B621" s="15">
        <f t="shared" ref="B621:B627" ca="1" si="295">IF(A621&lt;=TODAY(),C621+P621,IF(AND(A621&gt;TODAY(),A621&lt;=$B$1),IF(VLOOKUP(TODAY(),$A$10:$D$5000,4,FALSE)=0,"n.d",C621+P621),"n.d"))</f>
        <v>1107.8606759500001</v>
      </c>
      <c r="C621" s="14">
        <f t="shared" ref="C621:C627" ca="1" si="296">(C620-R620)</f>
        <v>1011.636197</v>
      </c>
      <c r="D621" s="13">
        <f ca="1">IF(A621&lt;$B$1,VLOOKUP(A621,[1]DI!$A$4:$B$15000,2,FALSE),0)</f>
        <v>0.13150000000000001</v>
      </c>
      <c r="E621" s="14">
        <f t="shared" ref="E621:E627" ca="1" si="297">ROUND(((1+D621)^(1/252)),8)</f>
        <v>1.0004903700000001</v>
      </c>
      <c r="F621" s="14">
        <f ca="1">(TRUNC(PRODUCT($E$12:$E620),16))</f>
        <v>1.11456427627398</v>
      </c>
      <c r="G621" s="14">
        <f t="shared" ref="G621:G627" ca="1" si="298">IF(O620&gt;0,F620,G620)</f>
        <v>1.0303357001192099</v>
      </c>
      <c r="H621" s="14">
        <f t="shared" ref="H621:H627" ca="1" si="299">ROUND(F621/G621,8)</f>
        <v>1.0817486700000001</v>
      </c>
      <c r="I621" s="13">
        <f t="shared" si="294"/>
        <v>1.6E-2</v>
      </c>
      <c r="J621" s="35">
        <f t="shared" ref="J621:J627" si="300">IF(O620&gt;0,VLOOKUP(O620,W$12:AG$150,2),J620)</f>
        <v>44491</v>
      </c>
      <c r="K621" s="2">
        <f t="shared" ref="K621:K627" si="301">IF(A621&gt;J621,IF(NETWORKDAYS(J621,A621,$W$160:$W$544)-1=0,1,NETWORKDAYS(J621,A621,$W$160:$W$544)-1),0)</f>
        <v>195</v>
      </c>
      <c r="L621" s="18">
        <f t="shared" ref="L621:L627" si="302">IF(AND(K621=1,K620=1),1,IF(K621&gt;0,IF(K621=K620,K621+1,K621),0))</f>
        <v>195</v>
      </c>
      <c r="M621" s="12">
        <f t="shared" ref="M621:M627" si="303">ROUND((I621+1)^(L621/252),9)</f>
        <v>1.012358694</v>
      </c>
      <c r="N621" s="12">
        <f t="shared" ref="N621:N627" ca="1" si="304">ROUND(H621*M621,9)</f>
        <v>1.0951176709999999</v>
      </c>
      <c r="O621" s="18">
        <f t="shared" ref="O621:O627" si="305">IF(VLOOKUP(A621,X$12:AE$150,8)=VLOOKUP(A620,X$12:AE$150,8),0,VLOOKUP(A621,X$12:AE$150,8))</f>
        <v>0</v>
      </c>
      <c r="P621" s="14">
        <f t="shared" ref="P621:P627" ca="1" si="306">TRUNC(((N621-1)*C621),8)</f>
        <v>96.224478950000005</v>
      </c>
      <c r="Q621" s="21">
        <f t="shared" si="277"/>
        <v>0</v>
      </c>
      <c r="R621" s="14">
        <f t="shared" ref="R621:R627" si="307">IF(Q621&gt;0,TRUNC(Q621*C621,8),0)</f>
        <v>0</v>
      </c>
      <c r="S621" s="4" t="str">
        <f t="shared" ref="S621:S627" si="308">IF(O620&gt;0,VLOOKUP(O620,W$12:AG$150,10),S620)</f>
        <v>A+J=</v>
      </c>
      <c r="T621" s="35">
        <f t="shared" ref="T621:T627" si="309">IF(O620&gt;0,VLOOKUP(O620,W$12:AG$150,11),T620)</f>
        <v>44781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1">
        <f t="shared" si="293"/>
        <v>44776</v>
      </c>
      <c r="B622" s="15">
        <f t="shared" ca="1" si="295"/>
        <v>1108.47376087</v>
      </c>
      <c r="C622" s="14">
        <f t="shared" ca="1" si="296"/>
        <v>1011.636197</v>
      </c>
      <c r="D622" s="13">
        <f ca="1">IF(A622&lt;$B$1,VLOOKUP(A622,[1]DI!$A$4:$B$15000,2,FALSE),0)</f>
        <v>0.13150000000000001</v>
      </c>
      <c r="E622" s="14">
        <f t="shared" ca="1" si="297"/>
        <v>1.0004903700000001</v>
      </c>
      <c r="F622" s="14">
        <f ca="1">(TRUNC(PRODUCT($E$12:$E621),16))</f>
        <v>1.1151108251581401</v>
      </c>
      <c r="G622" s="14">
        <f t="shared" ca="1" si="298"/>
        <v>1.0303357001192099</v>
      </c>
      <c r="H622" s="14">
        <f t="shared" ca="1" si="299"/>
        <v>1.0822791300000001</v>
      </c>
      <c r="I622" s="13">
        <f t="shared" si="294"/>
        <v>1.6E-2</v>
      </c>
      <c r="J622" s="35">
        <f t="shared" si="300"/>
        <v>44491</v>
      </c>
      <c r="K622" s="2">
        <f t="shared" si="301"/>
        <v>196</v>
      </c>
      <c r="L622" s="18">
        <f t="shared" si="302"/>
        <v>196</v>
      </c>
      <c r="M622" s="12">
        <f t="shared" si="303"/>
        <v>1.0124224639999999</v>
      </c>
      <c r="N622" s="12">
        <f t="shared" ca="1" si="304"/>
        <v>1.0957237040000001</v>
      </c>
      <c r="O622" s="18">
        <f t="shared" si="305"/>
        <v>0</v>
      </c>
      <c r="P622" s="14">
        <f t="shared" ca="1" si="306"/>
        <v>96.837563869999997</v>
      </c>
      <c r="Q622" s="21">
        <f t="shared" si="277"/>
        <v>0</v>
      </c>
      <c r="R622" s="14">
        <f t="shared" si="307"/>
        <v>0</v>
      </c>
      <c r="S622" s="4" t="str">
        <f t="shared" si="308"/>
        <v>A+J=</v>
      </c>
      <c r="T622" s="35">
        <f t="shared" si="309"/>
        <v>44781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1">
        <f t="shared" si="293"/>
        <v>44777</v>
      </c>
      <c r="B623" s="15">
        <f t="shared" ca="1" si="295"/>
        <v>1109.08718368</v>
      </c>
      <c r="C623" s="14">
        <f t="shared" ca="1" si="296"/>
        <v>1011.636197</v>
      </c>
      <c r="D623" s="13">
        <f ca="1">IF(A623&lt;$B$1,VLOOKUP(A623,[1]DI!$A$4:$B$15000,2,FALSE),0)</f>
        <v>0.13650000000000001</v>
      </c>
      <c r="E623" s="14">
        <f t="shared" ca="1" si="297"/>
        <v>1.00050788</v>
      </c>
      <c r="F623" s="14">
        <f ca="1">(TRUNC(PRODUCT($E$12:$E622),16))</f>
        <v>1.1156576420534701</v>
      </c>
      <c r="G623" s="14">
        <f t="shared" ca="1" si="298"/>
        <v>1.0303357001192099</v>
      </c>
      <c r="H623" s="14">
        <f t="shared" ca="1" si="299"/>
        <v>1.0828098500000001</v>
      </c>
      <c r="I623" s="13">
        <f t="shared" si="294"/>
        <v>1.6E-2</v>
      </c>
      <c r="J623" s="35">
        <f t="shared" si="300"/>
        <v>44491</v>
      </c>
      <c r="K623" s="2">
        <f t="shared" si="301"/>
        <v>197</v>
      </c>
      <c r="L623" s="18">
        <f t="shared" si="302"/>
        <v>197</v>
      </c>
      <c r="M623" s="12">
        <f t="shared" si="303"/>
        <v>1.0124862379999999</v>
      </c>
      <c r="N623" s="12">
        <f t="shared" ca="1" si="304"/>
        <v>1.0963300709999999</v>
      </c>
      <c r="O623" s="18">
        <f t="shared" si="305"/>
        <v>0</v>
      </c>
      <c r="P623" s="14">
        <f t="shared" ca="1" si="306"/>
        <v>97.45098668</v>
      </c>
      <c r="Q623" s="21">
        <f t="shared" si="277"/>
        <v>0</v>
      </c>
      <c r="R623" s="14">
        <f t="shared" si="307"/>
        <v>0</v>
      </c>
      <c r="S623" s="4" t="str">
        <f t="shared" si="308"/>
        <v>A+J=</v>
      </c>
      <c r="T623" s="35">
        <f t="shared" si="309"/>
        <v>44781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1">
        <f t="shared" si="293"/>
        <v>44778</v>
      </c>
      <c r="B624" s="15">
        <f t="shared" ca="1" si="295"/>
        <v>1109.7203586800001</v>
      </c>
      <c r="C624" s="14">
        <f t="shared" ca="1" si="296"/>
        <v>1011.636197</v>
      </c>
      <c r="D624" s="13">
        <f ca="1">IF(A624&lt;$B$1,VLOOKUP(A624,[1]DI!$A$4:$B$15000,2,FALSE),0)</f>
        <v>0.13650000000000001</v>
      </c>
      <c r="E624" s="14">
        <f t="shared" ca="1" si="297"/>
        <v>1.00050788</v>
      </c>
      <c r="F624" s="14">
        <f ca="1">(TRUNC(PRODUCT($E$12:$E623),16))</f>
        <v>1.11622426225672</v>
      </c>
      <c r="G624" s="14">
        <f t="shared" ca="1" si="298"/>
        <v>1.0303357001192099</v>
      </c>
      <c r="H624" s="14">
        <f t="shared" ca="1" si="299"/>
        <v>1.0833597800000001</v>
      </c>
      <c r="I624" s="13">
        <f t="shared" si="294"/>
        <v>1.6E-2</v>
      </c>
      <c r="J624" s="35">
        <f t="shared" si="300"/>
        <v>44491</v>
      </c>
      <c r="K624" s="2">
        <f t="shared" si="301"/>
        <v>198</v>
      </c>
      <c r="L624" s="18">
        <f t="shared" si="302"/>
        <v>198</v>
      </c>
      <c r="M624" s="12">
        <f t="shared" si="303"/>
        <v>1.0125500160000001</v>
      </c>
      <c r="N624" s="12">
        <f t="shared" ca="1" si="304"/>
        <v>1.0969559630000001</v>
      </c>
      <c r="O624" s="18">
        <f t="shared" si="305"/>
        <v>0</v>
      </c>
      <c r="P624" s="14">
        <f t="shared" ca="1" si="306"/>
        <v>98.084161679999994</v>
      </c>
      <c r="Q624" s="21">
        <f t="shared" si="277"/>
        <v>0</v>
      </c>
      <c r="R624" s="14">
        <f t="shared" si="307"/>
        <v>0</v>
      </c>
      <c r="S624" s="4" t="str">
        <f t="shared" si="308"/>
        <v>A+J=</v>
      </c>
      <c r="T624" s="35">
        <f t="shared" si="309"/>
        <v>44781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1">
        <f t="shared" si="293"/>
        <v>44779</v>
      </c>
      <c r="B625" s="15">
        <f t="shared" ca="1" si="295"/>
        <v>1110.35390495</v>
      </c>
      <c r="C625" s="14">
        <f t="shared" ca="1" si="296"/>
        <v>1011.636197</v>
      </c>
      <c r="D625" s="13">
        <f ca="1">IF(A625&lt;$B$1,VLOOKUP(A625,[1]DI!$A$4:$B$15000,2,FALSE),0)</f>
        <v>0</v>
      </c>
      <c r="E625" s="14">
        <f t="shared" ca="1" si="297"/>
        <v>1</v>
      </c>
      <c r="F625" s="14">
        <f ca="1">(TRUNC(PRODUCT($E$12:$E624),16))</f>
        <v>1.1167911702350299</v>
      </c>
      <c r="G625" s="14">
        <f t="shared" ca="1" si="298"/>
        <v>1.0303357001192099</v>
      </c>
      <c r="H625" s="14">
        <f t="shared" ca="1" si="299"/>
        <v>1.0839099999999999</v>
      </c>
      <c r="I625" s="13">
        <f t="shared" si="294"/>
        <v>1.6E-2</v>
      </c>
      <c r="J625" s="35">
        <f t="shared" si="300"/>
        <v>44491</v>
      </c>
      <c r="K625" s="2">
        <f t="shared" si="301"/>
        <v>198</v>
      </c>
      <c r="L625" s="18">
        <f t="shared" si="302"/>
        <v>199</v>
      </c>
      <c r="M625" s="12">
        <f t="shared" si="303"/>
        <v>1.0126137980000001</v>
      </c>
      <c r="N625" s="12">
        <f t="shared" ca="1" si="304"/>
        <v>1.097582222</v>
      </c>
      <c r="O625" s="18">
        <f t="shared" si="305"/>
        <v>0</v>
      </c>
      <c r="P625" s="14">
        <f t="shared" ca="1" si="306"/>
        <v>98.717707950000005</v>
      </c>
      <c r="Q625" s="21">
        <f t="shared" si="277"/>
        <v>0</v>
      </c>
      <c r="R625" s="14">
        <f t="shared" si="307"/>
        <v>0</v>
      </c>
      <c r="S625" s="4" t="str">
        <f t="shared" si="308"/>
        <v>A+J=</v>
      </c>
      <c r="T625" s="35">
        <f t="shared" si="309"/>
        <v>44781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1">
        <f t="shared" si="293"/>
        <v>44780</v>
      </c>
      <c r="B626" s="15">
        <f t="shared" ca="1" si="295"/>
        <v>1110.35390495</v>
      </c>
      <c r="C626" s="14">
        <f t="shared" ca="1" si="296"/>
        <v>1011.636197</v>
      </c>
      <c r="D626" s="13">
        <f ca="1">IF(A626&lt;$B$1,VLOOKUP(A626,[1]DI!$A$4:$B$15000,2,FALSE),0)</f>
        <v>0</v>
      </c>
      <c r="E626" s="14">
        <f t="shared" ca="1" si="297"/>
        <v>1</v>
      </c>
      <c r="F626" s="14">
        <f ca="1">(TRUNC(PRODUCT($E$12:$E625),16))</f>
        <v>1.1167911702350299</v>
      </c>
      <c r="G626" s="14">
        <f t="shared" ca="1" si="298"/>
        <v>1.0303357001192099</v>
      </c>
      <c r="H626" s="14">
        <f t="shared" ca="1" si="299"/>
        <v>1.0839099999999999</v>
      </c>
      <c r="I626" s="13">
        <f t="shared" si="294"/>
        <v>1.6E-2</v>
      </c>
      <c r="J626" s="35">
        <f t="shared" si="300"/>
        <v>44491</v>
      </c>
      <c r="K626" s="2">
        <f t="shared" si="301"/>
        <v>198</v>
      </c>
      <c r="L626" s="18">
        <f t="shared" si="302"/>
        <v>199</v>
      </c>
      <c r="M626" s="12">
        <f t="shared" si="303"/>
        <v>1.0126137980000001</v>
      </c>
      <c r="N626" s="12">
        <f t="shared" ca="1" si="304"/>
        <v>1.097582222</v>
      </c>
      <c r="O626" s="18">
        <f t="shared" si="305"/>
        <v>0</v>
      </c>
      <c r="P626" s="14">
        <f t="shared" ca="1" si="306"/>
        <v>98.717707950000005</v>
      </c>
      <c r="Q626" s="21">
        <f t="shared" si="277"/>
        <v>0</v>
      </c>
      <c r="R626" s="14">
        <f t="shared" si="307"/>
        <v>0</v>
      </c>
      <c r="S626" s="4" t="str">
        <f t="shared" si="308"/>
        <v>A+J=</v>
      </c>
      <c r="T626" s="35">
        <f t="shared" si="309"/>
        <v>44781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1">
        <f t="shared" si="293"/>
        <v>44781</v>
      </c>
      <c r="B627" s="15">
        <f t="shared" ca="1" si="295"/>
        <v>1110.35390495</v>
      </c>
      <c r="C627" s="14">
        <f t="shared" ca="1" si="296"/>
        <v>1011.636197</v>
      </c>
      <c r="D627" s="13">
        <f ca="1">IF(A627&lt;$B$1,VLOOKUP(A627,[1]DI!$A$4:$B$15000,2,FALSE),0)</f>
        <v>0.13650000000000001</v>
      </c>
      <c r="E627" s="14">
        <f t="shared" ca="1" si="297"/>
        <v>1.00050788</v>
      </c>
      <c r="F627" s="14">
        <f ca="1">(TRUNC(PRODUCT($E$12:$E626),16))</f>
        <v>1.1167911702350299</v>
      </c>
      <c r="G627" s="14">
        <f t="shared" ca="1" si="298"/>
        <v>1.0303357001192099</v>
      </c>
      <c r="H627" s="14">
        <f t="shared" ca="1" si="299"/>
        <v>1.0839099999999999</v>
      </c>
      <c r="I627" s="13">
        <f t="shared" si="294"/>
        <v>1.6E-2</v>
      </c>
      <c r="J627" s="35">
        <f t="shared" si="300"/>
        <v>44491</v>
      </c>
      <c r="K627" s="2">
        <f t="shared" si="301"/>
        <v>199</v>
      </c>
      <c r="L627" s="18">
        <f t="shared" si="302"/>
        <v>199</v>
      </c>
      <c r="M627" s="12">
        <f t="shared" si="303"/>
        <v>1.0126137980000001</v>
      </c>
      <c r="N627" s="12">
        <f t="shared" ca="1" si="304"/>
        <v>1.097582222</v>
      </c>
      <c r="O627" s="18">
        <f t="shared" si="305"/>
        <v>4</v>
      </c>
      <c r="P627" s="14">
        <f t="shared" ca="1" si="306"/>
        <v>98.717707950000005</v>
      </c>
      <c r="Q627" s="21">
        <f t="shared" si="277"/>
        <v>1</v>
      </c>
      <c r="R627" s="14">
        <f t="shared" ca="1" si="307"/>
        <v>1011.636197</v>
      </c>
      <c r="S627" s="4" t="str">
        <f t="shared" si="308"/>
        <v>A+J=</v>
      </c>
      <c r="T627" s="35">
        <f t="shared" si="309"/>
        <v>44781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1"/>
      <c r="B628" s="15"/>
      <c r="C628" s="14"/>
      <c r="D628" s="13"/>
      <c r="E628" s="14"/>
      <c r="F628" s="14"/>
      <c r="G628" s="14"/>
      <c r="H628" s="14"/>
      <c r="I628" s="13"/>
      <c r="J628" s="35"/>
      <c r="K628" s="2"/>
      <c r="L628" s="18"/>
      <c r="M628" s="12"/>
      <c r="N628" s="12"/>
      <c r="O628" s="18"/>
      <c r="P628" s="14"/>
      <c r="Q628" s="21"/>
      <c r="R628" s="14"/>
      <c r="S628" s="4"/>
      <c r="T628" s="3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1"/>
      <c r="B629" s="15"/>
      <c r="C629" s="14"/>
      <c r="D629" s="13"/>
      <c r="E629" s="14"/>
      <c r="F629" s="14"/>
      <c r="G629" s="14"/>
      <c r="H629" s="14"/>
      <c r="I629" s="13"/>
      <c r="J629" s="35"/>
      <c r="K629" s="2"/>
      <c r="L629" s="18"/>
      <c r="M629" s="12"/>
      <c r="N629" s="12"/>
      <c r="O629" s="18"/>
      <c r="P629" s="14"/>
      <c r="Q629" s="21"/>
      <c r="R629" s="14"/>
      <c r="S629" s="4"/>
      <c r="T629" s="3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1"/>
      <c r="B630" s="15"/>
      <c r="C630" s="14"/>
      <c r="D630" s="13"/>
      <c r="E630" s="14"/>
      <c r="F630" s="14"/>
      <c r="G630" s="14"/>
      <c r="H630" s="14"/>
      <c r="I630" s="13"/>
      <c r="J630" s="35"/>
      <c r="K630" s="2"/>
      <c r="L630" s="18"/>
      <c r="M630" s="12"/>
      <c r="N630" s="12"/>
      <c r="O630" s="18"/>
      <c r="P630" s="14"/>
      <c r="Q630" s="21"/>
      <c r="R630" s="14"/>
      <c r="S630" s="4"/>
      <c r="T630" s="3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1"/>
      <c r="B631" s="15"/>
      <c r="C631" s="14"/>
      <c r="D631" s="13"/>
      <c r="E631" s="14"/>
      <c r="F631" s="14"/>
      <c r="G631" s="14"/>
      <c r="H631" s="14"/>
      <c r="I631" s="13"/>
      <c r="J631" s="35"/>
      <c r="K631" s="2"/>
      <c r="L631" s="18"/>
      <c r="M631" s="12"/>
      <c r="N631" s="12"/>
      <c r="O631" s="18"/>
      <c r="P631" s="14"/>
      <c r="Q631" s="21"/>
      <c r="R631" s="14"/>
      <c r="S631" s="4"/>
      <c r="T631" s="3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1"/>
      <c r="B632" s="15"/>
      <c r="C632" s="14"/>
      <c r="D632" s="13"/>
      <c r="E632" s="14"/>
      <c r="F632" s="14"/>
      <c r="G632" s="14"/>
      <c r="H632" s="14"/>
      <c r="I632" s="13"/>
      <c r="J632" s="35"/>
      <c r="K632" s="2"/>
      <c r="L632" s="18"/>
      <c r="M632" s="12"/>
      <c r="N632" s="12"/>
      <c r="O632" s="18"/>
      <c r="P632" s="14"/>
      <c r="Q632" s="21"/>
      <c r="R632" s="14"/>
      <c r="S632" s="4"/>
      <c r="T632" s="3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1"/>
      <c r="B633" s="53"/>
      <c r="C633" s="7"/>
      <c r="D633" s="13"/>
      <c r="E633" s="14"/>
      <c r="F633" s="14"/>
      <c r="G633" s="14"/>
      <c r="H633" s="14"/>
      <c r="I633" s="13"/>
      <c r="J633" s="35"/>
      <c r="K633" s="2"/>
      <c r="L633" s="18"/>
      <c r="M633" s="12"/>
      <c r="N633" s="12"/>
      <c r="O633" s="18"/>
      <c r="P633" s="14"/>
      <c r="Q633" s="21"/>
      <c r="R633" s="14"/>
      <c r="S633" s="4"/>
      <c r="T633" s="3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1"/>
      <c r="B634" s="53"/>
      <c r="C634" s="7"/>
      <c r="D634" s="13"/>
      <c r="E634" s="14"/>
      <c r="F634" s="14"/>
      <c r="G634" s="14"/>
      <c r="H634" s="14"/>
      <c r="I634" s="13"/>
      <c r="J634" s="35"/>
      <c r="K634" s="2"/>
      <c r="L634" s="18"/>
      <c r="M634" s="12"/>
      <c r="N634" s="12"/>
      <c r="O634" s="18"/>
      <c r="P634" s="14"/>
      <c r="Q634" s="21"/>
      <c r="R634" s="14"/>
      <c r="S634" s="4"/>
      <c r="T634" s="3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1"/>
      <c r="B635" s="53"/>
      <c r="C635" s="7"/>
      <c r="D635" s="13"/>
      <c r="E635" s="14"/>
      <c r="F635" s="14"/>
      <c r="G635" s="14"/>
      <c r="H635" s="14"/>
      <c r="I635" s="13"/>
      <c r="J635" s="35"/>
      <c r="K635" s="2"/>
      <c r="L635" s="18"/>
      <c r="M635" s="12"/>
      <c r="N635" s="12"/>
      <c r="O635" s="18"/>
      <c r="P635" s="14"/>
      <c r="Q635" s="21"/>
      <c r="R635" s="14"/>
      <c r="S635" s="4"/>
      <c r="T635" s="3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1"/>
      <c r="B636" s="53"/>
      <c r="C636" s="7"/>
      <c r="D636" s="13"/>
      <c r="E636" s="14"/>
      <c r="F636" s="14"/>
      <c r="G636" s="14"/>
      <c r="H636" s="14"/>
      <c r="I636" s="13"/>
      <c r="J636" s="35"/>
      <c r="K636" s="2"/>
      <c r="L636" s="18"/>
      <c r="M636" s="12"/>
      <c r="N636" s="12"/>
      <c r="O636" s="18"/>
      <c r="P636" s="14"/>
      <c r="Q636" s="21"/>
      <c r="R636" s="14"/>
      <c r="S636" s="4"/>
      <c r="T636" s="3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1"/>
      <c r="B637" s="53"/>
      <c r="C637" s="7"/>
      <c r="D637" s="13"/>
      <c r="E637" s="14"/>
      <c r="F637" s="14"/>
      <c r="G637" s="14"/>
      <c r="H637" s="14"/>
      <c r="I637" s="13"/>
      <c r="J637" s="35"/>
      <c r="K637" s="2"/>
      <c r="L637" s="18"/>
      <c r="M637" s="12"/>
      <c r="N637" s="12"/>
      <c r="O637" s="18"/>
      <c r="P637" s="14"/>
      <c r="Q637" s="21"/>
      <c r="R637" s="14"/>
      <c r="S637" s="4"/>
      <c r="T637" s="3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1"/>
      <c r="B638" s="53"/>
      <c r="C638" s="7"/>
      <c r="D638" s="13"/>
      <c r="E638" s="14"/>
      <c r="F638" s="14"/>
      <c r="G638" s="14"/>
      <c r="H638" s="14"/>
      <c r="I638" s="13"/>
      <c r="J638" s="35"/>
      <c r="K638" s="2"/>
      <c r="L638" s="18"/>
      <c r="M638" s="12"/>
      <c r="N638" s="12"/>
      <c r="O638" s="18"/>
      <c r="P638" s="14"/>
      <c r="Q638" s="21"/>
      <c r="R638" s="14"/>
      <c r="S638" s="4"/>
      <c r="T638" s="3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1"/>
      <c r="B639" s="53"/>
      <c r="C639" s="7"/>
      <c r="D639" s="13"/>
      <c r="E639" s="14"/>
      <c r="F639" s="14"/>
      <c r="G639" s="14"/>
      <c r="H639" s="14"/>
      <c r="I639" s="13"/>
      <c r="J639" s="35"/>
      <c r="K639" s="2"/>
      <c r="L639" s="18"/>
      <c r="M639" s="12"/>
      <c r="N639" s="12"/>
      <c r="O639" s="18"/>
      <c r="P639" s="14"/>
      <c r="Q639" s="21"/>
      <c r="R639" s="14"/>
      <c r="S639" s="4"/>
      <c r="T639" s="3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1"/>
      <c r="B640" s="53"/>
      <c r="C640" s="7"/>
      <c r="D640" s="13"/>
      <c r="E640" s="14"/>
      <c r="F640" s="14"/>
      <c r="G640" s="14"/>
      <c r="H640" s="14"/>
      <c r="I640" s="13"/>
      <c r="J640" s="35"/>
      <c r="K640" s="2"/>
      <c r="L640" s="18"/>
      <c r="M640" s="12"/>
      <c r="N640" s="12"/>
      <c r="O640" s="18"/>
      <c r="P640" s="14"/>
      <c r="Q640" s="21"/>
      <c r="R640" s="14"/>
      <c r="S640" s="4"/>
      <c r="T640" s="3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1"/>
      <c r="B641" s="53"/>
      <c r="C641" s="7"/>
      <c r="D641" s="13"/>
      <c r="E641" s="14"/>
      <c r="F641" s="14"/>
      <c r="G641" s="14"/>
      <c r="H641" s="14"/>
      <c r="I641" s="13"/>
      <c r="J641" s="35"/>
      <c r="K641" s="2"/>
      <c r="L641" s="18"/>
      <c r="M641" s="12"/>
      <c r="N641" s="12"/>
      <c r="O641" s="18"/>
      <c r="P641" s="14"/>
      <c r="Q641" s="21"/>
      <c r="R641" s="14"/>
      <c r="S641" s="4"/>
      <c r="T641" s="3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1"/>
      <c r="B642" s="53"/>
      <c r="C642" s="7"/>
      <c r="D642" s="13"/>
      <c r="E642" s="14"/>
      <c r="F642" s="14"/>
      <c r="G642" s="14"/>
      <c r="H642" s="14"/>
      <c r="I642" s="13"/>
      <c r="J642" s="35"/>
      <c r="K642" s="2"/>
      <c r="L642" s="18"/>
      <c r="M642" s="12"/>
      <c r="N642" s="12"/>
      <c r="O642" s="18"/>
      <c r="P642" s="14"/>
      <c r="Q642" s="21"/>
      <c r="R642" s="14"/>
      <c r="S642" s="4"/>
      <c r="T642" s="3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1"/>
      <c r="B643" s="53"/>
      <c r="C643" s="7"/>
      <c r="D643" s="13"/>
      <c r="E643" s="14"/>
      <c r="F643" s="14"/>
      <c r="G643" s="14"/>
      <c r="H643" s="14"/>
      <c r="I643" s="13"/>
      <c r="J643" s="35"/>
      <c r="K643" s="2"/>
      <c r="L643" s="18"/>
      <c r="M643" s="12"/>
      <c r="N643" s="12"/>
      <c r="O643" s="18"/>
      <c r="P643" s="14"/>
      <c r="Q643" s="21"/>
      <c r="R643" s="14"/>
      <c r="S643" s="4"/>
      <c r="T643" s="3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1"/>
      <c r="B644" s="53"/>
      <c r="C644" s="7"/>
      <c r="D644" s="13"/>
      <c r="E644" s="14"/>
      <c r="F644" s="14"/>
      <c r="G644" s="14"/>
      <c r="H644" s="14"/>
      <c r="I644" s="13"/>
      <c r="J644" s="35"/>
      <c r="K644" s="2"/>
      <c r="L644" s="18"/>
      <c r="M644" s="12"/>
      <c r="N644" s="12"/>
      <c r="O644" s="18"/>
      <c r="P644" s="14"/>
      <c r="Q644" s="21"/>
      <c r="R644" s="14"/>
      <c r="S644" s="4"/>
      <c r="T644" s="3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1"/>
      <c r="B645" s="53"/>
      <c r="C645" s="7"/>
      <c r="D645" s="13"/>
      <c r="E645" s="14"/>
      <c r="F645" s="14"/>
      <c r="G645" s="14"/>
      <c r="H645" s="14"/>
      <c r="I645" s="13"/>
      <c r="J645" s="35"/>
      <c r="K645" s="2"/>
      <c r="L645" s="18"/>
      <c r="M645" s="12"/>
      <c r="N645" s="12"/>
      <c r="O645" s="18"/>
      <c r="P645" s="14"/>
      <c r="Q645" s="21"/>
      <c r="R645" s="14"/>
      <c r="S645" s="4"/>
      <c r="T645" s="3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1"/>
      <c r="B646" s="53"/>
      <c r="C646" s="7"/>
      <c r="D646" s="13"/>
      <c r="E646" s="14"/>
      <c r="F646" s="14"/>
      <c r="G646" s="14"/>
      <c r="H646" s="14"/>
      <c r="I646" s="13"/>
      <c r="J646" s="35"/>
      <c r="K646" s="2"/>
      <c r="L646" s="18"/>
      <c r="M646" s="12"/>
      <c r="N646" s="12"/>
      <c r="O646" s="18"/>
      <c r="P646" s="14"/>
      <c r="Q646" s="21"/>
      <c r="R646" s="14"/>
      <c r="S646" s="4"/>
      <c r="T646" s="3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1"/>
      <c r="B647" s="53"/>
      <c r="C647" s="7"/>
      <c r="D647" s="13"/>
      <c r="E647" s="14"/>
      <c r="F647" s="14"/>
      <c r="G647" s="14"/>
      <c r="H647" s="14"/>
      <c r="I647" s="13"/>
      <c r="J647" s="35"/>
      <c r="K647" s="2"/>
      <c r="L647" s="18"/>
      <c r="M647" s="12"/>
      <c r="N647" s="12"/>
      <c r="O647" s="18"/>
      <c r="P647" s="14"/>
      <c r="Q647" s="21"/>
      <c r="R647" s="14"/>
      <c r="S647" s="4"/>
      <c r="T647" s="3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1"/>
      <c r="B648" s="53"/>
      <c r="C648" s="7"/>
      <c r="D648" s="13"/>
      <c r="E648" s="14"/>
      <c r="F648" s="14"/>
      <c r="G648" s="14"/>
      <c r="H648" s="14"/>
      <c r="I648" s="13"/>
      <c r="J648" s="35"/>
      <c r="K648" s="2"/>
      <c r="L648" s="18"/>
      <c r="M648" s="12"/>
      <c r="N648" s="12"/>
      <c r="O648" s="18"/>
      <c r="P648" s="14"/>
      <c r="Q648" s="21"/>
      <c r="R648" s="14"/>
      <c r="S648" s="4"/>
      <c r="T648" s="3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1"/>
      <c r="B649" s="53"/>
      <c r="C649" s="7"/>
      <c r="D649" s="13"/>
      <c r="E649" s="14"/>
      <c r="F649" s="14"/>
      <c r="G649" s="14"/>
      <c r="H649" s="14"/>
      <c r="I649" s="13"/>
      <c r="J649" s="35"/>
      <c r="K649" s="2"/>
      <c r="L649" s="18"/>
      <c r="M649" s="12"/>
      <c r="N649" s="12"/>
      <c r="O649" s="18"/>
      <c r="P649" s="14"/>
      <c r="Q649" s="21"/>
      <c r="R649" s="14"/>
      <c r="S649" s="4"/>
      <c r="T649" s="3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1"/>
      <c r="B650" s="53"/>
      <c r="C650" s="7"/>
      <c r="D650" s="13"/>
      <c r="E650" s="14"/>
      <c r="F650" s="14"/>
      <c r="G650" s="14"/>
      <c r="H650" s="14"/>
      <c r="I650" s="13"/>
      <c r="J650" s="35"/>
      <c r="K650" s="2"/>
      <c r="L650" s="18"/>
      <c r="M650" s="12"/>
      <c r="N650" s="12"/>
      <c r="O650" s="18"/>
      <c r="P650" s="14"/>
      <c r="Q650" s="21"/>
      <c r="R650" s="14"/>
      <c r="S650" s="4"/>
      <c r="T650" s="3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1"/>
      <c r="B651" s="53"/>
      <c r="C651" s="7"/>
      <c r="D651" s="13"/>
      <c r="E651" s="14"/>
      <c r="F651" s="14"/>
      <c r="G651" s="14"/>
      <c r="H651" s="14"/>
      <c r="I651" s="13"/>
      <c r="J651" s="35"/>
      <c r="K651" s="2"/>
      <c r="L651" s="18"/>
      <c r="M651" s="12"/>
      <c r="N651" s="12"/>
      <c r="O651" s="18"/>
      <c r="P651" s="14"/>
      <c r="Q651" s="21"/>
      <c r="R651" s="14"/>
      <c r="S651" s="4"/>
      <c r="T651" s="3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1"/>
      <c r="B652" s="53"/>
      <c r="C652" s="7"/>
      <c r="D652" s="13"/>
      <c r="E652" s="14"/>
      <c r="F652" s="14"/>
      <c r="G652" s="14"/>
      <c r="H652" s="14"/>
      <c r="I652" s="13"/>
      <c r="J652" s="35"/>
      <c r="K652" s="2"/>
      <c r="L652" s="18"/>
      <c r="M652" s="12"/>
      <c r="N652" s="12"/>
      <c r="O652" s="18"/>
      <c r="P652" s="14"/>
      <c r="Q652" s="21"/>
      <c r="R652" s="14"/>
      <c r="S652" s="4"/>
      <c r="T652" s="3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1"/>
      <c r="B653" s="53"/>
      <c r="C653" s="7"/>
      <c r="D653" s="13"/>
      <c r="E653" s="14"/>
      <c r="F653" s="14"/>
      <c r="G653" s="14"/>
      <c r="H653" s="14"/>
      <c r="I653" s="13"/>
      <c r="J653" s="35"/>
      <c r="K653" s="2"/>
      <c r="L653" s="18"/>
      <c r="M653" s="12"/>
      <c r="N653" s="12"/>
      <c r="O653" s="18"/>
      <c r="P653" s="14"/>
      <c r="Q653" s="21"/>
      <c r="R653" s="14"/>
      <c r="S653" s="4"/>
      <c r="T653" s="3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1"/>
      <c r="B654" s="53"/>
      <c r="C654" s="7"/>
      <c r="D654" s="13"/>
      <c r="E654" s="14"/>
      <c r="F654" s="14"/>
      <c r="G654" s="14"/>
      <c r="H654" s="14"/>
      <c r="I654" s="13"/>
      <c r="J654" s="35"/>
      <c r="K654" s="2"/>
      <c r="L654" s="18"/>
      <c r="M654" s="12"/>
      <c r="N654" s="12"/>
      <c r="O654" s="18"/>
      <c r="P654" s="14"/>
      <c r="Q654" s="21"/>
      <c r="R654" s="14"/>
      <c r="S654" s="4"/>
      <c r="T654" s="3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1"/>
      <c r="B655" s="53"/>
      <c r="C655" s="7"/>
      <c r="D655" s="13"/>
      <c r="E655" s="14"/>
      <c r="F655" s="14"/>
      <c r="G655" s="14"/>
      <c r="H655" s="14"/>
      <c r="I655" s="13"/>
      <c r="J655" s="35"/>
      <c r="K655" s="2"/>
      <c r="L655" s="18"/>
      <c r="M655" s="12"/>
      <c r="N655" s="12"/>
      <c r="O655" s="18"/>
      <c r="P655" s="14"/>
      <c r="Q655" s="21"/>
      <c r="R655" s="14"/>
      <c r="S655" s="4"/>
      <c r="T655" s="3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1"/>
      <c r="B656" s="53"/>
      <c r="C656" s="7"/>
      <c r="D656" s="13"/>
      <c r="E656" s="14"/>
      <c r="F656" s="14"/>
      <c r="G656" s="14"/>
      <c r="H656" s="14"/>
      <c r="I656" s="13"/>
      <c r="J656" s="35"/>
      <c r="K656" s="2"/>
      <c r="L656" s="18"/>
      <c r="M656" s="12"/>
      <c r="N656" s="12"/>
      <c r="O656" s="18"/>
      <c r="P656" s="14"/>
      <c r="Q656" s="21"/>
      <c r="R656" s="14"/>
      <c r="S656" s="4"/>
      <c r="T656" s="3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1"/>
      <c r="B657" s="53"/>
      <c r="C657" s="7"/>
      <c r="D657" s="13"/>
      <c r="E657" s="14"/>
      <c r="F657" s="14"/>
      <c r="G657" s="14"/>
      <c r="H657" s="14"/>
      <c r="I657" s="13"/>
      <c r="J657" s="35"/>
      <c r="K657" s="2"/>
      <c r="L657" s="18"/>
      <c r="M657" s="12"/>
      <c r="N657" s="12"/>
      <c r="O657" s="18"/>
      <c r="P657" s="14"/>
      <c r="Q657" s="21"/>
      <c r="R657" s="14"/>
      <c r="S657" s="4"/>
      <c r="T657" s="3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1"/>
      <c r="B658" s="53"/>
      <c r="C658" s="7"/>
      <c r="D658" s="13"/>
      <c r="E658" s="14"/>
      <c r="F658" s="14"/>
      <c r="G658" s="14"/>
      <c r="H658" s="14"/>
      <c r="I658" s="13"/>
      <c r="J658" s="35"/>
      <c r="K658" s="2"/>
      <c r="L658" s="18"/>
      <c r="M658" s="12"/>
      <c r="N658" s="12"/>
      <c r="O658" s="18"/>
      <c r="P658" s="14"/>
      <c r="Q658" s="21"/>
      <c r="R658" s="14"/>
      <c r="S658" s="4"/>
      <c r="T658" s="3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1"/>
      <c r="B659" s="53"/>
      <c r="C659" s="7"/>
      <c r="D659" s="13"/>
      <c r="E659" s="14"/>
      <c r="F659" s="14"/>
      <c r="G659" s="14"/>
      <c r="H659" s="14"/>
      <c r="I659" s="13"/>
      <c r="J659" s="35"/>
      <c r="K659" s="2"/>
      <c r="L659" s="18"/>
      <c r="M659" s="12"/>
      <c r="N659" s="12"/>
      <c r="O659" s="18"/>
      <c r="P659" s="14"/>
      <c r="Q659" s="21"/>
      <c r="R659" s="14"/>
      <c r="S659" s="4"/>
      <c r="T659" s="3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1"/>
      <c r="B660" s="53"/>
      <c r="C660" s="7"/>
      <c r="D660" s="13"/>
      <c r="E660" s="14"/>
      <c r="F660" s="14"/>
      <c r="G660" s="14"/>
      <c r="H660" s="14"/>
      <c r="I660" s="13"/>
      <c r="J660" s="35"/>
      <c r="K660" s="2"/>
      <c r="L660" s="18"/>
      <c r="M660" s="12"/>
      <c r="N660" s="12"/>
      <c r="O660" s="18"/>
      <c r="P660" s="14"/>
      <c r="Q660" s="21"/>
      <c r="R660" s="14"/>
      <c r="S660" s="4"/>
      <c r="T660" s="3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1"/>
      <c r="B661" s="53"/>
      <c r="C661" s="7"/>
      <c r="D661" s="13"/>
      <c r="E661" s="14"/>
      <c r="F661" s="14"/>
      <c r="G661" s="14"/>
      <c r="H661" s="14"/>
      <c r="I661" s="13"/>
      <c r="J661" s="35"/>
      <c r="K661" s="2"/>
      <c r="L661" s="18"/>
      <c r="M661" s="12"/>
      <c r="N661" s="12"/>
      <c r="O661" s="18"/>
      <c r="P661" s="14"/>
      <c r="Q661" s="21"/>
      <c r="R661" s="14"/>
      <c r="S661" s="4"/>
      <c r="T661" s="3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1"/>
      <c r="B662" s="53"/>
      <c r="C662" s="7"/>
      <c r="D662" s="13"/>
      <c r="E662" s="14"/>
      <c r="F662" s="14"/>
      <c r="G662" s="14"/>
      <c r="H662" s="14"/>
      <c r="I662" s="13"/>
      <c r="J662" s="35"/>
      <c r="K662" s="2"/>
      <c r="L662" s="18"/>
      <c r="M662" s="12"/>
      <c r="N662" s="12"/>
      <c r="O662" s="18"/>
      <c r="P662" s="14"/>
      <c r="Q662" s="21"/>
      <c r="R662" s="14"/>
      <c r="S662" s="4"/>
      <c r="T662" s="3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1"/>
      <c r="B663" s="53"/>
      <c r="C663" s="7"/>
      <c r="D663" s="13"/>
      <c r="E663" s="14"/>
      <c r="F663" s="14"/>
      <c r="G663" s="14"/>
      <c r="H663" s="14"/>
      <c r="I663" s="13"/>
      <c r="J663" s="35"/>
      <c r="K663" s="2"/>
      <c r="L663" s="18"/>
      <c r="M663" s="12"/>
      <c r="N663" s="12"/>
      <c r="O663" s="18"/>
      <c r="P663" s="14"/>
      <c r="Q663" s="21"/>
      <c r="R663" s="14"/>
      <c r="S663" s="4"/>
      <c r="T663" s="3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1"/>
      <c r="B664" s="53"/>
      <c r="C664" s="7"/>
      <c r="D664" s="13"/>
      <c r="E664" s="14"/>
      <c r="F664" s="14"/>
      <c r="G664" s="14"/>
      <c r="H664" s="14"/>
      <c r="I664" s="13"/>
      <c r="J664" s="35"/>
      <c r="K664" s="2"/>
      <c r="L664" s="18"/>
      <c r="M664" s="12"/>
      <c r="N664" s="12"/>
      <c r="O664" s="18"/>
      <c r="P664" s="14"/>
      <c r="Q664" s="21"/>
      <c r="R664" s="14"/>
      <c r="S664" s="4"/>
      <c r="T664" s="3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1"/>
      <c r="B665" s="53"/>
      <c r="C665" s="7"/>
      <c r="D665" s="13"/>
      <c r="E665" s="14"/>
      <c r="F665" s="14"/>
      <c r="G665" s="14"/>
      <c r="H665" s="14"/>
      <c r="I665" s="13"/>
      <c r="J665" s="35"/>
      <c r="K665" s="2"/>
      <c r="L665" s="18"/>
      <c r="M665" s="12"/>
      <c r="N665" s="12"/>
      <c r="O665" s="18"/>
      <c r="P665" s="14"/>
      <c r="Q665" s="21"/>
      <c r="R665" s="14"/>
      <c r="S665" s="4"/>
      <c r="T665" s="3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1"/>
      <c r="B666" s="53"/>
      <c r="C666" s="7"/>
      <c r="D666" s="13"/>
      <c r="E666" s="14"/>
      <c r="F666" s="14"/>
      <c r="G666" s="14"/>
      <c r="H666" s="14"/>
      <c r="I666" s="13"/>
      <c r="J666" s="35"/>
      <c r="K666" s="2"/>
      <c r="L666" s="18"/>
      <c r="M666" s="12"/>
      <c r="N666" s="12"/>
      <c r="O666" s="18"/>
      <c r="P666" s="14"/>
      <c r="Q666" s="21"/>
      <c r="R666" s="14"/>
      <c r="S666" s="4"/>
      <c r="T666" s="3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1"/>
      <c r="B667" s="53"/>
      <c r="C667" s="7"/>
      <c r="D667" s="13"/>
      <c r="E667" s="14"/>
      <c r="F667" s="14"/>
      <c r="G667" s="14"/>
      <c r="H667" s="14"/>
      <c r="I667" s="13"/>
      <c r="J667" s="35"/>
      <c r="K667" s="2"/>
      <c r="L667" s="18"/>
      <c r="M667" s="12"/>
      <c r="N667" s="12"/>
      <c r="O667" s="18"/>
      <c r="P667" s="14"/>
      <c r="Q667" s="21"/>
      <c r="R667" s="14"/>
      <c r="S667" s="4"/>
      <c r="T667" s="3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1"/>
      <c r="B668" s="53"/>
      <c r="C668" s="7"/>
      <c r="D668" s="13"/>
      <c r="E668" s="14"/>
      <c r="F668" s="14"/>
      <c r="G668" s="14"/>
      <c r="H668" s="14"/>
      <c r="I668" s="13"/>
      <c r="J668" s="35"/>
      <c r="K668" s="2"/>
      <c r="L668" s="18"/>
      <c r="M668" s="12"/>
      <c r="N668" s="12"/>
      <c r="O668" s="18"/>
      <c r="P668" s="14"/>
      <c r="Q668" s="21"/>
      <c r="R668" s="14"/>
      <c r="S668" s="4"/>
      <c r="T668" s="3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1"/>
      <c r="B669" s="53"/>
      <c r="C669" s="7"/>
      <c r="D669" s="13"/>
      <c r="E669" s="14"/>
      <c r="F669" s="14"/>
      <c r="G669" s="14"/>
      <c r="H669" s="14"/>
      <c r="I669" s="13"/>
      <c r="J669" s="35"/>
      <c r="K669" s="2"/>
      <c r="L669" s="18"/>
      <c r="M669" s="12"/>
      <c r="N669" s="12"/>
      <c r="O669" s="18"/>
      <c r="P669" s="14"/>
      <c r="Q669" s="21"/>
      <c r="R669" s="14"/>
      <c r="S669" s="4"/>
      <c r="T669" s="3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1"/>
      <c r="B670" s="53"/>
      <c r="C670" s="7"/>
      <c r="D670" s="13"/>
      <c r="E670" s="14"/>
      <c r="F670" s="14"/>
      <c r="G670" s="14"/>
      <c r="H670" s="14"/>
      <c r="I670" s="13"/>
      <c r="J670" s="35"/>
      <c r="K670" s="2"/>
      <c r="L670" s="18"/>
      <c r="M670" s="12"/>
      <c r="N670" s="12"/>
      <c r="O670" s="18"/>
      <c r="P670" s="14"/>
      <c r="Q670" s="21"/>
      <c r="R670" s="14"/>
      <c r="S670" s="4"/>
      <c r="T670" s="3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1"/>
      <c r="B671" s="53"/>
      <c r="C671" s="7"/>
      <c r="D671" s="13"/>
      <c r="E671" s="14"/>
      <c r="F671" s="14"/>
      <c r="G671" s="14"/>
      <c r="H671" s="14"/>
      <c r="I671" s="13"/>
      <c r="J671" s="35"/>
      <c r="K671" s="2"/>
      <c r="L671" s="18"/>
      <c r="M671" s="12"/>
      <c r="N671" s="12"/>
      <c r="O671" s="18"/>
      <c r="P671" s="14"/>
      <c r="Q671" s="21"/>
      <c r="R671" s="14"/>
      <c r="S671" s="4"/>
      <c r="T671" s="3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1"/>
      <c r="B672" s="53"/>
      <c r="C672" s="7"/>
      <c r="D672" s="13"/>
      <c r="E672" s="14"/>
      <c r="F672" s="14"/>
      <c r="G672" s="14"/>
      <c r="H672" s="14"/>
      <c r="I672" s="13"/>
      <c r="J672" s="35"/>
      <c r="K672" s="2"/>
      <c r="L672" s="18"/>
      <c r="M672" s="12"/>
      <c r="N672" s="12"/>
      <c r="O672" s="18"/>
      <c r="P672" s="14"/>
      <c r="Q672" s="21"/>
      <c r="R672" s="14"/>
      <c r="S672" s="4"/>
      <c r="T672" s="3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1"/>
      <c r="B673" s="53"/>
      <c r="C673" s="7"/>
      <c r="D673" s="13"/>
      <c r="E673" s="14"/>
      <c r="F673" s="14"/>
      <c r="G673" s="14"/>
      <c r="H673" s="14"/>
      <c r="I673" s="13"/>
      <c r="J673" s="35"/>
      <c r="K673" s="2"/>
      <c r="L673" s="18"/>
      <c r="M673" s="12"/>
      <c r="N673" s="12"/>
      <c r="O673" s="18"/>
      <c r="P673" s="14"/>
      <c r="Q673" s="21"/>
      <c r="R673" s="14"/>
      <c r="S673" s="4"/>
      <c r="T673" s="3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1"/>
      <c r="B674" s="53"/>
      <c r="C674" s="7"/>
      <c r="D674" s="13"/>
      <c r="E674" s="14"/>
      <c r="F674" s="14"/>
      <c r="G674" s="14"/>
      <c r="H674" s="14"/>
      <c r="I674" s="13"/>
      <c r="J674" s="35"/>
      <c r="K674" s="2"/>
      <c r="L674" s="18"/>
      <c r="M674" s="12"/>
      <c r="N674" s="12"/>
      <c r="O674" s="18"/>
      <c r="P674" s="14"/>
      <c r="Q674" s="21"/>
      <c r="R674" s="14"/>
      <c r="S674" s="4"/>
      <c r="T674" s="3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1"/>
      <c r="B675" s="53"/>
      <c r="C675" s="7"/>
      <c r="D675" s="13"/>
      <c r="E675" s="14"/>
      <c r="F675" s="14"/>
      <c r="G675" s="14"/>
      <c r="H675" s="14"/>
      <c r="I675" s="13"/>
      <c r="J675" s="35"/>
      <c r="K675" s="2"/>
      <c r="L675" s="18"/>
      <c r="M675" s="12"/>
      <c r="N675" s="12"/>
      <c r="O675" s="18"/>
      <c r="P675" s="14"/>
      <c r="Q675" s="21"/>
      <c r="R675" s="14"/>
      <c r="S675" s="4"/>
      <c r="T675" s="3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1"/>
      <c r="B676" s="53"/>
      <c r="C676" s="7"/>
      <c r="D676" s="13"/>
      <c r="E676" s="14"/>
      <c r="F676" s="14"/>
      <c r="G676" s="14"/>
      <c r="H676" s="14"/>
      <c r="I676" s="13"/>
      <c r="J676" s="35"/>
      <c r="K676" s="2"/>
      <c r="L676" s="18"/>
      <c r="M676" s="12"/>
      <c r="N676" s="12"/>
      <c r="O676" s="18"/>
      <c r="P676" s="14"/>
      <c r="Q676" s="21"/>
      <c r="R676" s="14"/>
      <c r="S676" s="4"/>
      <c r="T676" s="3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1"/>
      <c r="B677" s="53"/>
      <c r="C677" s="7"/>
      <c r="D677" s="13"/>
      <c r="E677" s="14"/>
      <c r="F677" s="14"/>
      <c r="G677" s="14"/>
      <c r="H677" s="14"/>
      <c r="I677" s="13"/>
      <c r="J677" s="35"/>
      <c r="K677" s="2"/>
      <c r="L677" s="18"/>
      <c r="M677" s="12"/>
      <c r="N677" s="12"/>
      <c r="O677" s="18"/>
      <c r="P677" s="14"/>
      <c r="Q677" s="21"/>
      <c r="R677" s="14"/>
      <c r="S677" s="4"/>
      <c r="T677" s="3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1"/>
      <c r="B678" s="53"/>
      <c r="C678" s="7"/>
      <c r="D678" s="13"/>
      <c r="E678" s="14"/>
      <c r="F678" s="14"/>
      <c r="G678" s="14"/>
      <c r="H678" s="14"/>
      <c r="I678" s="13"/>
      <c r="J678" s="35"/>
      <c r="K678" s="2"/>
      <c r="L678" s="18"/>
      <c r="M678" s="12"/>
      <c r="N678" s="12"/>
      <c r="O678" s="18"/>
      <c r="P678" s="14"/>
      <c r="Q678" s="21"/>
      <c r="R678" s="14"/>
      <c r="S678" s="4"/>
      <c r="T678" s="3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1"/>
      <c r="B679" s="53"/>
      <c r="C679" s="7"/>
      <c r="D679" s="13"/>
      <c r="E679" s="14"/>
      <c r="F679" s="14"/>
      <c r="G679" s="14"/>
      <c r="H679" s="14"/>
      <c r="I679" s="13"/>
      <c r="J679" s="35"/>
      <c r="K679" s="2"/>
      <c r="L679" s="18"/>
      <c r="M679" s="12"/>
      <c r="N679" s="12"/>
      <c r="O679" s="18"/>
      <c r="P679" s="14"/>
      <c r="Q679" s="21"/>
      <c r="R679" s="14"/>
      <c r="S679" s="4"/>
      <c r="T679" s="3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1"/>
      <c r="B680" s="53"/>
      <c r="C680" s="7"/>
      <c r="D680" s="13"/>
      <c r="E680" s="14"/>
      <c r="F680" s="14"/>
      <c r="G680" s="14"/>
      <c r="H680" s="14"/>
      <c r="I680" s="13"/>
      <c r="J680" s="35"/>
      <c r="K680" s="2"/>
      <c r="L680" s="18"/>
      <c r="M680" s="12"/>
      <c r="N680" s="12"/>
      <c r="O680" s="18"/>
      <c r="P680" s="14"/>
      <c r="Q680" s="21"/>
      <c r="R680" s="14"/>
      <c r="S680" s="4"/>
      <c r="T680" s="3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1"/>
      <c r="B681" s="53"/>
      <c r="C681" s="7"/>
      <c r="D681" s="13"/>
      <c r="E681" s="14"/>
      <c r="F681" s="14"/>
      <c r="G681" s="14"/>
      <c r="H681" s="14"/>
      <c r="I681" s="13"/>
      <c r="J681" s="35"/>
      <c r="K681" s="2"/>
      <c r="L681" s="18"/>
      <c r="M681" s="12"/>
      <c r="N681" s="12"/>
      <c r="O681" s="18"/>
      <c r="P681" s="14"/>
      <c r="Q681" s="21"/>
      <c r="R681" s="14"/>
      <c r="S681" s="4"/>
      <c r="T681" s="3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1"/>
      <c r="B682" s="53"/>
      <c r="C682" s="7"/>
      <c r="D682" s="13"/>
      <c r="E682" s="14"/>
      <c r="F682" s="14"/>
      <c r="G682" s="14"/>
      <c r="H682" s="14"/>
      <c r="I682" s="13"/>
      <c r="J682" s="35"/>
      <c r="K682" s="2"/>
      <c r="L682" s="18"/>
      <c r="M682" s="12"/>
      <c r="N682" s="12"/>
      <c r="O682" s="18"/>
      <c r="P682" s="14"/>
      <c r="Q682" s="21"/>
      <c r="R682" s="14"/>
      <c r="S682" s="4"/>
      <c r="T682" s="3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1"/>
      <c r="B683" s="53"/>
      <c r="C683" s="7"/>
      <c r="D683" s="13"/>
      <c r="E683" s="14"/>
      <c r="F683" s="14"/>
      <c r="G683" s="14"/>
      <c r="H683" s="14"/>
      <c r="I683" s="13"/>
      <c r="J683" s="35"/>
      <c r="K683" s="2"/>
      <c r="L683" s="18"/>
      <c r="M683" s="12"/>
      <c r="N683" s="12"/>
      <c r="O683" s="18"/>
      <c r="P683" s="14"/>
      <c r="Q683" s="21"/>
      <c r="R683" s="14"/>
      <c r="S683" s="4"/>
      <c r="T683" s="3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1"/>
      <c r="B684" s="53"/>
      <c r="C684" s="7"/>
      <c r="D684" s="13"/>
      <c r="E684" s="14"/>
      <c r="F684" s="14"/>
      <c r="G684" s="14"/>
      <c r="H684" s="14"/>
      <c r="I684" s="13"/>
      <c r="J684" s="35"/>
      <c r="K684" s="2"/>
      <c r="L684" s="18"/>
      <c r="M684" s="12"/>
      <c r="N684" s="12"/>
      <c r="O684" s="18"/>
      <c r="P684" s="14"/>
      <c r="Q684" s="21"/>
      <c r="R684" s="14"/>
      <c r="S684" s="4"/>
      <c r="T684" s="3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1"/>
      <c r="B685" s="53"/>
      <c r="C685" s="7"/>
      <c r="D685" s="13"/>
      <c r="E685" s="14"/>
      <c r="F685" s="14"/>
      <c r="G685" s="14"/>
      <c r="H685" s="14"/>
      <c r="I685" s="13"/>
      <c r="J685" s="35"/>
      <c r="K685" s="2"/>
      <c r="L685" s="18"/>
      <c r="M685" s="12"/>
      <c r="N685" s="12"/>
      <c r="O685" s="18"/>
      <c r="P685" s="14"/>
      <c r="Q685" s="21"/>
      <c r="R685" s="14"/>
      <c r="S685" s="4"/>
      <c r="T685" s="3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1"/>
      <c r="B686" s="53"/>
      <c r="C686" s="7"/>
      <c r="D686" s="13"/>
      <c r="E686" s="14"/>
      <c r="F686" s="14"/>
      <c r="G686" s="14"/>
      <c r="H686" s="14"/>
      <c r="I686" s="13"/>
      <c r="J686" s="35"/>
      <c r="K686" s="2"/>
      <c r="L686" s="18"/>
      <c r="M686" s="12"/>
      <c r="N686" s="12"/>
      <c r="O686" s="18"/>
      <c r="P686" s="14"/>
      <c r="Q686" s="21"/>
      <c r="R686" s="14"/>
      <c r="S686" s="4"/>
      <c r="T686" s="3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1"/>
      <c r="B687" s="53"/>
      <c r="C687" s="7"/>
      <c r="D687" s="13"/>
      <c r="E687" s="14"/>
      <c r="F687" s="14"/>
      <c r="G687" s="14"/>
      <c r="H687" s="14"/>
      <c r="I687" s="13"/>
      <c r="J687" s="35"/>
      <c r="K687" s="2"/>
      <c r="L687" s="18"/>
      <c r="M687" s="12"/>
      <c r="N687" s="12"/>
      <c r="O687" s="18"/>
      <c r="P687" s="14"/>
      <c r="Q687" s="21"/>
      <c r="R687" s="14"/>
      <c r="S687" s="4"/>
      <c r="T687" s="3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1"/>
      <c r="B688" s="53"/>
      <c r="C688" s="7"/>
      <c r="D688" s="13"/>
      <c r="E688" s="14"/>
      <c r="F688" s="14"/>
      <c r="G688" s="14"/>
      <c r="H688" s="14"/>
      <c r="I688" s="13"/>
      <c r="J688" s="35"/>
      <c r="K688" s="2"/>
      <c r="L688" s="18"/>
      <c r="M688" s="12"/>
      <c r="N688" s="12"/>
      <c r="O688" s="18"/>
      <c r="P688" s="14"/>
      <c r="Q688" s="21"/>
      <c r="R688" s="14"/>
      <c r="S688" s="4"/>
      <c r="T688" s="3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1"/>
      <c r="B689" s="53"/>
      <c r="C689" s="7"/>
      <c r="D689" s="13"/>
      <c r="E689" s="14"/>
      <c r="F689" s="14"/>
      <c r="G689" s="14"/>
      <c r="H689" s="14"/>
      <c r="I689" s="13"/>
      <c r="J689" s="35"/>
      <c r="K689" s="2"/>
      <c r="L689" s="18"/>
      <c r="M689" s="12"/>
      <c r="N689" s="12"/>
      <c r="O689" s="18"/>
      <c r="P689" s="14"/>
      <c r="Q689" s="21"/>
      <c r="R689" s="14"/>
      <c r="S689" s="4"/>
      <c r="T689" s="3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1"/>
      <c r="B690" s="53"/>
      <c r="C690" s="7"/>
      <c r="D690" s="13"/>
      <c r="E690" s="14"/>
      <c r="F690" s="14"/>
      <c r="G690" s="14"/>
      <c r="H690" s="14"/>
      <c r="I690" s="13"/>
      <c r="J690" s="35"/>
      <c r="K690" s="2"/>
      <c r="L690" s="18"/>
      <c r="M690" s="12"/>
      <c r="N690" s="12"/>
      <c r="O690" s="18"/>
      <c r="P690" s="14"/>
      <c r="Q690" s="21"/>
      <c r="R690" s="14"/>
      <c r="S690" s="4"/>
      <c r="T690" s="3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1"/>
      <c r="B691" s="53"/>
      <c r="C691" s="7"/>
      <c r="D691" s="13"/>
      <c r="E691" s="14"/>
      <c r="F691" s="14"/>
      <c r="G691" s="14"/>
      <c r="H691" s="14"/>
      <c r="I691" s="13"/>
      <c r="J691" s="35"/>
      <c r="K691" s="2"/>
      <c r="L691" s="18"/>
      <c r="M691" s="12"/>
      <c r="N691" s="12"/>
      <c r="O691" s="18"/>
      <c r="P691" s="14"/>
      <c r="Q691" s="21"/>
      <c r="R691" s="14"/>
      <c r="S691" s="4"/>
      <c r="T691" s="3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1"/>
      <c r="B692" s="53"/>
      <c r="C692" s="7"/>
      <c r="D692" s="13"/>
      <c r="E692" s="14"/>
      <c r="F692" s="14"/>
      <c r="G692" s="14"/>
      <c r="H692" s="14"/>
      <c r="I692" s="13"/>
      <c r="J692" s="35"/>
      <c r="K692" s="2"/>
      <c r="L692" s="18"/>
      <c r="M692" s="12"/>
      <c r="N692" s="12"/>
      <c r="O692" s="18"/>
      <c r="P692" s="14"/>
      <c r="Q692" s="21"/>
      <c r="R692" s="14"/>
      <c r="S692" s="4"/>
      <c r="T692" s="3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1"/>
      <c r="B693" s="53"/>
      <c r="C693" s="7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21"/>
      <c r="R693" s="14"/>
      <c r="S693" s="4"/>
      <c r="T693" s="3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1"/>
      <c r="B694" s="53"/>
      <c r="C694" s="7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21"/>
      <c r="R694" s="14"/>
      <c r="S694" s="4"/>
      <c r="T694" s="3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1"/>
      <c r="B695" s="53"/>
      <c r="C695" s="7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21"/>
      <c r="R695" s="14"/>
      <c r="S695" s="4"/>
      <c r="T695" s="3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1"/>
      <c r="B696" s="53"/>
      <c r="C696" s="7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21"/>
      <c r="R696" s="14"/>
      <c r="S696" s="4"/>
      <c r="T696" s="3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1"/>
      <c r="B697" s="53"/>
      <c r="C697" s="7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21"/>
      <c r="R697" s="14"/>
      <c r="S697" s="4"/>
      <c r="T697" s="3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1"/>
      <c r="B698" s="53"/>
      <c r="C698" s="7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21"/>
      <c r="R698" s="14"/>
      <c r="S698" s="4"/>
      <c r="T698" s="3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1"/>
      <c r="B699" s="53"/>
      <c r="C699" s="7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21"/>
      <c r="R699" s="14"/>
      <c r="S699" s="4"/>
      <c r="T699" s="3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1"/>
      <c r="B700" s="53"/>
      <c r="C700" s="7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21"/>
      <c r="R700" s="14"/>
      <c r="S700" s="4"/>
      <c r="T700" s="3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1"/>
      <c r="B701" s="53"/>
      <c r="C701" s="7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21"/>
      <c r="R701" s="14"/>
      <c r="S701" s="4"/>
      <c r="T701" s="3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1"/>
      <c r="B702" s="53"/>
      <c r="C702" s="7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21"/>
      <c r="R702" s="14"/>
      <c r="S702" s="4"/>
      <c r="T702" s="3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1"/>
      <c r="B703" s="53"/>
      <c r="C703" s="7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21"/>
      <c r="R703" s="14"/>
      <c r="S703" s="4"/>
      <c r="T703" s="3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1"/>
      <c r="B704" s="53"/>
      <c r="C704" s="7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21"/>
      <c r="R704" s="14"/>
      <c r="S704" s="4"/>
      <c r="T704" s="3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1"/>
      <c r="B705" s="53"/>
      <c r="C705" s="7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21"/>
      <c r="R705" s="14"/>
      <c r="S705" s="4"/>
      <c r="T705" s="3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1"/>
      <c r="B706" s="53"/>
      <c r="C706" s="7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21"/>
      <c r="R706" s="14"/>
      <c r="S706" s="4"/>
      <c r="T706" s="3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1"/>
      <c r="B707" s="53"/>
      <c r="C707" s="7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21"/>
      <c r="R707" s="14"/>
      <c r="S707" s="4"/>
      <c r="T707" s="3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1"/>
      <c r="B708" s="53"/>
      <c r="C708" s="7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21"/>
      <c r="R708" s="14"/>
      <c r="S708" s="4"/>
      <c r="T708" s="3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1"/>
      <c r="B709" s="53"/>
      <c r="C709" s="7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21"/>
      <c r="R709" s="14"/>
      <c r="S709" s="4"/>
      <c r="T709" s="3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1"/>
      <c r="B710" s="53"/>
      <c r="C710" s="7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21"/>
      <c r="R710" s="14"/>
      <c r="S710" s="4"/>
      <c r="T710" s="3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1"/>
      <c r="B711" s="53"/>
      <c r="C711" s="7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21"/>
      <c r="R711" s="14"/>
      <c r="S711" s="4"/>
      <c r="T711" s="3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1"/>
      <c r="B712" s="53"/>
      <c r="C712" s="7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21"/>
      <c r="R712" s="14"/>
      <c r="S712" s="4"/>
      <c r="T712" s="3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1"/>
      <c r="B713" s="53"/>
      <c r="C713" s="7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21"/>
      <c r="R713" s="14"/>
      <c r="S713" s="4"/>
      <c r="T713" s="3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1"/>
      <c r="B714" s="53"/>
      <c r="C714" s="7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21"/>
      <c r="R714" s="14"/>
      <c r="S714" s="4"/>
      <c r="T714" s="3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1"/>
      <c r="B715" s="53"/>
      <c r="C715" s="7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21"/>
      <c r="R715" s="14"/>
      <c r="S715" s="4"/>
      <c r="T715" s="3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1"/>
      <c r="B716" s="53"/>
      <c r="C716" s="7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21"/>
      <c r="R716" s="14"/>
      <c r="S716" s="4"/>
      <c r="T716" s="3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1"/>
      <c r="B717" s="53"/>
      <c r="C717" s="7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21"/>
      <c r="R717" s="14"/>
      <c r="S717" s="4"/>
      <c r="T717" s="3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1"/>
      <c r="B718" s="53"/>
      <c r="C718" s="7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21"/>
      <c r="R718" s="14"/>
      <c r="S718" s="4"/>
      <c r="T718" s="3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1"/>
      <c r="B719" s="53"/>
      <c r="C719" s="7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21"/>
      <c r="R719" s="14"/>
      <c r="S719" s="4"/>
      <c r="T719" s="3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1"/>
      <c r="B720" s="53"/>
      <c r="C720" s="7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21"/>
      <c r="R720" s="14"/>
      <c r="S720" s="4"/>
      <c r="T720" s="3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1"/>
      <c r="B721" s="53"/>
      <c r="C721" s="7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21"/>
      <c r="R721" s="14"/>
      <c r="S721" s="4"/>
      <c r="T721" s="3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1"/>
      <c r="B722" s="53"/>
      <c r="C722" s="7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21"/>
      <c r="R722" s="14"/>
      <c r="S722" s="4"/>
      <c r="T722" s="3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1"/>
      <c r="B723" s="53"/>
      <c r="C723" s="7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21"/>
      <c r="R723" s="14"/>
      <c r="S723" s="4"/>
      <c r="T723" s="3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1"/>
      <c r="B724" s="53"/>
      <c r="C724" s="7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21"/>
      <c r="R724" s="14"/>
      <c r="S724" s="4"/>
      <c r="T724" s="3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1"/>
      <c r="B725" s="53"/>
      <c r="C725" s="7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21"/>
      <c r="R725" s="14"/>
      <c r="S725" s="4"/>
      <c r="T725" s="3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1"/>
      <c r="B726" s="53"/>
      <c r="C726" s="7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21"/>
      <c r="R726" s="14"/>
      <c r="S726" s="4"/>
      <c r="T726" s="3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1"/>
      <c r="B727" s="53"/>
      <c r="C727" s="7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21"/>
      <c r="R727" s="14"/>
      <c r="S727" s="4"/>
      <c r="T727" s="3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1"/>
      <c r="B728" s="53"/>
      <c r="C728" s="7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21"/>
      <c r="R728" s="14"/>
      <c r="S728" s="4"/>
      <c r="T728" s="3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1"/>
      <c r="B729" s="53"/>
      <c r="C729" s="7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21"/>
      <c r="R729" s="14"/>
      <c r="S729" s="4"/>
      <c r="T729" s="3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1"/>
      <c r="B730" s="53"/>
      <c r="C730" s="7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21"/>
      <c r="R730" s="14"/>
      <c r="S730" s="4"/>
      <c r="T730" s="3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1"/>
      <c r="B731" s="53"/>
      <c r="C731" s="7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21"/>
      <c r="R731" s="14"/>
      <c r="S731" s="4"/>
      <c r="T731" s="3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1"/>
      <c r="B732" s="53"/>
      <c r="C732" s="7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21"/>
      <c r="R732" s="14"/>
      <c r="S732" s="4"/>
      <c r="T732" s="3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1"/>
      <c r="B733" s="53"/>
      <c r="C733" s="7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21"/>
      <c r="R733" s="14"/>
      <c r="S733" s="4"/>
      <c r="T733" s="3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1"/>
      <c r="B734" s="53"/>
      <c r="C734" s="7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21"/>
      <c r="R734" s="14"/>
      <c r="S734" s="4"/>
      <c r="T734" s="3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1"/>
      <c r="B735" s="53"/>
      <c r="C735" s="7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21"/>
      <c r="R735" s="14"/>
      <c r="S735" s="4"/>
      <c r="T735" s="3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1"/>
      <c r="B736" s="53"/>
      <c r="C736" s="7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21"/>
      <c r="R736" s="14"/>
      <c r="S736" s="4"/>
      <c r="T736" s="3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1"/>
      <c r="B737" s="53"/>
      <c r="C737" s="7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21"/>
      <c r="R737" s="14"/>
      <c r="S737" s="4"/>
      <c r="T737" s="3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1"/>
      <c r="B738" s="53"/>
      <c r="C738" s="7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21"/>
      <c r="R738" s="14"/>
      <c r="S738" s="4"/>
      <c r="T738" s="3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1"/>
      <c r="B739" s="53"/>
      <c r="C739" s="7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21"/>
      <c r="R739" s="14"/>
      <c r="S739" s="4"/>
      <c r="T739" s="3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1"/>
      <c r="B740" s="53"/>
      <c r="C740" s="7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21"/>
      <c r="R740" s="14"/>
      <c r="S740" s="4"/>
      <c r="T740" s="3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1"/>
      <c r="B741" s="53"/>
      <c r="C741" s="7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21"/>
      <c r="R741" s="14"/>
      <c r="S741" s="4"/>
      <c r="T741" s="3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1"/>
      <c r="B742" s="53"/>
      <c r="C742" s="7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21"/>
      <c r="R742" s="14"/>
      <c r="S742" s="4"/>
      <c r="T742" s="3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1"/>
      <c r="B743" s="53"/>
      <c r="C743" s="7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21"/>
      <c r="R743" s="14"/>
      <c r="S743" s="4"/>
      <c r="T743" s="35"/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</row>
    <row r="744" spans="1:149" x14ac:dyDescent="0.15">
      <c r="A744" s="41"/>
      <c r="B744" s="53"/>
      <c r="C744" s="7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21"/>
      <c r="R744" s="14"/>
      <c r="S744" s="4"/>
      <c r="T744" s="3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1"/>
      <c r="B745" s="53"/>
      <c r="C745" s="7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21"/>
      <c r="R745" s="14"/>
      <c r="S745" s="4"/>
      <c r="T745" s="3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1"/>
      <c r="B746" s="53"/>
      <c r="C746" s="7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21"/>
      <c r="R746" s="14"/>
      <c r="S746" s="4"/>
      <c r="T746" s="3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1"/>
      <c r="B747" s="53"/>
      <c r="C747" s="7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21"/>
      <c r="R747" s="14"/>
      <c r="S747" s="4"/>
      <c r="T747" s="3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1"/>
      <c r="B748" s="53"/>
      <c r="C748" s="7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21"/>
      <c r="R748" s="14"/>
      <c r="S748" s="4"/>
      <c r="T748" s="3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1"/>
      <c r="B749" s="53"/>
      <c r="C749" s="7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21"/>
      <c r="R749" s="14"/>
      <c r="S749" s="4"/>
      <c r="T749" s="3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1"/>
      <c r="B750" s="53"/>
      <c r="C750" s="7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21"/>
      <c r="R750" s="14"/>
      <c r="S750" s="4"/>
      <c r="T750" s="3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1"/>
      <c r="B751" s="53"/>
      <c r="C751" s="7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21"/>
      <c r="R751" s="14"/>
      <c r="S751" s="4"/>
      <c r="T751" s="3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1"/>
      <c r="B752" s="53"/>
      <c r="C752" s="7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21"/>
      <c r="R752" s="14"/>
      <c r="S752" s="4"/>
      <c r="T752" s="3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1"/>
      <c r="B753" s="53"/>
      <c r="C753" s="7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21"/>
      <c r="R753" s="14"/>
      <c r="S753" s="4"/>
      <c r="T753" s="3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1"/>
      <c r="B754" s="53"/>
      <c r="C754" s="7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21"/>
      <c r="R754" s="14"/>
      <c r="S754" s="4"/>
      <c r="T754" s="3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1"/>
      <c r="B755" s="53"/>
      <c r="C755" s="7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21"/>
      <c r="R755" s="14"/>
      <c r="S755" s="4"/>
      <c r="T755" s="3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1"/>
      <c r="B756" s="53"/>
      <c r="C756" s="7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21"/>
      <c r="R756" s="14"/>
      <c r="S756" s="4"/>
      <c r="T756" s="3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1"/>
      <c r="B757" s="53"/>
      <c r="C757" s="7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21"/>
      <c r="R757" s="14"/>
      <c r="S757" s="4"/>
      <c r="T757" s="3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1"/>
      <c r="B758" s="53"/>
      <c r="C758" s="7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21"/>
      <c r="R758" s="14"/>
      <c r="S758" s="4"/>
      <c r="T758" s="3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1"/>
      <c r="B759" s="53"/>
      <c r="C759" s="7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21"/>
      <c r="R759" s="14"/>
      <c r="S759" s="4"/>
      <c r="T759" s="3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1"/>
      <c r="B760" s="53"/>
      <c r="C760" s="7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21"/>
      <c r="R760" s="14"/>
      <c r="S760" s="4"/>
      <c r="T760" s="3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1"/>
      <c r="B761" s="53"/>
      <c r="C761" s="7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21"/>
      <c r="R761" s="14"/>
      <c r="S761" s="4"/>
      <c r="T761" s="3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1"/>
      <c r="B762" s="53"/>
      <c r="C762" s="7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21"/>
      <c r="R762" s="14"/>
      <c r="S762" s="4"/>
      <c r="T762" s="3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1"/>
      <c r="B763" s="53"/>
      <c r="C763" s="7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21"/>
      <c r="R763" s="14"/>
      <c r="S763" s="4"/>
      <c r="T763" s="3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1"/>
      <c r="B764" s="53"/>
      <c r="C764" s="7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21"/>
      <c r="R764" s="14"/>
      <c r="S764" s="4"/>
      <c r="T764" s="3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1"/>
      <c r="B765" s="53"/>
      <c r="C765" s="7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21"/>
      <c r="R765" s="14"/>
      <c r="S765" s="4"/>
      <c r="T765" s="3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1"/>
      <c r="B766" s="53"/>
      <c r="C766" s="7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21"/>
      <c r="R766" s="14"/>
      <c r="S766" s="4"/>
      <c r="T766" s="3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1"/>
      <c r="B767" s="53"/>
      <c r="C767" s="7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21"/>
      <c r="R767" s="14"/>
      <c r="S767" s="4"/>
      <c r="T767" s="3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1"/>
      <c r="B768" s="53"/>
      <c r="C768" s="7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21"/>
      <c r="R768" s="14"/>
      <c r="S768" s="4"/>
      <c r="T768" s="3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1"/>
      <c r="B769" s="53"/>
      <c r="C769" s="7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21"/>
      <c r="R769" s="14"/>
      <c r="S769" s="4"/>
      <c r="T769" s="3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1"/>
      <c r="B770" s="53"/>
      <c r="C770" s="7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21"/>
      <c r="R770" s="14"/>
      <c r="S770" s="4"/>
      <c r="T770" s="3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1"/>
      <c r="B771" s="53"/>
      <c r="C771" s="7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21"/>
      <c r="R771" s="14"/>
      <c r="S771" s="4"/>
      <c r="T771" s="3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1"/>
      <c r="B772" s="53"/>
      <c r="C772" s="7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21"/>
      <c r="R772" s="14"/>
      <c r="S772" s="4"/>
      <c r="T772" s="3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1"/>
      <c r="B773" s="53"/>
      <c r="C773" s="7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21"/>
      <c r="R773" s="14"/>
      <c r="S773" s="4"/>
      <c r="T773" s="3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1"/>
      <c r="B774" s="53"/>
      <c r="C774" s="7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21"/>
      <c r="R774" s="14"/>
      <c r="S774" s="4"/>
      <c r="T774" s="3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1"/>
      <c r="B775" s="53"/>
      <c r="C775" s="7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21"/>
      <c r="R775" s="14"/>
      <c r="S775" s="4"/>
      <c r="T775" s="3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1"/>
      <c r="B776" s="53"/>
      <c r="C776" s="7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21"/>
      <c r="R776" s="14"/>
      <c r="S776" s="4"/>
      <c r="T776" s="3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1"/>
      <c r="B777" s="53"/>
      <c r="C777" s="7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21"/>
      <c r="R777" s="14"/>
      <c r="S777" s="4"/>
      <c r="T777" s="3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1"/>
      <c r="B778" s="53"/>
      <c r="C778" s="7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21"/>
      <c r="R778" s="14"/>
      <c r="S778" s="4"/>
      <c r="T778" s="3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1"/>
      <c r="B779" s="53"/>
      <c r="C779" s="7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21"/>
      <c r="R779" s="14"/>
      <c r="S779" s="4"/>
      <c r="T779" s="3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1"/>
      <c r="B780" s="53"/>
      <c r="C780" s="7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21"/>
      <c r="R780" s="14"/>
      <c r="S780" s="4"/>
      <c r="T780" s="3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1"/>
      <c r="B781" s="53"/>
      <c r="C781" s="7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21"/>
      <c r="R781" s="14"/>
      <c r="S781" s="4"/>
      <c r="T781" s="3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1"/>
      <c r="B782" s="53"/>
      <c r="C782" s="7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21"/>
      <c r="R782" s="14"/>
      <c r="S782" s="4"/>
      <c r="T782" s="3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1"/>
      <c r="B783" s="53"/>
      <c r="C783" s="7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21"/>
      <c r="R783" s="14"/>
      <c r="S783" s="4"/>
      <c r="T783" s="3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1"/>
      <c r="B784" s="53"/>
      <c r="C784" s="7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21"/>
      <c r="R784" s="14"/>
      <c r="S784" s="4"/>
      <c r="T784" s="3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1"/>
      <c r="B785" s="53"/>
      <c r="C785" s="7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21"/>
      <c r="R785" s="14"/>
      <c r="S785" s="4"/>
      <c r="T785" s="3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1"/>
      <c r="B786" s="53"/>
      <c r="C786" s="7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21"/>
      <c r="R786" s="14"/>
      <c r="S786" s="4"/>
      <c r="T786" s="3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1"/>
      <c r="B787" s="53"/>
      <c r="C787" s="7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21"/>
      <c r="R787" s="14"/>
      <c r="S787" s="4"/>
      <c r="T787" s="3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1"/>
      <c r="B788" s="53"/>
      <c r="C788" s="7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21"/>
      <c r="R788" s="14"/>
      <c r="S788" s="4"/>
      <c r="T788" s="3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1"/>
      <c r="B789" s="53"/>
      <c r="C789" s="7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21"/>
      <c r="R789" s="14"/>
      <c r="S789" s="4"/>
      <c r="T789" s="3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1"/>
      <c r="B790" s="53"/>
      <c r="C790" s="7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21"/>
      <c r="R790" s="14"/>
      <c r="S790" s="4"/>
      <c r="T790" s="3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1"/>
      <c r="B791" s="53"/>
      <c r="C791" s="7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21"/>
      <c r="R791" s="14"/>
      <c r="S791" s="4"/>
      <c r="T791" s="3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1"/>
      <c r="B792" s="53"/>
      <c r="C792" s="7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21"/>
      <c r="R792" s="14"/>
      <c r="S792" s="4"/>
      <c r="T792" s="3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1"/>
      <c r="B793" s="53"/>
      <c r="C793" s="7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21"/>
      <c r="R793" s="14"/>
      <c r="S793" s="4"/>
      <c r="T793" s="3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1"/>
      <c r="B794" s="53"/>
      <c r="C794" s="7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21"/>
      <c r="R794" s="14"/>
      <c r="S794" s="4"/>
      <c r="T794" s="3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1"/>
      <c r="B795" s="53"/>
      <c r="C795" s="7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21"/>
      <c r="R795" s="14"/>
      <c r="S795" s="4"/>
      <c r="T795" s="3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1"/>
      <c r="B796" s="53"/>
      <c r="C796" s="7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21"/>
      <c r="R796" s="14"/>
      <c r="S796" s="4"/>
      <c r="T796" s="3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1"/>
      <c r="B797" s="53"/>
      <c r="C797" s="7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21"/>
      <c r="R797" s="14"/>
      <c r="S797" s="4"/>
      <c r="T797" s="3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1"/>
      <c r="B798" s="53"/>
      <c r="C798" s="7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21"/>
      <c r="R798" s="14"/>
      <c r="S798" s="4"/>
      <c r="T798" s="3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1"/>
      <c r="B799" s="53"/>
      <c r="C799" s="7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21"/>
      <c r="R799" s="14"/>
      <c r="S799" s="4"/>
      <c r="T799" s="3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1"/>
      <c r="B800" s="53"/>
      <c r="C800" s="7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21"/>
      <c r="R800" s="14"/>
      <c r="S800" s="4"/>
      <c r="T800" s="3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1"/>
      <c r="B801" s="53"/>
      <c r="C801" s="7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21"/>
      <c r="R801" s="14"/>
      <c r="S801" s="4"/>
      <c r="T801" s="3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1"/>
      <c r="B802" s="53"/>
      <c r="C802" s="7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21"/>
      <c r="R802" s="14"/>
      <c r="S802" s="4"/>
      <c r="T802" s="3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1"/>
      <c r="B803" s="53"/>
      <c r="C803" s="7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21"/>
      <c r="R803" s="14"/>
      <c r="S803" s="4"/>
      <c r="T803" s="3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1"/>
      <c r="B804" s="53"/>
      <c r="C804" s="7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21"/>
      <c r="R804" s="14"/>
      <c r="S804" s="4"/>
      <c r="T804" s="3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1"/>
      <c r="B805" s="53"/>
      <c r="C805" s="7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21"/>
      <c r="R805" s="14"/>
      <c r="S805" s="4"/>
      <c r="T805" s="3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1"/>
      <c r="B806" s="53"/>
      <c r="C806" s="7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21"/>
      <c r="R806" s="14"/>
      <c r="S806" s="4"/>
      <c r="T806" s="3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1"/>
      <c r="B807" s="53"/>
      <c r="C807" s="7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21"/>
      <c r="R807" s="14"/>
      <c r="S807" s="4"/>
      <c r="T807" s="3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1"/>
      <c r="B808" s="53"/>
      <c r="C808" s="7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21"/>
      <c r="R808" s="14"/>
      <c r="S808" s="4"/>
      <c r="T808" s="3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1"/>
      <c r="B809" s="53"/>
      <c r="C809" s="7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21"/>
      <c r="R809" s="14"/>
      <c r="S809" s="4"/>
      <c r="T809" s="3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1"/>
      <c r="B810" s="53"/>
      <c r="C810" s="7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21"/>
      <c r="R810" s="14"/>
      <c r="S810" s="4"/>
      <c r="T810" s="3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1"/>
      <c r="B811" s="53"/>
      <c r="C811" s="7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21"/>
      <c r="R811" s="14"/>
      <c r="S811" s="4"/>
      <c r="T811" s="3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1"/>
      <c r="B812" s="53"/>
      <c r="C812" s="7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21"/>
      <c r="R812" s="14"/>
      <c r="S812" s="4"/>
      <c r="T812" s="3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1"/>
      <c r="B813" s="53"/>
      <c r="C813" s="7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21"/>
      <c r="R813" s="14"/>
      <c r="S813" s="4"/>
      <c r="T813" s="3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1"/>
      <c r="B814" s="53"/>
      <c r="C814" s="7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21"/>
      <c r="R814" s="14"/>
      <c r="S814" s="4"/>
      <c r="T814" s="3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1"/>
      <c r="B815" s="53"/>
      <c r="C815" s="7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21"/>
      <c r="R815" s="14"/>
      <c r="S815" s="4"/>
      <c r="T815" s="3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1"/>
      <c r="B816" s="53"/>
      <c r="C816" s="7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21"/>
      <c r="R816" s="14"/>
      <c r="S816" s="4"/>
      <c r="T816" s="3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1"/>
      <c r="B817" s="53"/>
      <c r="C817" s="7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21"/>
      <c r="R817" s="14"/>
      <c r="S817" s="4"/>
      <c r="T817" s="3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1"/>
      <c r="B818" s="53"/>
      <c r="C818" s="7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21"/>
      <c r="R818" s="14"/>
      <c r="S818" s="4"/>
      <c r="T818" s="3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1"/>
      <c r="B819" s="53"/>
      <c r="C819" s="7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21"/>
      <c r="R819" s="14"/>
      <c r="S819" s="4"/>
      <c r="T819" s="3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1"/>
      <c r="B820" s="53"/>
      <c r="C820" s="7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21"/>
      <c r="R820" s="14"/>
      <c r="S820" s="4"/>
      <c r="T820" s="3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1"/>
      <c r="B821" s="53"/>
      <c r="C821" s="7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21"/>
      <c r="R821" s="14"/>
      <c r="S821" s="4"/>
      <c r="T821" s="3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1"/>
      <c r="B822" s="53"/>
      <c r="C822" s="7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21"/>
      <c r="R822" s="14"/>
      <c r="S822" s="4"/>
      <c r="T822" s="3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1"/>
      <c r="B823" s="53"/>
      <c r="C823" s="7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21"/>
      <c r="R823" s="14"/>
      <c r="S823" s="4"/>
      <c r="T823" s="3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1"/>
      <c r="B824" s="53"/>
      <c r="C824" s="7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21"/>
      <c r="R824" s="14"/>
      <c r="S824" s="4"/>
      <c r="T824" s="3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1"/>
      <c r="B825" s="53"/>
      <c r="C825" s="7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21"/>
      <c r="R825" s="14"/>
      <c r="S825" s="4"/>
      <c r="T825" s="3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1"/>
      <c r="B826" s="53"/>
      <c r="C826" s="7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21"/>
      <c r="R826" s="14"/>
      <c r="S826" s="4"/>
      <c r="T826" s="3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1"/>
      <c r="B827" s="53"/>
      <c r="C827" s="7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21"/>
      <c r="R827" s="14"/>
      <c r="S827" s="4"/>
      <c r="T827" s="3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1"/>
      <c r="B828" s="53"/>
      <c r="C828" s="7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21"/>
      <c r="R828" s="14"/>
      <c r="S828" s="4"/>
      <c r="T828" s="3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1"/>
      <c r="B829" s="53"/>
      <c r="C829" s="7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21"/>
      <c r="R829" s="14"/>
      <c r="S829" s="4"/>
      <c r="T829" s="3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1"/>
      <c r="B830" s="53"/>
      <c r="C830" s="7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21"/>
      <c r="R830" s="14"/>
      <c r="S830" s="4"/>
      <c r="T830" s="3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1"/>
      <c r="B831" s="53"/>
      <c r="C831" s="7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21"/>
      <c r="R831" s="14"/>
      <c r="S831" s="4"/>
      <c r="T831" s="3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1"/>
      <c r="B832" s="53"/>
      <c r="C832" s="7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21"/>
      <c r="R832" s="14"/>
      <c r="S832" s="4"/>
      <c r="T832" s="3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1"/>
      <c r="B833" s="53"/>
      <c r="C833" s="7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21"/>
      <c r="R833" s="14"/>
      <c r="S833" s="4"/>
      <c r="T833" s="3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1"/>
      <c r="B834" s="53"/>
      <c r="C834" s="7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21"/>
      <c r="R834" s="14"/>
      <c r="S834" s="4"/>
      <c r="T834" s="3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1"/>
      <c r="B835" s="53"/>
      <c r="C835" s="7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21"/>
      <c r="R835" s="14"/>
      <c r="S835" s="4"/>
      <c r="T835" s="3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1"/>
      <c r="B836" s="53"/>
      <c r="C836" s="7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21"/>
      <c r="R836" s="14"/>
      <c r="S836" s="4"/>
      <c r="T836" s="3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1"/>
      <c r="B837" s="53"/>
      <c r="C837" s="7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21"/>
      <c r="R837" s="14"/>
      <c r="S837" s="4"/>
      <c r="T837" s="3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1"/>
      <c r="B838" s="53"/>
      <c r="C838" s="7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21"/>
      <c r="R838" s="14"/>
      <c r="S838" s="4"/>
      <c r="T838" s="3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1"/>
      <c r="B839" s="53"/>
      <c r="C839" s="7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21"/>
      <c r="R839" s="14"/>
      <c r="S839" s="4"/>
      <c r="T839" s="3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1"/>
      <c r="B840" s="53"/>
      <c r="C840" s="7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21"/>
      <c r="R840" s="14"/>
      <c r="S840" s="4"/>
      <c r="T840" s="3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1"/>
      <c r="B841" s="53"/>
      <c r="C841" s="7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21"/>
      <c r="R841" s="14"/>
      <c r="S841" s="4"/>
      <c r="T841" s="3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1"/>
      <c r="B842" s="53"/>
      <c r="C842" s="7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21"/>
      <c r="R842" s="14"/>
      <c r="S842" s="4"/>
      <c r="T842" s="3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1"/>
      <c r="B843" s="53"/>
      <c r="C843" s="7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21"/>
      <c r="R843" s="14"/>
      <c r="S843" s="4"/>
      <c r="T843" s="3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1"/>
      <c r="B844" s="53"/>
      <c r="C844" s="7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21"/>
      <c r="R844" s="14"/>
      <c r="S844" s="4"/>
      <c r="T844" s="3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1"/>
      <c r="B845" s="53"/>
      <c r="C845" s="7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21"/>
      <c r="R845" s="14"/>
      <c r="S845" s="4"/>
      <c r="T845" s="3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1"/>
      <c r="B846" s="53"/>
      <c r="C846" s="7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21"/>
      <c r="R846" s="14"/>
      <c r="S846" s="4"/>
      <c r="T846" s="3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1"/>
      <c r="B847" s="53"/>
      <c r="C847" s="7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21"/>
      <c r="R847" s="14"/>
      <c r="S847" s="4"/>
      <c r="T847" s="3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1"/>
      <c r="B848" s="53"/>
      <c r="C848" s="7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21"/>
      <c r="R848" s="14"/>
      <c r="S848" s="4"/>
      <c r="T848" s="3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1"/>
      <c r="B849" s="53"/>
      <c r="C849" s="7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21"/>
      <c r="R849" s="14"/>
      <c r="S849" s="4"/>
      <c r="T849" s="3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1"/>
      <c r="B850" s="53"/>
      <c r="C850" s="7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21"/>
      <c r="R850" s="14"/>
      <c r="S850" s="4"/>
      <c r="T850" s="3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1"/>
      <c r="B851" s="53"/>
      <c r="C851" s="7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21"/>
      <c r="R851" s="14"/>
      <c r="S851" s="4"/>
      <c r="T851" s="3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1"/>
      <c r="B852" s="53"/>
      <c r="C852" s="7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21"/>
      <c r="R852" s="14"/>
      <c r="S852" s="4"/>
      <c r="T852" s="3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1"/>
      <c r="B853" s="53"/>
      <c r="C853" s="7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21"/>
      <c r="R853" s="14"/>
      <c r="S853" s="4"/>
      <c r="T853" s="3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1"/>
      <c r="B854" s="53"/>
      <c r="C854" s="7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21"/>
      <c r="R854" s="14"/>
      <c r="S854" s="4"/>
      <c r="T854" s="3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1"/>
      <c r="B855" s="53"/>
      <c r="C855" s="7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21"/>
      <c r="R855" s="14"/>
      <c r="S855" s="4"/>
      <c r="T855" s="3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1"/>
      <c r="B856" s="53"/>
      <c r="C856" s="7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21"/>
      <c r="R856" s="14"/>
      <c r="S856" s="4"/>
      <c r="T856" s="3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1"/>
      <c r="B857" s="53"/>
      <c r="C857" s="7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21"/>
      <c r="R857" s="14"/>
      <c r="S857" s="4"/>
      <c r="T857" s="3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1"/>
      <c r="B858" s="53"/>
      <c r="C858" s="7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21"/>
      <c r="R858" s="14"/>
      <c r="S858" s="4"/>
      <c r="T858" s="3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1"/>
      <c r="B859" s="53"/>
      <c r="C859" s="7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21"/>
      <c r="R859" s="14"/>
      <c r="S859" s="4"/>
      <c r="T859" s="3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1"/>
      <c r="B860" s="53"/>
      <c r="C860" s="7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21"/>
      <c r="R860" s="14"/>
      <c r="S860" s="4"/>
      <c r="T860" s="3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1"/>
      <c r="B861" s="53"/>
      <c r="C861" s="7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21"/>
      <c r="R861" s="14"/>
      <c r="S861" s="4"/>
      <c r="T861" s="3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1"/>
      <c r="B862" s="53"/>
      <c r="C862" s="7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21"/>
      <c r="R862" s="14"/>
      <c r="S862" s="4"/>
      <c r="T862" s="3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1"/>
      <c r="B863" s="53"/>
      <c r="C863" s="7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21"/>
      <c r="R863" s="14"/>
      <c r="S863" s="4"/>
      <c r="T863" s="3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1"/>
      <c r="B864" s="53"/>
      <c r="C864" s="7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21"/>
      <c r="R864" s="14"/>
      <c r="S864" s="4"/>
      <c r="T864" s="3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1"/>
      <c r="B865" s="53"/>
      <c r="C865" s="7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21"/>
      <c r="R865" s="14"/>
      <c r="S865" s="4"/>
      <c r="T865" s="3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1"/>
      <c r="B866" s="53"/>
      <c r="C866" s="7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21"/>
      <c r="R866" s="14"/>
      <c r="S866" s="4"/>
      <c r="T866" s="3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1"/>
      <c r="B867" s="53"/>
      <c r="C867" s="7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21"/>
      <c r="R867" s="14"/>
      <c r="S867" s="4"/>
      <c r="T867" s="3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1"/>
      <c r="B868" s="53"/>
      <c r="C868" s="7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21"/>
      <c r="R868" s="14"/>
      <c r="S868" s="4"/>
      <c r="T868" s="3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1"/>
      <c r="B869" s="53"/>
      <c r="C869" s="7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21"/>
      <c r="R869" s="14"/>
      <c r="S869" s="4"/>
      <c r="T869" s="3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1"/>
      <c r="B870" s="53"/>
      <c r="C870" s="7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21"/>
      <c r="R870" s="14"/>
      <c r="S870" s="4"/>
      <c r="T870" s="3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1"/>
      <c r="B871" s="53"/>
      <c r="C871" s="7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21"/>
      <c r="R871" s="14"/>
      <c r="S871" s="4"/>
      <c r="T871" s="3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1"/>
      <c r="B872" s="53"/>
      <c r="C872" s="7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21"/>
      <c r="R872" s="14"/>
      <c r="S872" s="4"/>
      <c r="T872" s="3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1"/>
      <c r="B873" s="53"/>
      <c r="C873" s="7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21"/>
      <c r="R873" s="14"/>
      <c r="S873" s="4"/>
      <c r="T873" s="3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1"/>
      <c r="B874" s="53"/>
      <c r="C874" s="7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21"/>
      <c r="R874" s="14"/>
      <c r="S874" s="4"/>
      <c r="T874" s="3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1"/>
      <c r="B875" s="53"/>
      <c r="C875" s="7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21"/>
      <c r="R875" s="14"/>
      <c r="S875" s="4"/>
      <c r="T875" s="3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1"/>
      <c r="B876" s="53"/>
      <c r="C876" s="7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21"/>
      <c r="R876" s="14"/>
      <c r="S876" s="4"/>
      <c r="T876" s="3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1"/>
      <c r="B877" s="53"/>
      <c r="C877" s="7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21"/>
      <c r="R877" s="14"/>
      <c r="S877" s="4"/>
      <c r="T877" s="3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1"/>
      <c r="B878" s="53"/>
      <c r="C878" s="7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21"/>
      <c r="R878" s="14"/>
      <c r="S878" s="4"/>
      <c r="T878" s="3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1"/>
      <c r="B879" s="53"/>
      <c r="C879" s="7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21"/>
      <c r="R879" s="14"/>
      <c r="S879" s="4"/>
      <c r="T879" s="3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1"/>
      <c r="B880" s="53"/>
      <c r="C880" s="7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21"/>
      <c r="R880" s="14"/>
      <c r="S880" s="4"/>
      <c r="T880" s="35"/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1"/>
      <c r="B881" s="53"/>
      <c r="C881" s="7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21"/>
      <c r="R881" s="14"/>
      <c r="S881" s="4"/>
      <c r="T881" s="35"/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1"/>
      <c r="B882" s="53"/>
      <c r="C882" s="7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21"/>
      <c r="R882" s="14"/>
      <c r="S882" s="4"/>
      <c r="T882" s="35"/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1"/>
      <c r="B883" s="53"/>
      <c r="C883" s="7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21"/>
      <c r="R883" s="14"/>
      <c r="S883" s="4"/>
      <c r="T883" s="35"/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1"/>
      <c r="B884" s="53"/>
      <c r="C884" s="7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21"/>
      <c r="R884" s="14"/>
      <c r="S884" s="4"/>
      <c r="T884" s="35"/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1"/>
      <c r="B885" s="53"/>
      <c r="C885" s="7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21"/>
      <c r="R885" s="14"/>
      <c r="S885" s="4"/>
      <c r="T885" s="35"/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1"/>
      <c r="B886" s="53"/>
      <c r="C886" s="7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21"/>
      <c r="R886" s="14"/>
      <c r="S886" s="4"/>
      <c r="T886" s="35"/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1"/>
      <c r="B887" s="53"/>
      <c r="C887" s="7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21"/>
      <c r="R887" s="14"/>
      <c r="S887" s="4"/>
      <c r="T887" s="35"/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1"/>
      <c r="B888" s="53"/>
      <c r="C888" s="7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21"/>
      <c r="R888" s="14"/>
      <c r="S888" s="4"/>
      <c r="T888" s="35"/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1"/>
      <c r="B889" s="53"/>
      <c r="C889" s="7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21"/>
      <c r="R889" s="14"/>
      <c r="S889" s="4"/>
      <c r="T889" s="35"/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1"/>
      <c r="B890" s="53"/>
      <c r="C890" s="7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21"/>
      <c r="R890" s="14"/>
      <c r="S890" s="4"/>
      <c r="T890" s="35"/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1"/>
      <c r="B891" s="53"/>
      <c r="C891" s="7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21"/>
      <c r="R891" s="14"/>
      <c r="S891" s="4"/>
      <c r="T891" s="35"/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1"/>
      <c r="B892" s="53"/>
      <c r="C892" s="7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21"/>
      <c r="R892" s="14"/>
      <c r="S892" s="4"/>
      <c r="T892" s="35"/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1"/>
      <c r="B893" s="53"/>
      <c r="C893" s="7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21"/>
      <c r="R893" s="14"/>
      <c r="S893" s="4"/>
      <c r="T893" s="35"/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1"/>
      <c r="B894" s="53"/>
      <c r="C894" s="7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21"/>
      <c r="R894" s="14"/>
      <c r="S894" s="4"/>
      <c r="T894" s="35"/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1"/>
      <c r="B895" s="53"/>
      <c r="C895" s="7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21"/>
      <c r="R895" s="14"/>
      <c r="S895" s="4"/>
      <c r="T895" s="35"/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1"/>
      <c r="B896" s="53"/>
      <c r="C896" s="7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21"/>
      <c r="R896" s="14"/>
      <c r="S896" s="4"/>
      <c r="T896" s="35"/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1"/>
      <c r="B897" s="53"/>
      <c r="C897" s="7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21"/>
      <c r="R897" s="14"/>
      <c r="S897" s="4"/>
      <c r="T897" s="35"/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1"/>
      <c r="B898" s="53"/>
      <c r="C898" s="7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21"/>
      <c r="R898" s="14"/>
      <c r="S898" s="4"/>
      <c r="T898" s="35"/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1"/>
      <c r="B899" s="53"/>
      <c r="C899" s="7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21"/>
      <c r="R899" s="14"/>
      <c r="S899" s="4"/>
      <c r="T899" s="35"/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1"/>
      <c r="B900" s="53"/>
      <c r="C900" s="7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21"/>
      <c r="R900" s="14"/>
      <c r="S900" s="4"/>
      <c r="T900" s="35"/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1"/>
      <c r="B901" s="53"/>
      <c r="C901" s="7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21"/>
      <c r="R901" s="14"/>
      <c r="S901" s="4"/>
      <c r="T901" s="35"/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1"/>
      <c r="B902" s="53"/>
      <c r="C902" s="7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21"/>
      <c r="R902" s="14"/>
      <c r="S902" s="4"/>
      <c r="T902" s="35"/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1"/>
      <c r="B903" s="53"/>
      <c r="C903" s="7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21"/>
      <c r="R903" s="14"/>
      <c r="S903" s="4"/>
      <c r="T903" s="35"/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1"/>
      <c r="B904" s="53"/>
      <c r="C904" s="7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21"/>
      <c r="R904" s="14"/>
      <c r="S904" s="4"/>
      <c r="T904" s="35"/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1"/>
      <c r="B905" s="53"/>
      <c r="C905" s="7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21"/>
      <c r="R905" s="14"/>
      <c r="S905" s="4"/>
      <c r="T905" s="35"/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1"/>
      <c r="B906" s="53"/>
      <c r="C906" s="7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21"/>
      <c r="R906" s="14"/>
      <c r="S906" s="4"/>
      <c r="T906" s="35"/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1"/>
      <c r="B907" s="53"/>
      <c r="C907" s="7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21"/>
      <c r="R907" s="14"/>
      <c r="S907" s="4"/>
      <c r="T907" s="35"/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1"/>
      <c r="B908" s="53"/>
      <c r="C908" s="7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21"/>
      <c r="R908" s="14"/>
      <c r="S908" s="4"/>
      <c r="T908" s="35"/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1"/>
      <c r="B909" s="53"/>
      <c r="C909" s="7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21"/>
      <c r="R909" s="14"/>
      <c r="S909" s="4"/>
      <c r="T909" s="35"/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1"/>
      <c r="B910" s="53"/>
      <c r="C910" s="7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21"/>
      <c r="R910" s="14"/>
      <c r="S910" s="4"/>
      <c r="T910" s="35"/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1"/>
      <c r="B911" s="53"/>
      <c r="C911" s="7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21"/>
      <c r="R911" s="14"/>
      <c r="S911" s="4"/>
      <c r="T911" s="35"/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1"/>
      <c r="B912" s="53"/>
      <c r="C912" s="7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21"/>
      <c r="R912" s="14"/>
      <c r="S912" s="4"/>
      <c r="T912" s="35"/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1"/>
      <c r="B913" s="53"/>
      <c r="C913" s="7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21"/>
      <c r="R913" s="14"/>
      <c r="S913" s="4"/>
      <c r="T913" s="35"/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1"/>
      <c r="B914" s="53"/>
      <c r="C914" s="7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21"/>
      <c r="R914" s="14"/>
      <c r="S914" s="4"/>
      <c r="T914" s="35"/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1"/>
      <c r="B915" s="53"/>
      <c r="C915" s="7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21"/>
      <c r="R915" s="14"/>
      <c r="S915" s="4"/>
      <c r="T915" s="35"/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1"/>
      <c r="B916" s="53"/>
      <c r="C916" s="7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21"/>
      <c r="R916" s="14"/>
      <c r="S916" s="4"/>
      <c r="T916" s="35"/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1"/>
      <c r="B917" s="53"/>
      <c r="C917" s="7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21"/>
      <c r="R917" s="14"/>
      <c r="S917" s="4"/>
      <c r="T917" s="35"/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1"/>
      <c r="B918" s="53"/>
      <c r="C918" s="7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21"/>
      <c r="R918" s="14"/>
      <c r="S918" s="4"/>
      <c r="T918" s="35"/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1"/>
      <c r="B919" s="53"/>
      <c r="C919" s="7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21"/>
      <c r="R919" s="14"/>
      <c r="S919" s="4"/>
      <c r="T919" s="35"/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1"/>
      <c r="B920" s="53"/>
      <c r="C920" s="7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21"/>
      <c r="R920" s="14"/>
      <c r="S920" s="4"/>
      <c r="T920" s="35"/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1"/>
      <c r="B921" s="53"/>
      <c r="C921" s="7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21"/>
      <c r="R921" s="14"/>
      <c r="S921" s="4"/>
      <c r="T921" s="35"/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1"/>
      <c r="B922" s="53"/>
      <c r="C922" s="7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21"/>
      <c r="R922" s="14"/>
      <c r="S922" s="4"/>
      <c r="T922" s="35"/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1"/>
      <c r="B923" s="53"/>
      <c r="C923" s="7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21"/>
      <c r="R923" s="14"/>
      <c r="S923" s="4"/>
      <c r="T923" s="35"/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1"/>
      <c r="B924" s="53"/>
      <c r="C924" s="7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21"/>
      <c r="R924" s="14"/>
      <c r="S924" s="4"/>
      <c r="T924" s="35"/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</row>
    <row r="925" spans="1:149" x14ac:dyDescent="0.15">
      <c r="A925" s="41"/>
      <c r="B925" s="53"/>
      <c r="C925" s="7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21"/>
      <c r="R925" s="14"/>
      <c r="S925" s="4"/>
      <c r="T925" s="35"/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1"/>
      <c r="B926" s="53"/>
      <c r="C926" s="7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21"/>
      <c r="R926" s="14"/>
      <c r="S926" s="4"/>
      <c r="T926" s="35"/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</row>
    <row r="927" spans="1:149" x14ac:dyDescent="0.15">
      <c r="A927" s="41"/>
      <c r="B927" s="53"/>
      <c r="C927" s="7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21"/>
      <c r="R927" s="14"/>
      <c r="S927" s="4"/>
      <c r="T927" s="35"/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1"/>
      <c r="B928" s="53"/>
      <c r="C928" s="7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21"/>
      <c r="R928" s="14"/>
      <c r="S928" s="4"/>
      <c r="T928" s="35"/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1"/>
      <c r="B929" s="53"/>
      <c r="C929" s="7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21"/>
      <c r="R929" s="14"/>
      <c r="S929" s="4"/>
      <c r="T929" s="35"/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1"/>
      <c r="B930" s="53"/>
      <c r="C930" s="7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21"/>
      <c r="R930" s="14"/>
      <c r="S930" s="4"/>
      <c r="T930" s="35"/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1"/>
      <c r="B931" s="53"/>
      <c r="C931" s="7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21"/>
      <c r="R931" s="14"/>
      <c r="S931" s="4"/>
      <c r="T931" s="35"/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1"/>
      <c r="B932" s="53"/>
      <c r="C932" s="7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21"/>
      <c r="R932" s="14"/>
      <c r="S932" s="4"/>
      <c r="T932" s="35"/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1"/>
      <c r="B933" s="53"/>
      <c r="C933" s="7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21"/>
      <c r="R933" s="14"/>
      <c r="S933" s="4"/>
      <c r="T933" s="35"/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1"/>
      <c r="B934" s="53"/>
      <c r="C934" s="7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21"/>
      <c r="R934" s="14"/>
      <c r="S934" s="4"/>
      <c r="T934" s="35"/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1"/>
      <c r="B935" s="53"/>
      <c r="C935" s="7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21"/>
      <c r="R935" s="14"/>
      <c r="S935" s="4"/>
      <c r="T935" s="35"/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1"/>
      <c r="B936" s="53"/>
      <c r="C936" s="7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21"/>
      <c r="R936" s="14"/>
      <c r="S936" s="4"/>
      <c r="T936" s="35"/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1"/>
      <c r="B937" s="53"/>
      <c r="C937" s="7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21"/>
      <c r="R937" s="14"/>
      <c r="S937" s="4"/>
      <c r="T937" s="35"/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1"/>
      <c r="B938" s="53"/>
      <c r="C938" s="7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21"/>
      <c r="R938" s="14"/>
      <c r="S938" s="4"/>
      <c r="T938" s="35"/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1"/>
      <c r="B939" s="53"/>
      <c r="C939" s="7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21"/>
      <c r="R939" s="14"/>
      <c r="S939" s="4"/>
      <c r="T939" s="35"/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1"/>
      <c r="B940" s="53"/>
      <c r="C940" s="7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21"/>
      <c r="R940" s="14"/>
      <c r="S940" s="4"/>
      <c r="T940" s="35"/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1"/>
      <c r="B941" s="53"/>
      <c r="C941" s="7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21"/>
      <c r="R941" s="14"/>
      <c r="S941" s="4"/>
      <c r="T941" s="35"/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1"/>
      <c r="B942" s="53"/>
      <c r="C942" s="7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21"/>
      <c r="R942" s="14"/>
      <c r="S942" s="4"/>
      <c r="T942" s="35"/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1"/>
      <c r="B943" s="53"/>
      <c r="C943" s="7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21"/>
      <c r="R943" s="14"/>
      <c r="S943" s="4"/>
      <c r="T943" s="35"/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1"/>
      <c r="B944" s="53"/>
      <c r="C944" s="7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21"/>
      <c r="R944" s="14"/>
      <c r="S944" s="4"/>
      <c r="T944" s="35"/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1"/>
      <c r="B945" s="53"/>
      <c r="C945" s="7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21"/>
      <c r="R945" s="14"/>
      <c r="S945" s="4"/>
      <c r="T945" s="35"/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1"/>
      <c r="B946" s="53"/>
      <c r="C946" s="7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21"/>
      <c r="R946" s="14"/>
      <c r="S946" s="4"/>
      <c r="T946" s="35"/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1"/>
      <c r="B947" s="53"/>
      <c r="C947" s="7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21"/>
      <c r="R947" s="14"/>
      <c r="S947" s="4"/>
      <c r="T947" s="35"/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1"/>
      <c r="B948" s="53"/>
      <c r="C948" s="7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21"/>
      <c r="R948" s="14"/>
      <c r="S948" s="4"/>
      <c r="T948" s="35"/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1"/>
      <c r="B949" s="53"/>
      <c r="C949" s="7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21"/>
      <c r="R949" s="14"/>
      <c r="S949" s="4"/>
      <c r="T949" s="35"/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1"/>
      <c r="B950" s="53"/>
      <c r="C950" s="7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21"/>
      <c r="R950" s="14"/>
      <c r="S950" s="4"/>
      <c r="T950" s="35"/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1"/>
      <c r="B951" s="53"/>
      <c r="C951" s="7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21"/>
      <c r="R951" s="14"/>
      <c r="S951" s="4"/>
      <c r="T951" s="35"/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1"/>
      <c r="B952" s="53"/>
      <c r="C952" s="7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21"/>
      <c r="R952" s="14"/>
      <c r="S952" s="4"/>
      <c r="T952" s="35"/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1"/>
      <c r="B953" s="53"/>
      <c r="C953" s="7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21"/>
      <c r="R953" s="14"/>
      <c r="S953" s="4"/>
      <c r="T953" s="35"/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1"/>
      <c r="B954" s="53"/>
      <c r="C954" s="7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21"/>
      <c r="R954" s="14"/>
      <c r="S954" s="4"/>
      <c r="T954" s="35"/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1"/>
      <c r="B955" s="53"/>
      <c r="C955" s="7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21"/>
      <c r="R955" s="14"/>
      <c r="S955" s="4"/>
      <c r="T955" s="35"/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1"/>
      <c r="B956" s="53"/>
      <c r="C956" s="7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21"/>
      <c r="R956" s="14"/>
      <c r="S956" s="4"/>
      <c r="T956" s="35"/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1"/>
      <c r="B957" s="53"/>
      <c r="C957" s="7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21"/>
      <c r="R957" s="14"/>
      <c r="S957" s="4"/>
      <c r="T957" s="35"/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1"/>
      <c r="B958" s="53"/>
      <c r="C958" s="7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21"/>
      <c r="R958" s="14"/>
      <c r="S958" s="4"/>
      <c r="T958" s="35"/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1"/>
      <c r="B959" s="53"/>
      <c r="C959" s="7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21"/>
      <c r="R959" s="14"/>
      <c r="S959" s="4"/>
      <c r="T959" s="35"/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1"/>
      <c r="B960" s="53"/>
      <c r="C960" s="7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21"/>
      <c r="R960" s="14"/>
      <c r="S960" s="4"/>
      <c r="T960" s="35"/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1"/>
      <c r="B961" s="53"/>
      <c r="C961" s="7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21"/>
      <c r="R961" s="14"/>
      <c r="S961" s="4"/>
      <c r="T961" s="35"/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1"/>
      <c r="B962" s="53"/>
      <c r="C962" s="7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21"/>
      <c r="R962" s="14"/>
      <c r="S962" s="4"/>
      <c r="T962" s="35"/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1"/>
      <c r="B963" s="53"/>
      <c r="C963" s="7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21"/>
      <c r="R963" s="14"/>
      <c r="S963" s="4"/>
      <c r="T963" s="35"/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1"/>
      <c r="B964" s="53"/>
      <c r="C964" s="7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21"/>
      <c r="R964" s="14"/>
      <c r="S964" s="4"/>
      <c r="T964" s="35"/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1"/>
      <c r="B965" s="53"/>
      <c r="C965" s="7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21"/>
      <c r="R965" s="14"/>
      <c r="S965" s="4"/>
      <c r="T965" s="35"/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1"/>
      <c r="B966" s="53"/>
      <c r="C966" s="7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21"/>
      <c r="R966" s="14"/>
      <c r="S966" s="4"/>
      <c r="T966" s="35"/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1"/>
      <c r="B967" s="53"/>
      <c r="C967" s="7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21"/>
      <c r="R967" s="14"/>
      <c r="S967" s="4"/>
      <c r="T967" s="35"/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1"/>
      <c r="B968" s="53"/>
      <c r="C968" s="7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21"/>
      <c r="R968" s="14"/>
      <c r="S968" s="4"/>
      <c r="T968" s="35"/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1"/>
      <c r="B969" s="53"/>
      <c r="C969" s="7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21"/>
      <c r="R969" s="14"/>
      <c r="S969" s="4"/>
      <c r="T969" s="35"/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1"/>
      <c r="B970" s="53"/>
      <c r="C970" s="7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21"/>
      <c r="R970" s="14"/>
      <c r="S970" s="4"/>
      <c r="T970" s="35"/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1"/>
      <c r="B971" s="53"/>
      <c r="C971" s="7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21"/>
      <c r="R971" s="14"/>
      <c r="S971" s="4"/>
      <c r="T971" s="35"/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1"/>
      <c r="B972" s="53"/>
      <c r="C972" s="7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21"/>
      <c r="R972" s="14"/>
      <c r="S972" s="4"/>
      <c r="T972" s="35"/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1"/>
      <c r="B973" s="53"/>
      <c r="C973" s="7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21"/>
      <c r="R973" s="14"/>
      <c r="S973" s="4"/>
      <c r="T973" s="35"/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1"/>
      <c r="B974" s="53"/>
      <c r="C974" s="7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21"/>
      <c r="R974" s="14"/>
      <c r="S974" s="4"/>
      <c r="T974" s="35"/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1"/>
      <c r="B975" s="53"/>
      <c r="C975" s="7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21"/>
      <c r="R975" s="14"/>
      <c r="S975" s="4"/>
      <c r="T975" s="35"/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1"/>
      <c r="B976" s="53"/>
      <c r="C976" s="7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21"/>
      <c r="R976" s="14"/>
      <c r="S976" s="4"/>
      <c r="T976" s="35"/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1"/>
      <c r="B977" s="53"/>
      <c r="C977" s="7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21"/>
      <c r="R977" s="14"/>
      <c r="S977" s="4"/>
      <c r="T977" s="35"/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1"/>
      <c r="B978" s="53"/>
      <c r="C978" s="7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21"/>
      <c r="R978" s="14"/>
      <c r="S978" s="4"/>
      <c r="T978" s="35"/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1"/>
      <c r="B979" s="53"/>
      <c r="C979" s="7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21"/>
      <c r="R979" s="14"/>
      <c r="S979" s="4"/>
      <c r="T979" s="35"/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1"/>
      <c r="B980" s="53"/>
      <c r="C980" s="7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21"/>
      <c r="R980" s="14"/>
      <c r="S980" s="4"/>
      <c r="T980" s="35"/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1"/>
      <c r="B981" s="53"/>
      <c r="C981" s="7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21"/>
      <c r="R981" s="14"/>
      <c r="S981" s="4"/>
      <c r="T981" s="35"/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1"/>
      <c r="B982" s="53"/>
      <c r="C982" s="7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21"/>
      <c r="R982" s="14"/>
      <c r="S982" s="4"/>
      <c r="T982" s="35"/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1"/>
      <c r="B983" s="53"/>
      <c r="C983" s="7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21"/>
      <c r="R983" s="14"/>
      <c r="S983" s="4"/>
      <c r="T983" s="35"/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1"/>
      <c r="B984" s="53"/>
      <c r="C984" s="7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21"/>
      <c r="R984" s="14"/>
      <c r="S984" s="4"/>
      <c r="T984" s="35"/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1"/>
      <c r="B985" s="53"/>
      <c r="C985" s="7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21"/>
      <c r="R985" s="14"/>
      <c r="S985" s="4"/>
      <c r="T985" s="35"/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1"/>
      <c r="B986" s="53"/>
      <c r="C986" s="7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21"/>
      <c r="R986" s="14"/>
      <c r="S986" s="4"/>
      <c r="T986" s="35"/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1"/>
      <c r="B987" s="53"/>
      <c r="C987" s="7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21"/>
      <c r="R987" s="14"/>
      <c r="S987" s="4"/>
      <c r="T987" s="35"/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1"/>
      <c r="B988" s="53"/>
      <c r="C988" s="7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21"/>
      <c r="R988" s="14"/>
      <c r="S988" s="4"/>
      <c r="T988" s="35"/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1"/>
      <c r="B989" s="53"/>
      <c r="C989" s="7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21"/>
      <c r="R989" s="14"/>
      <c r="S989" s="4"/>
      <c r="T989" s="35"/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1"/>
      <c r="B990" s="53"/>
      <c r="C990" s="7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21"/>
      <c r="R990" s="14"/>
      <c r="S990" s="4"/>
      <c r="T990" s="35"/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1"/>
      <c r="B991" s="53"/>
      <c r="C991" s="7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21"/>
      <c r="R991" s="14"/>
      <c r="S991" s="4"/>
      <c r="T991" s="35"/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1"/>
      <c r="B992" s="53"/>
      <c r="C992" s="7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21"/>
      <c r="R992" s="14"/>
      <c r="S992" s="4"/>
      <c r="T992" s="35"/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1"/>
      <c r="B993" s="53"/>
      <c r="C993" s="7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21"/>
      <c r="R993" s="14"/>
      <c r="S993" s="4"/>
      <c r="T993" s="35"/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1"/>
      <c r="B994" s="53"/>
      <c r="C994" s="7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21"/>
      <c r="R994" s="14"/>
      <c r="S994" s="4"/>
      <c r="T994" s="35"/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1"/>
      <c r="B995" s="53"/>
      <c r="C995" s="7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21"/>
      <c r="R995" s="14"/>
      <c r="S995" s="4"/>
      <c r="T995" s="35"/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1"/>
      <c r="B996" s="53"/>
      <c r="C996" s="7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21"/>
      <c r="R996" s="14"/>
      <c r="S996" s="4"/>
      <c r="T996" s="35"/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1"/>
      <c r="B997" s="53"/>
      <c r="C997" s="7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21"/>
      <c r="R997" s="14"/>
      <c r="S997" s="4"/>
      <c r="T997" s="35"/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1"/>
      <c r="B998" s="53"/>
      <c r="C998" s="7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21"/>
      <c r="R998" s="14"/>
      <c r="S998" s="4"/>
      <c r="T998" s="35"/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1"/>
      <c r="B999" s="53"/>
      <c r="C999" s="7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21"/>
      <c r="R999" s="14"/>
      <c r="S999" s="4"/>
      <c r="T999" s="35"/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1"/>
      <c r="B1000" s="53"/>
      <c r="C1000" s="7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21"/>
      <c r="R1000" s="14"/>
      <c r="S1000" s="4"/>
      <c r="T1000" s="35"/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1"/>
      <c r="B1001" s="53"/>
      <c r="C1001" s="7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21"/>
      <c r="R1001" s="14"/>
      <c r="S1001" s="4"/>
      <c r="T1001" s="35"/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1"/>
      <c r="B1002" s="53"/>
      <c r="C1002" s="7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21"/>
      <c r="R1002" s="14"/>
      <c r="S1002" s="4"/>
      <c r="T1002" s="35"/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1"/>
      <c r="B1003" s="53"/>
      <c r="C1003" s="7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21"/>
      <c r="R1003" s="14"/>
      <c r="S1003" s="4"/>
      <c r="T1003" s="35"/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1"/>
      <c r="B1004" s="53"/>
      <c r="C1004" s="7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21"/>
      <c r="R1004" s="14"/>
      <c r="S1004" s="4"/>
      <c r="T1004" s="35"/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1"/>
      <c r="B1005" s="53"/>
      <c r="C1005" s="7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21"/>
      <c r="R1005" s="14"/>
      <c r="S1005" s="4"/>
      <c r="T1005" s="35"/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1"/>
      <c r="B1006" s="53"/>
      <c r="C1006" s="7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21"/>
      <c r="R1006" s="14"/>
      <c r="S1006" s="4"/>
      <c r="T1006" s="35"/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1"/>
      <c r="B1007" s="53"/>
      <c r="C1007" s="7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21"/>
      <c r="R1007" s="14"/>
      <c r="S1007" s="4"/>
      <c r="T1007" s="35"/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1"/>
      <c r="B1008" s="53"/>
      <c r="C1008" s="7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21"/>
      <c r="R1008" s="14"/>
      <c r="S1008" s="4"/>
      <c r="T1008" s="35"/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1"/>
      <c r="B1009" s="53"/>
      <c r="C1009" s="7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21"/>
      <c r="R1009" s="14"/>
      <c r="S1009" s="4"/>
      <c r="T1009" s="35"/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1"/>
      <c r="B1010" s="53"/>
      <c r="C1010" s="7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21"/>
      <c r="R1010" s="14"/>
      <c r="S1010" s="4"/>
      <c r="T1010" s="35"/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1"/>
      <c r="B1011" s="53"/>
      <c r="C1011" s="7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21"/>
      <c r="R1011" s="14"/>
      <c r="S1011" s="4"/>
      <c r="T1011" s="35"/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1"/>
      <c r="B1012" s="53"/>
      <c r="C1012" s="7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21"/>
      <c r="R1012" s="14"/>
      <c r="S1012" s="4"/>
      <c r="T1012" s="35"/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1"/>
      <c r="B1013" s="53"/>
      <c r="C1013" s="7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21"/>
      <c r="R1013" s="14"/>
      <c r="S1013" s="4"/>
      <c r="T1013" s="35"/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1"/>
      <c r="B1014" s="53"/>
      <c r="C1014" s="7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21"/>
      <c r="R1014" s="14"/>
      <c r="S1014" s="4"/>
      <c r="T1014" s="35"/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1"/>
      <c r="B1015" s="53"/>
      <c r="C1015" s="7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21"/>
      <c r="R1015" s="14"/>
      <c r="S1015" s="4"/>
      <c r="T1015" s="35"/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1"/>
      <c r="B1016" s="53"/>
      <c r="C1016" s="7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21"/>
      <c r="R1016" s="14"/>
      <c r="S1016" s="4"/>
      <c r="T1016" s="35"/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1"/>
      <c r="B1017" s="53"/>
      <c r="C1017" s="7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21"/>
      <c r="R1017" s="14"/>
      <c r="S1017" s="4"/>
      <c r="T1017" s="35"/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1"/>
      <c r="B1018" s="53"/>
      <c r="C1018" s="7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21"/>
      <c r="R1018" s="14"/>
      <c r="S1018" s="4"/>
      <c r="T1018" s="35"/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1"/>
      <c r="B1019" s="53"/>
      <c r="C1019" s="7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21"/>
      <c r="R1019" s="14"/>
      <c r="S1019" s="4"/>
      <c r="T1019" s="35"/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1"/>
      <c r="B1020" s="53"/>
      <c r="C1020" s="7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21"/>
      <c r="R1020" s="14"/>
      <c r="S1020" s="4"/>
      <c r="T1020" s="35"/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1"/>
      <c r="B1021" s="53"/>
      <c r="C1021" s="7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21"/>
      <c r="R1021" s="14"/>
      <c r="S1021" s="4"/>
      <c r="T1021" s="35"/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1"/>
      <c r="B1022" s="53"/>
      <c r="C1022" s="7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21"/>
      <c r="R1022" s="14"/>
      <c r="S1022" s="4"/>
      <c r="T1022" s="35"/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1"/>
      <c r="B1023" s="53"/>
      <c r="C1023" s="7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21"/>
      <c r="R1023" s="14"/>
      <c r="S1023" s="4"/>
      <c r="T1023" s="35"/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1"/>
      <c r="B1024" s="53"/>
      <c r="C1024" s="7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21"/>
      <c r="R1024" s="14"/>
      <c r="S1024" s="4"/>
      <c r="T1024" s="35"/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1"/>
      <c r="B1025" s="53"/>
      <c r="C1025" s="7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21"/>
      <c r="R1025" s="14"/>
      <c r="S1025" s="4"/>
      <c r="T1025" s="35"/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1"/>
      <c r="B1026" s="53"/>
      <c r="C1026" s="7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21"/>
      <c r="R1026" s="14"/>
      <c r="S1026" s="4"/>
      <c r="T1026" s="35"/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1"/>
      <c r="B1027" s="53"/>
      <c r="C1027" s="7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21"/>
      <c r="R1027" s="14"/>
      <c r="S1027" s="4"/>
      <c r="T1027" s="35"/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1"/>
      <c r="B1028" s="53"/>
      <c r="C1028" s="7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21"/>
      <c r="R1028" s="14"/>
      <c r="S1028" s="4"/>
      <c r="T1028" s="35"/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1"/>
      <c r="B1029" s="53"/>
      <c r="C1029" s="7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21"/>
      <c r="R1029" s="14"/>
      <c r="S1029" s="4"/>
      <c r="T1029" s="35"/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1"/>
      <c r="B1030" s="53"/>
      <c r="C1030" s="7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21"/>
      <c r="R1030" s="14"/>
      <c r="S1030" s="4"/>
      <c r="T1030" s="35"/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1"/>
      <c r="B1031" s="53"/>
      <c r="C1031" s="7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21"/>
      <c r="R1031" s="14"/>
      <c r="S1031" s="4"/>
      <c r="T1031" s="35"/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1"/>
      <c r="B1032" s="53"/>
      <c r="C1032" s="7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21"/>
      <c r="R1032" s="14"/>
      <c r="S1032" s="4"/>
      <c r="T1032" s="35"/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1"/>
      <c r="B1033" s="53"/>
      <c r="C1033" s="7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21"/>
      <c r="R1033" s="14"/>
      <c r="S1033" s="4"/>
      <c r="T1033" s="35"/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1"/>
      <c r="B1034" s="53"/>
      <c r="C1034" s="7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21"/>
      <c r="R1034" s="14"/>
      <c r="S1034" s="4"/>
      <c r="T1034" s="35"/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1"/>
      <c r="B1035" s="53"/>
      <c r="C1035" s="7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21"/>
      <c r="R1035" s="14"/>
      <c r="S1035" s="4"/>
      <c r="T1035" s="35"/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1"/>
      <c r="B1036" s="53"/>
      <c r="C1036" s="7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21"/>
      <c r="R1036" s="14"/>
      <c r="S1036" s="4"/>
      <c r="T1036" s="35"/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1"/>
      <c r="B1037" s="53"/>
      <c r="C1037" s="7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21"/>
      <c r="R1037" s="14"/>
      <c r="S1037" s="4"/>
      <c r="T1037" s="35"/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1"/>
      <c r="B1038" s="53"/>
      <c r="C1038" s="7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21"/>
      <c r="R1038" s="14"/>
      <c r="S1038" s="4"/>
      <c r="T1038" s="35"/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1"/>
      <c r="B1039" s="53"/>
      <c r="C1039" s="7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21"/>
      <c r="R1039" s="14"/>
      <c r="S1039" s="4"/>
      <c r="T1039" s="35"/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1"/>
      <c r="B1040" s="53"/>
      <c r="C1040" s="7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21"/>
      <c r="R1040" s="14"/>
      <c r="S1040" s="4"/>
      <c r="T1040" s="35"/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1"/>
      <c r="B1041" s="53"/>
      <c r="C1041" s="7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21"/>
      <c r="R1041" s="14"/>
      <c r="S1041" s="4"/>
      <c r="T1041" s="35"/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1"/>
      <c r="B1042" s="53"/>
      <c r="C1042" s="7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21"/>
      <c r="R1042" s="14"/>
      <c r="S1042" s="4"/>
      <c r="T1042" s="35"/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1"/>
      <c r="B1043" s="53"/>
      <c r="C1043" s="7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21"/>
      <c r="R1043" s="14"/>
      <c r="S1043" s="4"/>
      <c r="T1043" s="35"/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1"/>
      <c r="B1044" s="53"/>
      <c r="C1044" s="7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21"/>
      <c r="R1044" s="14"/>
      <c r="S1044" s="4"/>
      <c r="T1044" s="35"/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1"/>
      <c r="B1045" s="53"/>
      <c r="C1045" s="7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21"/>
      <c r="R1045" s="14"/>
      <c r="S1045" s="4"/>
      <c r="T1045" s="35"/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1"/>
      <c r="B1046" s="53"/>
      <c r="C1046" s="7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21"/>
      <c r="R1046" s="14"/>
      <c r="S1046" s="4"/>
      <c r="T1046" s="35"/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1"/>
      <c r="B1047" s="53"/>
      <c r="C1047" s="7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21"/>
      <c r="R1047" s="14"/>
      <c r="S1047" s="4"/>
      <c r="T1047" s="35"/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1"/>
      <c r="B1048" s="53"/>
      <c r="C1048" s="7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21"/>
      <c r="R1048" s="14"/>
      <c r="S1048" s="4"/>
      <c r="T1048" s="35"/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1"/>
      <c r="B1049" s="53"/>
      <c r="C1049" s="7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21"/>
      <c r="R1049" s="14"/>
      <c r="S1049" s="4"/>
      <c r="T1049" s="35"/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1"/>
      <c r="B1050" s="53"/>
      <c r="C1050" s="7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21"/>
      <c r="R1050" s="14"/>
      <c r="S1050" s="4"/>
      <c r="T1050" s="35"/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1"/>
      <c r="B1051" s="53"/>
      <c r="C1051" s="7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21"/>
      <c r="R1051" s="14"/>
      <c r="S1051" s="4"/>
      <c r="T1051" s="35"/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1"/>
      <c r="B1052" s="53"/>
      <c r="C1052" s="7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21"/>
      <c r="R1052" s="14"/>
      <c r="S1052" s="4"/>
      <c r="T1052" s="35"/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1"/>
      <c r="B1053" s="53"/>
      <c r="C1053" s="7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21"/>
      <c r="R1053" s="14"/>
      <c r="S1053" s="4"/>
      <c r="T1053" s="35"/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1"/>
      <c r="B1054" s="53"/>
      <c r="C1054" s="7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21"/>
      <c r="R1054" s="14"/>
      <c r="S1054" s="4"/>
      <c r="T1054" s="35"/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1"/>
      <c r="B1055" s="53"/>
      <c r="C1055" s="7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21"/>
      <c r="R1055" s="14"/>
      <c r="S1055" s="4"/>
      <c r="T1055" s="35"/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1"/>
      <c r="B1056" s="53"/>
      <c r="C1056" s="7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21"/>
      <c r="R1056" s="14"/>
      <c r="S1056" s="4"/>
      <c r="T1056" s="35"/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1"/>
      <c r="B1057" s="53"/>
      <c r="C1057" s="7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21"/>
      <c r="R1057" s="14"/>
      <c r="S1057" s="4"/>
      <c r="T1057" s="35"/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1"/>
      <c r="B1058" s="53"/>
      <c r="C1058" s="7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21"/>
      <c r="R1058" s="14"/>
      <c r="S1058" s="4"/>
      <c r="T1058" s="35"/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1"/>
      <c r="B1059" s="53"/>
      <c r="C1059" s="7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21"/>
      <c r="R1059" s="14"/>
      <c r="S1059" s="4"/>
      <c r="T1059" s="35"/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1"/>
      <c r="B1060" s="53"/>
      <c r="C1060" s="7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21"/>
      <c r="R1060" s="14"/>
      <c r="S1060" s="4"/>
      <c r="T1060" s="35"/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1"/>
      <c r="B1061" s="53"/>
      <c r="C1061" s="7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21"/>
      <c r="R1061" s="14"/>
      <c r="S1061" s="4"/>
      <c r="T1061" s="35"/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1"/>
      <c r="B1062" s="53"/>
      <c r="C1062" s="7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21"/>
      <c r="R1062" s="14"/>
      <c r="S1062" s="4"/>
      <c r="T1062" s="35"/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1"/>
      <c r="B1063" s="53"/>
      <c r="C1063" s="7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21"/>
      <c r="R1063" s="14"/>
      <c r="S1063" s="4"/>
      <c r="T1063" s="35"/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1"/>
      <c r="B1064" s="53"/>
      <c r="C1064" s="7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21"/>
      <c r="R1064" s="14"/>
      <c r="S1064" s="4"/>
      <c r="T1064" s="35"/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1"/>
      <c r="B1065" s="53"/>
      <c r="C1065" s="7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21"/>
      <c r="R1065" s="14"/>
      <c r="S1065" s="4"/>
      <c r="T1065" s="35"/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1"/>
      <c r="B1066" s="53"/>
      <c r="C1066" s="7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21"/>
      <c r="R1066" s="14"/>
      <c r="S1066" s="4"/>
      <c r="T1066" s="35"/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1"/>
      <c r="B1067" s="53"/>
      <c r="C1067" s="7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21"/>
      <c r="R1067" s="14"/>
      <c r="S1067" s="4"/>
      <c r="T1067" s="35"/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1"/>
      <c r="B1068" s="53"/>
      <c r="C1068" s="7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21"/>
      <c r="R1068" s="14"/>
      <c r="S1068" s="4"/>
      <c r="T1068" s="35"/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1"/>
      <c r="B1069" s="53"/>
      <c r="C1069" s="7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21"/>
      <c r="R1069" s="14"/>
      <c r="S1069" s="4"/>
      <c r="T1069" s="35"/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1"/>
      <c r="B1070" s="53"/>
      <c r="C1070" s="7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21"/>
      <c r="R1070" s="14"/>
      <c r="S1070" s="4"/>
      <c r="T1070" s="35"/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1"/>
      <c r="B1071" s="53"/>
      <c r="C1071" s="7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21"/>
      <c r="R1071" s="14"/>
      <c r="S1071" s="4"/>
      <c r="T1071" s="35"/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1"/>
      <c r="B1072" s="53"/>
      <c r="C1072" s="7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21"/>
      <c r="R1072" s="14"/>
      <c r="S1072" s="4"/>
      <c r="T1072" s="35"/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1"/>
      <c r="B1073" s="53"/>
      <c r="C1073" s="7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21"/>
      <c r="R1073" s="14"/>
      <c r="S1073" s="4"/>
      <c r="T1073" s="35"/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1"/>
      <c r="B1074" s="53"/>
      <c r="C1074" s="7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21"/>
      <c r="R1074" s="14"/>
      <c r="S1074" s="4"/>
      <c r="T1074" s="35"/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1"/>
      <c r="B1075" s="53"/>
      <c r="C1075" s="7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21"/>
      <c r="R1075" s="14"/>
      <c r="S1075" s="4"/>
      <c r="T1075" s="35"/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1"/>
      <c r="B1076" s="53"/>
      <c r="C1076" s="7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21"/>
      <c r="R1076" s="14"/>
      <c r="S1076" s="4"/>
      <c r="T1076" s="35"/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1"/>
      <c r="B1077" s="53"/>
      <c r="C1077" s="7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21"/>
      <c r="R1077" s="14"/>
      <c r="S1077" s="4"/>
      <c r="T1077" s="35"/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1"/>
      <c r="B1078" s="53"/>
      <c r="C1078" s="7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21"/>
      <c r="R1078" s="14"/>
      <c r="S1078" s="4"/>
      <c r="T1078" s="35"/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1"/>
      <c r="B1079" s="53"/>
      <c r="C1079" s="7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21"/>
      <c r="R1079" s="14"/>
      <c r="S1079" s="4"/>
      <c r="T1079" s="35"/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1"/>
      <c r="B1080" s="53"/>
      <c r="C1080" s="7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21"/>
      <c r="R1080" s="14"/>
      <c r="S1080" s="4"/>
      <c r="T1080" s="35"/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1"/>
      <c r="B1081" s="53"/>
      <c r="C1081" s="7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21"/>
      <c r="R1081" s="14"/>
      <c r="S1081" s="4"/>
      <c r="T1081" s="35"/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1"/>
      <c r="B1082" s="53"/>
      <c r="C1082" s="7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21"/>
      <c r="R1082" s="14"/>
      <c r="S1082" s="4"/>
      <c r="T1082" s="35"/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1"/>
      <c r="B1083" s="53"/>
      <c r="C1083" s="7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21"/>
      <c r="R1083" s="14"/>
      <c r="S1083" s="4"/>
      <c r="T1083" s="35"/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1"/>
      <c r="B1084" s="53"/>
      <c r="C1084" s="7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21"/>
      <c r="R1084" s="14"/>
      <c r="S1084" s="4"/>
      <c r="T1084" s="35"/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1"/>
      <c r="B1085" s="53"/>
      <c r="C1085" s="7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21"/>
      <c r="R1085" s="14"/>
      <c r="S1085" s="4"/>
      <c r="T1085" s="35"/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1"/>
      <c r="B1086" s="53"/>
      <c r="C1086" s="7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21"/>
      <c r="R1086" s="14"/>
      <c r="S1086" s="4"/>
      <c r="T1086" s="35"/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1"/>
      <c r="B1087" s="53"/>
      <c r="C1087" s="7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21"/>
      <c r="R1087" s="14"/>
      <c r="S1087" s="4"/>
      <c r="T1087" s="35"/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1"/>
      <c r="B1088" s="53"/>
      <c r="C1088" s="7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21"/>
      <c r="R1088" s="14"/>
      <c r="S1088" s="4"/>
      <c r="T1088" s="35"/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1"/>
      <c r="B1089" s="53"/>
      <c r="C1089" s="7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21"/>
      <c r="R1089" s="14"/>
      <c r="S1089" s="4"/>
      <c r="T1089" s="35"/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1"/>
      <c r="B1090" s="53"/>
      <c r="C1090" s="7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21"/>
      <c r="R1090" s="14"/>
      <c r="S1090" s="4"/>
      <c r="T1090" s="35"/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1"/>
      <c r="B1091" s="53"/>
      <c r="C1091" s="7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21"/>
      <c r="R1091" s="14"/>
      <c r="S1091" s="4"/>
      <c r="T1091" s="35"/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1"/>
      <c r="B1092" s="53"/>
      <c r="C1092" s="7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21"/>
      <c r="R1092" s="14"/>
      <c r="S1092" s="4"/>
      <c r="T1092" s="35"/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1"/>
      <c r="B1093" s="53"/>
      <c r="C1093" s="7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21"/>
      <c r="R1093" s="14"/>
      <c r="S1093" s="4"/>
      <c r="T1093" s="35"/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1"/>
      <c r="B1094" s="53"/>
      <c r="C1094" s="7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21"/>
      <c r="R1094" s="14"/>
      <c r="S1094" s="4"/>
      <c r="T1094" s="35"/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1"/>
      <c r="B1095" s="53"/>
      <c r="C1095" s="7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21"/>
      <c r="R1095" s="14"/>
      <c r="S1095" s="4"/>
      <c r="T1095" s="35"/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1"/>
      <c r="B1096" s="53"/>
      <c r="C1096" s="7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21"/>
      <c r="R1096" s="14"/>
      <c r="S1096" s="4"/>
      <c r="T1096" s="35"/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1"/>
      <c r="B1097" s="53"/>
      <c r="C1097" s="7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21"/>
      <c r="R1097" s="14"/>
      <c r="S1097" s="4"/>
      <c r="T1097" s="35"/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1"/>
      <c r="B1098" s="53"/>
      <c r="C1098" s="7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21"/>
      <c r="R1098" s="14"/>
      <c r="S1098" s="4"/>
      <c r="T1098" s="35"/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1"/>
      <c r="B1099" s="53"/>
      <c r="C1099" s="7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21"/>
      <c r="R1099" s="14"/>
      <c r="S1099" s="4"/>
      <c r="T1099" s="35"/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1"/>
      <c r="B1100" s="53"/>
      <c r="C1100" s="7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21"/>
      <c r="R1100" s="14"/>
      <c r="S1100" s="4"/>
      <c r="T1100" s="35"/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1"/>
      <c r="B1101" s="53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1"/>
      <c r="B1102" s="53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1"/>
      <c r="B1103" s="53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1"/>
      <c r="B1104" s="53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1"/>
      <c r="B1105" s="53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1"/>
      <c r="B1106" s="53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1"/>
      <c r="B1107" s="53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1"/>
      <c r="B1108" s="53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</row>
    <row r="1109" spans="1:149" x14ac:dyDescent="0.15">
      <c r="A1109" s="41"/>
      <c r="B1109" s="53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</row>
    <row r="1110" spans="1:149" x14ac:dyDescent="0.15">
      <c r="A1110" s="41"/>
      <c r="B1110" s="53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1"/>
      <c r="B1111" s="53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1"/>
      <c r="B1112" s="53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1"/>
      <c r="B1113" s="53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1"/>
      <c r="B1114" s="53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1"/>
      <c r="B1115" s="53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1"/>
      <c r="B1116" s="53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1"/>
      <c r="B1117" s="53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1"/>
      <c r="B1118" s="53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1"/>
      <c r="B1119" s="53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1"/>
      <c r="B1120" s="53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1"/>
      <c r="B1121" s="53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1"/>
      <c r="B1122" s="53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1"/>
      <c r="B1123" s="53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1"/>
      <c r="B1124" s="53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1"/>
      <c r="B1125" s="53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1"/>
      <c r="B1126" s="53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1"/>
      <c r="B1127" s="53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1"/>
      <c r="B1128" s="53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1"/>
      <c r="B1129" s="53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1"/>
      <c r="B1130" s="53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1"/>
      <c r="B1131" s="53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1"/>
      <c r="B1132" s="53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1"/>
      <c r="B1133" s="53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1"/>
      <c r="B1134" s="53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1"/>
      <c r="B1135" s="53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1"/>
      <c r="B1136" s="53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1"/>
      <c r="B1137" s="53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1"/>
      <c r="B1138" s="53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1"/>
      <c r="B1139" s="53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1"/>
      <c r="B1140" s="53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1"/>
      <c r="B1141" s="53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1"/>
      <c r="B1142" s="53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1"/>
      <c r="B1143" s="53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1"/>
      <c r="B1144" s="53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1"/>
      <c r="B1145" s="53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1"/>
      <c r="B1146" s="53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1"/>
      <c r="B1147" s="53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1"/>
      <c r="B1148" s="53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1"/>
      <c r="B1149" s="53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1"/>
      <c r="B1150" s="53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1"/>
      <c r="B1151" s="53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1"/>
      <c r="B1152" s="53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1"/>
      <c r="B1153" s="53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1"/>
      <c r="B1154" s="53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1"/>
      <c r="B1155" s="53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1"/>
      <c r="B1156" s="53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1"/>
      <c r="B1157" s="53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1"/>
      <c r="B1158" s="53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1"/>
      <c r="B1159" s="53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1"/>
      <c r="B1160" s="53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1"/>
      <c r="B1161" s="53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1"/>
      <c r="B1162" s="53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1"/>
      <c r="B1163" s="53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1"/>
      <c r="B1164" s="53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1"/>
      <c r="B1165" s="53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1"/>
      <c r="B1166" s="53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1"/>
      <c r="B1167" s="53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1"/>
      <c r="B1168" s="53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1"/>
      <c r="B1169" s="53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1"/>
      <c r="B1170" s="53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1"/>
      <c r="B1171" s="53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1"/>
      <c r="B1172" s="53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1"/>
      <c r="B1173" s="53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1"/>
      <c r="B1174" s="53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1"/>
      <c r="B1175" s="53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1"/>
      <c r="B1176" s="53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1"/>
      <c r="B1177" s="53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1"/>
      <c r="B1178" s="53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1"/>
      <c r="B1179" s="53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1"/>
      <c r="B1180" s="53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1"/>
      <c r="B1181" s="53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1"/>
      <c r="B1182" s="53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1"/>
      <c r="B1183" s="53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1"/>
      <c r="B1184" s="53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1"/>
      <c r="B1185" s="53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1"/>
      <c r="B1186" s="53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1"/>
      <c r="B1187" s="53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1"/>
      <c r="B1188" s="53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1"/>
      <c r="B1189" s="53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1"/>
      <c r="B1190" s="53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1"/>
      <c r="B1191" s="53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1"/>
      <c r="B1192" s="53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1"/>
      <c r="B1193" s="53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1"/>
      <c r="B1194" s="53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1"/>
      <c r="B1195" s="53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1"/>
      <c r="B1196" s="53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1"/>
      <c r="B1197" s="53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1"/>
      <c r="B1198" s="53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1"/>
      <c r="B1199" s="53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1"/>
      <c r="B1200" s="53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1"/>
      <c r="B1201" s="53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1"/>
      <c r="B1202" s="53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1"/>
      <c r="B1203" s="53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1"/>
      <c r="B1204" s="53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1"/>
      <c r="B1205" s="53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1"/>
      <c r="B1206" s="53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1"/>
      <c r="B1207" s="53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1"/>
      <c r="B1208" s="53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1"/>
      <c r="B1209" s="53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1"/>
      <c r="B1210" s="53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1"/>
      <c r="B1211" s="53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1"/>
      <c r="B1212" s="53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1"/>
      <c r="B1213" s="53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1"/>
      <c r="B1214" s="53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1"/>
      <c r="B1215" s="53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1"/>
      <c r="B1216" s="53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1"/>
      <c r="B1217" s="53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1"/>
      <c r="B1218" s="53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1"/>
      <c r="B1219" s="53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1"/>
      <c r="B1220" s="53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1"/>
      <c r="B1221" s="53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1"/>
      <c r="B1222" s="53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1"/>
      <c r="B1223" s="53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1"/>
      <c r="B1224" s="53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1"/>
      <c r="B1225" s="53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1"/>
      <c r="B1226" s="53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1"/>
      <c r="B1227" s="53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1"/>
      <c r="B1228" s="53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1"/>
      <c r="B1229" s="53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1"/>
      <c r="B1230" s="53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1"/>
      <c r="B1231" s="53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1"/>
      <c r="B1232" s="53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1"/>
      <c r="B1233" s="53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1"/>
      <c r="B1234" s="53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1"/>
      <c r="B1235" s="53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1"/>
      <c r="B1236" s="53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1"/>
      <c r="B1237" s="53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1"/>
      <c r="B1238" s="53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1"/>
      <c r="B1239" s="53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1"/>
      <c r="B1240" s="53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1"/>
      <c r="B1241" s="53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1"/>
      <c r="B1242" s="53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1"/>
      <c r="B1243" s="53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1"/>
      <c r="B1244" s="53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1"/>
      <c r="B1245" s="53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1"/>
      <c r="B1246" s="53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1"/>
      <c r="B1247" s="53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1"/>
      <c r="B1248" s="53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1"/>
      <c r="B1249" s="53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1"/>
      <c r="B1250" s="53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1"/>
      <c r="B1251" s="53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1"/>
      <c r="B1252" s="53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1"/>
      <c r="B1253" s="53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1"/>
      <c r="B1254" s="53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1"/>
      <c r="B1255" s="53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1"/>
      <c r="B1256" s="53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1"/>
      <c r="B1257" s="53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1"/>
      <c r="B1258" s="53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1"/>
      <c r="B1259" s="53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1"/>
      <c r="B1260" s="53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1"/>
      <c r="B1261" s="53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1"/>
      <c r="B1262" s="53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1"/>
      <c r="B1263" s="53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1"/>
      <c r="B1264" s="53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1"/>
      <c r="B1265" s="53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1"/>
      <c r="B1266" s="53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1"/>
      <c r="B1267" s="53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1"/>
      <c r="B1268" s="53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1"/>
      <c r="B1269" s="53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1"/>
      <c r="B1270" s="53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1"/>
      <c r="B1271" s="53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1"/>
      <c r="B1272" s="53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1"/>
      <c r="B1273" s="53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1"/>
      <c r="B1274" s="53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1"/>
      <c r="B1275" s="53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1"/>
      <c r="B1276" s="53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1"/>
      <c r="B1277" s="53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1"/>
      <c r="B1278" s="53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1"/>
      <c r="B1279" s="53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1"/>
      <c r="B1280" s="53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1"/>
      <c r="B1281" s="53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1"/>
      <c r="B1282" s="53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1"/>
      <c r="B1283" s="53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1"/>
      <c r="B1284" s="53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1"/>
      <c r="B1285" s="53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1"/>
      <c r="B1286" s="53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1"/>
      <c r="B1287" s="53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1"/>
      <c r="B1288" s="53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1"/>
      <c r="B1289" s="53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</row>
    <row r="1290" spans="1:149" x14ac:dyDescent="0.15">
      <c r="A1290" s="41"/>
      <c r="B1290" s="53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</row>
    <row r="1291" spans="1:149" x14ac:dyDescent="0.15">
      <c r="A1291" s="41"/>
      <c r="B1291" s="53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</row>
    <row r="1292" spans="1:149" x14ac:dyDescent="0.15">
      <c r="A1292" s="41"/>
      <c r="B1292" s="53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1"/>
      <c r="B1293" s="53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1"/>
      <c r="B1294" s="53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1"/>
      <c r="B1295" s="53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1"/>
      <c r="B1296" s="53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1"/>
      <c r="B1297" s="53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1"/>
      <c r="B1298" s="53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1"/>
      <c r="B1299" s="53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1"/>
      <c r="B1300" s="53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1"/>
      <c r="B1301" s="53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1"/>
      <c r="B1302" s="53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1"/>
      <c r="B1303" s="53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1"/>
      <c r="B1304" s="53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1"/>
      <c r="B1305" s="53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1"/>
      <c r="B1306" s="53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1"/>
      <c r="B1307" s="53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1"/>
      <c r="B1308" s="53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1"/>
      <c r="B1309" s="53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1"/>
      <c r="B1310" s="53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1"/>
      <c r="B1311" s="53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1"/>
      <c r="B1312" s="53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1"/>
      <c r="B1313" s="53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1"/>
      <c r="B1314" s="53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1"/>
      <c r="B1315" s="53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1"/>
      <c r="B1316" s="53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1"/>
      <c r="B1317" s="53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1"/>
      <c r="B1318" s="53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1"/>
      <c r="B1319" s="53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1"/>
      <c r="B1320" s="53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1"/>
      <c r="B1321" s="53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1"/>
      <c r="B1322" s="53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1"/>
      <c r="B1323" s="53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1"/>
      <c r="B1324" s="53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1"/>
      <c r="B1325" s="53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1"/>
      <c r="B1326" s="53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1"/>
      <c r="B1327" s="53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1"/>
      <c r="B1328" s="53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1"/>
      <c r="B1329" s="53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1"/>
      <c r="B1330" s="53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1"/>
      <c r="B1331" s="53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1"/>
      <c r="B1332" s="53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1"/>
      <c r="B1333" s="53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1"/>
      <c r="B1334" s="53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1"/>
      <c r="B1335" s="53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1"/>
      <c r="B1336" s="53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1"/>
      <c r="B1337" s="53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1"/>
      <c r="B1338" s="53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1"/>
      <c r="B1339" s="53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1"/>
      <c r="B1340" s="53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1"/>
      <c r="B1341" s="53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1"/>
      <c r="B1342" s="53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1"/>
      <c r="B1343" s="53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1"/>
      <c r="B1344" s="53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1"/>
      <c r="B1345" s="53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1"/>
      <c r="B1346" s="53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1"/>
      <c r="B1347" s="53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1"/>
      <c r="B1348" s="53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1"/>
      <c r="B1349" s="53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1"/>
      <c r="B1350" s="53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1"/>
      <c r="B1351" s="53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1"/>
      <c r="B1352" s="53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1"/>
      <c r="B1353" s="53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1"/>
      <c r="B1354" s="53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1"/>
      <c r="B1355" s="53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1"/>
      <c r="B1356" s="53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1"/>
      <c r="B1357" s="53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1"/>
      <c r="B1358" s="53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1"/>
      <c r="B1359" s="53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1"/>
      <c r="B1360" s="53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1"/>
      <c r="B1361" s="53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1"/>
      <c r="B1362" s="53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1"/>
      <c r="B1363" s="53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1"/>
      <c r="B1364" s="53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1"/>
      <c r="B1365" s="53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1"/>
      <c r="B1366" s="53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1"/>
      <c r="B1367" s="53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1"/>
      <c r="B1368" s="53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1"/>
      <c r="B1369" s="53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1"/>
      <c r="B1370" s="53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1"/>
      <c r="B1371" s="53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1"/>
      <c r="B1372" s="53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1"/>
      <c r="B1373" s="53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1"/>
      <c r="B1374" s="53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1"/>
      <c r="B1375" s="53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1"/>
      <c r="B1376" s="53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1"/>
      <c r="B1377" s="53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1"/>
      <c r="B1378" s="53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1"/>
      <c r="B1379" s="53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1"/>
      <c r="B1380" s="53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1"/>
      <c r="B1381" s="53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1"/>
      <c r="B1382" s="53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1"/>
      <c r="B1383" s="53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1"/>
      <c r="B1384" s="53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1"/>
      <c r="B1385" s="53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1"/>
      <c r="B1386" s="53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1"/>
      <c r="B1387" s="53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1"/>
      <c r="B1388" s="53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1"/>
      <c r="B1389" s="53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1"/>
      <c r="B1390" s="53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1"/>
      <c r="B1391" s="53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1"/>
      <c r="B1392" s="53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1"/>
      <c r="B1393" s="53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1"/>
      <c r="B1394" s="53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1"/>
      <c r="B1395" s="53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1"/>
      <c r="B1396" s="53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1"/>
      <c r="B1397" s="53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1"/>
      <c r="B1398" s="53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1"/>
      <c r="B1399" s="53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1"/>
      <c r="B1400" s="53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1"/>
      <c r="B1401" s="53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1"/>
      <c r="B1402" s="53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1"/>
      <c r="B1403" s="53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1"/>
      <c r="B1404" s="53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1"/>
      <c r="B1405" s="53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1"/>
      <c r="B1406" s="53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1"/>
      <c r="B1407" s="53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1"/>
      <c r="B1408" s="53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1"/>
      <c r="B1409" s="53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1"/>
      <c r="B1410" s="53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1"/>
      <c r="B1411" s="53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1"/>
      <c r="B1412" s="53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1"/>
      <c r="B1413" s="53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1"/>
      <c r="B1414" s="53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1"/>
      <c r="B1415" s="53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1"/>
      <c r="B1416" s="53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1"/>
      <c r="B1417" s="53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1"/>
      <c r="B1418" s="53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1"/>
      <c r="B1419" s="53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1"/>
      <c r="B1420" s="53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1"/>
      <c r="B1421" s="53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1"/>
      <c r="B1422" s="53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1"/>
      <c r="B1423" s="53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1"/>
      <c r="B1424" s="53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1"/>
      <c r="B1425" s="53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1"/>
      <c r="B1426" s="53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1"/>
      <c r="B1427" s="53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1"/>
      <c r="B1428" s="53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1"/>
      <c r="B1429" s="53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1"/>
      <c r="B1430" s="53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1"/>
      <c r="B1431" s="53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1"/>
      <c r="B1432" s="53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1"/>
      <c r="B1433" s="53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1"/>
      <c r="B1434" s="53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1"/>
      <c r="B1435" s="53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1"/>
      <c r="B1436" s="53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1"/>
      <c r="B1437" s="53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1"/>
      <c r="B1438" s="53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1"/>
      <c r="B1439" s="53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1"/>
      <c r="B1440" s="53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1"/>
      <c r="B1441" s="53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1"/>
      <c r="B1442" s="53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1"/>
      <c r="B1443" s="53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1"/>
      <c r="B1444" s="53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1"/>
      <c r="B1445" s="53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1"/>
      <c r="B1446" s="53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1"/>
      <c r="B1447" s="53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1"/>
      <c r="B1448" s="53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1"/>
      <c r="B1449" s="53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1"/>
      <c r="B1450" s="53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1"/>
      <c r="B1451" s="53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1"/>
      <c r="B1452" s="53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1"/>
      <c r="B1453" s="53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1"/>
      <c r="B1454" s="53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1"/>
      <c r="B1455" s="53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1"/>
      <c r="B1456" s="53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1"/>
      <c r="B1457" s="53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1"/>
      <c r="B1458" s="53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1"/>
      <c r="B1459" s="53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1"/>
      <c r="B1460" s="53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1"/>
      <c r="B1461" s="53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1"/>
      <c r="B1462" s="53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1"/>
      <c r="B1463" s="53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1"/>
      <c r="B1464" s="53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1"/>
      <c r="B1465" s="53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1"/>
      <c r="B1466" s="53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1"/>
      <c r="B1467" s="53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1"/>
      <c r="B1468" s="53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1"/>
      <c r="B1469" s="53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1"/>
      <c r="B1470" s="53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1"/>
      <c r="B1471" s="53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1"/>
      <c r="B1472" s="53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1"/>
      <c r="B1473" s="53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</row>
    <row r="1474" spans="1:149" x14ac:dyDescent="0.15">
      <c r="A1474" s="41"/>
      <c r="B1474" s="53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1"/>
      <c r="B1475" s="53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</row>
    <row r="1476" spans="1:149" x14ac:dyDescent="0.15">
      <c r="A1476" s="41"/>
      <c r="B1476" s="53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1"/>
      <c r="B1477" s="53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1"/>
      <c r="B1478" s="53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1"/>
      <c r="B1479" s="53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1"/>
      <c r="B1480" s="53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1"/>
      <c r="B1481" s="53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1"/>
      <c r="B1482" s="53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1"/>
      <c r="B1483" s="53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1"/>
      <c r="B1484" s="53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1"/>
      <c r="B1485" s="53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1"/>
      <c r="B1486" s="53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1"/>
      <c r="B1487" s="53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1"/>
      <c r="B1488" s="53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1"/>
      <c r="B1489" s="53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1"/>
      <c r="B1490" s="53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1"/>
      <c r="B1491" s="53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1"/>
      <c r="B1492" s="53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1"/>
      <c r="B1493" s="53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1"/>
      <c r="B1494" s="53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1"/>
      <c r="B1495" s="53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1"/>
      <c r="B1496" s="53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1"/>
      <c r="B1497" s="53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1"/>
      <c r="B1498" s="53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1"/>
      <c r="B1499" s="53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1"/>
      <c r="B1500" s="53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1"/>
      <c r="B1501" s="53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1"/>
      <c r="B1502" s="53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1"/>
      <c r="B1503" s="53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1"/>
      <c r="B1504" s="53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1"/>
      <c r="B1505" s="53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1"/>
      <c r="B1506" s="53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1"/>
      <c r="B1507" s="53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1"/>
      <c r="B1508" s="53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1"/>
      <c r="B1509" s="53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1"/>
      <c r="B1510" s="53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1"/>
      <c r="B1511" s="53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1"/>
      <c r="B1512" s="53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1"/>
      <c r="B1513" s="53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1"/>
      <c r="B1514" s="53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1"/>
      <c r="B1515" s="53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1"/>
      <c r="B1516" s="53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1"/>
      <c r="B1517" s="53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1"/>
      <c r="B1518" s="53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1"/>
      <c r="B1519" s="53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1"/>
      <c r="B1520" s="53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1"/>
      <c r="B1521" s="53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1"/>
      <c r="B1522" s="53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1"/>
      <c r="B1523" s="53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1"/>
      <c r="B1524" s="53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1"/>
      <c r="B1525" s="53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1"/>
      <c r="B1526" s="53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1"/>
      <c r="B1527" s="53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1"/>
      <c r="B1528" s="53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1"/>
      <c r="B1529" s="53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1"/>
      <c r="B1530" s="53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1"/>
      <c r="B1531" s="53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1"/>
      <c r="B1532" s="53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1"/>
      <c r="B1533" s="53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1"/>
      <c r="B1534" s="53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1"/>
      <c r="B1535" s="53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1"/>
      <c r="B1536" s="53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1"/>
      <c r="B1537" s="53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1"/>
      <c r="B1538" s="53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1"/>
      <c r="B1539" s="53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1"/>
      <c r="B1540" s="53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1"/>
      <c r="B1541" s="53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1"/>
      <c r="B1542" s="53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1"/>
      <c r="B1543" s="53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1"/>
      <c r="B1544" s="53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1"/>
      <c r="B1545" s="53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1"/>
      <c r="B1546" s="53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1"/>
      <c r="B1547" s="53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1"/>
      <c r="B1548" s="53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1"/>
      <c r="B1549" s="53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1"/>
      <c r="B1550" s="53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1"/>
      <c r="B1551" s="53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1"/>
      <c r="B1552" s="53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1"/>
      <c r="B1553" s="53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1"/>
      <c r="B1554" s="53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1"/>
      <c r="B1555" s="53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1"/>
      <c r="B1556" s="53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1"/>
      <c r="B1557" s="53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1"/>
      <c r="B1558" s="53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1"/>
      <c r="B1559" s="53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1"/>
      <c r="B1560" s="53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1"/>
      <c r="B1561" s="53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1"/>
      <c r="B1562" s="53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1"/>
      <c r="B1563" s="53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1"/>
      <c r="B1564" s="53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1"/>
      <c r="B1565" s="53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1"/>
      <c r="B1566" s="53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1"/>
      <c r="B1567" s="53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1"/>
      <c r="B1568" s="53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1"/>
      <c r="B1569" s="53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1"/>
      <c r="B1570" s="53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1"/>
      <c r="B1571" s="53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1"/>
      <c r="B1572" s="53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1"/>
      <c r="B1573" s="53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1"/>
      <c r="B1574" s="53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1"/>
      <c r="B1575" s="53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1"/>
      <c r="B1576" s="53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1"/>
      <c r="B1577" s="53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1"/>
      <c r="B1578" s="53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1"/>
      <c r="B1579" s="53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1"/>
      <c r="B1580" s="53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1"/>
      <c r="B1581" s="53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1"/>
      <c r="B1582" s="53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1"/>
      <c r="B1583" s="53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1"/>
      <c r="B1584" s="53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1"/>
      <c r="B1585" s="53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1"/>
      <c r="B1586" s="53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1"/>
      <c r="B1587" s="53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1"/>
      <c r="B1588" s="53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1"/>
      <c r="B1589" s="53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1"/>
      <c r="B1590" s="53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1"/>
      <c r="B1591" s="53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1"/>
      <c r="B1592" s="53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1"/>
      <c r="B1593" s="53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1"/>
      <c r="B1594" s="53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1"/>
      <c r="B1595" s="53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1"/>
      <c r="B1596" s="53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1"/>
      <c r="B1597" s="53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1"/>
      <c r="B1598" s="53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1"/>
      <c r="B1599" s="53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1"/>
      <c r="B1600" s="53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1"/>
      <c r="B1601" s="53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1"/>
      <c r="B1602" s="53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1"/>
      <c r="B1603" s="53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1"/>
      <c r="B1604" s="53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1"/>
      <c r="B1605" s="53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1"/>
      <c r="B1606" s="53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1"/>
      <c r="B1607" s="53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1"/>
      <c r="B1608" s="53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1"/>
      <c r="B1609" s="53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1"/>
      <c r="B1610" s="53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1"/>
      <c r="B1611" s="53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1"/>
      <c r="B1612" s="53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1"/>
      <c r="B1613" s="53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1"/>
      <c r="B1614" s="53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1"/>
      <c r="B1615" s="53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1"/>
      <c r="B1616" s="53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1"/>
      <c r="B1617" s="53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1"/>
      <c r="B1618" s="53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1"/>
      <c r="B1619" s="53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1"/>
      <c r="B1620" s="53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1"/>
      <c r="B1621" s="53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1"/>
      <c r="B1622" s="53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1"/>
      <c r="B1623" s="53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1"/>
      <c r="B1624" s="53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1"/>
      <c r="B1625" s="53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1"/>
      <c r="B1626" s="53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1"/>
      <c r="B1627" s="53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1"/>
      <c r="B1628" s="53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1"/>
      <c r="B1629" s="53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1"/>
      <c r="B1630" s="53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1"/>
      <c r="B1631" s="53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1"/>
      <c r="B1632" s="53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1"/>
      <c r="B1633" s="53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1"/>
      <c r="B1634" s="53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1"/>
      <c r="B1635" s="53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1"/>
      <c r="B1636" s="53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1"/>
      <c r="B1637" s="53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1"/>
      <c r="B1638" s="53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1"/>
      <c r="B1639" s="53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1"/>
      <c r="B1640" s="53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1"/>
      <c r="B1641" s="53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1"/>
      <c r="B1642" s="53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1"/>
      <c r="B1643" s="53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1"/>
      <c r="B1644" s="53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1"/>
      <c r="B1645" s="53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1"/>
      <c r="B1646" s="53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1"/>
      <c r="B1647" s="53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1"/>
      <c r="B1648" s="53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1"/>
      <c r="B1649" s="53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1"/>
      <c r="B1650" s="53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1"/>
      <c r="B1651" s="53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1"/>
      <c r="B1652" s="53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1"/>
      <c r="B1653" s="53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1"/>
      <c r="B1654" s="53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1"/>
      <c r="B1655" s="53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1"/>
      <c r="B1656" s="53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1"/>
      <c r="B1657" s="53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</row>
    <row r="1658" spans="1:149" x14ac:dyDescent="0.15">
      <c r="A1658" s="41"/>
      <c r="B1658" s="53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1"/>
      <c r="B1659" s="53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1"/>
      <c r="B1660" s="53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1"/>
      <c r="B1661" s="53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1"/>
      <c r="B1662" s="53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1"/>
      <c r="B1663" s="53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1"/>
      <c r="B1664" s="53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1"/>
      <c r="B1665" s="53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1"/>
      <c r="B1666" s="53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1"/>
      <c r="B1667" s="53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1"/>
      <c r="B1668" s="53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1"/>
      <c r="B1669" s="53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1"/>
      <c r="B1670" s="53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1"/>
      <c r="B1671" s="53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1"/>
      <c r="B1672" s="53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1"/>
      <c r="B1673" s="53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1"/>
      <c r="B1674" s="53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1"/>
      <c r="B1675" s="53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1"/>
      <c r="B1676" s="53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1"/>
      <c r="B1677" s="53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1"/>
      <c r="B1678" s="53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1"/>
      <c r="B1679" s="53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1"/>
      <c r="B1680" s="53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1"/>
      <c r="B1681" s="53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1"/>
      <c r="B1682" s="53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1"/>
      <c r="B1683" s="53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1"/>
      <c r="B1684" s="53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1"/>
      <c r="B1685" s="53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1"/>
      <c r="B1686" s="53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1"/>
      <c r="B1687" s="53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1"/>
      <c r="B1688" s="53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1"/>
      <c r="B1689" s="53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1"/>
      <c r="B1690" s="53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1"/>
      <c r="B1691" s="53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1"/>
      <c r="B1692" s="53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1"/>
      <c r="B1693" s="53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1"/>
      <c r="B1694" s="53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1"/>
      <c r="B1695" s="53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1"/>
      <c r="B1696" s="53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1"/>
      <c r="B1697" s="53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1"/>
      <c r="B1698" s="53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1"/>
      <c r="B1699" s="53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1"/>
      <c r="B1700" s="53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1"/>
      <c r="B1701" s="53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1"/>
      <c r="B1702" s="53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1"/>
      <c r="B1703" s="53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1"/>
      <c r="B1704" s="53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1"/>
      <c r="B1705" s="53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1"/>
      <c r="B1706" s="53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1"/>
      <c r="B1707" s="53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1"/>
      <c r="B1708" s="53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1"/>
      <c r="B1709" s="53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1"/>
      <c r="B1710" s="53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1"/>
      <c r="B1711" s="53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1"/>
      <c r="B1712" s="53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1"/>
      <c r="B1713" s="53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1"/>
      <c r="B1714" s="53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1"/>
      <c r="B1715" s="53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1"/>
      <c r="B1716" s="53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1"/>
      <c r="B1717" s="53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1"/>
      <c r="B1718" s="53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1"/>
      <c r="B1719" s="53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1"/>
      <c r="B1720" s="53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1"/>
      <c r="B1721" s="53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1"/>
      <c r="B1722" s="53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1"/>
      <c r="B1723" s="53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1"/>
      <c r="B1724" s="53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1"/>
      <c r="B1725" s="53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1"/>
      <c r="B1726" s="53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1"/>
      <c r="B1727" s="53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1"/>
      <c r="B1728" s="53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1"/>
      <c r="B1729" s="53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1"/>
      <c r="B1730" s="53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1"/>
      <c r="B1731" s="53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1"/>
      <c r="B1732" s="53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1"/>
      <c r="B1733" s="53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1"/>
      <c r="B1734" s="53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1"/>
      <c r="B1735" s="53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1"/>
      <c r="B1736" s="53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1"/>
      <c r="B1737" s="53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1"/>
      <c r="B1738" s="53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1"/>
      <c r="B1739" s="53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1"/>
      <c r="B1740" s="53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1"/>
      <c r="B1741" s="53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1"/>
      <c r="B1742" s="53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1"/>
      <c r="B1743" s="53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1"/>
      <c r="B1744" s="53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1"/>
      <c r="B1745" s="53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1"/>
      <c r="B1746" s="53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1"/>
      <c r="B1747" s="53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1"/>
      <c r="B1748" s="53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1"/>
      <c r="B1749" s="53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1"/>
      <c r="B1750" s="53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1"/>
      <c r="B1751" s="53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1"/>
      <c r="B1752" s="53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1"/>
      <c r="B1753" s="53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1"/>
      <c r="B1754" s="53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1"/>
      <c r="B1755" s="53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1"/>
      <c r="B1756" s="53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1"/>
      <c r="B1757" s="53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1"/>
      <c r="B1758" s="53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1"/>
      <c r="B1759" s="53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1"/>
      <c r="B1760" s="53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1"/>
      <c r="B1761" s="53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1"/>
      <c r="B1762" s="53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1"/>
      <c r="B1763" s="53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1"/>
      <c r="B1764" s="53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1"/>
      <c r="B1765" s="53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1"/>
      <c r="B1766" s="53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1"/>
      <c r="B1767" s="53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1"/>
      <c r="B1768" s="53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1"/>
      <c r="B1769" s="53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1"/>
      <c r="B1770" s="53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1"/>
      <c r="B1771" s="53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1"/>
      <c r="B1772" s="53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1"/>
      <c r="B1773" s="53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1"/>
      <c r="B1774" s="53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1"/>
      <c r="B1775" s="53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1"/>
      <c r="B1776" s="53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1"/>
      <c r="B1777" s="53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1"/>
      <c r="B1778" s="53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1"/>
      <c r="B1779" s="53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1"/>
      <c r="B1780" s="53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1"/>
      <c r="B1781" s="53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1"/>
      <c r="B1782" s="53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1"/>
      <c r="B1783" s="53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1"/>
      <c r="B1784" s="53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1"/>
      <c r="B1785" s="53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1"/>
      <c r="B1786" s="53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1"/>
      <c r="B1787" s="53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1"/>
      <c r="B1788" s="53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1"/>
      <c r="B1789" s="53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1"/>
      <c r="B1790" s="53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1"/>
      <c r="B1791" s="53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1"/>
      <c r="B1792" s="53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1"/>
      <c r="B1793" s="53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1"/>
      <c r="B1794" s="53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1"/>
      <c r="B1795" s="53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1"/>
      <c r="B1796" s="53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1"/>
      <c r="B1797" s="53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1"/>
      <c r="B1798" s="53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1"/>
      <c r="B1799" s="53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1"/>
      <c r="B1800" s="53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1"/>
      <c r="B1801" s="53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1"/>
      <c r="B1802" s="53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1"/>
      <c r="B1803" s="53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1"/>
      <c r="B1804" s="53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1"/>
      <c r="B1805" s="53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1"/>
      <c r="B1806" s="53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1"/>
      <c r="B1807" s="53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1"/>
      <c r="B1808" s="53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1"/>
      <c r="B1809" s="53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1"/>
      <c r="B1810" s="53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1"/>
      <c r="B1811" s="53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1"/>
      <c r="B1812" s="53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1"/>
      <c r="B1813" s="53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1"/>
      <c r="B1814" s="53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1"/>
      <c r="B1815" s="53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1"/>
      <c r="B1816" s="53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1"/>
      <c r="B1817" s="53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1"/>
      <c r="B1818" s="53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1"/>
      <c r="B1819" s="53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1"/>
      <c r="B1820" s="53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1"/>
      <c r="B1821" s="53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1"/>
      <c r="B1822" s="53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1"/>
      <c r="B1823" s="53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1"/>
      <c r="B1824" s="53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1"/>
      <c r="B1825" s="53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1"/>
      <c r="B1826" s="53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1"/>
      <c r="B1827" s="53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1"/>
      <c r="B1828" s="53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1"/>
      <c r="B1829" s="53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1"/>
      <c r="B1830" s="53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51"/>
      <c r="B1831" s="55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1"/>
      <c r="B1832" s="53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1"/>
      <c r="B1833" s="53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1"/>
      <c r="B1834" s="53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1"/>
      <c r="B1835" s="53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1"/>
      <c r="B1836" s="53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1"/>
      <c r="B1837" s="53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1"/>
      <c r="B1838" s="53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</row>
    <row r="1839" spans="1:149" x14ac:dyDescent="0.15">
      <c r="A1839" s="41"/>
      <c r="B1839" s="53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</row>
    <row r="1840" spans="1:149" x14ac:dyDescent="0.15">
      <c r="A1840" s="41"/>
      <c r="B1840" s="53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1"/>
      <c r="B1841" s="53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1"/>
      <c r="B1842" s="53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1"/>
      <c r="B1843" s="53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1"/>
      <c r="B1844" s="53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1"/>
      <c r="B1845" s="53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1"/>
      <c r="B1846" s="53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1"/>
      <c r="B1847" s="53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1"/>
      <c r="B1848" s="53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1"/>
      <c r="B1849" s="53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1"/>
      <c r="B1850" s="53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1"/>
      <c r="B1851" s="53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1"/>
      <c r="B1852" s="53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1"/>
      <c r="B1853" s="53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1"/>
      <c r="B1854" s="53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1"/>
      <c r="B1855" s="53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1"/>
      <c r="B1856" s="53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1"/>
      <c r="B1857" s="53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1"/>
      <c r="B1858" s="53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51"/>
      <c r="B1859" s="55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1"/>
      <c r="B1860" s="53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1"/>
      <c r="B1861" s="53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1"/>
      <c r="B1862" s="53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1"/>
      <c r="B1863" s="53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1"/>
      <c r="B1864" s="53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1"/>
      <c r="B1865" s="53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1"/>
      <c r="B1866" s="53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1"/>
      <c r="B1867" s="53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1"/>
      <c r="B1868" s="53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1"/>
      <c r="B1869" s="53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1"/>
      <c r="B1870" s="53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1"/>
      <c r="B1871" s="53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1"/>
      <c r="B1872" s="53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1"/>
      <c r="B1873" s="53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1"/>
      <c r="B1874" s="53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1"/>
      <c r="B1875" s="53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1"/>
      <c r="B1876" s="53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1"/>
      <c r="B1877" s="53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1"/>
      <c r="B1878" s="53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1"/>
      <c r="B1879" s="53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1"/>
      <c r="B1880" s="53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1"/>
      <c r="B1881" s="53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1"/>
      <c r="B1882" s="53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1"/>
      <c r="B1883" s="53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1"/>
      <c r="B1884" s="53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1"/>
      <c r="B1885" s="53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1"/>
      <c r="B1886" s="53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1"/>
      <c r="B1887" s="53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1"/>
      <c r="B1888" s="53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1"/>
      <c r="B1889" s="53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1"/>
      <c r="B1890" s="53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1"/>
      <c r="B1891" s="53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1"/>
      <c r="B1892" s="53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1"/>
      <c r="B1893" s="53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1"/>
      <c r="B1894" s="53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1"/>
      <c r="B1895" s="53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1"/>
      <c r="B1896" s="53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1"/>
      <c r="B1897" s="53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1"/>
      <c r="B1898" s="53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1"/>
      <c r="B1899" s="53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1"/>
      <c r="B1900" s="53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1"/>
      <c r="B1901" s="53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1"/>
      <c r="B1902" s="53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1"/>
      <c r="B1903" s="53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1"/>
      <c r="B1904" s="53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1"/>
      <c r="B1905" s="53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1"/>
      <c r="B1906" s="53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1"/>
      <c r="B1907" s="53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1"/>
      <c r="B1908" s="53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1"/>
      <c r="B1909" s="53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1"/>
      <c r="B1910" s="53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1"/>
      <c r="B1911" s="53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1"/>
      <c r="B1912" s="53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1"/>
      <c r="B1913" s="53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1"/>
      <c r="B1914" s="53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1"/>
      <c r="B1915" s="53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1"/>
      <c r="B1916" s="53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1"/>
      <c r="B1917" s="53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1"/>
      <c r="B1918" s="53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1"/>
      <c r="B1919" s="53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1"/>
      <c r="B1920" s="53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1"/>
      <c r="B1921" s="53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1"/>
      <c r="B1922" s="53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1"/>
      <c r="B1923" s="53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1"/>
      <c r="B1924" s="53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1"/>
      <c r="B1925" s="53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1"/>
      <c r="B1926" s="53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1"/>
      <c r="B1927" s="53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1"/>
      <c r="B1928" s="53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1"/>
      <c r="B1929" s="53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1"/>
      <c r="B1930" s="53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1"/>
      <c r="B1931" s="53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1"/>
      <c r="B1932" s="53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1"/>
      <c r="B1933" s="53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1"/>
      <c r="B1934" s="53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1"/>
      <c r="B1935" s="53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1"/>
      <c r="B1936" s="53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1"/>
      <c r="B1937" s="53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1"/>
      <c r="B1938" s="53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1"/>
      <c r="B1939" s="53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1"/>
      <c r="B1940" s="53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1"/>
      <c r="B1941" s="53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1"/>
      <c r="B1942" s="53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1"/>
      <c r="B1943" s="53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1"/>
      <c r="B1944" s="53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1"/>
      <c r="B1945" s="53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1"/>
      <c r="B1946" s="53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1"/>
      <c r="B1947" s="53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1"/>
      <c r="B1948" s="53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1"/>
      <c r="B1949" s="53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1"/>
      <c r="B1950" s="53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1"/>
      <c r="B1951" s="53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1"/>
      <c r="B1952" s="53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1"/>
      <c r="B1953" s="53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1"/>
      <c r="B1954" s="53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1"/>
      <c r="B1955" s="53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1"/>
      <c r="B1956" s="53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1"/>
      <c r="B1957" s="53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1"/>
      <c r="B1958" s="53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1"/>
      <c r="B1959" s="53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1"/>
      <c r="B1960" s="53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1"/>
      <c r="B1961" s="53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1"/>
      <c r="B1962" s="53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1"/>
      <c r="B1963" s="53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1"/>
      <c r="B1964" s="53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1"/>
      <c r="B1965" s="53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1"/>
      <c r="B1966" s="53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1"/>
      <c r="B1967" s="53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1"/>
      <c r="B1968" s="53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1"/>
      <c r="B1969" s="53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1"/>
      <c r="B1970" s="53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1"/>
      <c r="B1971" s="53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1"/>
      <c r="B1972" s="53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1"/>
      <c r="B1973" s="53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1"/>
      <c r="B1974" s="53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1"/>
      <c r="B1975" s="53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1"/>
      <c r="B1976" s="53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1"/>
      <c r="B1977" s="53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1"/>
      <c r="B1978" s="53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1"/>
      <c r="B1979" s="53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1"/>
      <c r="B1980" s="53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1"/>
      <c r="B1981" s="53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1"/>
      <c r="B1982" s="53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1"/>
      <c r="B1983" s="53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1"/>
      <c r="B1984" s="53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1"/>
      <c r="B1985" s="53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1"/>
      <c r="B1986" s="53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1"/>
      <c r="B1987" s="53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1"/>
      <c r="B1988" s="53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1"/>
      <c r="B1989" s="53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1"/>
      <c r="B1990" s="53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1"/>
      <c r="B1991" s="53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1"/>
      <c r="B1992" s="53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1"/>
      <c r="B1993" s="53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1"/>
      <c r="B1994" s="53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1"/>
      <c r="B1995" s="53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1"/>
      <c r="B1996" s="53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1"/>
      <c r="B1997" s="53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1"/>
      <c r="B1998" s="53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1"/>
      <c r="B1999" s="53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1"/>
      <c r="B2000" s="53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1"/>
      <c r="B2001" s="53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1"/>
      <c r="B2002" s="53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1"/>
      <c r="B2003" s="53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1"/>
      <c r="B2004" s="53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1"/>
      <c r="B2005" s="53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1"/>
      <c r="B2006" s="53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1"/>
      <c r="B2007" s="53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1"/>
      <c r="B2008" s="53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1"/>
      <c r="B2009" s="53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1"/>
      <c r="B2010" s="53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1"/>
      <c r="B2011" s="53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1"/>
      <c r="B2012" s="53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1"/>
      <c r="B2013" s="53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1"/>
      <c r="B2014" s="53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1"/>
      <c r="B2015" s="53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1"/>
      <c r="B2016" s="53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1"/>
      <c r="B2017" s="53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1"/>
      <c r="B2018" s="53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1"/>
      <c r="B2019" s="53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1"/>
      <c r="B2020" s="53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1"/>
      <c r="B2021" s="53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</row>
    <row r="2022" spans="1:149" x14ac:dyDescent="0.15">
      <c r="A2022" s="41"/>
      <c r="B2022" s="53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</row>
    <row r="2023" spans="1:149" x14ac:dyDescent="0.15">
      <c r="A2023" s="41"/>
      <c r="B2023" s="53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1"/>
      <c r="B2024" s="53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1"/>
      <c r="B2025" s="53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1"/>
      <c r="B2026" s="53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1"/>
      <c r="B2027" s="53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1"/>
      <c r="B2028" s="53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1"/>
      <c r="B2029" s="53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1"/>
      <c r="B2030" s="53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1"/>
      <c r="B2031" s="53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1"/>
      <c r="B2032" s="53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1"/>
      <c r="B2033" s="53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1"/>
      <c r="B2034" s="53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1"/>
      <c r="B2035" s="53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1"/>
      <c r="B2036" s="53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1"/>
      <c r="B2037" s="53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1"/>
      <c r="B2038" s="53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1"/>
      <c r="B2039" s="53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1"/>
      <c r="B2040" s="53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1"/>
      <c r="B2041" s="53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1"/>
      <c r="B2042" s="53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1"/>
      <c r="B2043" s="53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1"/>
      <c r="B2044" s="53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1"/>
      <c r="B2045" s="53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1"/>
      <c r="B2046" s="53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1"/>
      <c r="B2047" s="53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1"/>
      <c r="B2048" s="53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1"/>
      <c r="B2049" s="53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1"/>
      <c r="B2050" s="53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1"/>
      <c r="B2051" s="53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1"/>
      <c r="B2052" s="53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1"/>
      <c r="B2053" s="53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1"/>
      <c r="B2054" s="53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1"/>
      <c r="B2055" s="53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1"/>
      <c r="B2056" s="53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1"/>
      <c r="B2057" s="53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1"/>
      <c r="B2058" s="53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1"/>
      <c r="B2059" s="53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1"/>
      <c r="B2060" s="53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1"/>
      <c r="B2061" s="53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1"/>
      <c r="B2062" s="53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1"/>
      <c r="B2063" s="53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1"/>
      <c r="B2064" s="53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1"/>
      <c r="B2065" s="53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1"/>
      <c r="B2066" s="53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1"/>
      <c r="B2067" s="53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1"/>
      <c r="B2068" s="53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1"/>
      <c r="B2069" s="53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1"/>
      <c r="B2070" s="53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1"/>
      <c r="B2071" s="53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1"/>
      <c r="B2072" s="53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1"/>
      <c r="B2073" s="53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1"/>
      <c r="B2074" s="53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1"/>
      <c r="B2075" s="53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1"/>
      <c r="B2076" s="53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1"/>
      <c r="B2077" s="53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1"/>
      <c r="B2078" s="53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1"/>
      <c r="B2079" s="53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1"/>
      <c r="B2080" s="53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1"/>
      <c r="B2081" s="53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1"/>
      <c r="B2082" s="53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1"/>
      <c r="B2083" s="53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1"/>
      <c r="B2084" s="53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1"/>
      <c r="B2085" s="53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1"/>
      <c r="B2086" s="53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1"/>
      <c r="B2087" s="53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1"/>
      <c r="B2088" s="53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1"/>
      <c r="B2089" s="53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1"/>
      <c r="B2090" s="53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1"/>
      <c r="B2091" s="53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1"/>
      <c r="B2092" s="53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1"/>
      <c r="B2093" s="53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1"/>
      <c r="B2094" s="53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1"/>
      <c r="B2095" s="53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1"/>
      <c r="B2096" s="53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1"/>
      <c r="B2097" s="53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1"/>
      <c r="B2098" s="53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1"/>
      <c r="B2099" s="53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1"/>
      <c r="B2100" s="53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1"/>
      <c r="B2101" s="53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1"/>
      <c r="B2102" s="53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1"/>
      <c r="B2103" s="53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1"/>
      <c r="B2104" s="53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1"/>
      <c r="B2105" s="53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1"/>
      <c r="B2106" s="53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1"/>
      <c r="B2107" s="53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1"/>
      <c r="B2108" s="53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1"/>
      <c r="B2109" s="53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1"/>
      <c r="B2110" s="53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1"/>
      <c r="B2111" s="53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1"/>
      <c r="B2112" s="53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1"/>
      <c r="B2113" s="53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1"/>
      <c r="B2114" s="53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1"/>
      <c r="B2115" s="53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1"/>
      <c r="B2116" s="53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1"/>
      <c r="B2117" s="53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1"/>
      <c r="B2118" s="53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1"/>
      <c r="B2119" s="53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1"/>
      <c r="B2120" s="53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1"/>
      <c r="B2121" s="53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1"/>
      <c r="B2122" s="53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1"/>
      <c r="B2123" s="53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1"/>
      <c r="B2124" s="53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1"/>
      <c r="B2125" s="53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1"/>
      <c r="B2126" s="53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1"/>
      <c r="B2127" s="53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1"/>
      <c r="B2128" s="53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1"/>
      <c r="B2129" s="53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1"/>
      <c r="B2130" s="53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1"/>
      <c r="B2131" s="53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1"/>
      <c r="B2132" s="53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1"/>
      <c r="B2133" s="53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1"/>
      <c r="B2134" s="53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1"/>
      <c r="B2135" s="53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1"/>
      <c r="B2136" s="53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1"/>
      <c r="B2137" s="53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1"/>
      <c r="B2138" s="53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1"/>
      <c r="B2139" s="53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1"/>
      <c r="B2140" s="53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1"/>
      <c r="B2141" s="53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1"/>
      <c r="B2142" s="53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1"/>
      <c r="B2143" s="53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1"/>
      <c r="B2144" s="53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1"/>
      <c r="B2145" s="53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1"/>
      <c r="B2146" s="53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1"/>
      <c r="B2147" s="53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1"/>
      <c r="B2148" s="53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1"/>
      <c r="B2149" s="53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1"/>
      <c r="B2150" s="53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1"/>
      <c r="B2151" s="53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1"/>
      <c r="B2152" s="53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1"/>
      <c r="B2153" s="53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1"/>
      <c r="B2154" s="53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1"/>
      <c r="B2155" s="53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1"/>
      <c r="B2156" s="53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1"/>
      <c r="B2157" s="53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1"/>
      <c r="B2158" s="53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1"/>
      <c r="B2159" s="53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1"/>
      <c r="B2160" s="53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1"/>
      <c r="B2161" s="53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1"/>
      <c r="B2162" s="53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1"/>
      <c r="B2163" s="53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1"/>
      <c r="B2164" s="53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1"/>
      <c r="B2165" s="53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1"/>
      <c r="B2166" s="53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1"/>
      <c r="B2167" s="53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1"/>
      <c r="B2168" s="53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1"/>
      <c r="B2169" s="53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1"/>
      <c r="B2170" s="53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1"/>
      <c r="B2171" s="53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1"/>
      <c r="B2172" s="53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1"/>
      <c r="B2173" s="53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1"/>
      <c r="B2174" s="53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1"/>
      <c r="B2175" s="53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1"/>
      <c r="B2176" s="53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1"/>
      <c r="B2177" s="53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1"/>
      <c r="B2178" s="53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1"/>
      <c r="B2179" s="53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1"/>
      <c r="B2180" s="53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1"/>
      <c r="B2181" s="53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1"/>
      <c r="B2182" s="53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1"/>
      <c r="B2183" s="53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1"/>
      <c r="B2184" s="53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1"/>
      <c r="B2185" s="53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1"/>
      <c r="B2186" s="53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1"/>
      <c r="B2187" s="53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1"/>
      <c r="B2188" s="53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1"/>
      <c r="B2189" s="53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1"/>
      <c r="B2190" s="53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1"/>
      <c r="B2191" s="53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1"/>
      <c r="B2192" s="53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1"/>
      <c r="B2193" s="53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1"/>
      <c r="B2194" s="53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1"/>
      <c r="B2195" s="53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1"/>
      <c r="B2196" s="53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1"/>
      <c r="B2197" s="53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1"/>
      <c r="B2198" s="53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1"/>
      <c r="B2199" s="53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1"/>
      <c r="B2200" s="53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1"/>
      <c r="B2201" s="53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1"/>
      <c r="B2202" s="53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1"/>
      <c r="B2203" s="53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</row>
    <row r="2204" spans="1:149" x14ac:dyDescent="0.15">
      <c r="A2204" s="41"/>
      <c r="B2204" s="53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</row>
    <row r="2205" spans="1:149" x14ac:dyDescent="0.15">
      <c r="A2205" s="41"/>
      <c r="B2205" s="53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1"/>
      <c r="B2206" s="53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1"/>
      <c r="B2207" s="53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1"/>
      <c r="B2208" s="53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1"/>
      <c r="B2209" s="53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1"/>
      <c r="B2210" s="53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1"/>
      <c r="B2211" s="53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1"/>
      <c r="B2212" s="53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1"/>
      <c r="B2213" s="53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1"/>
      <c r="B2214" s="53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1"/>
      <c r="B2215" s="53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1"/>
      <c r="B2216" s="53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1"/>
      <c r="B2217" s="53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1"/>
      <c r="B2218" s="53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1"/>
      <c r="B2219" s="53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1"/>
      <c r="B2220" s="53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1"/>
      <c r="B2221" s="53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1"/>
      <c r="B2222" s="53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1"/>
      <c r="B2223" s="53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1"/>
      <c r="B2224" s="53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1"/>
      <c r="B2225" s="53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1"/>
      <c r="B2226" s="53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1"/>
      <c r="B2227" s="53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1"/>
      <c r="B2228" s="53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1"/>
      <c r="B2229" s="53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1"/>
      <c r="B2230" s="53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1"/>
      <c r="B2231" s="53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1"/>
      <c r="B2232" s="53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1"/>
      <c r="B2233" s="53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1"/>
      <c r="B2234" s="53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1"/>
      <c r="B2235" s="53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1"/>
      <c r="B2236" s="53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1"/>
      <c r="B2237" s="53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1"/>
      <c r="B2238" s="53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1"/>
      <c r="B2239" s="53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1"/>
      <c r="B2240" s="53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1"/>
      <c r="B2241" s="53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1"/>
      <c r="B2242" s="53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1"/>
      <c r="B2243" s="53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1"/>
      <c r="B2244" s="53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1"/>
      <c r="B2245" s="53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1"/>
      <c r="B2246" s="53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1"/>
      <c r="B2247" s="53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1"/>
      <c r="B2248" s="53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1"/>
      <c r="B2249" s="53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1"/>
      <c r="B2250" s="53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1"/>
      <c r="B2251" s="53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1"/>
      <c r="B2252" s="53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1"/>
      <c r="B2253" s="53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1"/>
      <c r="B2254" s="53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1"/>
      <c r="B2255" s="53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1"/>
      <c r="B2256" s="53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1"/>
      <c r="B2257" s="53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1"/>
      <c r="B2258" s="53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1"/>
      <c r="B2259" s="53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1"/>
      <c r="B2260" s="53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1"/>
      <c r="B2261" s="53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1"/>
      <c r="B2262" s="53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1"/>
      <c r="B2263" s="53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1"/>
      <c r="B2264" s="53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1"/>
      <c r="B2265" s="53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1"/>
      <c r="B2266" s="53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1"/>
      <c r="B2267" s="53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1"/>
      <c r="B2268" s="53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1"/>
      <c r="B2269" s="53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1"/>
      <c r="B2270" s="53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1"/>
      <c r="B2271" s="53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1"/>
      <c r="B2272" s="53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1"/>
      <c r="B2273" s="53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1"/>
      <c r="B2274" s="53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1"/>
      <c r="B2275" s="53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1"/>
      <c r="B2276" s="53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1"/>
      <c r="B2277" s="53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1"/>
      <c r="B2278" s="53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1"/>
      <c r="B2279" s="53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1"/>
      <c r="B2280" s="53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1"/>
      <c r="B2281" s="53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1"/>
      <c r="B2282" s="53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1"/>
      <c r="B2283" s="53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1"/>
      <c r="B2284" s="53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1"/>
      <c r="B2285" s="53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1"/>
      <c r="B2286" s="53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1"/>
      <c r="B2287" s="53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1"/>
      <c r="B2288" s="53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1"/>
      <c r="B2289" s="53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1"/>
      <c r="B2290" s="53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1"/>
      <c r="B2291" s="53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1"/>
      <c r="B2292" s="53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1"/>
      <c r="B2293" s="53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1"/>
      <c r="B2294" s="53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1"/>
      <c r="B2295" s="53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1"/>
      <c r="B2296" s="53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1"/>
      <c r="B2297" s="53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1"/>
      <c r="B2298" s="53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1"/>
      <c r="B2299" s="53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1"/>
      <c r="B2300" s="53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1"/>
      <c r="B2301" s="53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1"/>
      <c r="B2302" s="53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1"/>
      <c r="B2303" s="53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1"/>
      <c r="B2304" s="53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1"/>
      <c r="B2305" s="53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1"/>
      <c r="B2306" s="53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1"/>
      <c r="B2307" s="53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1"/>
      <c r="B2308" s="53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1"/>
      <c r="B2309" s="53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1"/>
      <c r="B2310" s="53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1"/>
      <c r="B2311" s="53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1"/>
      <c r="B2312" s="53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1"/>
      <c r="B2313" s="53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1"/>
      <c r="B2314" s="53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1"/>
      <c r="B2315" s="53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1"/>
      <c r="B2316" s="53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1"/>
      <c r="B2317" s="53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1"/>
      <c r="B2318" s="53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1"/>
      <c r="B2319" s="53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1"/>
      <c r="B2320" s="53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1"/>
      <c r="B2321" s="53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1"/>
      <c r="B2322" s="53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1"/>
      <c r="B2323" s="53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1"/>
      <c r="B2324" s="53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1"/>
      <c r="B2325" s="53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1"/>
      <c r="B2326" s="53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1"/>
      <c r="B2327" s="53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1"/>
      <c r="B2328" s="53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1"/>
      <c r="B2329" s="53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1"/>
      <c r="B2330" s="53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1"/>
      <c r="B2331" s="53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1"/>
      <c r="B2332" s="53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1"/>
      <c r="B2333" s="53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1"/>
      <c r="B2334" s="53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1"/>
      <c r="B2335" s="53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1"/>
      <c r="B2336" s="53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1"/>
      <c r="B2337" s="53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1"/>
      <c r="B2338" s="53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1"/>
      <c r="B2339" s="53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1"/>
      <c r="B2340" s="53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1"/>
      <c r="B2341" s="53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1"/>
      <c r="B2342" s="53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1"/>
      <c r="B2343" s="53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1"/>
      <c r="B2344" s="53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1"/>
      <c r="B2345" s="53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1"/>
      <c r="B2346" s="53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1"/>
      <c r="B2347" s="53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1"/>
      <c r="B2348" s="53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1"/>
      <c r="B2349" s="53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1"/>
      <c r="B2350" s="53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1"/>
      <c r="B2351" s="53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1"/>
      <c r="B2352" s="53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1"/>
      <c r="B2353" s="53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1"/>
      <c r="B2354" s="53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1"/>
      <c r="B2355" s="53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1"/>
      <c r="B2356" s="53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1"/>
      <c r="B2357" s="53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1"/>
      <c r="B2358" s="53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1"/>
      <c r="B2359" s="53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1"/>
      <c r="B2360" s="53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1"/>
      <c r="B2361" s="53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1"/>
      <c r="B2362" s="53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1"/>
      <c r="B2363" s="53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1"/>
      <c r="B2364" s="53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1"/>
      <c r="B2365" s="53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1"/>
      <c r="B2366" s="53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1"/>
      <c r="B2367" s="53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1"/>
      <c r="B2368" s="53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1"/>
      <c r="B2369" s="53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1"/>
      <c r="B2370" s="53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1"/>
      <c r="B2371" s="53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1"/>
      <c r="B2372" s="53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1"/>
      <c r="B2373" s="53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1"/>
      <c r="B2374" s="53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1"/>
      <c r="B2375" s="53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1"/>
      <c r="B2376" s="53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1"/>
      <c r="B2377" s="53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1"/>
      <c r="B2378" s="53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1"/>
      <c r="B2379" s="53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1"/>
      <c r="B2380" s="53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1"/>
      <c r="B2381" s="53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1"/>
      <c r="B2382" s="53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1"/>
      <c r="B2383" s="53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1"/>
      <c r="B2384" s="53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1"/>
      <c r="B2385" s="53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</row>
    <row r="2386" spans="1:149" x14ac:dyDescent="0.15">
      <c r="A2386" s="41"/>
      <c r="B2386" s="53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</row>
    <row r="2387" spans="1:149" x14ac:dyDescent="0.15">
      <c r="A2387" s="41"/>
      <c r="B2387" s="53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</row>
    <row r="2388" spans="1:149" x14ac:dyDescent="0.15">
      <c r="A2388" s="41"/>
      <c r="B2388" s="53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1"/>
      <c r="B2389" s="53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1"/>
      <c r="B2390" s="53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1"/>
      <c r="B2391" s="53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1"/>
      <c r="B2392" s="53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1"/>
      <c r="B2393" s="53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1"/>
      <c r="B2394" s="53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1"/>
      <c r="B2395" s="53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1"/>
      <c r="B2396" s="53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1"/>
      <c r="B2397" s="53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1"/>
      <c r="B2398" s="53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1"/>
      <c r="B2399" s="53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1"/>
      <c r="B2400" s="53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1"/>
      <c r="B2401" s="53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1"/>
      <c r="B2402" s="53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1"/>
      <c r="B2403" s="53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1"/>
      <c r="B2404" s="53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1"/>
      <c r="B2405" s="53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1"/>
      <c r="B2406" s="53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1"/>
      <c r="B2407" s="53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1"/>
      <c r="B2408" s="53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1"/>
      <c r="B2409" s="53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1"/>
      <c r="B2410" s="53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1"/>
      <c r="B2411" s="53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1"/>
      <c r="B2412" s="53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1"/>
      <c r="B2413" s="53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1"/>
      <c r="B2414" s="53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1"/>
      <c r="B2415" s="53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1"/>
      <c r="B2416" s="53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1"/>
      <c r="B2417" s="53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1"/>
      <c r="B2418" s="53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1"/>
      <c r="B2419" s="53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1"/>
      <c r="B2420" s="53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1"/>
      <c r="B2421" s="53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1"/>
      <c r="B2422" s="53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1"/>
      <c r="B2423" s="53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1"/>
      <c r="B2424" s="53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1"/>
      <c r="B2425" s="53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1"/>
      <c r="B2426" s="53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1"/>
      <c r="B2427" s="53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1"/>
      <c r="B2428" s="53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1"/>
      <c r="B2429" s="53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1"/>
      <c r="B2430" s="53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1"/>
      <c r="B2431" s="53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1"/>
      <c r="B2432" s="53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1"/>
      <c r="B2433" s="53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1"/>
      <c r="B2434" s="53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1"/>
      <c r="B2435" s="53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1"/>
      <c r="B2436" s="53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1"/>
      <c r="B2437" s="53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1"/>
      <c r="B2438" s="53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1"/>
      <c r="B2439" s="53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1"/>
      <c r="B2440" s="53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1"/>
      <c r="B2441" s="53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1"/>
      <c r="B2442" s="53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1"/>
      <c r="B2443" s="53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1"/>
      <c r="B2444" s="53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1"/>
      <c r="B2445" s="53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1"/>
      <c r="B2446" s="53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1"/>
      <c r="B2447" s="53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1"/>
      <c r="B2448" s="53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1"/>
      <c r="B2449" s="53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1"/>
      <c r="B2450" s="53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1"/>
      <c r="B2451" s="53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1"/>
      <c r="B2452" s="53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1"/>
      <c r="B2453" s="53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1"/>
      <c r="B2454" s="53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1"/>
      <c r="B2455" s="53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1"/>
      <c r="B2456" s="53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1"/>
      <c r="B2457" s="53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1"/>
      <c r="B2458" s="53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1"/>
      <c r="B2459" s="53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1"/>
      <c r="B2460" s="53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1"/>
      <c r="B2461" s="53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1"/>
      <c r="B2462" s="53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1"/>
      <c r="B2463" s="53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1"/>
      <c r="B2464" s="53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1"/>
      <c r="B2465" s="53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1"/>
      <c r="B2466" s="53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1"/>
      <c r="B2467" s="53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1"/>
      <c r="B2468" s="53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1"/>
      <c r="B2469" s="53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1"/>
      <c r="B2470" s="53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1"/>
      <c r="B2471" s="53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1"/>
      <c r="B2472" s="53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1"/>
      <c r="B2473" s="53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1"/>
      <c r="B2474" s="53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1"/>
      <c r="B2475" s="53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1"/>
      <c r="B2476" s="53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1"/>
      <c r="B2477" s="53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1"/>
      <c r="B2478" s="53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1"/>
      <c r="B2479" s="53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1"/>
      <c r="B2480" s="53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1"/>
      <c r="B2481" s="53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1"/>
      <c r="B2482" s="53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1"/>
      <c r="B2483" s="53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1"/>
      <c r="B2484" s="53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1"/>
      <c r="B2485" s="53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1"/>
      <c r="B2486" s="53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1"/>
      <c r="B2487" s="53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1"/>
      <c r="B2488" s="53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1"/>
      <c r="B2489" s="53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1"/>
      <c r="B2490" s="53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1"/>
      <c r="B2491" s="53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1"/>
      <c r="B2492" s="53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1"/>
      <c r="B2493" s="53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1"/>
      <c r="B2494" s="53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1"/>
      <c r="B2495" s="53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1"/>
      <c r="B2496" s="53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1"/>
      <c r="B2497" s="53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1"/>
      <c r="B2498" s="53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1"/>
      <c r="B2499" s="53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1"/>
      <c r="B2500" s="53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1"/>
      <c r="B2501" s="53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1"/>
      <c r="B2502" s="53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1"/>
      <c r="B2503" s="53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1"/>
      <c r="B2504" s="53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1"/>
      <c r="B2505" s="53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1"/>
      <c r="B2506" s="53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1"/>
      <c r="B2507" s="53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1"/>
      <c r="B2508" s="53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1"/>
      <c r="B2509" s="53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1"/>
      <c r="B2510" s="53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1"/>
      <c r="B2511" s="53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1"/>
      <c r="B2512" s="53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1"/>
      <c r="B2513" s="53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1"/>
      <c r="B2514" s="53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1"/>
      <c r="B2515" s="53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1"/>
      <c r="B2516" s="53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1"/>
      <c r="B2517" s="53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1"/>
      <c r="B2518" s="53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1"/>
      <c r="B2519" s="53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1"/>
      <c r="B2520" s="53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1"/>
      <c r="B2521" s="53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1"/>
      <c r="B2522" s="53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1"/>
      <c r="B2523" s="53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1"/>
      <c r="B2524" s="53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1"/>
      <c r="B2525" s="53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1"/>
      <c r="B2526" s="53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1"/>
      <c r="B2527" s="53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1"/>
      <c r="B2528" s="53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1"/>
      <c r="B2529" s="53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1"/>
      <c r="B2530" s="53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1"/>
      <c r="B2531" s="53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1"/>
      <c r="B2532" s="53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1"/>
      <c r="B2533" s="53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1"/>
      <c r="B2534" s="53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1"/>
      <c r="B2535" s="53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1"/>
      <c r="B2536" s="53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1"/>
      <c r="B2537" s="53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1"/>
      <c r="B2538" s="53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1"/>
      <c r="B2539" s="53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1"/>
      <c r="B2540" s="53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1"/>
      <c r="B2541" s="53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1"/>
      <c r="B2542" s="53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1"/>
      <c r="B2543" s="53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1"/>
      <c r="B2544" s="53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1"/>
      <c r="B2545" s="53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1"/>
      <c r="B2546" s="53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1"/>
      <c r="B2547" s="53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1"/>
      <c r="B2548" s="53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1"/>
      <c r="B2549" s="53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1"/>
      <c r="B2550" s="53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1"/>
      <c r="B2551" s="53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1"/>
      <c r="B2552" s="53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1"/>
      <c r="B2553" s="53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1"/>
      <c r="B2554" s="53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1"/>
      <c r="B2555" s="53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1"/>
      <c r="B2556" s="53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1"/>
      <c r="B2557" s="53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1"/>
      <c r="B2558" s="53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1"/>
      <c r="B2559" s="53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1"/>
      <c r="B2560" s="53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1"/>
      <c r="B2561" s="53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1"/>
      <c r="B2562" s="53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1"/>
      <c r="B2563" s="53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1"/>
      <c r="B2564" s="53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1"/>
      <c r="B2565" s="53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1"/>
      <c r="B2566" s="53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1"/>
      <c r="B2567" s="53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1"/>
      <c r="B2568" s="53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</row>
    <row r="2569" spans="1:149" x14ac:dyDescent="0.15">
      <c r="A2569" s="41"/>
      <c r="B2569" s="53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</row>
    <row r="2570" spans="1:149" x14ac:dyDescent="0.15">
      <c r="A2570" s="41"/>
      <c r="B2570" s="53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1"/>
      <c r="B2571" s="53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1"/>
      <c r="B2572" s="53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1"/>
      <c r="B2573" s="53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1"/>
      <c r="B2574" s="53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1"/>
      <c r="B2575" s="53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1"/>
      <c r="B2576" s="53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1"/>
      <c r="B2577" s="53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1"/>
      <c r="B2578" s="53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1"/>
      <c r="B2579" s="53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1"/>
      <c r="B2580" s="53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1"/>
      <c r="B2581" s="53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1"/>
      <c r="B2582" s="53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1"/>
      <c r="B2583" s="53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1"/>
      <c r="B2584" s="53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1"/>
      <c r="B2585" s="53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1"/>
      <c r="B2586" s="53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1"/>
      <c r="B2587" s="53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1"/>
      <c r="B2588" s="53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1"/>
      <c r="B2589" s="53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1"/>
      <c r="B2590" s="53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1"/>
      <c r="B2591" s="53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1"/>
      <c r="B2592" s="53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1"/>
      <c r="B2593" s="53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1"/>
      <c r="B2594" s="53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1"/>
      <c r="B2595" s="53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1"/>
      <c r="B2596" s="53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1"/>
      <c r="B2597" s="53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1"/>
      <c r="B2598" s="53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1"/>
      <c r="B2599" s="53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1"/>
      <c r="B2600" s="53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1"/>
      <c r="B2601" s="53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1"/>
      <c r="B2602" s="53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1"/>
      <c r="B2603" s="53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1"/>
      <c r="B2604" s="53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1"/>
      <c r="B2605" s="53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1"/>
      <c r="B2606" s="53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1"/>
      <c r="B2607" s="53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1"/>
      <c r="B2608" s="53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1"/>
      <c r="B2609" s="53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1"/>
      <c r="B2610" s="53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1"/>
      <c r="B2611" s="53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1"/>
      <c r="B2612" s="53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1"/>
      <c r="B2613" s="53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1"/>
      <c r="B2614" s="53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1"/>
      <c r="B2615" s="53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1"/>
      <c r="B2616" s="53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1"/>
      <c r="B2617" s="53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1"/>
      <c r="B2618" s="53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1"/>
      <c r="B2619" s="53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1"/>
      <c r="B2620" s="53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1"/>
      <c r="B2621" s="53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1"/>
      <c r="B2622" s="53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1"/>
      <c r="B2623" s="53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1"/>
      <c r="B2624" s="53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1"/>
      <c r="B2625" s="53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1"/>
      <c r="B2626" s="53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1"/>
      <c r="B2627" s="53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1"/>
      <c r="B2628" s="53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1"/>
      <c r="B2629" s="53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1"/>
      <c r="B2630" s="53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1"/>
      <c r="B2631" s="53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1"/>
      <c r="B2632" s="53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1"/>
      <c r="B2633" s="53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1"/>
      <c r="B2634" s="53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1"/>
      <c r="B2635" s="53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1"/>
      <c r="B2636" s="53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1"/>
      <c r="B2637" s="53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1"/>
      <c r="B2638" s="53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1"/>
      <c r="B2639" s="53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1"/>
      <c r="B2640" s="53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1"/>
      <c r="B2641" s="53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1"/>
      <c r="B2642" s="53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1"/>
      <c r="B2643" s="53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1"/>
      <c r="B2644" s="53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1"/>
      <c r="B2645" s="53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1"/>
      <c r="B2646" s="53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1"/>
      <c r="B2647" s="53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1"/>
      <c r="B2648" s="53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1"/>
      <c r="B2649" s="53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1"/>
      <c r="B2650" s="53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1"/>
      <c r="B2651" s="53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1"/>
      <c r="B2652" s="53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1"/>
      <c r="B2653" s="53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1"/>
      <c r="B2654" s="53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1"/>
      <c r="B2655" s="53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1"/>
      <c r="B2656" s="53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1"/>
      <c r="B2657" s="53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1"/>
      <c r="B2658" s="53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1"/>
      <c r="B2659" s="53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1"/>
      <c r="B2660" s="53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1"/>
      <c r="B2661" s="53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1"/>
      <c r="B2662" s="53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1"/>
      <c r="B2663" s="53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1"/>
      <c r="B2664" s="53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1"/>
      <c r="B2665" s="53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1"/>
      <c r="B2666" s="53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1"/>
      <c r="B2667" s="53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1"/>
      <c r="B2668" s="53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1"/>
      <c r="B2669" s="53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1"/>
      <c r="B2670" s="53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1"/>
      <c r="B2671" s="53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1"/>
      <c r="B2672" s="53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1"/>
      <c r="B2673" s="53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1"/>
      <c r="B2674" s="53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1"/>
      <c r="B2675" s="53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1"/>
      <c r="B2676" s="53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1"/>
      <c r="B2677" s="53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1"/>
      <c r="B2678" s="53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1"/>
      <c r="B2679" s="53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1"/>
      <c r="B2680" s="53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1"/>
      <c r="B2681" s="53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1"/>
      <c r="B2682" s="53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1"/>
      <c r="B2683" s="53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1"/>
      <c r="B2684" s="53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1"/>
      <c r="B2685" s="53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1"/>
      <c r="B2686" s="53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1"/>
      <c r="B2687" s="53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1"/>
      <c r="B2688" s="53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1"/>
      <c r="B2689" s="53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1"/>
      <c r="B2690" s="53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1"/>
      <c r="B2691" s="53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1"/>
      <c r="B2692" s="53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1"/>
      <c r="B2693" s="53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1"/>
      <c r="B2694" s="53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1"/>
      <c r="B2695" s="53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1"/>
      <c r="B2696" s="53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1"/>
      <c r="B2697" s="53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1"/>
      <c r="B2698" s="53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1"/>
      <c r="B2699" s="53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1"/>
      <c r="B2700" s="53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1"/>
      <c r="B2701" s="53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1"/>
      <c r="B2702" s="53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1"/>
      <c r="B2703" s="53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1"/>
      <c r="B2704" s="53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1"/>
      <c r="B2705" s="53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1"/>
      <c r="B2706" s="53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1"/>
      <c r="B2707" s="53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1"/>
      <c r="B2708" s="53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1"/>
      <c r="B2709" s="53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1"/>
      <c r="B2710" s="53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1"/>
      <c r="B2711" s="53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1"/>
      <c r="B2712" s="53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1"/>
      <c r="B2713" s="53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1"/>
      <c r="B2714" s="53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1"/>
      <c r="B2715" s="53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1"/>
      <c r="B2716" s="53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1"/>
      <c r="B2717" s="53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1"/>
      <c r="B2718" s="53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1"/>
      <c r="B2719" s="53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1"/>
      <c r="B2720" s="53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1"/>
      <c r="B2721" s="53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1"/>
      <c r="B2722" s="53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1"/>
      <c r="B2723" s="53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1"/>
      <c r="B2724" s="53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1"/>
      <c r="B2725" s="53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1"/>
      <c r="B2726" s="53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1"/>
      <c r="B2727" s="53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1"/>
      <c r="B2728" s="53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1"/>
      <c r="B2729" s="53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1"/>
      <c r="B2730" s="53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1"/>
      <c r="B2731" s="53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1"/>
      <c r="B2732" s="53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1"/>
      <c r="B2733" s="53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1"/>
      <c r="B2734" s="53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1"/>
      <c r="B2735" s="53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1"/>
      <c r="B2736" s="53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1"/>
      <c r="B2737" s="53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1"/>
      <c r="B2738" s="53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1"/>
      <c r="B2739" s="53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1"/>
      <c r="B2740" s="53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1"/>
      <c r="B2741" s="53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1"/>
      <c r="B2742" s="53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1"/>
      <c r="B2743" s="53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1"/>
      <c r="B2744" s="53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1"/>
      <c r="B2745" s="53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1"/>
      <c r="B2746" s="53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1"/>
      <c r="B2747" s="53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1"/>
      <c r="B2748" s="53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1"/>
      <c r="B2749" s="53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1"/>
      <c r="B2750" s="53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</row>
    <row r="2751" spans="1:149" x14ac:dyDescent="0.15">
      <c r="A2751" s="41"/>
      <c r="B2751" s="53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</row>
    <row r="2752" spans="1:149" x14ac:dyDescent="0.15">
      <c r="A2752" s="41"/>
      <c r="B2752" s="53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1"/>
      <c r="B2753" s="53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1"/>
      <c r="B2754" s="53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</row>
    <row r="2755" spans="1:149" x14ac:dyDescent="0.15">
      <c r="A2755" s="41"/>
      <c r="B2755" s="53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1"/>
      <c r="B2756" s="53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1"/>
      <c r="B2757" s="53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1"/>
      <c r="B2758" s="53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1"/>
      <c r="B2759" s="53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1"/>
      <c r="B2760" s="53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1"/>
      <c r="B2761" s="53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1"/>
      <c r="B2762" s="53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1"/>
      <c r="B2763" s="53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1"/>
      <c r="B2764" s="53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1"/>
      <c r="B2765" s="53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1"/>
      <c r="B2766" s="53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1"/>
      <c r="B2767" s="53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1"/>
      <c r="B2768" s="53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1"/>
      <c r="B2769" s="53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1"/>
      <c r="B2770" s="53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1"/>
      <c r="B2771" s="53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1"/>
      <c r="B2772" s="53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1"/>
      <c r="B2773" s="53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1"/>
      <c r="B2774" s="53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1"/>
      <c r="B2775" s="53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1"/>
      <c r="B2776" s="53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1"/>
      <c r="B2777" s="53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1"/>
      <c r="B2778" s="53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1"/>
      <c r="B2779" s="53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1"/>
      <c r="B2780" s="53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1"/>
      <c r="B2781" s="53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1"/>
      <c r="B2782" s="53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1"/>
      <c r="B2783" s="53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1"/>
      <c r="B2784" s="53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1"/>
      <c r="B2785" s="53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1"/>
      <c r="B2786" s="53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1"/>
      <c r="B2787" s="53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1"/>
      <c r="B2788" s="53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1"/>
      <c r="B2789" s="53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1"/>
      <c r="B2790" s="53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1"/>
      <c r="B2791" s="53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1"/>
      <c r="B2792" s="53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1"/>
      <c r="B2793" s="53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1"/>
      <c r="B2794" s="53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1"/>
      <c r="B2795" s="53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1"/>
      <c r="B2796" s="53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1"/>
      <c r="B2797" s="53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1"/>
      <c r="B2798" s="53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1"/>
      <c r="B2799" s="53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1"/>
      <c r="B2800" s="53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1"/>
      <c r="B2801" s="53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1"/>
      <c r="B2802" s="53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1"/>
      <c r="B2803" s="53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1"/>
      <c r="B2804" s="53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1"/>
      <c r="B2805" s="53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1"/>
      <c r="B2806" s="53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1"/>
      <c r="B2807" s="53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1"/>
      <c r="B2808" s="53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1"/>
      <c r="B2809" s="53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1"/>
      <c r="B2810" s="53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1"/>
      <c r="B2811" s="53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1"/>
      <c r="B2812" s="53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1"/>
      <c r="B2813" s="53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1"/>
      <c r="B2814" s="53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1"/>
      <c r="B2815" s="53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1"/>
      <c r="B2816" s="53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1"/>
      <c r="B2817" s="53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1"/>
      <c r="B2818" s="53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1"/>
      <c r="B2819" s="53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1"/>
      <c r="B2820" s="53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1"/>
      <c r="B2821" s="53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1"/>
      <c r="B2822" s="53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1"/>
      <c r="B2823" s="53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1"/>
      <c r="B2824" s="53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1"/>
      <c r="B2825" s="53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1"/>
      <c r="B2826" s="53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1"/>
      <c r="B2827" s="53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1"/>
      <c r="B2828" s="53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1"/>
      <c r="B2829" s="53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1"/>
      <c r="B2830" s="53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1"/>
      <c r="B2831" s="53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1"/>
      <c r="B2832" s="53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1"/>
      <c r="B2833" s="53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1"/>
      <c r="B2834" s="53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1"/>
      <c r="B2835" s="53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1"/>
      <c r="B2836" s="53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1"/>
      <c r="B2837" s="53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1"/>
      <c r="B2838" s="53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1"/>
      <c r="B2839" s="53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1"/>
      <c r="B2840" s="53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1"/>
      <c r="B2841" s="53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1"/>
      <c r="B2842" s="53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1"/>
      <c r="B2843" s="53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1"/>
      <c r="B2844" s="53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1"/>
      <c r="B2845" s="53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1"/>
      <c r="B2846" s="53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1"/>
      <c r="B2847" s="53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1"/>
      <c r="B2848" s="53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1"/>
      <c r="B2849" s="53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1"/>
      <c r="B2850" s="53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1"/>
      <c r="B2851" s="53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1"/>
      <c r="B2852" s="53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1"/>
      <c r="B2853" s="53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1"/>
      <c r="B2854" s="53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1"/>
      <c r="B2855" s="53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1"/>
      <c r="B2856" s="53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1"/>
      <c r="B2857" s="53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1"/>
      <c r="B2858" s="53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1"/>
      <c r="B2859" s="53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1"/>
      <c r="B2860" s="53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1"/>
      <c r="B2861" s="53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1"/>
      <c r="B2862" s="53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1"/>
      <c r="B2863" s="53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1"/>
      <c r="B2864" s="53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1"/>
      <c r="B2865" s="53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1"/>
      <c r="B2866" s="53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1"/>
      <c r="B2867" s="53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1"/>
      <c r="B2868" s="53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1"/>
      <c r="B2869" s="53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1"/>
      <c r="B2870" s="53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1"/>
      <c r="B2871" s="53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1"/>
      <c r="B2872" s="53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1"/>
      <c r="B2873" s="53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1"/>
      <c r="B2874" s="53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1"/>
      <c r="B2875" s="53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1"/>
      <c r="B2876" s="53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1"/>
      <c r="B2877" s="53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1"/>
      <c r="B2878" s="53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1"/>
      <c r="B2879" s="53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1"/>
      <c r="B2880" s="53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1"/>
      <c r="B2881" s="53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1"/>
      <c r="B2882" s="53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1"/>
      <c r="B2883" s="53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1"/>
      <c r="B2884" s="53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1"/>
      <c r="B2885" s="53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1"/>
      <c r="B2886" s="53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1"/>
      <c r="B2887" s="53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1"/>
      <c r="B2888" s="53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1"/>
      <c r="B2889" s="53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1"/>
      <c r="B2890" s="53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1"/>
      <c r="B2891" s="53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1"/>
      <c r="B2892" s="53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1"/>
      <c r="B2893" s="53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1"/>
      <c r="B2894" s="53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1"/>
      <c r="B2895" s="53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1"/>
      <c r="B2896" s="53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1"/>
      <c r="B2897" s="53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1"/>
      <c r="B2898" s="53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1"/>
      <c r="B2899" s="53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1"/>
      <c r="B2900" s="53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1"/>
      <c r="B2901" s="53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1"/>
      <c r="B2902" s="53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1"/>
      <c r="B2903" s="53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1"/>
      <c r="B2904" s="53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1"/>
      <c r="B2905" s="53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1"/>
      <c r="B2906" s="53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1"/>
      <c r="B2907" s="53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1"/>
      <c r="B2908" s="53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1"/>
      <c r="B2909" s="53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1"/>
      <c r="B2910" s="53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1"/>
      <c r="B2911" s="53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1"/>
      <c r="B2912" s="53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1"/>
      <c r="B2913" s="53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1"/>
      <c r="B2914" s="53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1"/>
      <c r="B2915" s="53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1"/>
      <c r="B2916" s="53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1"/>
      <c r="B2917" s="53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1"/>
      <c r="B2918" s="53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1"/>
      <c r="B2919" s="53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1"/>
      <c r="B2920" s="53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1"/>
      <c r="B2921" s="53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1"/>
      <c r="B2922" s="53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1"/>
      <c r="B2923" s="53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1"/>
      <c r="B2924" s="53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1"/>
      <c r="B2925" s="53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1"/>
      <c r="B2926" s="53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1"/>
      <c r="B2927" s="53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1"/>
      <c r="B2928" s="53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1"/>
      <c r="B2929" s="53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1"/>
      <c r="B2930" s="53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1"/>
      <c r="B2931" s="53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1"/>
      <c r="B2932" s="53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1"/>
      <c r="B2933" s="53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1"/>
      <c r="B2934" s="53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</row>
    <row r="2935" spans="1:149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</row>
    <row r="2937" spans="1:149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</row>
    <row r="3117" spans="1:149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</row>
    <row r="3119" spans="1:149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</row>
    <row r="3301" spans="1:149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</row>
    <row r="3303" spans="1:149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</row>
    <row r="3482" spans="1:149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</row>
    <row r="3484" spans="1:149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</row>
    <row r="3665" spans="1:149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</row>
    <row r="3667" spans="1:149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</row>
    <row r="3849" spans="1:149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</row>
    <row r="4030" spans="1:149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</row>
    <row r="4214" spans="1:149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</row>
    <row r="4397" spans="1:149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</row>
    <row r="4582" spans="1:149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2023-12-18T10:26:31Z</dcterms:modified>
</cp:coreProperties>
</file>