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B6CDC75-D97F-4614-9838-AD772B2AF8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M10" i="1"/>
  <c r="N10" i="1" s="1"/>
  <c r="T800" i="1"/>
  <c r="U800" i="1" s="1"/>
  <c r="T738" i="1"/>
  <c r="U738" i="1" s="1"/>
  <c r="Y130" i="1"/>
  <c r="Z130" i="1" s="1"/>
  <c r="AD12" i="1" s="1"/>
  <c r="Q10" i="1" s="1"/>
  <c r="Q11" i="1" s="1"/>
  <c r="T13" i="1"/>
  <c r="AB13" i="1" s="1"/>
  <c r="AB12" i="1"/>
  <c r="V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J10" i="1"/>
  <c r="K10" i="1" s="1"/>
  <c r="B10" i="1" s="1"/>
  <c r="A10" i="1"/>
  <c r="A1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Y129" i="1" l="1"/>
  <c r="Z129" i="1" s="1"/>
  <c r="U12" i="1" s="1"/>
  <c r="W13" i="1" s="1"/>
  <c r="X13" i="1" s="1"/>
  <c r="D10" i="1"/>
  <c r="E10" i="1" s="1"/>
  <c r="G10" i="1" s="1"/>
  <c r="C11" i="1"/>
  <c r="O10" i="1"/>
  <c r="D11" i="1"/>
  <c r="E11" i="1" s="1"/>
  <c r="G11" i="1" s="1"/>
  <c r="A12" i="1"/>
  <c r="Y13" i="1"/>
  <c r="V13" i="1" s="1"/>
  <c r="H11" i="1" l="1"/>
  <c r="J11" i="1" s="1"/>
  <c r="K11" i="1" s="1"/>
  <c r="B11" i="1" s="1"/>
  <c r="H12" i="1"/>
  <c r="L11" i="1"/>
  <c r="L12" i="1"/>
  <c r="A13" i="1"/>
  <c r="D12" i="1"/>
  <c r="E12" i="1" s="1"/>
  <c r="G12" i="1" s="1"/>
  <c r="P12" i="1" l="1"/>
  <c r="P13" i="1" s="1"/>
  <c r="I12" i="1"/>
  <c r="I13" i="1" s="1"/>
  <c r="H13" i="1"/>
  <c r="M11" i="1"/>
  <c r="N11" i="1" s="1"/>
  <c r="O11" i="1" s="1"/>
  <c r="Q12" i="1"/>
  <c r="Q13" i="1" s="1"/>
  <c r="M12" i="1"/>
  <c r="N12" i="1" s="1"/>
  <c r="A14" i="1"/>
  <c r="L13" i="1"/>
  <c r="D13" i="1"/>
  <c r="E13" i="1" s="1"/>
  <c r="G13" i="1" s="1"/>
  <c r="J12" i="1" l="1"/>
  <c r="I14" i="1"/>
  <c r="H14" i="1"/>
  <c r="C12" i="1"/>
  <c r="C13" i="1" s="1"/>
  <c r="P14" i="1"/>
  <c r="Q14" i="1"/>
  <c r="M13" i="1"/>
  <c r="N13" i="1" s="1"/>
  <c r="L14" i="1"/>
  <c r="A15" i="1"/>
  <c r="D14" i="1"/>
  <c r="E14" i="1" s="1"/>
  <c r="G14" i="1" s="1"/>
  <c r="I15" i="1" l="1"/>
  <c r="H15" i="1"/>
  <c r="J13" i="1"/>
  <c r="K13" i="1" s="1"/>
  <c r="J14" i="1"/>
  <c r="K12" i="1"/>
  <c r="O12" i="1" s="1"/>
  <c r="P15" i="1"/>
  <c r="Q15" i="1"/>
  <c r="M14" i="1"/>
  <c r="N14" i="1" s="1"/>
  <c r="L15" i="1"/>
  <c r="A16" i="1"/>
  <c r="D15" i="1"/>
  <c r="E15" i="1" s="1"/>
  <c r="G15" i="1" s="1"/>
  <c r="C14" i="1"/>
  <c r="I16" i="1" l="1"/>
  <c r="H16" i="1"/>
  <c r="B12" i="1"/>
  <c r="J15" i="1"/>
  <c r="C15" i="1"/>
  <c r="K14" i="1"/>
  <c r="B14" i="1" s="1"/>
  <c r="A17" i="1"/>
  <c r="L16" i="1"/>
  <c r="D16" i="1"/>
  <c r="E16" i="1" s="1"/>
  <c r="G16" i="1" s="1"/>
  <c r="M15" i="1"/>
  <c r="N15" i="1" s="1"/>
  <c r="P16" i="1"/>
  <c r="Q16" i="1"/>
  <c r="B13" i="1"/>
  <c r="O13" i="1"/>
  <c r="C16" i="1" l="1"/>
  <c r="I17" i="1"/>
  <c r="H17" i="1"/>
  <c r="K15" i="1"/>
  <c r="O15" i="1" s="1"/>
  <c r="O14" i="1"/>
  <c r="M16" i="1"/>
  <c r="N16" i="1" s="1"/>
  <c r="P17" i="1"/>
  <c r="Q17" i="1"/>
  <c r="J16" i="1"/>
  <c r="A18" i="1"/>
  <c r="L17" i="1"/>
  <c r="D17" i="1"/>
  <c r="E17" i="1" s="1"/>
  <c r="G17" i="1" s="1"/>
  <c r="K16" i="1" l="1"/>
  <c r="O16" i="1" s="1"/>
  <c r="C17" i="1"/>
  <c r="I18" i="1"/>
  <c r="H18" i="1"/>
  <c r="B15" i="1"/>
  <c r="Q18" i="1"/>
  <c r="P18" i="1"/>
  <c r="M17" i="1"/>
  <c r="N17" i="1" s="1"/>
  <c r="D18" i="1"/>
  <c r="E18" i="1" s="1"/>
  <c r="G18" i="1" s="1"/>
  <c r="H19" i="1" s="1"/>
  <c r="A19" i="1"/>
  <c r="L18" i="1"/>
  <c r="J17" i="1"/>
  <c r="B16" i="1" l="1"/>
  <c r="C18" i="1"/>
  <c r="K17" i="1"/>
  <c r="O17" i="1" s="1"/>
  <c r="J18" i="1"/>
  <c r="I19" i="1"/>
  <c r="Q19" i="1"/>
  <c r="M18" i="1"/>
  <c r="N18" i="1" s="1"/>
  <c r="P19" i="1"/>
  <c r="D19" i="1"/>
  <c r="E19" i="1" s="1"/>
  <c r="G19" i="1" s="1"/>
  <c r="H20" i="1" s="1"/>
  <c r="L19" i="1"/>
  <c r="A20" i="1"/>
  <c r="C19" i="1" l="1"/>
  <c r="B17" i="1"/>
  <c r="K18" i="1"/>
  <c r="B18" i="1" s="1"/>
  <c r="I20" i="1"/>
  <c r="D20" i="1"/>
  <c r="E20" i="1" s="1"/>
  <c r="G20" i="1" s="1"/>
  <c r="H21" i="1" s="1"/>
  <c r="L20" i="1"/>
  <c r="A21" i="1"/>
  <c r="P20" i="1"/>
  <c r="Q20" i="1"/>
  <c r="M19" i="1"/>
  <c r="N19" i="1" s="1"/>
  <c r="J19" i="1"/>
  <c r="I21" i="1" l="1"/>
  <c r="J21" i="1" s="1"/>
  <c r="C20" i="1"/>
  <c r="K19" i="1"/>
  <c r="O19" i="1" s="1"/>
  <c r="O18" i="1"/>
  <c r="L21" i="1"/>
  <c r="A22" i="1"/>
  <c r="D21" i="1"/>
  <c r="E21" i="1" s="1"/>
  <c r="G21" i="1" s="1"/>
  <c r="H22" i="1" s="1"/>
  <c r="J20" i="1"/>
  <c r="Q21" i="1"/>
  <c r="M20" i="1"/>
  <c r="N20" i="1" s="1"/>
  <c r="P21" i="1"/>
  <c r="I22" i="1" l="1"/>
  <c r="J22" i="1" s="1"/>
  <c r="B19" i="1"/>
  <c r="C21" i="1"/>
  <c r="K21" i="1" s="1"/>
  <c r="B21" i="1" s="1"/>
  <c r="K20" i="1"/>
  <c r="O20" i="1" s="1"/>
  <c r="A23" i="1"/>
  <c r="L22" i="1"/>
  <c r="D22" i="1"/>
  <c r="E22" i="1" s="1"/>
  <c r="G22" i="1" s="1"/>
  <c r="H23" i="1" s="1"/>
  <c r="P22" i="1"/>
  <c r="M21" i="1"/>
  <c r="N21" i="1" s="1"/>
  <c r="Q22" i="1"/>
  <c r="I23" i="1" l="1"/>
  <c r="J23" i="1" s="1"/>
  <c r="B20" i="1"/>
  <c r="C22" i="1"/>
  <c r="K22" i="1" s="1"/>
  <c r="B22" i="1" s="1"/>
  <c r="M22" i="1"/>
  <c r="N22" i="1" s="1"/>
  <c r="P23" i="1"/>
  <c r="Q23" i="1"/>
  <c r="A24" i="1"/>
  <c r="L23" i="1"/>
  <c r="D23" i="1"/>
  <c r="E23" i="1" s="1"/>
  <c r="G23" i="1" s="1"/>
  <c r="H24" i="1" s="1"/>
  <c r="O21" i="1"/>
  <c r="I24" i="1" l="1"/>
  <c r="J24" i="1" s="1"/>
  <c r="C23" i="1"/>
  <c r="K23" i="1" s="1"/>
  <c r="B23" i="1" s="1"/>
  <c r="M23" i="1"/>
  <c r="N23" i="1" s="1"/>
  <c r="P24" i="1"/>
  <c r="Q24" i="1"/>
  <c r="O22" i="1"/>
  <c r="A25" i="1"/>
  <c r="L24" i="1"/>
  <c r="D24" i="1"/>
  <c r="E24" i="1" s="1"/>
  <c r="G24" i="1" s="1"/>
  <c r="H25" i="1" s="1"/>
  <c r="I25" i="1" l="1"/>
  <c r="J25" i="1" s="1"/>
  <c r="C24" i="1"/>
  <c r="K24" i="1" s="1"/>
  <c r="Q25" i="1"/>
  <c r="M24" i="1"/>
  <c r="N24" i="1" s="1"/>
  <c r="P25" i="1"/>
  <c r="L25" i="1"/>
  <c r="A26" i="1"/>
  <c r="D25" i="1"/>
  <c r="E25" i="1" s="1"/>
  <c r="G25" i="1" s="1"/>
  <c r="H26" i="1" s="1"/>
  <c r="O23" i="1"/>
  <c r="I26" i="1" l="1"/>
  <c r="J26" i="1" s="1"/>
  <c r="C25" i="1"/>
  <c r="K25" i="1" s="1"/>
  <c r="M25" i="1"/>
  <c r="N25" i="1" s="1"/>
  <c r="P26" i="1"/>
  <c r="Q26" i="1"/>
  <c r="O24" i="1"/>
  <c r="A27" i="1"/>
  <c r="L26" i="1"/>
  <c r="D26" i="1"/>
  <c r="E26" i="1" s="1"/>
  <c r="G26" i="1" s="1"/>
  <c r="H27" i="1" s="1"/>
  <c r="B24" i="1"/>
  <c r="I27" i="1" l="1"/>
  <c r="J27" i="1" s="1"/>
  <c r="C26" i="1"/>
  <c r="K26" i="1" s="1"/>
  <c r="B26" i="1" s="1"/>
  <c r="O25" i="1"/>
  <c r="M26" i="1"/>
  <c r="N26" i="1" s="1"/>
  <c r="Q27" i="1"/>
  <c r="P27" i="1"/>
  <c r="L27" i="1"/>
  <c r="A28" i="1"/>
  <c r="D27" i="1"/>
  <c r="E27" i="1" s="1"/>
  <c r="G27" i="1" s="1"/>
  <c r="H28" i="1" s="1"/>
  <c r="B25" i="1"/>
  <c r="I28" i="1" l="1"/>
  <c r="J28" i="1" s="1"/>
  <c r="C27" i="1"/>
  <c r="K27" i="1" s="1"/>
  <c r="A29" i="1"/>
  <c r="L28" i="1"/>
  <c r="D28" i="1"/>
  <c r="E28" i="1" s="1"/>
  <c r="G28" i="1" s="1"/>
  <c r="H29" i="1" s="1"/>
  <c r="O26" i="1"/>
  <c r="P28" i="1"/>
  <c r="Q28" i="1"/>
  <c r="M27" i="1"/>
  <c r="N27" i="1" s="1"/>
  <c r="I29" i="1" l="1"/>
  <c r="J29" i="1" s="1"/>
  <c r="C28" i="1"/>
  <c r="K28" i="1" s="1"/>
  <c r="B28" i="1" s="1"/>
  <c r="O27" i="1"/>
  <c r="Q29" i="1"/>
  <c r="M28" i="1"/>
  <c r="N28" i="1" s="1"/>
  <c r="P29" i="1"/>
  <c r="L29" i="1"/>
  <c r="A30" i="1"/>
  <c r="D29" i="1"/>
  <c r="E29" i="1" s="1"/>
  <c r="G29" i="1" s="1"/>
  <c r="H30" i="1" s="1"/>
  <c r="B27" i="1"/>
  <c r="I30" i="1" l="1"/>
  <c r="J30" i="1" s="1"/>
  <c r="C29" i="1"/>
  <c r="K29" i="1" s="1"/>
  <c r="B29" i="1" s="1"/>
  <c r="P30" i="1"/>
  <c r="M29" i="1"/>
  <c r="N29" i="1" s="1"/>
  <c r="Q30" i="1"/>
  <c r="O28" i="1"/>
  <c r="A31" i="1"/>
  <c r="L30" i="1"/>
  <c r="D30" i="1"/>
  <c r="E30" i="1" s="1"/>
  <c r="G30" i="1" s="1"/>
  <c r="H31" i="1" s="1"/>
  <c r="I31" i="1" l="1"/>
  <c r="J31" i="1" s="1"/>
  <c r="C30" i="1"/>
  <c r="K30" i="1" s="1"/>
  <c r="B30" i="1" s="1"/>
  <c r="M30" i="1"/>
  <c r="N30" i="1" s="1"/>
  <c r="P31" i="1"/>
  <c r="Q31" i="1"/>
  <c r="O29" i="1"/>
  <c r="A32" i="1"/>
  <c r="L31" i="1"/>
  <c r="D31" i="1"/>
  <c r="E31" i="1" s="1"/>
  <c r="G31" i="1" s="1"/>
  <c r="H32" i="1" s="1"/>
  <c r="I32" i="1" l="1"/>
  <c r="J32" i="1" s="1"/>
  <c r="C31" i="1"/>
  <c r="K31" i="1" s="1"/>
  <c r="L32" i="1"/>
  <c r="I33" i="1" s="1"/>
  <c r="A33" i="1"/>
  <c r="D32" i="1"/>
  <c r="E32" i="1" s="1"/>
  <c r="G32" i="1" s="1"/>
  <c r="H33" i="1" s="1"/>
  <c r="Q32" i="1"/>
  <c r="P32" i="1"/>
  <c r="M31" i="1"/>
  <c r="N31" i="1" s="1"/>
  <c r="O30" i="1"/>
  <c r="C32" i="1" l="1"/>
  <c r="K32" i="1" s="1"/>
  <c r="O31" i="1"/>
  <c r="J33" i="1"/>
  <c r="Q33" i="1"/>
  <c r="M32" i="1"/>
  <c r="N32" i="1" s="1"/>
  <c r="P33" i="1"/>
  <c r="B31" i="1"/>
  <c r="L33" i="1"/>
  <c r="I34" i="1" s="1"/>
  <c r="A34" i="1"/>
  <c r="D33" i="1"/>
  <c r="E33" i="1" s="1"/>
  <c r="G33" i="1" s="1"/>
  <c r="H34" i="1" s="1"/>
  <c r="C33" i="1" l="1"/>
  <c r="K33" i="1" s="1"/>
  <c r="B33" i="1" s="1"/>
  <c r="O32" i="1"/>
  <c r="A35" i="1"/>
  <c r="L34" i="1"/>
  <c r="I35" i="1" s="1"/>
  <c r="D34" i="1"/>
  <c r="E34" i="1" s="1"/>
  <c r="G34" i="1" s="1"/>
  <c r="H35" i="1" s="1"/>
  <c r="J34" i="1"/>
  <c r="P34" i="1"/>
  <c r="M33" i="1"/>
  <c r="N33" i="1" s="1"/>
  <c r="Q34" i="1"/>
  <c r="B32" i="1"/>
  <c r="C34" i="1" l="1"/>
  <c r="K34" i="1" s="1"/>
  <c r="B34" i="1" s="1"/>
  <c r="M34" i="1"/>
  <c r="N34" i="1" s="1"/>
  <c r="P35" i="1"/>
  <c r="J35" i="1"/>
  <c r="Q35" i="1"/>
  <c r="A36" i="1"/>
  <c r="L35" i="1"/>
  <c r="I36" i="1" s="1"/>
  <c r="D35" i="1"/>
  <c r="E35" i="1" s="1"/>
  <c r="G35" i="1" s="1"/>
  <c r="H36" i="1" s="1"/>
  <c r="O33" i="1"/>
  <c r="C35" i="1" l="1"/>
  <c r="K35" i="1" s="1"/>
  <c r="B35" i="1" s="1"/>
  <c r="M35" i="1"/>
  <c r="N35" i="1" s="1"/>
  <c r="J36" i="1"/>
  <c r="P36" i="1"/>
  <c r="Q36" i="1"/>
  <c r="A37" i="1"/>
  <c r="L36" i="1"/>
  <c r="I37" i="1" s="1"/>
  <c r="D36" i="1"/>
  <c r="E36" i="1" s="1"/>
  <c r="G36" i="1" s="1"/>
  <c r="H37" i="1" s="1"/>
  <c r="O34" i="1"/>
  <c r="C36" i="1" l="1"/>
  <c r="K36" i="1" s="1"/>
  <c r="B36" i="1" s="1"/>
  <c r="O35" i="1"/>
  <c r="P37" i="1"/>
  <c r="Q37" i="1"/>
  <c r="J37" i="1"/>
  <c r="M36" i="1"/>
  <c r="N36" i="1" s="1"/>
  <c r="L37" i="1"/>
  <c r="I38" i="1" s="1"/>
  <c r="A38" i="1"/>
  <c r="D37" i="1"/>
  <c r="E37" i="1" s="1"/>
  <c r="G37" i="1" s="1"/>
  <c r="H38" i="1" s="1"/>
  <c r="C37" i="1" l="1"/>
  <c r="K37" i="1" s="1"/>
  <c r="B37" i="1" s="1"/>
  <c r="A39" i="1"/>
  <c r="L38" i="1"/>
  <c r="I39" i="1" s="1"/>
  <c r="D38" i="1"/>
  <c r="E38" i="1" s="1"/>
  <c r="G38" i="1" s="1"/>
  <c r="H39" i="1" s="1"/>
  <c r="M37" i="1"/>
  <c r="N37" i="1" s="1"/>
  <c r="P38" i="1"/>
  <c r="Q38" i="1"/>
  <c r="J38" i="1"/>
  <c r="O36" i="1"/>
  <c r="C38" i="1" l="1"/>
  <c r="K38" i="1" s="1"/>
  <c r="B38" i="1" s="1"/>
  <c r="A40" i="1"/>
  <c r="L39" i="1"/>
  <c r="I40" i="1" s="1"/>
  <c r="D39" i="1"/>
  <c r="E39" i="1" s="1"/>
  <c r="G39" i="1" s="1"/>
  <c r="H40" i="1" s="1"/>
  <c r="O37" i="1"/>
  <c r="Q39" i="1"/>
  <c r="P39" i="1"/>
  <c r="M38" i="1"/>
  <c r="N38" i="1" s="1"/>
  <c r="J39" i="1"/>
  <c r="C39" i="1" l="1"/>
  <c r="K39" i="1" s="1"/>
  <c r="B39" i="1" s="1"/>
  <c r="L40" i="1"/>
  <c r="I41" i="1" s="1"/>
  <c r="A41" i="1"/>
  <c r="D40" i="1"/>
  <c r="E40" i="1" s="1"/>
  <c r="G40" i="1" s="1"/>
  <c r="H41" i="1" s="1"/>
  <c r="O38" i="1"/>
  <c r="P40" i="1"/>
  <c r="J40" i="1"/>
  <c r="M39" i="1"/>
  <c r="N39" i="1" s="1"/>
  <c r="Q40" i="1"/>
  <c r="C40" i="1" l="1"/>
  <c r="K40" i="1" s="1"/>
  <c r="B40" i="1" s="1"/>
  <c r="M40" i="1"/>
  <c r="N40" i="1" s="1"/>
  <c r="Q41" i="1"/>
  <c r="J41" i="1"/>
  <c r="P41" i="1"/>
  <c r="O39" i="1"/>
  <c r="L41" i="1"/>
  <c r="I42" i="1" s="1"/>
  <c r="A42" i="1"/>
  <c r="D41" i="1"/>
  <c r="E41" i="1" s="1"/>
  <c r="G41" i="1" s="1"/>
  <c r="H42" i="1" s="1"/>
  <c r="C41" i="1" l="1"/>
  <c r="K41" i="1" s="1"/>
  <c r="B41" i="1" s="1"/>
  <c r="A43" i="1"/>
  <c r="L42" i="1"/>
  <c r="I43" i="1" s="1"/>
  <c r="D42" i="1"/>
  <c r="E42" i="1" s="1"/>
  <c r="G42" i="1" s="1"/>
  <c r="H43" i="1" s="1"/>
  <c r="O40" i="1"/>
  <c r="J42" i="1"/>
  <c r="M41" i="1"/>
  <c r="N41" i="1" s="1"/>
  <c r="P42" i="1"/>
  <c r="Q42" i="1"/>
  <c r="C42" i="1" l="1"/>
  <c r="K42" i="1" s="1"/>
  <c r="P43" i="1"/>
  <c r="Q43" i="1"/>
  <c r="J43" i="1"/>
  <c r="M42" i="1"/>
  <c r="N42" i="1" s="1"/>
  <c r="O41" i="1"/>
  <c r="A44" i="1"/>
  <c r="L43" i="1"/>
  <c r="I44" i="1" s="1"/>
  <c r="D43" i="1"/>
  <c r="E43" i="1" s="1"/>
  <c r="G43" i="1" s="1"/>
  <c r="H44" i="1" s="1"/>
  <c r="C43" i="1" l="1"/>
  <c r="K43" i="1" s="1"/>
  <c r="B43" i="1" s="1"/>
  <c r="O42" i="1"/>
  <c r="L44" i="1"/>
  <c r="I45" i="1" s="1"/>
  <c r="A45" i="1"/>
  <c r="D44" i="1"/>
  <c r="E44" i="1" s="1"/>
  <c r="G44" i="1" s="1"/>
  <c r="H45" i="1" s="1"/>
  <c r="B42" i="1"/>
  <c r="Q44" i="1"/>
  <c r="J44" i="1"/>
  <c r="P44" i="1"/>
  <c r="M43" i="1"/>
  <c r="N43" i="1" s="1"/>
  <c r="C44" i="1" s="1"/>
  <c r="K44" i="1" l="1"/>
  <c r="B44" i="1" s="1"/>
  <c r="J45" i="1"/>
  <c r="P45" i="1"/>
  <c r="Q45" i="1"/>
  <c r="M44" i="1"/>
  <c r="N44" i="1" s="1"/>
  <c r="C45" i="1" s="1"/>
  <c r="O43" i="1"/>
  <c r="A46" i="1"/>
  <c r="L45" i="1"/>
  <c r="I46" i="1" s="1"/>
  <c r="D45" i="1"/>
  <c r="E45" i="1" s="1"/>
  <c r="G45" i="1" s="1"/>
  <c r="H46" i="1" s="1"/>
  <c r="K45" i="1" l="1"/>
  <c r="M45" i="1"/>
  <c r="N45" i="1" s="1"/>
  <c r="C46" i="1" s="1"/>
  <c r="J46" i="1"/>
  <c r="P46" i="1"/>
  <c r="Q46" i="1"/>
  <c r="O44" i="1"/>
  <c r="A47" i="1"/>
  <c r="L46" i="1"/>
  <c r="I47" i="1" s="1"/>
  <c r="D46" i="1"/>
  <c r="E46" i="1" s="1"/>
  <c r="G46" i="1" s="1"/>
  <c r="H47" i="1" s="1"/>
  <c r="O45" i="1" l="1"/>
  <c r="B45" i="1"/>
  <c r="K46" i="1"/>
  <c r="P47" i="1"/>
  <c r="Q47" i="1"/>
  <c r="J47" i="1"/>
  <c r="M46" i="1"/>
  <c r="N46" i="1" s="1"/>
  <c r="C47" i="1" s="1"/>
  <c r="A48" i="1"/>
  <c r="L47" i="1"/>
  <c r="I48" i="1" s="1"/>
  <c r="D47" i="1"/>
  <c r="E47" i="1" s="1"/>
  <c r="G47" i="1" s="1"/>
  <c r="H48" i="1" s="1"/>
  <c r="O46" i="1" l="1"/>
  <c r="K47" i="1"/>
  <c r="B47" i="1" s="1"/>
  <c r="B46" i="1"/>
  <c r="P48" i="1"/>
  <c r="Q48" i="1"/>
  <c r="J48" i="1"/>
  <c r="M47" i="1"/>
  <c r="N47" i="1" s="1"/>
  <c r="C48" i="1" s="1"/>
  <c r="L48" i="1"/>
  <c r="I49" i="1" s="1"/>
  <c r="A49" i="1"/>
  <c r="D48" i="1"/>
  <c r="E48" i="1" s="1"/>
  <c r="G48" i="1" s="1"/>
  <c r="H49" i="1" s="1"/>
  <c r="K48" i="1" l="1"/>
  <c r="B48" i="1" s="1"/>
  <c r="A50" i="1"/>
  <c r="L49" i="1"/>
  <c r="I50" i="1" s="1"/>
  <c r="D49" i="1"/>
  <c r="E49" i="1" s="1"/>
  <c r="G49" i="1" s="1"/>
  <c r="H50" i="1" s="1"/>
  <c r="Q49" i="1"/>
  <c r="P49" i="1"/>
  <c r="J49" i="1"/>
  <c r="M48" i="1"/>
  <c r="N48" i="1" s="1"/>
  <c r="C49" i="1" s="1"/>
  <c r="O47" i="1"/>
  <c r="K49" i="1" l="1"/>
  <c r="M49" i="1"/>
  <c r="N49" i="1" s="1"/>
  <c r="C50" i="1" s="1"/>
  <c r="J50" i="1"/>
  <c r="P50" i="1"/>
  <c r="Q50" i="1"/>
  <c r="A51" i="1"/>
  <c r="L50" i="1"/>
  <c r="I51" i="1" s="1"/>
  <c r="D50" i="1"/>
  <c r="E50" i="1" s="1"/>
  <c r="G50" i="1" s="1"/>
  <c r="H51" i="1" s="1"/>
  <c r="O48" i="1"/>
  <c r="O49" i="1" l="1"/>
  <c r="K50" i="1"/>
  <c r="B50" i="1" s="1"/>
  <c r="A52" i="1"/>
  <c r="L51" i="1"/>
  <c r="I52" i="1" s="1"/>
  <c r="D51" i="1"/>
  <c r="E51" i="1" s="1"/>
  <c r="G51" i="1" s="1"/>
  <c r="H52" i="1" s="1"/>
  <c r="B49" i="1"/>
  <c r="Q51" i="1"/>
  <c r="M50" i="1"/>
  <c r="N50" i="1" s="1"/>
  <c r="C51" i="1" s="1"/>
  <c r="J51" i="1"/>
  <c r="P51" i="1"/>
  <c r="L52" i="1" l="1"/>
  <c r="I53" i="1" s="1"/>
  <c r="A53" i="1"/>
  <c r="D52" i="1"/>
  <c r="E52" i="1" s="1"/>
  <c r="G52" i="1" s="1"/>
  <c r="H53" i="1" s="1"/>
  <c r="K51" i="1"/>
  <c r="B51" i="1" s="1"/>
  <c r="Q52" i="1"/>
  <c r="M51" i="1"/>
  <c r="N51" i="1" s="1"/>
  <c r="C52" i="1" s="1"/>
  <c r="J52" i="1"/>
  <c r="P52" i="1"/>
  <c r="O50" i="1"/>
  <c r="K52" i="1" l="1"/>
  <c r="B52" i="1" s="1"/>
  <c r="O51" i="1"/>
  <c r="L53" i="1"/>
  <c r="I54" i="1" s="1"/>
  <c r="A54" i="1"/>
  <c r="D53" i="1"/>
  <c r="E53" i="1" s="1"/>
  <c r="G53" i="1" s="1"/>
  <c r="H54" i="1" s="1"/>
  <c r="Q53" i="1"/>
  <c r="M52" i="1"/>
  <c r="N52" i="1" s="1"/>
  <c r="C53" i="1" s="1"/>
  <c r="J53" i="1"/>
  <c r="P53" i="1"/>
  <c r="K53" i="1" l="1"/>
  <c r="L54" i="1"/>
  <c r="I55" i="1" s="1"/>
  <c r="A55" i="1"/>
  <c r="D54" i="1"/>
  <c r="E54" i="1" s="1"/>
  <c r="G54" i="1" s="1"/>
  <c r="H55" i="1" s="1"/>
  <c r="M53" i="1"/>
  <c r="N53" i="1" s="1"/>
  <c r="C54" i="1" s="1"/>
  <c r="P54" i="1"/>
  <c r="J54" i="1"/>
  <c r="Q54" i="1"/>
  <c r="O52" i="1"/>
  <c r="O53" i="1" l="1"/>
  <c r="B53" i="1"/>
  <c r="K54" i="1"/>
  <c r="L55" i="1"/>
  <c r="I56" i="1" s="1"/>
  <c r="A56" i="1"/>
  <c r="D55" i="1"/>
  <c r="E55" i="1" s="1"/>
  <c r="G55" i="1" s="1"/>
  <c r="H56" i="1" s="1"/>
  <c r="P55" i="1"/>
  <c r="M54" i="1"/>
  <c r="N54" i="1" s="1"/>
  <c r="C55" i="1" s="1"/>
  <c r="Q55" i="1"/>
  <c r="J55" i="1"/>
  <c r="K55" i="1" l="1"/>
  <c r="B55" i="1" s="1"/>
  <c r="L56" i="1"/>
  <c r="I57" i="1" s="1"/>
  <c r="A57" i="1"/>
  <c r="D56" i="1"/>
  <c r="E56" i="1" s="1"/>
  <c r="G56" i="1" s="1"/>
  <c r="H57" i="1" s="1"/>
  <c r="O54" i="1"/>
  <c r="B54" i="1"/>
  <c r="J56" i="1"/>
  <c r="P56" i="1"/>
  <c r="M55" i="1"/>
  <c r="N55" i="1" s="1"/>
  <c r="C56" i="1" s="1"/>
  <c r="Q56" i="1"/>
  <c r="L57" i="1" l="1"/>
  <c r="I58" i="1" s="1"/>
  <c r="A58" i="1"/>
  <c r="D57" i="1"/>
  <c r="E57" i="1" s="1"/>
  <c r="G57" i="1" s="1"/>
  <c r="H58" i="1" s="1"/>
  <c r="M56" i="1"/>
  <c r="N56" i="1" s="1"/>
  <c r="C57" i="1" s="1"/>
  <c r="P57" i="1"/>
  <c r="Q57" i="1"/>
  <c r="J57" i="1"/>
  <c r="O55" i="1"/>
  <c r="K56" i="1"/>
  <c r="O56" i="1" l="1"/>
  <c r="L58" i="1"/>
  <c r="I59" i="1" s="1"/>
  <c r="A59" i="1"/>
  <c r="D58" i="1"/>
  <c r="E58" i="1" s="1"/>
  <c r="G58" i="1" s="1"/>
  <c r="H59" i="1" s="1"/>
  <c r="K57" i="1"/>
  <c r="B57" i="1" s="1"/>
  <c r="M57" i="1"/>
  <c r="N57" i="1" s="1"/>
  <c r="C58" i="1" s="1"/>
  <c r="P58" i="1"/>
  <c r="Q58" i="1"/>
  <c r="J58" i="1"/>
  <c r="B56" i="1"/>
  <c r="K58" i="1" l="1"/>
  <c r="B58" i="1" s="1"/>
  <c r="O57" i="1"/>
  <c r="A60" i="1"/>
  <c r="L59" i="1"/>
  <c r="I60" i="1" s="1"/>
  <c r="D59" i="1"/>
  <c r="E59" i="1" s="1"/>
  <c r="G59" i="1" s="1"/>
  <c r="H60" i="1" s="1"/>
  <c r="Q59" i="1"/>
  <c r="J59" i="1"/>
  <c r="P59" i="1"/>
  <c r="M58" i="1"/>
  <c r="N58" i="1" s="1"/>
  <c r="C59" i="1" s="1"/>
  <c r="K59" i="1" l="1"/>
  <c r="Q60" i="1"/>
  <c r="J60" i="1"/>
  <c r="M59" i="1"/>
  <c r="N59" i="1" s="1"/>
  <c r="C60" i="1" s="1"/>
  <c r="P60" i="1"/>
  <c r="L60" i="1"/>
  <c r="I61" i="1" s="1"/>
  <c r="A61" i="1"/>
  <c r="D60" i="1"/>
  <c r="E60" i="1" s="1"/>
  <c r="G60" i="1" s="1"/>
  <c r="H61" i="1" s="1"/>
  <c r="O58" i="1"/>
  <c r="O59" i="1" l="1"/>
  <c r="K60" i="1"/>
  <c r="A62" i="1"/>
  <c r="L61" i="1"/>
  <c r="I62" i="1" s="1"/>
  <c r="D61" i="1"/>
  <c r="E61" i="1" s="1"/>
  <c r="G61" i="1" s="1"/>
  <c r="H62" i="1" s="1"/>
  <c r="J61" i="1"/>
  <c r="M60" i="1"/>
  <c r="N60" i="1" s="1"/>
  <c r="C61" i="1" s="1"/>
  <c r="P61" i="1"/>
  <c r="Q61" i="1"/>
  <c r="B59" i="1"/>
  <c r="O60" i="1" l="1"/>
  <c r="K61" i="1"/>
  <c r="B61" i="1" s="1"/>
  <c r="A63" i="1"/>
  <c r="L62" i="1"/>
  <c r="I63" i="1" s="1"/>
  <c r="D62" i="1"/>
  <c r="E62" i="1" s="1"/>
  <c r="G62" i="1" s="1"/>
  <c r="H63" i="1" s="1"/>
  <c r="B60" i="1"/>
  <c r="M61" i="1"/>
  <c r="N61" i="1" s="1"/>
  <c r="C62" i="1" s="1"/>
  <c r="Q62" i="1"/>
  <c r="P62" i="1"/>
  <c r="J62" i="1"/>
  <c r="L63" i="1" l="1"/>
  <c r="I64" i="1" s="1"/>
  <c r="A64" i="1"/>
  <c r="D63" i="1"/>
  <c r="E63" i="1" s="1"/>
  <c r="G63" i="1" s="1"/>
  <c r="H64" i="1" s="1"/>
  <c r="K62" i="1"/>
  <c r="P63" i="1"/>
  <c r="M62" i="1"/>
  <c r="N62" i="1" s="1"/>
  <c r="C63" i="1" s="1"/>
  <c r="Q63" i="1"/>
  <c r="J63" i="1"/>
  <c r="O61" i="1"/>
  <c r="O62" i="1" l="1"/>
  <c r="K63" i="1"/>
  <c r="B63" i="1" s="1"/>
  <c r="L64" i="1"/>
  <c r="I65" i="1" s="1"/>
  <c r="A65" i="1"/>
  <c r="D64" i="1"/>
  <c r="E64" i="1" s="1"/>
  <c r="G64" i="1" s="1"/>
  <c r="H65" i="1" s="1"/>
  <c r="Q64" i="1"/>
  <c r="M63" i="1"/>
  <c r="N63" i="1" s="1"/>
  <c r="C64" i="1" s="1"/>
  <c r="J64" i="1"/>
  <c r="P64" i="1"/>
  <c r="B62" i="1"/>
  <c r="K64" i="1" l="1"/>
  <c r="B64" i="1" s="1"/>
  <c r="P65" i="1"/>
  <c r="J65" i="1"/>
  <c r="M64" i="1"/>
  <c r="N64" i="1" s="1"/>
  <c r="C65" i="1" s="1"/>
  <c r="Q65" i="1"/>
  <c r="A66" i="1"/>
  <c r="L65" i="1"/>
  <c r="I66" i="1" s="1"/>
  <c r="D65" i="1"/>
  <c r="E65" i="1" s="1"/>
  <c r="G65" i="1" s="1"/>
  <c r="H66" i="1" s="1"/>
  <c r="O63" i="1"/>
  <c r="K65" i="1" l="1"/>
  <c r="B65" i="1" s="1"/>
  <c r="O64" i="1"/>
  <c r="L66" i="1"/>
  <c r="I67" i="1" s="1"/>
  <c r="A67" i="1"/>
  <c r="D66" i="1"/>
  <c r="E66" i="1" s="1"/>
  <c r="G66" i="1" s="1"/>
  <c r="H67" i="1" s="1"/>
  <c r="M65" i="1"/>
  <c r="N65" i="1" s="1"/>
  <c r="C66" i="1" s="1"/>
  <c r="J66" i="1"/>
  <c r="Q66" i="1"/>
  <c r="P66" i="1"/>
  <c r="K66" i="1" l="1"/>
  <c r="Q67" i="1"/>
  <c r="J67" i="1"/>
  <c r="M66" i="1"/>
  <c r="N66" i="1" s="1"/>
  <c r="C67" i="1" s="1"/>
  <c r="P67" i="1"/>
  <c r="O65" i="1"/>
  <c r="A68" i="1"/>
  <c r="L67" i="1"/>
  <c r="I68" i="1" s="1"/>
  <c r="D67" i="1"/>
  <c r="E67" i="1" s="1"/>
  <c r="G67" i="1" s="1"/>
  <c r="H68" i="1" s="1"/>
  <c r="O66" i="1" l="1"/>
  <c r="K67" i="1"/>
  <c r="B67" i="1" s="1"/>
  <c r="B66" i="1"/>
  <c r="L68" i="1"/>
  <c r="I69" i="1" s="1"/>
  <c r="A69" i="1"/>
  <c r="D68" i="1"/>
  <c r="E68" i="1" s="1"/>
  <c r="G68" i="1" s="1"/>
  <c r="H69" i="1" s="1"/>
  <c r="P68" i="1"/>
  <c r="J68" i="1"/>
  <c r="Q68" i="1"/>
  <c r="M67" i="1"/>
  <c r="N67" i="1" s="1"/>
  <c r="C68" i="1" s="1"/>
  <c r="K68" i="1" l="1"/>
  <c r="A70" i="1"/>
  <c r="L69" i="1"/>
  <c r="I70" i="1" s="1"/>
  <c r="D69" i="1"/>
  <c r="E69" i="1" s="1"/>
  <c r="G69" i="1" s="1"/>
  <c r="H70" i="1" s="1"/>
  <c r="O67" i="1"/>
  <c r="Q69" i="1"/>
  <c r="M68" i="1"/>
  <c r="N68" i="1" s="1"/>
  <c r="C69" i="1" s="1"/>
  <c r="P69" i="1"/>
  <c r="J69" i="1"/>
  <c r="O68" i="1" l="1"/>
  <c r="K69" i="1"/>
  <c r="B69" i="1" s="1"/>
  <c r="M69" i="1"/>
  <c r="N69" i="1" s="1"/>
  <c r="C70" i="1" s="1"/>
  <c r="P70" i="1"/>
  <c r="Q70" i="1"/>
  <c r="J70" i="1"/>
  <c r="B68" i="1"/>
  <c r="A71" i="1"/>
  <c r="L70" i="1"/>
  <c r="I71" i="1" s="1"/>
  <c r="D70" i="1"/>
  <c r="E70" i="1" s="1"/>
  <c r="G70" i="1" s="1"/>
  <c r="H71" i="1" s="1"/>
  <c r="K70" i="1" l="1"/>
  <c r="B70" i="1" s="1"/>
  <c r="P71" i="1"/>
  <c r="M70" i="1"/>
  <c r="N70" i="1" s="1"/>
  <c r="C71" i="1" s="1"/>
  <c r="J71" i="1"/>
  <c r="Q71" i="1"/>
  <c r="A72" i="1"/>
  <c r="L71" i="1"/>
  <c r="I72" i="1" s="1"/>
  <c r="D71" i="1"/>
  <c r="E71" i="1" s="1"/>
  <c r="G71" i="1" s="1"/>
  <c r="H72" i="1" s="1"/>
  <c r="O69" i="1"/>
  <c r="K71" i="1" l="1"/>
  <c r="B71" i="1" s="1"/>
  <c r="J72" i="1"/>
  <c r="M71" i="1"/>
  <c r="N71" i="1" s="1"/>
  <c r="C72" i="1" s="1"/>
  <c r="P72" i="1"/>
  <c r="Q72" i="1"/>
  <c r="O70" i="1"/>
  <c r="L72" i="1"/>
  <c r="I73" i="1" s="1"/>
  <c r="A73" i="1"/>
  <c r="D72" i="1"/>
  <c r="E72" i="1" s="1"/>
  <c r="G72" i="1" s="1"/>
  <c r="H73" i="1" s="1"/>
  <c r="K72" i="1" l="1"/>
  <c r="B72" i="1" s="1"/>
  <c r="J73" i="1"/>
  <c r="M72" i="1"/>
  <c r="N72" i="1" s="1"/>
  <c r="C73" i="1" s="1"/>
  <c r="P73" i="1"/>
  <c r="Q73" i="1"/>
  <c r="O71" i="1"/>
  <c r="L73" i="1"/>
  <c r="I74" i="1" s="1"/>
  <c r="A74" i="1"/>
  <c r="D73" i="1"/>
  <c r="E73" i="1" s="1"/>
  <c r="G73" i="1" s="1"/>
  <c r="H74" i="1" s="1"/>
  <c r="K73" i="1" l="1"/>
  <c r="B73" i="1" s="1"/>
  <c r="O72" i="1"/>
  <c r="M73" i="1"/>
  <c r="N73" i="1" s="1"/>
  <c r="C74" i="1" s="1"/>
  <c r="P74" i="1"/>
  <c r="Q74" i="1"/>
  <c r="J74" i="1"/>
  <c r="L74" i="1"/>
  <c r="I75" i="1" s="1"/>
  <c r="A75" i="1"/>
  <c r="D74" i="1"/>
  <c r="E74" i="1" s="1"/>
  <c r="G74" i="1" s="1"/>
  <c r="H75" i="1" s="1"/>
  <c r="K74" i="1" l="1"/>
  <c r="B74" i="1" s="1"/>
  <c r="P75" i="1"/>
  <c r="J75" i="1"/>
  <c r="M74" i="1"/>
  <c r="N74" i="1" s="1"/>
  <c r="C75" i="1" s="1"/>
  <c r="Q75" i="1"/>
  <c r="O73" i="1"/>
  <c r="A76" i="1"/>
  <c r="L75" i="1"/>
  <c r="I76" i="1" s="1"/>
  <c r="D75" i="1"/>
  <c r="E75" i="1" s="1"/>
  <c r="G75" i="1" s="1"/>
  <c r="H76" i="1" s="1"/>
  <c r="K75" i="1" l="1"/>
  <c r="B75" i="1" s="1"/>
  <c r="O74" i="1"/>
  <c r="L76" i="1"/>
  <c r="I77" i="1" s="1"/>
  <c r="A77" i="1"/>
  <c r="D76" i="1"/>
  <c r="E76" i="1" s="1"/>
  <c r="G76" i="1" s="1"/>
  <c r="H77" i="1" s="1"/>
  <c r="J76" i="1"/>
  <c r="P76" i="1"/>
  <c r="M75" i="1"/>
  <c r="N75" i="1" s="1"/>
  <c r="C76" i="1" s="1"/>
  <c r="Q76" i="1"/>
  <c r="K76" i="1" l="1"/>
  <c r="B76" i="1" s="1"/>
  <c r="A78" i="1"/>
  <c r="L77" i="1"/>
  <c r="I78" i="1" s="1"/>
  <c r="D77" i="1"/>
  <c r="E77" i="1" s="1"/>
  <c r="G77" i="1" s="1"/>
  <c r="H78" i="1" s="1"/>
  <c r="P77" i="1"/>
  <c r="M76" i="1"/>
  <c r="N76" i="1" s="1"/>
  <c r="C77" i="1" s="1"/>
  <c r="Q77" i="1"/>
  <c r="J77" i="1"/>
  <c r="O75" i="1"/>
  <c r="K77" i="1" l="1"/>
  <c r="B77" i="1" s="1"/>
  <c r="A79" i="1"/>
  <c r="L78" i="1"/>
  <c r="I79" i="1" s="1"/>
  <c r="D78" i="1"/>
  <c r="E78" i="1" s="1"/>
  <c r="G78" i="1" s="1"/>
  <c r="H79" i="1" s="1"/>
  <c r="O76" i="1"/>
  <c r="M77" i="1"/>
  <c r="N77" i="1" s="1"/>
  <c r="C78" i="1" s="1"/>
  <c r="J78" i="1"/>
  <c r="P78" i="1"/>
  <c r="Q78" i="1"/>
  <c r="K78" i="1" l="1"/>
  <c r="B78" i="1" s="1"/>
  <c r="D79" i="1"/>
  <c r="E79" i="1" s="1"/>
  <c r="G79" i="1" s="1"/>
  <c r="H80" i="1" s="1"/>
  <c r="A80" i="1"/>
  <c r="L79" i="1"/>
  <c r="I80" i="1" s="1"/>
  <c r="O77" i="1"/>
  <c r="P79" i="1"/>
  <c r="M78" i="1"/>
  <c r="N78" i="1" s="1"/>
  <c r="C79" i="1" s="1"/>
  <c r="Q79" i="1"/>
  <c r="J79" i="1"/>
  <c r="K79" i="1" l="1"/>
  <c r="B79" i="1" s="1"/>
  <c r="P80" i="1"/>
  <c r="M79" i="1"/>
  <c r="N79" i="1" s="1"/>
  <c r="C80" i="1" s="1"/>
  <c r="Q80" i="1"/>
  <c r="J80" i="1"/>
  <c r="O78" i="1"/>
  <c r="D80" i="1"/>
  <c r="E80" i="1" s="1"/>
  <c r="G80" i="1" s="1"/>
  <c r="H81" i="1" s="1"/>
  <c r="L80" i="1"/>
  <c r="I81" i="1" s="1"/>
  <c r="A81" i="1"/>
  <c r="K80" i="1" l="1"/>
  <c r="B80" i="1" s="1"/>
  <c r="D81" i="1"/>
  <c r="E81" i="1" s="1"/>
  <c r="G81" i="1" s="1"/>
  <c r="H82" i="1" s="1"/>
  <c r="A82" i="1"/>
  <c r="L81" i="1"/>
  <c r="I82" i="1" s="1"/>
  <c r="O79" i="1"/>
  <c r="P81" i="1"/>
  <c r="Q81" i="1"/>
  <c r="J81" i="1"/>
  <c r="M80" i="1"/>
  <c r="N80" i="1" s="1"/>
  <c r="C81" i="1" s="1"/>
  <c r="K81" i="1" l="1"/>
  <c r="B81" i="1" s="1"/>
  <c r="O80" i="1"/>
  <c r="J82" i="1"/>
  <c r="M81" i="1"/>
  <c r="N81" i="1" s="1"/>
  <c r="C82" i="1" s="1"/>
  <c r="Q82" i="1"/>
  <c r="P82" i="1"/>
  <c r="L82" i="1"/>
  <c r="I83" i="1" s="1"/>
  <c r="A83" i="1"/>
  <c r="D82" i="1"/>
  <c r="E82" i="1" s="1"/>
  <c r="G82" i="1" s="1"/>
  <c r="H83" i="1" s="1"/>
  <c r="K82" i="1" l="1"/>
  <c r="B82" i="1" s="1"/>
  <c r="L83" i="1"/>
  <c r="I84" i="1" s="1"/>
  <c r="A84" i="1"/>
  <c r="D83" i="1"/>
  <c r="E83" i="1" s="1"/>
  <c r="G83" i="1" s="1"/>
  <c r="H84" i="1" s="1"/>
  <c r="J83" i="1"/>
  <c r="Q83" i="1"/>
  <c r="M82" i="1"/>
  <c r="N82" i="1" s="1"/>
  <c r="C83" i="1" s="1"/>
  <c r="P83" i="1"/>
  <c r="O81" i="1"/>
  <c r="K83" i="1" l="1"/>
  <c r="Q84" i="1"/>
  <c r="J84" i="1"/>
  <c r="P84" i="1"/>
  <c r="M83" i="1"/>
  <c r="N83" i="1" s="1"/>
  <c r="C84" i="1" s="1"/>
  <c r="O82" i="1"/>
  <c r="A85" i="1"/>
  <c r="D84" i="1"/>
  <c r="E84" i="1" s="1"/>
  <c r="G84" i="1" s="1"/>
  <c r="H85" i="1" s="1"/>
  <c r="L84" i="1"/>
  <c r="I85" i="1" s="1"/>
  <c r="O83" i="1" l="1"/>
  <c r="K84" i="1"/>
  <c r="B84" i="1" s="1"/>
  <c r="Q85" i="1"/>
  <c r="J85" i="1"/>
  <c r="P85" i="1"/>
  <c r="M84" i="1"/>
  <c r="N84" i="1" s="1"/>
  <c r="C85" i="1" s="1"/>
  <c r="A86" i="1"/>
  <c r="D85" i="1"/>
  <c r="E85" i="1" s="1"/>
  <c r="G85" i="1" s="1"/>
  <c r="H86" i="1" s="1"/>
  <c r="L85" i="1"/>
  <c r="I86" i="1" s="1"/>
  <c r="B83" i="1"/>
  <c r="K85" i="1" l="1"/>
  <c r="B85" i="1" s="1"/>
  <c r="A87" i="1"/>
  <c r="L86" i="1"/>
  <c r="I87" i="1" s="1"/>
  <c r="D86" i="1"/>
  <c r="E86" i="1" s="1"/>
  <c r="G86" i="1" s="1"/>
  <c r="H87" i="1" s="1"/>
  <c r="J86" i="1"/>
  <c r="M85" i="1"/>
  <c r="N85" i="1" s="1"/>
  <c r="C86" i="1" s="1"/>
  <c r="Q86" i="1"/>
  <c r="P86" i="1"/>
  <c r="O84" i="1"/>
  <c r="K86" i="1" l="1"/>
  <c r="B86" i="1" s="1"/>
  <c r="Q87" i="1"/>
  <c r="M86" i="1"/>
  <c r="N86" i="1" s="1"/>
  <c r="C87" i="1" s="1"/>
  <c r="J87" i="1"/>
  <c r="P87" i="1"/>
  <c r="O85" i="1"/>
  <c r="A88" i="1"/>
  <c r="D87" i="1"/>
  <c r="E87" i="1" s="1"/>
  <c r="G87" i="1" s="1"/>
  <c r="H88" i="1" s="1"/>
  <c r="L87" i="1"/>
  <c r="I88" i="1" s="1"/>
  <c r="K87" i="1" l="1"/>
  <c r="B87" i="1" s="1"/>
  <c r="D88" i="1"/>
  <c r="E88" i="1" s="1"/>
  <c r="G88" i="1" s="1"/>
  <c r="H89" i="1" s="1"/>
  <c r="A89" i="1"/>
  <c r="L88" i="1"/>
  <c r="I89" i="1" s="1"/>
  <c r="O86" i="1"/>
  <c r="M87" i="1"/>
  <c r="N87" i="1" s="1"/>
  <c r="C88" i="1" s="1"/>
  <c r="P88" i="1"/>
  <c r="J88" i="1"/>
  <c r="Q88" i="1"/>
  <c r="K88" i="1" l="1"/>
  <c r="B88" i="1" s="1"/>
  <c r="Q89" i="1"/>
  <c r="J89" i="1"/>
  <c r="P89" i="1"/>
  <c r="M88" i="1"/>
  <c r="N88" i="1" s="1"/>
  <c r="C89" i="1" s="1"/>
  <c r="L89" i="1"/>
  <c r="I90" i="1" s="1"/>
  <c r="D89" i="1"/>
  <c r="E89" i="1" s="1"/>
  <c r="G89" i="1" s="1"/>
  <c r="H90" i="1" s="1"/>
  <c r="A90" i="1"/>
  <c r="O87" i="1"/>
  <c r="K89" i="1" l="1"/>
  <c r="B89" i="1" s="1"/>
  <c r="A91" i="1"/>
  <c r="L90" i="1"/>
  <c r="I91" i="1" s="1"/>
  <c r="D90" i="1"/>
  <c r="E90" i="1" s="1"/>
  <c r="G90" i="1" s="1"/>
  <c r="H91" i="1" s="1"/>
  <c r="M89" i="1"/>
  <c r="N89" i="1" s="1"/>
  <c r="C90" i="1" s="1"/>
  <c r="J90" i="1"/>
  <c r="P90" i="1"/>
  <c r="Q90" i="1"/>
  <c r="O88" i="1"/>
  <c r="K90" i="1" l="1"/>
  <c r="B90" i="1" s="1"/>
  <c r="A92" i="1"/>
  <c r="L91" i="1"/>
  <c r="I92" i="1" s="1"/>
  <c r="D91" i="1"/>
  <c r="E91" i="1" s="1"/>
  <c r="G91" i="1" s="1"/>
  <c r="H92" i="1" s="1"/>
  <c r="O89" i="1"/>
  <c r="J91" i="1"/>
  <c r="Q91" i="1"/>
  <c r="P91" i="1"/>
  <c r="M90" i="1"/>
  <c r="N90" i="1" s="1"/>
  <c r="C91" i="1" s="1"/>
  <c r="K91" i="1" l="1"/>
  <c r="B91" i="1" s="1"/>
  <c r="Q92" i="1"/>
  <c r="J92" i="1"/>
  <c r="M91" i="1"/>
  <c r="N91" i="1" s="1"/>
  <c r="C92" i="1" s="1"/>
  <c r="P92" i="1"/>
  <c r="O90" i="1"/>
  <c r="D92" i="1"/>
  <c r="E92" i="1" s="1"/>
  <c r="G92" i="1" s="1"/>
  <c r="H93" i="1" s="1"/>
  <c r="L92" i="1"/>
  <c r="I93" i="1" s="1"/>
  <c r="A93" i="1"/>
  <c r="K92" i="1" l="1"/>
  <c r="B92" i="1" s="1"/>
  <c r="J93" i="1"/>
  <c r="P93" i="1"/>
  <c r="M92" i="1"/>
  <c r="N92" i="1" s="1"/>
  <c r="C93" i="1" s="1"/>
  <c r="Q93" i="1"/>
  <c r="O91" i="1"/>
  <c r="D93" i="1"/>
  <c r="E93" i="1" s="1"/>
  <c r="G93" i="1" s="1"/>
  <c r="H94" i="1" s="1"/>
  <c r="A94" i="1"/>
  <c r="L93" i="1"/>
  <c r="I94" i="1" s="1"/>
  <c r="K93" i="1" l="1"/>
  <c r="B93" i="1" s="1"/>
  <c r="J94" i="1"/>
  <c r="M93" i="1"/>
  <c r="N93" i="1" s="1"/>
  <c r="C94" i="1" s="1"/>
  <c r="Q94" i="1"/>
  <c r="P94" i="1"/>
  <c r="O92" i="1"/>
  <c r="L94" i="1"/>
  <c r="I95" i="1" s="1"/>
  <c r="A95" i="1"/>
  <c r="D94" i="1"/>
  <c r="E94" i="1" s="1"/>
  <c r="G94" i="1" s="1"/>
  <c r="H95" i="1" s="1"/>
  <c r="K94" i="1" l="1"/>
  <c r="B94" i="1" s="1"/>
  <c r="J95" i="1"/>
  <c r="Q95" i="1"/>
  <c r="M94" i="1"/>
  <c r="N94" i="1" s="1"/>
  <c r="C95" i="1" s="1"/>
  <c r="P95" i="1"/>
  <c r="O93" i="1"/>
  <c r="A96" i="1"/>
  <c r="L95" i="1"/>
  <c r="I96" i="1" s="1"/>
  <c r="D95" i="1"/>
  <c r="E95" i="1" s="1"/>
  <c r="G95" i="1" s="1"/>
  <c r="H96" i="1" s="1"/>
  <c r="K95" i="1" l="1"/>
  <c r="B95" i="1" s="1"/>
  <c r="J96" i="1"/>
  <c r="P96" i="1"/>
  <c r="Q96" i="1"/>
  <c r="M95" i="1"/>
  <c r="N95" i="1" s="1"/>
  <c r="C96" i="1" s="1"/>
  <c r="D96" i="1"/>
  <c r="E96" i="1" s="1"/>
  <c r="G96" i="1" s="1"/>
  <c r="H97" i="1" s="1"/>
  <c r="A97" i="1"/>
  <c r="L96" i="1"/>
  <c r="I97" i="1" s="1"/>
  <c r="O94" i="1"/>
  <c r="K96" i="1" l="1"/>
  <c r="Q97" i="1"/>
  <c r="M96" i="1"/>
  <c r="N96" i="1" s="1"/>
  <c r="C97" i="1" s="1"/>
  <c r="J97" i="1"/>
  <c r="P97" i="1"/>
  <c r="A98" i="1"/>
  <c r="L97" i="1"/>
  <c r="I98" i="1" s="1"/>
  <c r="D97" i="1"/>
  <c r="E97" i="1" s="1"/>
  <c r="G97" i="1" s="1"/>
  <c r="H98" i="1" s="1"/>
  <c r="O95" i="1"/>
  <c r="O96" i="1" l="1"/>
  <c r="K97" i="1"/>
  <c r="B97" i="1" s="1"/>
  <c r="J98" i="1"/>
  <c r="M97" i="1"/>
  <c r="N97" i="1" s="1"/>
  <c r="C98" i="1" s="1"/>
  <c r="Q98" i="1"/>
  <c r="P98" i="1"/>
  <c r="B96" i="1"/>
  <c r="L98" i="1"/>
  <c r="I99" i="1" s="1"/>
  <c r="A99" i="1"/>
  <c r="D98" i="1"/>
  <c r="E98" i="1" s="1"/>
  <c r="G98" i="1" s="1"/>
  <c r="H99" i="1" s="1"/>
  <c r="K98" i="1" l="1"/>
  <c r="B98" i="1" s="1"/>
  <c r="D99" i="1"/>
  <c r="E99" i="1" s="1"/>
  <c r="G99" i="1" s="1"/>
  <c r="H100" i="1" s="1"/>
  <c r="A100" i="1"/>
  <c r="L99" i="1"/>
  <c r="I100" i="1" s="1"/>
  <c r="P99" i="1"/>
  <c r="Q99" i="1"/>
  <c r="M98" i="1"/>
  <c r="N98" i="1" s="1"/>
  <c r="C99" i="1" s="1"/>
  <c r="J99" i="1"/>
  <c r="O97" i="1"/>
  <c r="K99" i="1" l="1"/>
  <c r="B99" i="1" s="1"/>
  <c r="J100" i="1"/>
  <c r="M99" i="1"/>
  <c r="N99" i="1" s="1"/>
  <c r="C100" i="1" s="1"/>
  <c r="P100" i="1"/>
  <c r="Q100" i="1"/>
  <c r="D100" i="1"/>
  <c r="E100" i="1" s="1"/>
  <c r="G100" i="1" s="1"/>
  <c r="H101" i="1" s="1"/>
  <c r="L100" i="1"/>
  <c r="I101" i="1" s="1"/>
  <c r="A101" i="1"/>
  <c r="O98" i="1"/>
  <c r="K100" i="1" l="1"/>
  <c r="B100" i="1" s="1"/>
  <c r="L101" i="1"/>
  <c r="I102" i="1" s="1"/>
  <c r="D101" i="1"/>
  <c r="E101" i="1" s="1"/>
  <c r="G101" i="1" s="1"/>
  <c r="H102" i="1" s="1"/>
  <c r="A102" i="1"/>
  <c r="O99" i="1"/>
  <c r="J101" i="1"/>
  <c r="P101" i="1"/>
  <c r="Q101" i="1"/>
  <c r="M100" i="1"/>
  <c r="N100" i="1" s="1"/>
  <c r="C101" i="1" s="1"/>
  <c r="K101" i="1" l="1"/>
  <c r="B101" i="1" s="1"/>
  <c r="M101" i="1"/>
  <c r="N101" i="1" s="1"/>
  <c r="C102" i="1" s="1"/>
  <c r="J102" i="1"/>
  <c r="P102" i="1"/>
  <c r="Q102" i="1"/>
  <c r="L102" i="1"/>
  <c r="I103" i="1" s="1"/>
  <c r="D102" i="1"/>
  <c r="E102" i="1" s="1"/>
  <c r="G102" i="1" s="1"/>
  <c r="H103" i="1" s="1"/>
  <c r="A103" i="1"/>
  <c r="O100" i="1"/>
  <c r="K102" i="1" l="1"/>
  <c r="B102" i="1" s="1"/>
  <c r="D103" i="1"/>
  <c r="E103" i="1" s="1"/>
  <c r="G103" i="1" s="1"/>
  <c r="H104" i="1" s="1"/>
  <c r="L103" i="1"/>
  <c r="I104" i="1" s="1"/>
  <c r="A104" i="1"/>
  <c r="Q103" i="1"/>
  <c r="M102" i="1"/>
  <c r="N102" i="1" s="1"/>
  <c r="C103" i="1" s="1"/>
  <c r="J103" i="1"/>
  <c r="P103" i="1"/>
  <c r="O101" i="1"/>
  <c r="K103" i="1" l="1"/>
  <c r="B103" i="1" s="1"/>
  <c r="L104" i="1"/>
  <c r="I105" i="1" s="1"/>
  <c r="D104" i="1"/>
  <c r="E104" i="1" s="1"/>
  <c r="G104" i="1" s="1"/>
  <c r="H105" i="1" s="1"/>
  <c r="A105" i="1"/>
  <c r="O102" i="1"/>
  <c r="Q104" i="1"/>
  <c r="M103" i="1"/>
  <c r="N103" i="1" s="1"/>
  <c r="C104" i="1" s="1"/>
  <c r="P104" i="1"/>
  <c r="J104" i="1"/>
  <c r="K104" i="1" l="1"/>
  <c r="O103" i="1"/>
  <c r="Q105" i="1"/>
  <c r="M104" i="1"/>
  <c r="N104" i="1" s="1"/>
  <c r="C105" i="1" s="1"/>
  <c r="J105" i="1"/>
  <c r="P105" i="1"/>
  <c r="L105" i="1"/>
  <c r="I106" i="1" s="1"/>
  <c r="A106" i="1"/>
  <c r="D105" i="1"/>
  <c r="E105" i="1" s="1"/>
  <c r="G105" i="1" s="1"/>
  <c r="H106" i="1" s="1"/>
  <c r="O104" i="1" l="1"/>
  <c r="K105" i="1"/>
  <c r="B105" i="1" s="1"/>
  <c r="A107" i="1"/>
  <c r="D106" i="1"/>
  <c r="E106" i="1" s="1"/>
  <c r="G106" i="1" s="1"/>
  <c r="H107" i="1" s="1"/>
  <c r="L106" i="1"/>
  <c r="I107" i="1" s="1"/>
  <c r="Q106" i="1"/>
  <c r="M105" i="1"/>
  <c r="N105" i="1" s="1"/>
  <c r="C106" i="1" s="1"/>
  <c r="P106" i="1"/>
  <c r="J106" i="1"/>
  <c r="B104" i="1"/>
  <c r="K106" i="1" l="1"/>
  <c r="B106" i="1" s="1"/>
  <c r="A108" i="1"/>
  <c r="D107" i="1"/>
  <c r="E107" i="1" s="1"/>
  <c r="G107" i="1" s="1"/>
  <c r="H108" i="1" s="1"/>
  <c r="L107" i="1"/>
  <c r="I108" i="1" s="1"/>
  <c r="P107" i="1"/>
  <c r="Q107" i="1"/>
  <c r="J107" i="1"/>
  <c r="M106" i="1"/>
  <c r="N106" i="1" s="1"/>
  <c r="C107" i="1" s="1"/>
  <c r="O105" i="1"/>
  <c r="K107" i="1" l="1"/>
  <c r="A109" i="1"/>
  <c r="D108" i="1"/>
  <c r="E108" i="1" s="1"/>
  <c r="G108" i="1" s="1"/>
  <c r="H109" i="1" s="1"/>
  <c r="L108" i="1"/>
  <c r="I109" i="1" s="1"/>
  <c r="O106" i="1"/>
  <c r="J108" i="1"/>
  <c r="M107" i="1"/>
  <c r="N107" i="1" s="1"/>
  <c r="C108" i="1" s="1"/>
  <c r="Q108" i="1"/>
  <c r="P108" i="1"/>
  <c r="O107" i="1" l="1"/>
  <c r="B107" i="1"/>
  <c r="K108" i="1"/>
  <c r="B108" i="1" s="1"/>
  <c r="M108" i="1"/>
  <c r="N108" i="1" s="1"/>
  <c r="C109" i="1" s="1"/>
  <c r="P109" i="1"/>
  <c r="Q109" i="1"/>
  <c r="J109" i="1"/>
  <c r="A110" i="1"/>
  <c r="L109" i="1"/>
  <c r="I110" i="1" s="1"/>
  <c r="D109" i="1"/>
  <c r="E109" i="1" s="1"/>
  <c r="G109" i="1" s="1"/>
  <c r="H110" i="1" s="1"/>
  <c r="K109" i="1" l="1"/>
  <c r="B109" i="1" s="1"/>
  <c r="P110" i="1"/>
  <c r="J110" i="1"/>
  <c r="M109" i="1"/>
  <c r="N109" i="1" s="1"/>
  <c r="C110" i="1" s="1"/>
  <c r="Q110" i="1"/>
  <c r="D110" i="1"/>
  <c r="E110" i="1" s="1"/>
  <c r="G110" i="1" s="1"/>
  <c r="H111" i="1" s="1"/>
  <c r="A111" i="1"/>
  <c r="L110" i="1"/>
  <c r="I111" i="1" s="1"/>
  <c r="O108" i="1"/>
  <c r="K110" i="1" l="1"/>
  <c r="B110" i="1" s="1"/>
  <c r="M110" i="1"/>
  <c r="N110" i="1" s="1"/>
  <c r="C111" i="1" s="1"/>
  <c r="P111" i="1"/>
  <c r="Q111" i="1"/>
  <c r="J111" i="1"/>
  <c r="D111" i="1"/>
  <c r="E111" i="1" s="1"/>
  <c r="G111" i="1" s="1"/>
  <c r="H112" i="1" s="1"/>
  <c r="A112" i="1"/>
  <c r="L111" i="1"/>
  <c r="I112" i="1" s="1"/>
  <c r="O109" i="1"/>
  <c r="K111" i="1" l="1"/>
  <c r="B111" i="1" s="1"/>
  <c r="M111" i="1"/>
  <c r="N111" i="1" s="1"/>
  <c r="C112" i="1" s="1"/>
  <c r="Q112" i="1"/>
  <c r="J112" i="1"/>
  <c r="P112" i="1"/>
  <c r="D112" i="1"/>
  <c r="E112" i="1" s="1"/>
  <c r="G112" i="1" s="1"/>
  <c r="H113" i="1" s="1"/>
  <c r="A113" i="1"/>
  <c r="L112" i="1"/>
  <c r="I113" i="1" s="1"/>
  <c r="O110" i="1"/>
  <c r="K112" i="1" l="1"/>
  <c r="B112" i="1" s="1"/>
  <c r="M112" i="1"/>
  <c r="N112" i="1" s="1"/>
  <c r="C113" i="1" s="1"/>
  <c r="J113" i="1"/>
  <c r="P113" i="1"/>
  <c r="Q113" i="1"/>
  <c r="O111" i="1"/>
  <c r="D113" i="1"/>
  <c r="E113" i="1" s="1"/>
  <c r="G113" i="1" s="1"/>
  <c r="H114" i="1" s="1"/>
  <c r="A114" i="1"/>
  <c r="L113" i="1"/>
  <c r="I114" i="1" s="1"/>
  <c r="K113" i="1" l="1"/>
  <c r="B113" i="1" s="1"/>
  <c r="M113" i="1"/>
  <c r="N113" i="1" s="1"/>
  <c r="C114" i="1" s="1"/>
  <c r="Q114" i="1"/>
  <c r="J114" i="1"/>
  <c r="P114" i="1"/>
  <c r="O112" i="1"/>
  <c r="D114" i="1"/>
  <c r="E114" i="1" s="1"/>
  <c r="G114" i="1" s="1"/>
  <c r="H115" i="1" s="1"/>
  <c r="A115" i="1"/>
  <c r="L114" i="1"/>
  <c r="I115" i="1" s="1"/>
  <c r="D115" i="1" l="1"/>
  <c r="E115" i="1" s="1"/>
  <c r="G115" i="1" s="1"/>
  <c r="H116" i="1" s="1"/>
  <c r="A116" i="1"/>
  <c r="L115" i="1"/>
  <c r="I116" i="1" s="1"/>
  <c r="K114" i="1"/>
  <c r="B114" i="1" s="1"/>
  <c r="M114" i="1"/>
  <c r="N114" i="1" s="1"/>
  <c r="C115" i="1" s="1"/>
  <c r="J115" i="1"/>
  <c r="P115" i="1"/>
  <c r="Q115" i="1"/>
  <c r="O113" i="1"/>
  <c r="K115" i="1" l="1"/>
  <c r="B115" i="1" s="1"/>
  <c r="M115" i="1"/>
  <c r="N115" i="1" s="1"/>
  <c r="C116" i="1" s="1"/>
  <c r="Q116" i="1"/>
  <c r="J116" i="1"/>
  <c r="P116" i="1"/>
  <c r="O114" i="1"/>
  <c r="A117" i="1"/>
  <c r="D116" i="1"/>
  <c r="E116" i="1" s="1"/>
  <c r="G116" i="1" s="1"/>
  <c r="H117" i="1" s="1"/>
  <c r="L116" i="1"/>
  <c r="I117" i="1" s="1"/>
  <c r="M116" i="1" l="1"/>
  <c r="N116" i="1" s="1"/>
  <c r="C117" i="1" s="1"/>
  <c r="Q117" i="1"/>
  <c r="J117" i="1"/>
  <c r="P117" i="1"/>
  <c r="K116" i="1"/>
  <c r="L117" i="1"/>
  <c r="I118" i="1" s="1"/>
  <c r="D117" i="1"/>
  <c r="E117" i="1" s="1"/>
  <c r="G117" i="1" s="1"/>
  <c r="H118" i="1" s="1"/>
  <c r="A118" i="1"/>
  <c r="O115" i="1"/>
  <c r="O116" i="1" l="1"/>
  <c r="B116" i="1"/>
  <c r="P118" i="1"/>
  <c r="M117" i="1"/>
  <c r="N117" i="1" s="1"/>
  <c r="C118" i="1" s="1"/>
  <c r="Q118" i="1"/>
  <c r="J118" i="1"/>
  <c r="D118" i="1"/>
  <c r="E118" i="1" s="1"/>
  <c r="G118" i="1" s="1"/>
  <c r="H119" i="1" s="1"/>
  <c r="A119" i="1"/>
  <c r="L118" i="1"/>
  <c r="I119" i="1" s="1"/>
  <c r="K117" i="1"/>
  <c r="O117" i="1" l="1"/>
  <c r="B117" i="1"/>
  <c r="M118" i="1"/>
  <c r="N118" i="1" s="1"/>
  <c r="C119" i="1" s="1"/>
  <c r="Q119" i="1"/>
  <c r="J119" i="1"/>
  <c r="P119" i="1"/>
  <c r="K118" i="1"/>
  <c r="B118" i="1" s="1"/>
  <c r="A120" i="1"/>
  <c r="D119" i="1"/>
  <c r="E119" i="1" s="1"/>
  <c r="G119" i="1" s="1"/>
  <c r="H120" i="1" s="1"/>
  <c r="L119" i="1"/>
  <c r="I120" i="1" s="1"/>
  <c r="K119" i="1" l="1"/>
  <c r="B119" i="1" s="1"/>
  <c r="D120" i="1"/>
  <c r="E120" i="1" s="1"/>
  <c r="G120" i="1" s="1"/>
  <c r="H121" i="1" s="1"/>
  <c r="L120" i="1"/>
  <c r="I121" i="1" s="1"/>
  <c r="A121" i="1"/>
  <c r="M119" i="1"/>
  <c r="N119" i="1" s="1"/>
  <c r="C120" i="1" s="1"/>
  <c r="Q120" i="1"/>
  <c r="J120" i="1"/>
  <c r="P120" i="1"/>
  <c r="O118" i="1"/>
  <c r="K120" i="1" l="1"/>
  <c r="B120" i="1" s="1"/>
  <c r="O119" i="1"/>
  <c r="D121" i="1"/>
  <c r="E121" i="1" s="1"/>
  <c r="G121" i="1" s="1"/>
  <c r="H122" i="1" s="1"/>
  <c r="A122" i="1"/>
  <c r="L121" i="1"/>
  <c r="I122" i="1" s="1"/>
  <c r="M120" i="1"/>
  <c r="N120" i="1" s="1"/>
  <c r="C121" i="1" s="1"/>
  <c r="Q121" i="1"/>
  <c r="J121" i="1"/>
  <c r="P121" i="1"/>
  <c r="K121" i="1" l="1"/>
  <c r="B121" i="1" s="1"/>
  <c r="O120" i="1"/>
  <c r="M121" i="1"/>
  <c r="N121" i="1" s="1"/>
  <c r="C122" i="1" s="1"/>
  <c r="Q122" i="1"/>
  <c r="J122" i="1"/>
  <c r="P122" i="1"/>
  <c r="D122" i="1"/>
  <c r="E122" i="1" s="1"/>
  <c r="G122" i="1" s="1"/>
  <c r="H123" i="1" s="1"/>
  <c r="L122" i="1"/>
  <c r="I123" i="1" s="1"/>
  <c r="A123" i="1"/>
  <c r="K122" i="1" l="1"/>
  <c r="B122" i="1" s="1"/>
  <c r="M122" i="1"/>
  <c r="N122" i="1" s="1"/>
  <c r="C123" i="1" s="1"/>
  <c r="J123" i="1"/>
  <c r="P123" i="1"/>
  <c r="Q123" i="1"/>
  <c r="O121" i="1"/>
  <c r="A124" i="1"/>
  <c r="D123" i="1"/>
  <c r="E123" i="1" s="1"/>
  <c r="G123" i="1" s="1"/>
  <c r="H124" i="1" s="1"/>
  <c r="L123" i="1"/>
  <c r="I124" i="1" s="1"/>
  <c r="K123" i="1" l="1"/>
  <c r="B123" i="1" s="1"/>
  <c r="L124" i="1"/>
  <c r="I125" i="1" s="1"/>
  <c r="D124" i="1"/>
  <c r="E124" i="1" s="1"/>
  <c r="G124" i="1" s="1"/>
  <c r="H125" i="1" s="1"/>
  <c r="A125" i="1"/>
  <c r="M123" i="1"/>
  <c r="N123" i="1" s="1"/>
  <c r="C124" i="1" s="1"/>
  <c r="P124" i="1"/>
  <c r="Q124" i="1"/>
  <c r="J124" i="1"/>
  <c r="O122" i="1"/>
  <c r="K124" i="1" l="1"/>
  <c r="B124" i="1" s="1"/>
  <c r="D125" i="1"/>
  <c r="E125" i="1" s="1"/>
  <c r="G125" i="1" s="1"/>
  <c r="H126" i="1" s="1"/>
  <c r="A126" i="1"/>
  <c r="L125" i="1"/>
  <c r="I126" i="1" s="1"/>
  <c r="M124" i="1"/>
  <c r="N124" i="1" s="1"/>
  <c r="C125" i="1" s="1"/>
  <c r="Q125" i="1"/>
  <c r="J125" i="1"/>
  <c r="P125" i="1"/>
  <c r="O123" i="1"/>
  <c r="K125" i="1" l="1"/>
  <c r="B125" i="1" s="1"/>
  <c r="M125" i="1"/>
  <c r="N125" i="1" s="1"/>
  <c r="C126" i="1" s="1"/>
  <c r="P126" i="1"/>
  <c r="Q126" i="1"/>
  <c r="J126" i="1"/>
  <c r="D126" i="1"/>
  <c r="E126" i="1" s="1"/>
  <c r="G126" i="1" s="1"/>
  <c r="H127" i="1" s="1"/>
  <c r="L126" i="1"/>
  <c r="I127" i="1" s="1"/>
  <c r="A127" i="1"/>
  <c r="O124" i="1"/>
  <c r="D127" i="1" l="1"/>
  <c r="E127" i="1" s="1"/>
  <c r="G127" i="1" s="1"/>
  <c r="H128" i="1" s="1"/>
  <c r="A128" i="1"/>
  <c r="L127" i="1"/>
  <c r="I128" i="1" s="1"/>
  <c r="M126" i="1"/>
  <c r="N126" i="1" s="1"/>
  <c r="C127" i="1" s="1"/>
  <c r="J127" i="1"/>
  <c r="P127" i="1"/>
  <c r="Q127" i="1"/>
  <c r="O125" i="1"/>
  <c r="K126" i="1"/>
  <c r="B126" i="1" s="1"/>
  <c r="K127" i="1" l="1"/>
  <c r="B127" i="1" s="1"/>
  <c r="A129" i="1"/>
  <c r="D128" i="1"/>
  <c r="E128" i="1" s="1"/>
  <c r="G128" i="1" s="1"/>
  <c r="H129" i="1" s="1"/>
  <c r="L128" i="1"/>
  <c r="I129" i="1" s="1"/>
  <c r="O126" i="1"/>
  <c r="M127" i="1"/>
  <c r="N127" i="1" s="1"/>
  <c r="C128" i="1" s="1"/>
  <c r="P128" i="1"/>
  <c r="Q128" i="1"/>
  <c r="J128" i="1"/>
  <c r="K128" i="1" l="1"/>
  <c r="B128" i="1" s="1"/>
  <c r="M128" i="1"/>
  <c r="N128" i="1" s="1"/>
  <c r="C129" i="1" s="1"/>
  <c r="J129" i="1"/>
  <c r="P129" i="1"/>
  <c r="Q129" i="1"/>
  <c r="D129" i="1"/>
  <c r="E129" i="1" s="1"/>
  <c r="G129" i="1" s="1"/>
  <c r="H130" i="1" s="1"/>
  <c r="L129" i="1"/>
  <c r="I130" i="1" s="1"/>
  <c r="A130" i="1"/>
  <c r="O127" i="1"/>
  <c r="K129" i="1" l="1"/>
  <c r="B129" i="1" s="1"/>
  <c r="A131" i="1"/>
  <c r="D130" i="1"/>
  <c r="E130" i="1" s="1"/>
  <c r="G130" i="1" s="1"/>
  <c r="H131" i="1" s="1"/>
  <c r="L130" i="1"/>
  <c r="I131" i="1" s="1"/>
  <c r="M129" i="1"/>
  <c r="N129" i="1" s="1"/>
  <c r="C130" i="1" s="1"/>
  <c r="J130" i="1"/>
  <c r="Q130" i="1"/>
  <c r="P130" i="1"/>
  <c r="O128" i="1"/>
  <c r="K130" i="1" l="1"/>
  <c r="B130" i="1" s="1"/>
  <c r="M130" i="1"/>
  <c r="N130" i="1" s="1"/>
  <c r="C131" i="1" s="1"/>
  <c r="Q131" i="1"/>
  <c r="J131" i="1"/>
  <c r="P131" i="1"/>
  <c r="O129" i="1"/>
  <c r="D131" i="1"/>
  <c r="E131" i="1" s="1"/>
  <c r="G131" i="1" s="1"/>
  <c r="H132" i="1" s="1"/>
  <c r="A132" i="1"/>
  <c r="L131" i="1"/>
  <c r="I132" i="1" s="1"/>
  <c r="K131" i="1" l="1"/>
  <c r="B131" i="1" s="1"/>
  <c r="D132" i="1"/>
  <c r="E132" i="1" s="1"/>
  <c r="G132" i="1" s="1"/>
  <c r="H133" i="1" s="1"/>
  <c r="A133" i="1"/>
  <c r="L132" i="1"/>
  <c r="I133" i="1" s="1"/>
  <c r="O130" i="1"/>
  <c r="P132" i="1"/>
  <c r="M131" i="1"/>
  <c r="N131" i="1" s="1"/>
  <c r="C132" i="1" s="1"/>
  <c r="Q132" i="1"/>
  <c r="J132" i="1"/>
  <c r="K132" i="1" l="1"/>
  <c r="B132" i="1" s="1"/>
  <c r="D133" i="1"/>
  <c r="E133" i="1" s="1"/>
  <c r="G133" i="1" s="1"/>
  <c r="H134" i="1" s="1"/>
  <c r="A134" i="1"/>
  <c r="L133" i="1"/>
  <c r="I134" i="1" s="1"/>
  <c r="O131" i="1"/>
  <c r="Q133" i="1"/>
  <c r="P133" i="1"/>
  <c r="M132" i="1"/>
  <c r="N132" i="1" s="1"/>
  <c r="C133" i="1" s="1"/>
  <c r="J133" i="1"/>
  <c r="K133" i="1" l="1"/>
  <c r="B133" i="1" s="1"/>
  <c r="P134" i="1"/>
  <c r="M133" i="1"/>
  <c r="N133" i="1" s="1"/>
  <c r="C134" i="1" s="1"/>
  <c r="J134" i="1"/>
  <c r="Q134" i="1"/>
  <c r="D134" i="1"/>
  <c r="E134" i="1" s="1"/>
  <c r="G134" i="1" s="1"/>
  <c r="H135" i="1" s="1"/>
  <c r="L134" i="1"/>
  <c r="I135" i="1" s="1"/>
  <c r="A135" i="1"/>
  <c r="O132" i="1"/>
  <c r="K134" i="1" l="1"/>
  <c r="B134" i="1" s="1"/>
  <c r="P135" i="1"/>
  <c r="J135" i="1"/>
  <c r="M134" i="1"/>
  <c r="N134" i="1" s="1"/>
  <c r="C135" i="1" s="1"/>
  <c r="Q135" i="1"/>
  <c r="O133" i="1"/>
  <c r="D135" i="1"/>
  <c r="E135" i="1" s="1"/>
  <c r="G135" i="1" s="1"/>
  <c r="H136" i="1" s="1"/>
  <c r="A136" i="1"/>
  <c r="L135" i="1"/>
  <c r="I136" i="1" s="1"/>
  <c r="K135" i="1" l="1"/>
  <c r="B135" i="1" s="1"/>
  <c r="J136" i="1"/>
  <c r="P136" i="1"/>
  <c r="M135" i="1"/>
  <c r="N135" i="1" s="1"/>
  <c r="C136" i="1" s="1"/>
  <c r="Q136" i="1"/>
  <c r="O134" i="1"/>
  <c r="D136" i="1"/>
  <c r="E136" i="1" s="1"/>
  <c r="G136" i="1" s="1"/>
  <c r="H137" i="1" s="1"/>
  <c r="L136" i="1"/>
  <c r="I137" i="1" s="1"/>
  <c r="A137" i="1"/>
  <c r="K136" i="1" l="1"/>
  <c r="B136" i="1" s="1"/>
  <c r="D137" i="1"/>
  <c r="E137" i="1" s="1"/>
  <c r="G137" i="1" s="1"/>
  <c r="H138" i="1" s="1"/>
  <c r="A138" i="1"/>
  <c r="L137" i="1"/>
  <c r="I138" i="1" s="1"/>
  <c r="O135" i="1"/>
  <c r="P137" i="1"/>
  <c r="J137" i="1"/>
  <c r="M136" i="1"/>
  <c r="N136" i="1" s="1"/>
  <c r="C137" i="1" s="1"/>
  <c r="Q137" i="1"/>
  <c r="K137" i="1" l="1"/>
  <c r="Q138" i="1"/>
  <c r="M137" i="1"/>
  <c r="N137" i="1" s="1"/>
  <c r="C138" i="1" s="1"/>
  <c r="J138" i="1"/>
  <c r="P138" i="1"/>
  <c r="O136" i="1"/>
  <c r="D138" i="1"/>
  <c r="E138" i="1" s="1"/>
  <c r="G138" i="1" s="1"/>
  <c r="H139" i="1" s="1"/>
  <c r="A139" i="1"/>
  <c r="L138" i="1"/>
  <c r="I139" i="1" s="1"/>
  <c r="O137" i="1" l="1"/>
  <c r="B137" i="1"/>
  <c r="K138" i="1"/>
  <c r="D139" i="1"/>
  <c r="E139" i="1" s="1"/>
  <c r="G139" i="1" s="1"/>
  <c r="H140" i="1" s="1"/>
  <c r="L139" i="1"/>
  <c r="I140" i="1" s="1"/>
  <c r="A140" i="1"/>
  <c r="P139" i="1"/>
  <c r="Q139" i="1"/>
  <c r="J139" i="1"/>
  <c r="M138" i="1"/>
  <c r="N138" i="1" s="1"/>
  <c r="C139" i="1" s="1"/>
  <c r="K139" i="1" l="1"/>
  <c r="O138" i="1"/>
  <c r="D140" i="1"/>
  <c r="E140" i="1" s="1"/>
  <c r="G140" i="1" s="1"/>
  <c r="H141" i="1" s="1"/>
  <c r="A141" i="1"/>
  <c r="L140" i="1"/>
  <c r="I141" i="1" s="1"/>
  <c r="Q140" i="1"/>
  <c r="M139" i="1"/>
  <c r="N139" i="1" s="1"/>
  <c r="C140" i="1" s="1"/>
  <c r="J140" i="1"/>
  <c r="P140" i="1"/>
  <c r="B138" i="1"/>
  <c r="O139" i="1" l="1"/>
  <c r="K140" i="1"/>
  <c r="J141" i="1"/>
  <c r="P141" i="1"/>
  <c r="M140" i="1"/>
  <c r="N140" i="1" s="1"/>
  <c r="C141" i="1" s="1"/>
  <c r="Q141" i="1"/>
  <c r="D141" i="1"/>
  <c r="E141" i="1" s="1"/>
  <c r="G141" i="1" s="1"/>
  <c r="H142" i="1" s="1"/>
  <c r="A142" i="1"/>
  <c r="L141" i="1"/>
  <c r="I142" i="1" s="1"/>
  <c r="B139" i="1"/>
  <c r="O140" i="1" l="1"/>
  <c r="M141" i="1"/>
  <c r="N141" i="1" s="1"/>
  <c r="C142" i="1" s="1"/>
  <c r="J142" i="1"/>
  <c r="P142" i="1"/>
  <c r="Q142" i="1"/>
  <c r="K141" i="1"/>
  <c r="D142" i="1"/>
  <c r="E142" i="1" s="1"/>
  <c r="G142" i="1" s="1"/>
  <c r="H143" i="1" s="1"/>
  <c r="L142" i="1"/>
  <c r="I143" i="1" s="1"/>
  <c r="A143" i="1"/>
  <c r="B140" i="1"/>
  <c r="O141" i="1" l="1"/>
  <c r="B141" i="1"/>
  <c r="D143" i="1"/>
  <c r="E143" i="1" s="1"/>
  <c r="G143" i="1" s="1"/>
  <c r="H144" i="1" s="1"/>
  <c r="L143" i="1"/>
  <c r="I144" i="1" s="1"/>
  <c r="A144" i="1"/>
  <c r="K142" i="1"/>
  <c r="M142" i="1"/>
  <c r="N142" i="1" s="1"/>
  <c r="C143" i="1" s="1"/>
  <c r="Q143" i="1"/>
  <c r="J143" i="1"/>
  <c r="P143" i="1"/>
  <c r="K143" i="1" l="1"/>
  <c r="O142" i="1"/>
  <c r="B142" i="1"/>
  <c r="Q144" i="1"/>
  <c r="J144" i="1"/>
  <c r="M143" i="1"/>
  <c r="N143" i="1" s="1"/>
  <c r="C144" i="1" s="1"/>
  <c r="P144" i="1"/>
  <c r="A145" i="1"/>
  <c r="D144" i="1"/>
  <c r="E144" i="1" s="1"/>
  <c r="G144" i="1" s="1"/>
  <c r="H145" i="1" s="1"/>
  <c r="L144" i="1"/>
  <c r="I145" i="1" s="1"/>
  <c r="O143" i="1" l="1"/>
  <c r="K144" i="1"/>
  <c r="M144" i="1"/>
  <c r="N144" i="1" s="1"/>
  <c r="C145" i="1" s="1"/>
  <c r="P145" i="1"/>
  <c r="Q145" i="1"/>
  <c r="J145" i="1"/>
  <c r="B143" i="1"/>
  <c r="D145" i="1"/>
  <c r="E145" i="1" s="1"/>
  <c r="G145" i="1" s="1"/>
  <c r="H146" i="1" s="1"/>
  <c r="A146" i="1"/>
  <c r="L145" i="1"/>
  <c r="I146" i="1" s="1"/>
  <c r="O144" i="1" l="1"/>
  <c r="K145" i="1"/>
  <c r="P146" i="1"/>
  <c r="Q146" i="1"/>
  <c r="M145" i="1"/>
  <c r="N145" i="1" s="1"/>
  <c r="C146" i="1" s="1"/>
  <c r="J146" i="1"/>
  <c r="D146" i="1"/>
  <c r="E146" i="1" s="1"/>
  <c r="G146" i="1" s="1"/>
  <c r="H147" i="1" s="1"/>
  <c r="L146" i="1"/>
  <c r="I147" i="1" s="1"/>
  <c r="A147" i="1"/>
  <c r="B144" i="1"/>
  <c r="O145" i="1" l="1"/>
  <c r="K146" i="1"/>
  <c r="B146" i="1" s="1"/>
  <c r="D147" i="1"/>
  <c r="E147" i="1" s="1"/>
  <c r="G147" i="1" s="1"/>
  <c r="H148" i="1" s="1"/>
  <c r="A148" i="1"/>
  <c r="L147" i="1"/>
  <c r="I148" i="1" s="1"/>
  <c r="Q147" i="1"/>
  <c r="J147" i="1"/>
  <c r="M146" i="1"/>
  <c r="N146" i="1" s="1"/>
  <c r="C147" i="1" s="1"/>
  <c r="P147" i="1"/>
  <c r="B145" i="1"/>
  <c r="K147" i="1" l="1"/>
  <c r="B147" i="1" s="1"/>
  <c r="Q148" i="1"/>
  <c r="J148" i="1"/>
  <c r="P148" i="1"/>
  <c r="M147" i="1"/>
  <c r="N147" i="1" s="1"/>
  <c r="C148" i="1" s="1"/>
  <c r="D148" i="1"/>
  <c r="E148" i="1" s="1"/>
  <c r="G148" i="1" s="1"/>
  <c r="H149" i="1" s="1"/>
  <c r="L148" i="1"/>
  <c r="I149" i="1" s="1"/>
  <c r="A149" i="1"/>
  <c r="O146" i="1"/>
  <c r="K148" i="1" l="1"/>
  <c r="Q149" i="1"/>
  <c r="J149" i="1"/>
  <c r="M148" i="1"/>
  <c r="N148" i="1" s="1"/>
  <c r="C149" i="1" s="1"/>
  <c r="P149" i="1"/>
  <c r="O147" i="1"/>
  <c r="D149" i="1"/>
  <c r="E149" i="1" s="1"/>
  <c r="G149" i="1" s="1"/>
  <c r="H150" i="1" s="1"/>
  <c r="A150" i="1"/>
  <c r="L149" i="1"/>
  <c r="I150" i="1" s="1"/>
  <c r="O148" i="1" l="1"/>
  <c r="K149" i="1"/>
  <c r="B148" i="1"/>
  <c r="P150" i="1"/>
  <c r="Q150" i="1"/>
  <c r="M149" i="1"/>
  <c r="N149" i="1" s="1"/>
  <c r="C150" i="1" s="1"/>
  <c r="J150" i="1"/>
  <c r="D150" i="1"/>
  <c r="E150" i="1" s="1"/>
  <c r="G150" i="1" s="1"/>
  <c r="H151" i="1" s="1"/>
  <c r="A151" i="1"/>
  <c r="L150" i="1"/>
  <c r="I151" i="1" s="1"/>
  <c r="O149" i="1" l="1"/>
  <c r="K150" i="1"/>
  <c r="B150" i="1" s="1"/>
  <c r="D151" i="1"/>
  <c r="E151" i="1" s="1"/>
  <c r="G151" i="1" s="1"/>
  <c r="H152" i="1" s="1"/>
  <c r="L151" i="1"/>
  <c r="I152" i="1" s="1"/>
  <c r="A152" i="1"/>
  <c r="B149" i="1"/>
  <c r="P151" i="1"/>
  <c r="Q151" i="1"/>
  <c r="M150" i="1"/>
  <c r="N150" i="1" s="1"/>
  <c r="C151" i="1" s="1"/>
  <c r="J151" i="1"/>
  <c r="K151" i="1" l="1"/>
  <c r="B151" i="1" s="1"/>
  <c r="D152" i="1"/>
  <c r="E152" i="1" s="1"/>
  <c r="G152" i="1" s="1"/>
  <c r="H153" i="1" s="1"/>
  <c r="L152" i="1"/>
  <c r="I153" i="1" s="1"/>
  <c r="A153" i="1"/>
  <c r="O150" i="1"/>
  <c r="J152" i="1"/>
  <c r="P152" i="1"/>
  <c r="M151" i="1"/>
  <c r="N151" i="1" s="1"/>
  <c r="C152" i="1" s="1"/>
  <c r="Q152" i="1"/>
  <c r="K152" i="1" l="1"/>
  <c r="B152" i="1" s="1"/>
  <c r="J153" i="1"/>
  <c r="P153" i="1"/>
  <c r="M152" i="1"/>
  <c r="N152" i="1" s="1"/>
  <c r="C153" i="1" s="1"/>
  <c r="Q153" i="1"/>
  <c r="O151" i="1"/>
  <c r="D153" i="1"/>
  <c r="E153" i="1" s="1"/>
  <c r="G153" i="1" s="1"/>
  <c r="H154" i="1" s="1"/>
  <c r="L153" i="1"/>
  <c r="I154" i="1" s="1"/>
  <c r="A154" i="1"/>
  <c r="K153" i="1" l="1"/>
  <c r="B153" i="1" s="1"/>
  <c r="D154" i="1"/>
  <c r="E154" i="1" s="1"/>
  <c r="G154" i="1" s="1"/>
  <c r="H155" i="1" s="1"/>
  <c r="L154" i="1"/>
  <c r="I155" i="1" s="1"/>
  <c r="A155" i="1"/>
  <c r="O152" i="1"/>
  <c r="J154" i="1"/>
  <c r="P154" i="1"/>
  <c r="M153" i="1"/>
  <c r="N153" i="1" s="1"/>
  <c r="C154" i="1" s="1"/>
  <c r="Q154" i="1"/>
  <c r="K154" i="1" l="1"/>
  <c r="B154" i="1" s="1"/>
  <c r="D155" i="1"/>
  <c r="E155" i="1" s="1"/>
  <c r="G155" i="1" s="1"/>
  <c r="H156" i="1" s="1"/>
  <c r="A156" i="1"/>
  <c r="L155" i="1"/>
  <c r="I156" i="1" s="1"/>
  <c r="J155" i="1"/>
  <c r="P155" i="1"/>
  <c r="M154" i="1"/>
  <c r="N154" i="1" s="1"/>
  <c r="C155" i="1" s="1"/>
  <c r="Q155" i="1"/>
  <c r="O153" i="1"/>
  <c r="K155" i="1" l="1"/>
  <c r="B155" i="1" s="1"/>
  <c r="Q156" i="1"/>
  <c r="J156" i="1"/>
  <c r="M155" i="1"/>
  <c r="N155" i="1" s="1"/>
  <c r="C156" i="1" s="1"/>
  <c r="P156" i="1"/>
  <c r="D156" i="1"/>
  <c r="E156" i="1" s="1"/>
  <c r="G156" i="1" s="1"/>
  <c r="H157" i="1" s="1"/>
  <c r="A157" i="1"/>
  <c r="L156" i="1"/>
  <c r="I157" i="1" s="1"/>
  <c r="O154" i="1"/>
  <c r="K156" i="1" l="1"/>
  <c r="B156" i="1" s="1"/>
  <c r="M156" i="1"/>
  <c r="N156" i="1" s="1"/>
  <c r="C157" i="1" s="1"/>
  <c r="P157" i="1"/>
  <c r="Q157" i="1"/>
  <c r="J157" i="1"/>
  <c r="D157" i="1"/>
  <c r="E157" i="1" s="1"/>
  <c r="G157" i="1" s="1"/>
  <c r="H158" i="1" s="1"/>
  <c r="L157" i="1"/>
  <c r="I158" i="1" s="1"/>
  <c r="A158" i="1"/>
  <c r="O155" i="1"/>
  <c r="K157" i="1" l="1"/>
  <c r="B157" i="1" s="1"/>
  <c r="L158" i="1"/>
  <c r="I159" i="1" s="1"/>
  <c r="D158" i="1"/>
  <c r="E158" i="1" s="1"/>
  <c r="G158" i="1" s="1"/>
  <c r="H159" i="1" s="1"/>
  <c r="A159" i="1"/>
  <c r="Q158" i="1"/>
  <c r="J158" i="1"/>
  <c r="P158" i="1"/>
  <c r="M157" i="1"/>
  <c r="N157" i="1" s="1"/>
  <c r="C158" i="1" s="1"/>
  <c r="O156" i="1"/>
  <c r="K158" i="1" l="1"/>
  <c r="B158" i="1" s="1"/>
  <c r="M158" i="1"/>
  <c r="N158" i="1" s="1"/>
  <c r="C159" i="1" s="1"/>
  <c r="Q159" i="1"/>
  <c r="P159" i="1"/>
  <c r="J159" i="1"/>
  <c r="L159" i="1"/>
  <c r="I160" i="1" s="1"/>
  <c r="D159" i="1"/>
  <c r="E159" i="1" s="1"/>
  <c r="G159" i="1" s="1"/>
  <c r="H160" i="1" s="1"/>
  <c r="A160" i="1"/>
  <c r="O157" i="1"/>
  <c r="K159" i="1" l="1"/>
  <c r="B159" i="1" s="1"/>
  <c r="L160" i="1"/>
  <c r="I161" i="1" s="1"/>
  <c r="D160" i="1"/>
  <c r="E160" i="1" s="1"/>
  <c r="G160" i="1" s="1"/>
  <c r="H161" i="1" s="1"/>
  <c r="A161" i="1"/>
  <c r="O158" i="1"/>
  <c r="M159" i="1"/>
  <c r="N159" i="1" s="1"/>
  <c r="C160" i="1" s="1"/>
  <c r="P160" i="1"/>
  <c r="Q160" i="1"/>
  <c r="J160" i="1"/>
  <c r="K160" i="1" l="1"/>
  <c r="B160" i="1" s="1"/>
  <c r="L161" i="1"/>
  <c r="I162" i="1" s="1"/>
  <c r="D161" i="1"/>
  <c r="E161" i="1" s="1"/>
  <c r="G161" i="1" s="1"/>
  <c r="H162" i="1" s="1"/>
  <c r="A162" i="1"/>
  <c r="M160" i="1"/>
  <c r="N160" i="1" s="1"/>
  <c r="C161" i="1" s="1"/>
  <c r="J161" i="1"/>
  <c r="P161" i="1"/>
  <c r="Q161" i="1"/>
  <c r="O159" i="1"/>
  <c r="K161" i="1" l="1"/>
  <c r="B161" i="1" s="1"/>
  <c r="M161" i="1"/>
  <c r="N161" i="1" s="1"/>
  <c r="C162" i="1" s="1"/>
  <c r="Q162" i="1"/>
  <c r="J162" i="1"/>
  <c r="P162" i="1"/>
  <c r="A163" i="1"/>
  <c r="L162" i="1"/>
  <c r="I163" i="1" s="1"/>
  <c r="D162" i="1"/>
  <c r="E162" i="1" s="1"/>
  <c r="G162" i="1" s="1"/>
  <c r="H163" i="1" s="1"/>
  <c r="O160" i="1"/>
  <c r="K162" i="1" l="1"/>
  <c r="B162" i="1" s="1"/>
  <c r="M162" i="1"/>
  <c r="N162" i="1" s="1"/>
  <c r="C163" i="1" s="1"/>
  <c r="Q163" i="1"/>
  <c r="J163" i="1"/>
  <c r="P163" i="1"/>
  <c r="A164" i="1"/>
  <c r="L163" i="1"/>
  <c r="I164" i="1" s="1"/>
  <c r="D163" i="1"/>
  <c r="E163" i="1" s="1"/>
  <c r="G163" i="1" s="1"/>
  <c r="H164" i="1" s="1"/>
  <c r="O161" i="1"/>
  <c r="K163" i="1" l="1"/>
  <c r="B163" i="1" s="1"/>
  <c r="M163" i="1"/>
  <c r="N163" i="1" s="1"/>
  <c r="C164" i="1" s="1"/>
  <c r="Q164" i="1"/>
  <c r="P164" i="1"/>
  <c r="J164" i="1"/>
  <c r="L164" i="1"/>
  <c r="I165" i="1" s="1"/>
  <c r="A165" i="1"/>
  <c r="D164" i="1"/>
  <c r="E164" i="1" s="1"/>
  <c r="G164" i="1" s="1"/>
  <c r="H165" i="1" s="1"/>
  <c r="O162" i="1"/>
  <c r="K164" i="1" l="1"/>
  <c r="B164" i="1" s="1"/>
  <c r="M164" i="1"/>
  <c r="N164" i="1" s="1"/>
  <c r="C165" i="1" s="1"/>
  <c r="J165" i="1"/>
  <c r="P165" i="1"/>
  <c r="Q165" i="1"/>
  <c r="O163" i="1"/>
  <c r="L165" i="1"/>
  <c r="I166" i="1" s="1"/>
  <c r="D165" i="1"/>
  <c r="E165" i="1" s="1"/>
  <c r="G165" i="1" s="1"/>
  <c r="H166" i="1" s="1"/>
  <c r="A166" i="1"/>
  <c r="K165" i="1" l="1"/>
  <c r="B165" i="1" s="1"/>
  <c r="M165" i="1"/>
  <c r="N165" i="1" s="1"/>
  <c r="C166" i="1" s="1"/>
  <c r="J166" i="1"/>
  <c r="P166" i="1"/>
  <c r="Q166" i="1"/>
  <c r="A167" i="1"/>
  <c r="L166" i="1"/>
  <c r="I167" i="1" s="1"/>
  <c r="D166" i="1"/>
  <c r="E166" i="1" s="1"/>
  <c r="G166" i="1" s="1"/>
  <c r="H167" i="1" s="1"/>
  <c r="O164" i="1"/>
  <c r="K166" i="1" l="1"/>
  <c r="B166" i="1" s="1"/>
  <c r="M166" i="1"/>
  <c r="N166" i="1" s="1"/>
  <c r="C167" i="1" s="1"/>
  <c r="P167" i="1"/>
  <c r="J167" i="1"/>
  <c r="Q167" i="1"/>
  <c r="O165" i="1"/>
  <c r="L167" i="1"/>
  <c r="I168" i="1" s="1"/>
  <c r="D167" i="1"/>
  <c r="E167" i="1" s="1"/>
  <c r="G167" i="1" s="1"/>
  <c r="H168" i="1" s="1"/>
  <c r="A168" i="1"/>
  <c r="K167" i="1" l="1"/>
  <c r="B167" i="1" s="1"/>
  <c r="M167" i="1"/>
  <c r="N167" i="1" s="1"/>
  <c r="C168" i="1" s="1"/>
  <c r="P168" i="1"/>
  <c r="Q168" i="1"/>
  <c r="J168" i="1"/>
  <c r="A169" i="1"/>
  <c r="L168" i="1"/>
  <c r="I169" i="1" s="1"/>
  <c r="D168" i="1"/>
  <c r="E168" i="1" s="1"/>
  <c r="G168" i="1" s="1"/>
  <c r="H169" i="1" s="1"/>
  <c r="O166" i="1"/>
  <c r="K168" i="1" l="1"/>
  <c r="B168" i="1" s="1"/>
  <c r="M168" i="1"/>
  <c r="N168" i="1" s="1"/>
  <c r="C169" i="1" s="1"/>
  <c r="J169" i="1"/>
  <c r="P169" i="1"/>
  <c r="Q169" i="1"/>
  <c r="O167" i="1"/>
  <c r="L169" i="1"/>
  <c r="I170" i="1" s="1"/>
  <c r="D169" i="1"/>
  <c r="E169" i="1" s="1"/>
  <c r="G169" i="1" s="1"/>
  <c r="H170" i="1" s="1"/>
  <c r="A170" i="1"/>
  <c r="K169" i="1" l="1"/>
  <c r="B169" i="1" s="1"/>
  <c r="M169" i="1"/>
  <c r="N169" i="1" s="1"/>
  <c r="C170" i="1" s="1"/>
  <c r="Q170" i="1"/>
  <c r="J170" i="1"/>
  <c r="P170" i="1"/>
  <c r="A171" i="1"/>
  <c r="L170" i="1"/>
  <c r="I171" i="1" s="1"/>
  <c r="D170" i="1"/>
  <c r="E170" i="1" s="1"/>
  <c r="G170" i="1" s="1"/>
  <c r="H171" i="1" s="1"/>
  <c r="O168" i="1"/>
  <c r="K170" i="1" l="1"/>
  <c r="B170" i="1" s="1"/>
  <c r="M170" i="1"/>
  <c r="N170" i="1" s="1"/>
  <c r="C171" i="1" s="1"/>
  <c r="Q171" i="1"/>
  <c r="J171" i="1"/>
  <c r="P171" i="1"/>
  <c r="O169" i="1"/>
  <c r="A172" i="1"/>
  <c r="L171" i="1"/>
  <c r="I172" i="1" s="1"/>
  <c r="D171" i="1"/>
  <c r="E171" i="1" s="1"/>
  <c r="G171" i="1" s="1"/>
  <c r="H172" i="1" s="1"/>
  <c r="K171" i="1" l="1"/>
  <c r="B171" i="1" s="1"/>
  <c r="A173" i="1"/>
  <c r="L172" i="1"/>
  <c r="I173" i="1" s="1"/>
  <c r="D172" i="1"/>
  <c r="E172" i="1" s="1"/>
  <c r="G172" i="1" s="1"/>
  <c r="H173" i="1" s="1"/>
  <c r="O170" i="1"/>
  <c r="M171" i="1"/>
  <c r="N171" i="1" s="1"/>
  <c r="C172" i="1" s="1"/>
  <c r="P172" i="1"/>
  <c r="J172" i="1"/>
  <c r="Q172" i="1"/>
  <c r="K172" i="1" l="1"/>
  <c r="B172" i="1" s="1"/>
  <c r="L173" i="1"/>
  <c r="I174" i="1" s="1"/>
  <c r="A174" i="1"/>
  <c r="D173" i="1"/>
  <c r="E173" i="1" s="1"/>
  <c r="G173" i="1" s="1"/>
  <c r="H174" i="1" s="1"/>
  <c r="O171" i="1"/>
  <c r="M172" i="1"/>
  <c r="N172" i="1" s="1"/>
  <c r="C173" i="1" s="1"/>
  <c r="Q173" i="1"/>
  <c r="P173" i="1"/>
  <c r="J173" i="1"/>
  <c r="K173" i="1" l="1"/>
  <c r="Q174" i="1"/>
  <c r="M173" i="1"/>
  <c r="N173" i="1" s="1"/>
  <c r="C174" i="1" s="1"/>
  <c r="J174" i="1"/>
  <c r="P174" i="1"/>
  <c r="O172" i="1"/>
  <c r="A175" i="1"/>
  <c r="L174" i="1"/>
  <c r="I175" i="1" s="1"/>
  <c r="D174" i="1"/>
  <c r="E174" i="1" s="1"/>
  <c r="G174" i="1" s="1"/>
  <c r="H175" i="1" s="1"/>
  <c r="O173" i="1" l="1"/>
  <c r="B173" i="1"/>
  <c r="K174" i="1"/>
  <c r="B174" i="1" s="1"/>
  <c r="L175" i="1"/>
  <c r="I176" i="1" s="1"/>
  <c r="D175" i="1"/>
  <c r="E175" i="1" s="1"/>
  <c r="G175" i="1" s="1"/>
  <c r="H176" i="1" s="1"/>
  <c r="A176" i="1"/>
  <c r="M174" i="1"/>
  <c r="N174" i="1" s="1"/>
  <c r="C175" i="1" s="1"/>
  <c r="P175" i="1"/>
  <c r="J175" i="1"/>
  <c r="Q175" i="1"/>
  <c r="K175" i="1" l="1"/>
  <c r="B175" i="1" s="1"/>
  <c r="A177" i="1"/>
  <c r="L176" i="1"/>
  <c r="I177" i="1" s="1"/>
  <c r="D176" i="1"/>
  <c r="E176" i="1" s="1"/>
  <c r="G176" i="1" s="1"/>
  <c r="H177" i="1" s="1"/>
  <c r="O174" i="1"/>
  <c r="M175" i="1"/>
  <c r="N175" i="1" s="1"/>
  <c r="C176" i="1" s="1"/>
  <c r="P176" i="1"/>
  <c r="Q176" i="1"/>
  <c r="J176" i="1"/>
  <c r="K176" i="1" l="1"/>
  <c r="B176" i="1" s="1"/>
  <c r="O175" i="1"/>
  <c r="M176" i="1"/>
  <c r="N176" i="1" s="1"/>
  <c r="C177" i="1" s="1"/>
  <c r="J177" i="1"/>
  <c r="P177" i="1"/>
  <c r="Q177" i="1"/>
  <c r="L177" i="1"/>
  <c r="I178" i="1" s="1"/>
  <c r="D177" i="1"/>
  <c r="E177" i="1" s="1"/>
  <c r="G177" i="1" s="1"/>
  <c r="H178" i="1" s="1"/>
  <c r="A178" i="1"/>
  <c r="K177" i="1" l="1"/>
  <c r="B177" i="1" s="1"/>
  <c r="M177" i="1"/>
  <c r="N177" i="1" s="1"/>
  <c r="C178" i="1" s="1"/>
  <c r="J178" i="1"/>
  <c r="P178" i="1"/>
  <c r="Q178" i="1"/>
  <c r="L178" i="1"/>
  <c r="I179" i="1" s="1"/>
  <c r="D178" i="1"/>
  <c r="E178" i="1" s="1"/>
  <c r="G178" i="1" s="1"/>
  <c r="H179" i="1" s="1"/>
  <c r="A179" i="1"/>
  <c r="O176" i="1"/>
  <c r="K178" i="1" l="1"/>
  <c r="B178" i="1" s="1"/>
  <c r="L179" i="1"/>
  <c r="I180" i="1" s="1"/>
  <c r="D179" i="1"/>
  <c r="E179" i="1" s="1"/>
  <c r="G179" i="1" s="1"/>
  <c r="H180" i="1" s="1"/>
  <c r="A180" i="1"/>
  <c r="O177" i="1"/>
  <c r="M178" i="1"/>
  <c r="N178" i="1" s="1"/>
  <c r="C179" i="1" s="1"/>
  <c r="Q179" i="1"/>
  <c r="J179" i="1"/>
  <c r="P179" i="1"/>
  <c r="K179" i="1" l="1"/>
  <c r="B179" i="1" s="1"/>
  <c r="A181" i="1"/>
  <c r="L180" i="1"/>
  <c r="I181" i="1" s="1"/>
  <c r="D180" i="1"/>
  <c r="E180" i="1" s="1"/>
  <c r="G180" i="1" s="1"/>
  <c r="H181" i="1" s="1"/>
  <c r="O178" i="1"/>
  <c r="M179" i="1"/>
  <c r="N179" i="1" s="1"/>
  <c r="C180" i="1" s="1"/>
  <c r="P180" i="1"/>
  <c r="J180" i="1"/>
  <c r="Q180" i="1"/>
  <c r="K180" i="1" l="1"/>
  <c r="B180" i="1" s="1"/>
  <c r="O179" i="1"/>
  <c r="M180" i="1"/>
  <c r="N180" i="1" s="1"/>
  <c r="C181" i="1" s="1"/>
  <c r="P181" i="1"/>
  <c r="Q181" i="1"/>
  <c r="J181" i="1"/>
  <c r="L181" i="1"/>
  <c r="I182" i="1" s="1"/>
  <c r="D181" i="1"/>
  <c r="E181" i="1" s="1"/>
  <c r="G181" i="1" s="1"/>
  <c r="H182" i="1" s="1"/>
  <c r="A182" i="1"/>
  <c r="K181" i="1" l="1"/>
  <c r="B181" i="1" s="1"/>
  <c r="O180" i="1"/>
  <c r="M181" i="1"/>
  <c r="N181" i="1" s="1"/>
  <c r="C182" i="1" s="1"/>
  <c r="P182" i="1"/>
  <c r="J182" i="1"/>
  <c r="Q182" i="1"/>
  <c r="D182" i="1"/>
  <c r="E182" i="1" s="1"/>
  <c r="G182" i="1" s="1"/>
  <c r="H183" i="1" s="1"/>
  <c r="L182" i="1"/>
  <c r="I183" i="1" s="1"/>
  <c r="A183" i="1"/>
  <c r="K182" i="1" l="1"/>
  <c r="B182" i="1" s="1"/>
  <c r="D183" i="1"/>
  <c r="E183" i="1" s="1"/>
  <c r="G183" i="1" s="1"/>
  <c r="H184" i="1" s="1"/>
  <c r="A184" i="1"/>
  <c r="L183" i="1"/>
  <c r="I184" i="1" s="1"/>
  <c r="O181" i="1"/>
  <c r="P183" i="1"/>
  <c r="M182" i="1"/>
  <c r="N182" i="1" s="1"/>
  <c r="C183" i="1" s="1"/>
  <c r="Q183" i="1"/>
  <c r="J183" i="1"/>
  <c r="K183" i="1" l="1"/>
  <c r="B183" i="1" s="1"/>
  <c r="P184" i="1"/>
  <c r="M183" i="1"/>
  <c r="N183" i="1" s="1"/>
  <c r="C184" i="1" s="1"/>
  <c r="Q184" i="1"/>
  <c r="J184" i="1"/>
  <c r="D184" i="1"/>
  <c r="E184" i="1" s="1"/>
  <c r="G184" i="1" s="1"/>
  <c r="H185" i="1" s="1"/>
  <c r="L184" i="1"/>
  <c r="I185" i="1" s="1"/>
  <c r="A185" i="1"/>
  <c r="O182" i="1"/>
  <c r="O183" i="1" l="1"/>
  <c r="K184" i="1"/>
  <c r="B184" i="1" s="1"/>
  <c r="A186" i="1"/>
  <c r="D185" i="1"/>
  <c r="E185" i="1" s="1"/>
  <c r="G185" i="1" s="1"/>
  <c r="H186" i="1" s="1"/>
  <c r="L185" i="1"/>
  <c r="I186" i="1" s="1"/>
  <c r="P185" i="1"/>
  <c r="M184" i="1"/>
  <c r="N184" i="1" s="1"/>
  <c r="C185" i="1" s="1"/>
  <c r="Q185" i="1"/>
  <c r="J185" i="1"/>
  <c r="K185" i="1" l="1"/>
  <c r="B185" i="1" s="1"/>
  <c r="P186" i="1"/>
  <c r="Q186" i="1"/>
  <c r="J186" i="1"/>
  <c r="M185" i="1"/>
  <c r="N185" i="1" s="1"/>
  <c r="C186" i="1" s="1"/>
  <c r="O184" i="1"/>
  <c r="D186" i="1"/>
  <c r="E186" i="1" s="1"/>
  <c r="G186" i="1" s="1"/>
  <c r="H187" i="1" s="1"/>
  <c r="L186" i="1"/>
  <c r="I187" i="1" s="1"/>
  <c r="A187" i="1"/>
  <c r="K186" i="1" l="1"/>
  <c r="B186" i="1" s="1"/>
  <c r="D187" i="1"/>
  <c r="E187" i="1" s="1"/>
  <c r="G187" i="1" s="1"/>
  <c r="H188" i="1" s="1"/>
  <c r="A188" i="1"/>
  <c r="L187" i="1"/>
  <c r="I188" i="1" s="1"/>
  <c r="O185" i="1"/>
  <c r="Q187" i="1"/>
  <c r="J187" i="1"/>
  <c r="M186" i="1"/>
  <c r="N186" i="1" s="1"/>
  <c r="C187" i="1" s="1"/>
  <c r="P187" i="1"/>
  <c r="K187" i="1" l="1"/>
  <c r="B187" i="1" s="1"/>
  <c r="Q188" i="1"/>
  <c r="J188" i="1"/>
  <c r="M187" i="1"/>
  <c r="N187" i="1" s="1"/>
  <c r="C188" i="1" s="1"/>
  <c r="P188" i="1"/>
  <c r="D188" i="1"/>
  <c r="E188" i="1" s="1"/>
  <c r="G188" i="1" s="1"/>
  <c r="H189" i="1" s="1"/>
  <c r="L188" i="1"/>
  <c r="I189" i="1" s="1"/>
  <c r="A189" i="1"/>
  <c r="O186" i="1"/>
  <c r="K188" i="1" l="1"/>
  <c r="B188" i="1" s="1"/>
  <c r="D189" i="1"/>
  <c r="E189" i="1" s="1"/>
  <c r="G189" i="1" s="1"/>
  <c r="H190" i="1" s="1"/>
  <c r="L189" i="1"/>
  <c r="I190" i="1" s="1"/>
  <c r="A190" i="1"/>
  <c r="P189" i="1"/>
  <c r="M188" i="1"/>
  <c r="N188" i="1" s="1"/>
  <c r="C189" i="1" s="1"/>
  <c r="Q189" i="1"/>
  <c r="J189" i="1"/>
  <c r="O187" i="1"/>
  <c r="K189" i="1" l="1"/>
  <c r="B189" i="1" s="1"/>
  <c r="D190" i="1"/>
  <c r="E190" i="1" s="1"/>
  <c r="G190" i="1" s="1"/>
  <c r="H191" i="1" s="1"/>
  <c r="L190" i="1"/>
  <c r="I191" i="1" s="1"/>
  <c r="A191" i="1"/>
  <c r="O188" i="1"/>
  <c r="Q190" i="1"/>
  <c r="M189" i="1"/>
  <c r="N189" i="1" s="1"/>
  <c r="C190" i="1" s="1"/>
  <c r="J190" i="1"/>
  <c r="P190" i="1"/>
  <c r="K190" i="1" l="1"/>
  <c r="Q191" i="1"/>
  <c r="M190" i="1"/>
  <c r="N190" i="1" s="1"/>
  <c r="C191" i="1" s="1"/>
  <c r="J191" i="1"/>
  <c r="P191" i="1"/>
  <c r="O189" i="1"/>
  <c r="D191" i="1"/>
  <c r="E191" i="1" s="1"/>
  <c r="G191" i="1" s="1"/>
  <c r="L191" i="1"/>
  <c r="O190" i="1" l="1"/>
  <c r="B190" i="1"/>
  <c r="K191" i="1"/>
  <c r="B191" i="1" s="1"/>
  <c r="M191" i="1"/>
  <c r="N191" i="1" s="1"/>
  <c r="O191" i="1" l="1"/>
</calcChain>
</file>

<file path=xl/sharedStrings.xml><?xml version="1.0" encoding="utf-8"?>
<sst xmlns="http://schemas.openxmlformats.org/spreadsheetml/2006/main" count="239" uniqueCount="69">
  <si>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</si>
  <si>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</si>
  <si>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</si>
  <si>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</si>
  <si>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</si>
  <si>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</si>
  <si>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</si>
  <si>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</si>
  <si>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</si>
  <si>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</si>
  <si>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</si>
  <si>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</si>
  <si>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</si>
  <si>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</si>
  <si>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</si>
  <si>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</si>
  <si>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</si>
  <si>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</si>
  <si>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</si>
  <si>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</si>
  <si>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</si>
  <si>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</si>
  <si>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</si>
  <si>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</si>
  <si>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</si>
  <si>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</si>
  <si>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</si>
  <si>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</si>
  <si>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</si>
  <si>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</si>
  <si>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</si>
  <si>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</si>
  <si>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</si>
  <si>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</si>
  <si>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</si>
  <si>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</si>
  <si>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</si>
  <si>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</si>
  <si>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</si>
  <si>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</si>
  <si>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</si>
  <si>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</si>
  <si>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</si>
  <si>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</si>
  <si>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</si>
  <si>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</si>
  <si>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</si>
  <si>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</si>
  <si>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</si>
  <si>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</si>
  <si>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</si>
  <si>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</si>
  <si>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</si>
  <si>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</si>
  <si>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</si>
  <si>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</si>
  <si>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</si>
  <si>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</si>
  <si>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</si>
  <si>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</si>
  <si>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</si>
  <si>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</si>
  <si>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</si>
  <si>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</si>
  <si>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AF2:AS1395</t>
  </si>
  <si>
    <t>MIRACEMA TRANSMISSORA DE ENERGIA ELÉTRICA S.A. - 1ª Emissão de Notas Promissórias  - Série Única - R$ 30.000.000,00 - 30 Notas Promissórias</t>
  </si>
  <si>
    <t>105% DI</t>
  </si>
  <si>
    <t>MIRACEMA</t>
  </si>
  <si>
    <t>NC00190012X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</si>
</sst>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3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9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66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right" vertical="center"/>
    </xf>
    <xf numFmtId="10" fontId="6" fillId="3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3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 applyAlignment="1">
      <alignment horizontal="center"/>
    </xf>
    <xf numFmtId="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center"/>
    </xf>
    <xf numFmtId="9" fontId="5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173" fontId="5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5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5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right"/>
    </xf>
    <xf numFmtId="14" fontId="1" fillId="4" borderId="0" xfId="0" applyNumberFormat="1" applyFont="1" applyFill="1"/>
    <xf numFmtId="14" fontId="7" fillId="4" borderId="0" xfId="0" applyNumberFormat="1" applyFont="1" applyFill="1"/>
    <xf numFmtId="14" fontId="1" fillId="5" borderId="0" xfId="0" applyNumberFormat="1" applyFont="1" applyFill="1"/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/>
    <xf numFmtId="14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8" fillId="5" borderId="0" xfId="0" applyFont="1" applyFill="1"/>
    <xf numFmtId="166" fontId="2" fillId="5" borderId="0" xfId="0" applyNumberFormat="1" applyFont="1" applyFill="1" applyAlignment="1">
      <alignment horizontal="left"/>
    </xf>
    <xf numFmtId="169" fontId="1" fillId="5" borderId="0" xfId="0" applyNumberFormat="1" applyFont="1" applyFill="1"/>
    <xf numFmtId="168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/>
    </xf>
    <xf numFmtId="168" fontId="4" fillId="5" borderId="0" xfId="0" applyNumberFormat="1" applyFont="1" applyFill="1" applyAlignment="1">
      <alignment horizontal="fill"/>
    </xf>
    <xf numFmtId="0" fontId="3" fillId="5" borderId="0" xfId="0" applyFont="1" applyFill="1" applyAlignment="1">
      <alignment horizontal="center"/>
    </xf>
    <xf numFmtId="164" fontId="4" fillId="5" borderId="0" xfId="0" applyNumberFormat="1" applyFont="1" applyFill="1" applyAlignment="1">
      <alignment horizontal="fill"/>
    </xf>
    <xf numFmtId="170" fontId="4" fillId="5" borderId="0" xfId="0" applyNumberFormat="1" applyFont="1" applyFill="1" applyAlignment="1">
      <alignment horizontal="fill"/>
    </xf>
    <xf numFmtId="14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0" fontId="2" fillId="5" borderId="0" xfId="0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5" fillId="5" borderId="0" xfId="0" applyNumberFormat="1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166" fontId="10" fillId="5" borderId="0" xfId="0" applyNumberFormat="1" applyFont="1" applyFill="1" applyAlignment="1">
      <alignment horizontal="left"/>
    </xf>
    <xf numFmtId="0" fontId="11" fillId="5" borderId="0" xfId="0" applyFont="1" applyFill="1" applyAlignment="1">
      <alignment horizontal="left" vertical="top"/>
    </xf>
    <xf numFmtId="164" fontId="9" fillId="4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9" fillId="5" borderId="0" xfId="0" applyFont="1" applyFill="1"/>
    <xf numFmtId="14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14" fontId="12" fillId="5" borderId="0" xfId="0" applyNumberFormat="1" applyFont="1" applyFill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76200</xdr:rowOff>
    </xdr:from>
    <xdr:to>
      <xdr:col>32</xdr:col>
      <xdr:colOff>650082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2400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57150</xdr:rowOff>
    </xdr:from>
    <xdr:to>
      <xdr:col>31</xdr:col>
      <xdr:colOff>660952</xdr:colOff>
      <xdr:row>2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9375" y="200025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J144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1.42578125" style="1" customWidth="1"/>
    <col min="3" max="3" width="27.85546875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5" customWidth="1"/>
    <col min="9" max="9" width="21.42578125" style="55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22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7.85546875" style="1" customWidth="1"/>
    <col min="23" max="23" width="7.28515625" style="1" customWidth="1"/>
    <col min="24" max="24" width="15" style="1" customWidth="1"/>
    <col min="25" max="25" width="21.42578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18" width="12.42578125" style="1" customWidth="1"/>
    <col min="219" max="219" width="20.140625" style="54" customWidth="1"/>
    <col min="220" max="220" width="21.42578125" style="54" customWidth="1"/>
    <col min="221" max="221" width="27.85546875" style="54" customWidth="1"/>
    <col min="222" max="222" width="11.140625" style="54" customWidth="1"/>
    <col min="223" max="223" width="15" style="54" customWidth="1"/>
    <col min="224" max="224" width="13.7109375" style="54" customWidth="1"/>
    <col min="225" max="225" width="24" style="54" customWidth="1"/>
    <col min="226" max="226" width="15" style="54" customWidth="1"/>
    <col min="227" max="227" width="21.42578125" style="54" customWidth="1"/>
    <col min="228" max="228" width="15" style="54" customWidth="1"/>
    <col min="229" max="229" width="20.140625" style="54" customWidth="1"/>
    <col min="230" max="230" width="12.42578125" style="54" customWidth="1"/>
    <col min="231" max="231" width="17.5703125" style="54" customWidth="1"/>
    <col min="232" max="232" width="25.28515625" style="54" customWidth="1"/>
    <col min="233" max="233" width="21.42578125" style="54" customWidth="1"/>
    <col min="234" max="234" width="12.42578125" style="54" customWidth="1"/>
    <col min="235" max="235" width="20.140625" style="54" customWidth="1"/>
    <col min="236" max="236" width="24" style="54" customWidth="1"/>
    <col min="237" max="237" width="20.140625" style="54" customWidth="1"/>
    <col min="238" max="238" width="22.7109375" style="54" customWidth="1"/>
    <col min="239" max="239" width="29.140625" style="54" customWidth="1"/>
    <col min="240" max="240" width="27.85546875" style="54" customWidth="1"/>
    <col min="241" max="241" width="7.28515625" style="54" customWidth="1"/>
    <col min="242" max="242" width="15" style="54" customWidth="1"/>
    <col min="243" max="243" width="21.42578125" style="54" customWidth="1"/>
    <col min="244" max="244" width="15" style="54" customWidth="1"/>
    <col min="245" max="245" width="16.28515625" style="54" customWidth="1"/>
    <col min="246" max="246" width="13.7109375" style="54" customWidth="1"/>
    <col min="247" max="247" width="11.140625" style="54" customWidth="1"/>
    <col min="248" max="248" width="15" style="54" customWidth="1"/>
    <col min="249" max="249" width="20.140625" style="54" customWidth="1"/>
    <col min="250" max="250" width="17.5703125" style="54" customWidth="1"/>
    <col min="251" max="251" width="27.85546875" style="54" customWidth="1"/>
    <col min="252" max="252" width="26.5703125" style="54" customWidth="1"/>
    <col min="253" max="253" width="15" style="54" customWidth="1"/>
    <col min="254" max="254" width="17.5703125" style="54" customWidth="1"/>
    <col min="255" max="257" width="16.28515625" style="54" customWidth="1"/>
    <col min="258" max="258" width="20.140625" style="54" customWidth="1"/>
    <col min="259" max="259" width="15" style="54" customWidth="1"/>
    <col min="260" max="261" width="20.140625" style="54" customWidth="1"/>
    <col min="262" max="262" width="17.5703125" style="54" customWidth="1"/>
    <col min="263" max="263" width="20.140625" style="54" customWidth="1"/>
    <col min="264" max="264" width="12.42578125" style="54" customWidth="1"/>
    <col min="265" max="265" width="45.85546875" style="54" customWidth="1"/>
    <col min="266" max="266" width="35.5703125" style="54" customWidth="1"/>
    <col min="267" max="474" width="12.42578125" style="54" customWidth="1"/>
    <col min="475" max="475" width="20.140625" style="54" customWidth="1"/>
    <col min="476" max="476" width="21.42578125" style="54" customWidth="1"/>
    <col min="477" max="477" width="27.85546875" style="54" customWidth="1"/>
    <col min="478" max="478" width="11.140625" style="54" customWidth="1"/>
    <col min="479" max="479" width="15" style="54" customWidth="1"/>
    <col min="480" max="480" width="13.7109375" style="54" customWidth="1"/>
    <col min="481" max="481" width="24" style="54" customWidth="1"/>
    <col min="482" max="482" width="15" style="54" customWidth="1"/>
    <col min="483" max="483" width="21.42578125" style="54" customWidth="1"/>
    <col min="484" max="484" width="15" style="54" customWidth="1"/>
    <col min="485" max="485" width="20.140625" style="54" customWidth="1"/>
    <col min="486" max="486" width="12.42578125" style="54" customWidth="1"/>
    <col min="487" max="487" width="17.5703125" style="54" customWidth="1"/>
    <col min="488" max="488" width="25.28515625" style="54" customWidth="1"/>
    <col min="489" max="489" width="21.42578125" style="54" customWidth="1"/>
    <col min="490" max="490" width="12.42578125" style="54" customWidth="1"/>
    <col min="491" max="491" width="20.140625" style="54" customWidth="1"/>
    <col min="492" max="492" width="24" style="54" customWidth="1"/>
    <col min="493" max="493" width="20.140625" style="54" customWidth="1"/>
    <col min="494" max="494" width="22.7109375" style="54" customWidth="1"/>
    <col min="495" max="495" width="29.140625" style="54" customWidth="1"/>
    <col min="496" max="496" width="27.85546875" style="54" customWidth="1"/>
    <col min="497" max="497" width="7.28515625" style="54" customWidth="1"/>
    <col min="498" max="498" width="15" style="54" customWidth="1"/>
    <col min="499" max="499" width="21.42578125" style="54" customWidth="1"/>
    <col min="500" max="500" width="15" style="54" customWidth="1"/>
    <col min="501" max="501" width="16.28515625" style="54" customWidth="1"/>
    <col min="502" max="502" width="13.7109375" style="54" customWidth="1"/>
    <col min="503" max="503" width="11.140625" style="54" customWidth="1"/>
    <col min="504" max="504" width="15" style="54" customWidth="1"/>
    <col min="505" max="505" width="20.140625" style="54" customWidth="1"/>
    <col min="506" max="506" width="17.5703125" style="54" customWidth="1"/>
    <col min="507" max="507" width="27.85546875" style="54" customWidth="1"/>
    <col min="508" max="508" width="26.5703125" style="54" customWidth="1"/>
    <col min="509" max="509" width="15" style="54" customWidth="1"/>
    <col min="510" max="510" width="17.5703125" style="54" customWidth="1"/>
    <col min="511" max="513" width="16.28515625" style="54" customWidth="1"/>
    <col min="514" max="514" width="20.140625" style="54" customWidth="1"/>
    <col min="515" max="515" width="15" style="54" customWidth="1"/>
    <col min="516" max="517" width="20.140625" style="54" customWidth="1"/>
    <col min="518" max="518" width="17.5703125" style="54" customWidth="1"/>
    <col min="519" max="519" width="20.140625" style="54" customWidth="1"/>
    <col min="520" max="520" width="12.42578125" style="54" customWidth="1"/>
    <col min="521" max="521" width="45.85546875" style="54" customWidth="1"/>
    <col min="522" max="522" width="35.5703125" style="54" customWidth="1"/>
    <col min="523" max="730" width="12.42578125" style="54" customWidth="1"/>
    <col min="731" max="731" width="20.140625" style="54" customWidth="1"/>
    <col min="732" max="732" width="21.42578125" style="54" customWidth="1"/>
    <col min="733" max="733" width="27.85546875" style="54" customWidth="1"/>
    <col min="734" max="734" width="11.140625" style="54" customWidth="1"/>
    <col min="735" max="735" width="15" style="54" customWidth="1"/>
    <col min="736" max="736" width="13.7109375" style="54" customWidth="1"/>
    <col min="737" max="737" width="24" style="54" customWidth="1"/>
    <col min="738" max="738" width="15" style="54" customWidth="1"/>
    <col min="739" max="739" width="21.42578125" style="54" customWidth="1"/>
    <col min="740" max="740" width="15" style="54" customWidth="1"/>
    <col min="741" max="741" width="20.140625" style="54" customWidth="1"/>
    <col min="742" max="742" width="12.42578125" style="54" customWidth="1"/>
    <col min="743" max="743" width="17.5703125" style="54" customWidth="1"/>
    <col min="744" max="744" width="25.28515625" style="54" customWidth="1"/>
    <col min="745" max="745" width="21.42578125" style="54" customWidth="1"/>
    <col min="746" max="746" width="12.42578125" style="54" customWidth="1"/>
    <col min="747" max="747" width="20.140625" style="54" customWidth="1"/>
    <col min="748" max="748" width="24" style="54" customWidth="1"/>
    <col min="749" max="749" width="20.140625" style="54" customWidth="1"/>
    <col min="750" max="750" width="22.7109375" style="54" customWidth="1"/>
    <col min="751" max="751" width="29.140625" style="54" customWidth="1"/>
    <col min="752" max="752" width="27.85546875" style="54" customWidth="1"/>
    <col min="753" max="753" width="7.28515625" style="54" customWidth="1"/>
    <col min="754" max="754" width="15" style="54" customWidth="1"/>
    <col min="755" max="755" width="21.42578125" style="54" customWidth="1"/>
    <col min="756" max="756" width="15" style="54" customWidth="1"/>
    <col min="757" max="757" width="16.28515625" style="54" customWidth="1"/>
    <col min="758" max="758" width="13.7109375" style="54" customWidth="1"/>
    <col min="759" max="759" width="11.140625" style="54" customWidth="1"/>
    <col min="760" max="760" width="15" style="54" customWidth="1"/>
    <col min="761" max="761" width="20.140625" style="54" customWidth="1"/>
    <col min="762" max="762" width="17.5703125" style="54" customWidth="1"/>
    <col min="763" max="763" width="27.85546875" style="54" customWidth="1"/>
    <col min="764" max="764" width="26.5703125" style="54" customWidth="1"/>
    <col min="765" max="765" width="15" style="54" customWidth="1"/>
    <col min="766" max="766" width="17.5703125" style="54" customWidth="1"/>
    <col min="767" max="769" width="16.28515625" style="54" customWidth="1"/>
    <col min="770" max="770" width="20.140625" style="54" customWidth="1"/>
    <col min="771" max="771" width="15" style="54" customWidth="1"/>
    <col min="772" max="773" width="20.140625" style="54" customWidth="1"/>
    <col min="774" max="774" width="17.5703125" style="54" customWidth="1"/>
    <col min="775" max="775" width="20.140625" style="54" customWidth="1"/>
    <col min="776" max="776" width="12.42578125" style="54" customWidth="1"/>
    <col min="777" max="777" width="45.85546875" style="54" customWidth="1"/>
    <col min="778" max="778" width="35.5703125" style="54" customWidth="1"/>
    <col min="779" max="986" width="12.42578125" style="54" customWidth="1"/>
    <col min="987" max="987" width="20.140625" style="54" customWidth="1"/>
    <col min="988" max="988" width="21.42578125" style="54" customWidth="1"/>
    <col min="989" max="989" width="27.85546875" style="54" customWidth="1"/>
    <col min="990" max="990" width="11.140625" style="54" customWidth="1"/>
    <col min="991" max="991" width="15" style="54" customWidth="1"/>
    <col min="992" max="992" width="13.7109375" style="54" customWidth="1"/>
    <col min="993" max="993" width="24" style="54" customWidth="1"/>
    <col min="994" max="994" width="15" style="54" customWidth="1"/>
    <col min="995" max="995" width="21.42578125" style="54" customWidth="1"/>
    <col min="996" max="996" width="15" style="54" customWidth="1"/>
    <col min="997" max="997" width="20.140625" style="54" customWidth="1"/>
    <col min="998" max="998" width="12.42578125" style="54" customWidth="1"/>
    <col min="999" max="999" width="17.5703125" style="54" customWidth="1"/>
    <col min="1000" max="1000" width="25.28515625" style="54" customWidth="1"/>
    <col min="1001" max="1001" width="21.42578125" style="54" customWidth="1"/>
    <col min="1002" max="1002" width="12.42578125" style="54" customWidth="1"/>
    <col min="1003" max="1003" width="20.140625" style="54" customWidth="1"/>
    <col min="1004" max="1004" width="24" style="54" customWidth="1"/>
    <col min="1005" max="1005" width="20.140625" style="54" customWidth="1"/>
    <col min="1006" max="1006" width="22.7109375" style="54" customWidth="1"/>
    <col min="1007" max="1007" width="29.140625" style="54" customWidth="1"/>
    <col min="1008" max="1008" width="27.85546875" style="54" customWidth="1"/>
    <col min="1009" max="1009" width="7.28515625" style="54" customWidth="1"/>
    <col min="1010" max="1010" width="15" style="54" customWidth="1"/>
    <col min="1011" max="1011" width="21.42578125" style="54" customWidth="1"/>
    <col min="1012" max="1012" width="15" style="54" customWidth="1"/>
    <col min="1013" max="1013" width="16.28515625" style="54" customWidth="1"/>
    <col min="1014" max="1014" width="13.7109375" style="54" customWidth="1"/>
    <col min="1015" max="1015" width="11.140625" style="54" customWidth="1"/>
    <col min="1016" max="1016" width="15" style="54" customWidth="1"/>
    <col min="1017" max="1017" width="20.140625" style="54" customWidth="1"/>
    <col min="1018" max="1018" width="17.5703125" style="54" customWidth="1"/>
    <col min="1019" max="1019" width="27.85546875" style="54" customWidth="1"/>
    <col min="1020" max="1020" width="26.5703125" style="54" customWidth="1"/>
    <col min="1021" max="1021" width="15" style="54" customWidth="1"/>
    <col min="1022" max="1022" width="17.5703125" style="54" customWidth="1"/>
    <col min="1023" max="1025" width="16.28515625" style="54" customWidth="1"/>
    <col min="1026" max="1026" width="20.140625" style="54" customWidth="1"/>
    <col min="1027" max="1027" width="15" style="54" customWidth="1"/>
    <col min="1028" max="1029" width="20.140625" style="54" customWidth="1"/>
    <col min="1030" max="1030" width="17.5703125" style="54" customWidth="1"/>
    <col min="1031" max="1031" width="20.140625" style="54" customWidth="1"/>
    <col min="1032" max="1032" width="12.42578125" style="54" customWidth="1"/>
    <col min="1033" max="1033" width="45.85546875" style="54" customWidth="1"/>
    <col min="1034" max="1034" width="35.5703125" style="54" customWidth="1"/>
    <col min="1035" max="1242" width="12.42578125" style="54" customWidth="1"/>
    <col min="1243" max="1243" width="20.140625" style="54" customWidth="1"/>
    <col min="1244" max="1244" width="21.42578125" style="54" customWidth="1"/>
    <col min="1245" max="1245" width="27.85546875" style="54" customWidth="1"/>
    <col min="1246" max="1246" width="11.140625" style="54" customWidth="1"/>
    <col min="1247" max="1247" width="15" style="54" customWidth="1"/>
    <col min="1248" max="1248" width="13.7109375" style="54" customWidth="1"/>
    <col min="1249" max="1249" width="24" style="54" customWidth="1"/>
    <col min="1250" max="1250" width="15" style="54" customWidth="1"/>
    <col min="1251" max="1251" width="21.42578125" style="54" customWidth="1"/>
    <col min="1252" max="1252" width="15" style="54" customWidth="1"/>
    <col min="1253" max="1253" width="20.140625" style="54" customWidth="1"/>
    <col min="1254" max="1254" width="12.42578125" style="54" customWidth="1"/>
    <col min="1255" max="1255" width="17.5703125" style="54" customWidth="1"/>
    <col min="1256" max="1256" width="25.28515625" style="54" customWidth="1"/>
    <col min="1257" max="1257" width="21.42578125" style="54" customWidth="1"/>
    <col min="1258" max="1258" width="12.42578125" style="54" customWidth="1"/>
    <col min="1259" max="1259" width="20.140625" style="54" customWidth="1"/>
    <col min="1260" max="1260" width="24" style="54" customWidth="1"/>
    <col min="1261" max="1261" width="20.140625" style="54" customWidth="1"/>
    <col min="1262" max="1262" width="22.7109375" style="54" customWidth="1"/>
    <col min="1263" max="1263" width="29.140625" style="54" customWidth="1"/>
    <col min="1264" max="1264" width="27.85546875" style="54" customWidth="1"/>
    <col min="1265" max="1265" width="7.28515625" style="54" customWidth="1"/>
    <col min="1266" max="1266" width="15" style="54" customWidth="1"/>
    <col min="1267" max="1267" width="21.42578125" style="54" customWidth="1"/>
    <col min="1268" max="1268" width="15" style="54" customWidth="1"/>
    <col min="1269" max="1269" width="16.28515625" style="54" customWidth="1"/>
    <col min="1270" max="1270" width="13.7109375" style="54" customWidth="1"/>
    <col min="1271" max="1271" width="11.140625" style="54" customWidth="1"/>
    <col min="1272" max="1272" width="15" style="54" customWidth="1"/>
    <col min="1273" max="1273" width="20.140625" style="54" customWidth="1"/>
    <col min="1274" max="1274" width="17.5703125" style="54" customWidth="1"/>
    <col min="1275" max="1275" width="27.85546875" style="54" customWidth="1"/>
    <col min="1276" max="1276" width="26.5703125" style="54" customWidth="1"/>
    <col min="1277" max="1277" width="15" style="54" customWidth="1"/>
    <col min="1278" max="1278" width="17.5703125" style="54" customWidth="1"/>
    <col min="1279" max="1281" width="16.28515625" style="54" customWidth="1"/>
    <col min="1282" max="1282" width="20.140625" style="54" customWidth="1"/>
    <col min="1283" max="1283" width="15" style="54" customWidth="1"/>
    <col min="1284" max="1285" width="20.140625" style="54" customWidth="1"/>
    <col min="1286" max="1286" width="17.5703125" style="54" customWidth="1"/>
    <col min="1287" max="1287" width="20.140625" style="54" customWidth="1"/>
    <col min="1288" max="1288" width="12.42578125" style="54" customWidth="1"/>
    <col min="1289" max="1289" width="45.85546875" style="54" customWidth="1"/>
    <col min="1290" max="1290" width="35.5703125" style="54" customWidth="1"/>
    <col min="1291" max="1498" width="12.42578125" style="54" customWidth="1"/>
    <col min="1499" max="1499" width="20.140625" style="54" customWidth="1"/>
    <col min="1500" max="1500" width="21.42578125" style="54" customWidth="1"/>
    <col min="1501" max="1501" width="27.85546875" style="54" customWidth="1"/>
    <col min="1502" max="1502" width="11.140625" style="54" customWidth="1"/>
    <col min="1503" max="1503" width="15" style="54" customWidth="1"/>
    <col min="1504" max="1504" width="13.7109375" style="54" customWidth="1"/>
    <col min="1505" max="1505" width="24" style="54" customWidth="1"/>
    <col min="1506" max="1506" width="15" style="54" customWidth="1"/>
    <col min="1507" max="1507" width="21.42578125" style="54" customWidth="1"/>
    <col min="1508" max="1508" width="15" style="54" customWidth="1"/>
    <col min="1509" max="1509" width="20.140625" style="54" customWidth="1"/>
    <col min="1510" max="1510" width="12.42578125" style="54" customWidth="1"/>
    <col min="1511" max="1511" width="17.5703125" style="54" customWidth="1"/>
    <col min="1512" max="1512" width="25.28515625" style="54" customWidth="1"/>
    <col min="1513" max="1513" width="21.42578125" style="54" customWidth="1"/>
    <col min="1514" max="1514" width="12.42578125" style="54" customWidth="1"/>
    <col min="1515" max="1515" width="20.140625" style="54" customWidth="1"/>
    <col min="1516" max="1516" width="24" style="54" customWidth="1"/>
    <col min="1517" max="1517" width="20.140625" style="54" customWidth="1"/>
    <col min="1518" max="1518" width="22.7109375" style="54" customWidth="1"/>
    <col min="1519" max="1519" width="29.140625" style="54" customWidth="1"/>
    <col min="1520" max="1520" width="27.85546875" style="54" customWidth="1"/>
    <col min="1521" max="1521" width="7.28515625" style="54" customWidth="1"/>
    <col min="1522" max="1522" width="15" style="54" customWidth="1"/>
    <col min="1523" max="1523" width="21.42578125" style="54" customWidth="1"/>
    <col min="1524" max="1524" width="15" style="54" customWidth="1"/>
    <col min="1525" max="1525" width="16.28515625" style="54" customWidth="1"/>
    <col min="1526" max="1526" width="13.7109375" style="54" customWidth="1"/>
    <col min="1527" max="1527" width="11.140625" style="54" customWidth="1"/>
    <col min="1528" max="1528" width="15" style="54" customWidth="1"/>
    <col min="1529" max="1529" width="20.140625" style="54" customWidth="1"/>
    <col min="1530" max="1530" width="17.5703125" style="54" customWidth="1"/>
    <col min="1531" max="1531" width="27.85546875" style="54" customWidth="1"/>
    <col min="1532" max="1532" width="26.5703125" style="54" customWidth="1"/>
    <col min="1533" max="1533" width="15" style="54" customWidth="1"/>
    <col min="1534" max="1534" width="17.5703125" style="54" customWidth="1"/>
    <col min="1535" max="1537" width="16.28515625" style="54" customWidth="1"/>
    <col min="1538" max="1538" width="20.140625" style="54" customWidth="1"/>
    <col min="1539" max="1539" width="15" style="54" customWidth="1"/>
    <col min="1540" max="1541" width="20.140625" style="54" customWidth="1"/>
    <col min="1542" max="1542" width="17.5703125" style="54" customWidth="1"/>
    <col min="1543" max="1543" width="20.140625" style="54" customWidth="1"/>
    <col min="1544" max="1544" width="12.42578125" style="54" customWidth="1"/>
    <col min="1545" max="1545" width="45.85546875" style="54" customWidth="1"/>
    <col min="1546" max="1546" width="35.5703125" style="54" customWidth="1"/>
    <col min="1547" max="1754" width="12.42578125" style="54" customWidth="1"/>
    <col min="1755" max="1755" width="20.140625" style="54" customWidth="1"/>
    <col min="1756" max="1756" width="21.42578125" style="54" customWidth="1"/>
    <col min="1757" max="1757" width="27.85546875" style="54" customWidth="1"/>
    <col min="1758" max="1758" width="11.140625" style="54" customWidth="1"/>
    <col min="1759" max="1759" width="15" style="54" customWidth="1"/>
    <col min="1760" max="1760" width="13.7109375" style="54" customWidth="1"/>
    <col min="1761" max="1761" width="24" style="54" customWidth="1"/>
    <col min="1762" max="1762" width="15" style="54" customWidth="1"/>
    <col min="1763" max="1763" width="21.42578125" style="54" customWidth="1"/>
    <col min="1764" max="1764" width="15" style="54" customWidth="1"/>
    <col min="1765" max="1765" width="20.140625" style="54" customWidth="1"/>
    <col min="1766" max="1766" width="12.42578125" style="54" customWidth="1"/>
    <col min="1767" max="1767" width="17.5703125" style="54" customWidth="1"/>
    <col min="1768" max="1768" width="25.28515625" style="54" customWidth="1"/>
    <col min="1769" max="1769" width="21.42578125" style="54" customWidth="1"/>
    <col min="1770" max="1770" width="12.42578125" style="54" customWidth="1"/>
    <col min="1771" max="1771" width="20.140625" style="54" customWidth="1"/>
    <col min="1772" max="1772" width="24" style="54" customWidth="1"/>
    <col min="1773" max="1773" width="20.140625" style="54" customWidth="1"/>
    <col min="1774" max="1774" width="22.7109375" style="54" customWidth="1"/>
    <col min="1775" max="1775" width="29.140625" style="54" customWidth="1"/>
    <col min="1776" max="1776" width="27.85546875" style="54" customWidth="1"/>
    <col min="1777" max="1777" width="7.28515625" style="54" customWidth="1"/>
    <col min="1778" max="1778" width="15" style="54" customWidth="1"/>
    <col min="1779" max="1779" width="21.42578125" style="54" customWidth="1"/>
    <col min="1780" max="1780" width="15" style="54" customWidth="1"/>
    <col min="1781" max="1781" width="16.28515625" style="54" customWidth="1"/>
    <col min="1782" max="1782" width="13.7109375" style="54" customWidth="1"/>
    <col min="1783" max="1783" width="11.140625" style="54" customWidth="1"/>
    <col min="1784" max="1784" width="15" style="54" customWidth="1"/>
    <col min="1785" max="1785" width="20.140625" style="54" customWidth="1"/>
    <col min="1786" max="1786" width="17.5703125" style="54" customWidth="1"/>
    <col min="1787" max="1787" width="27.85546875" style="54" customWidth="1"/>
    <col min="1788" max="1788" width="26.5703125" style="54" customWidth="1"/>
    <col min="1789" max="1789" width="15" style="54" customWidth="1"/>
    <col min="1790" max="1790" width="17.5703125" style="54" customWidth="1"/>
    <col min="1791" max="1793" width="16.28515625" style="54" customWidth="1"/>
    <col min="1794" max="1794" width="20.140625" style="54" customWidth="1"/>
    <col min="1795" max="1795" width="15" style="54" customWidth="1"/>
    <col min="1796" max="1797" width="20.140625" style="54" customWidth="1"/>
    <col min="1798" max="1798" width="17.5703125" style="54" customWidth="1"/>
    <col min="1799" max="1799" width="20.140625" style="54" customWidth="1"/>
    <col min="1800" max="1800" width="12.42578125" style="54" customWidth="1"/>
    <col min="1801" max="1801" width="45.85546875" style="54" customWidth="1"/>
    <col min="1802" max="1802" width="35.5703125" style="54" customWidth="1"/>
    <col min="1803" max="2010" width="12.42578125" style="54" customWidth="1"/>
    <col min="2011" max="2011" width="20.140625" style="54" customWidth="1"/>
    <col min="2012" max="2012" width="21.42578125" style="54" customWidth="1"/>
    <col min="2013" max="2013" width="27.85546875" style="54" customWidth="1"/>
    <col min="2014" max="2014" width="11.140625" style="54" customWidth="1"/>
    <col min="2015" max="2015" width="15" style="54" customWidth="1"/>
    <col min="2016" max="2016" width="13.7109375" style="54" customWidth="1"/>
    <col min="2017" max="2017" width="24" style="54" customWidth="1"/>
    <col min="2018" max="2018" width="15" style="54" customWidth="1"/>
    <col min="2019" max="2019" width="21.42578125" style="54" customWidth="1"/>
    <col min="2020" max="2020" width="15" style="54" customWidth="1"/>
    <col min="2021" max="2021" width="20.140625" style="54" customWidth="1"/>
    <col min="2022" max="2022" width="12.42578125" style="54" customWidth="1"/>
    <col min="2023" max="2023" width="17.5703125" style="54" customWidth="1"/>
    <col min="2024" max="2024" width="25.28515625" style="54" customWidth="1"/>
    <col min="2025" max="2025" width="21.42578125" style="54" customWidth="1"/>
    <col min="2026" max="2026" width="12.42578125" style="54" customWidth="1"/>
    <col min="2027" max="2027" width="20.140625" style="54" customWidth="1"/>
    <col min="2028" max="2028" width="24" style="54" customWidth="1"/>
    <col min="2029" max="2029" width="20.140625" style="54" customWidth="1"/>
    <col min="2030" max="2030" width="22.7109375" style="54" customWidth="1"/>
    <col min="2031" max="2031" width="29.140625" style="54" customWidth="1"/>
    <col min="2032" max="2032" width="27.85546875" style="54" customWidth="1"/>
    <col min="2033" max="2033" width="7.28515625" style="54" customWidth="1"/>
    <col min="2034" max="2034" width="15" style="54" customWidth="1"/>
    <col min="2035" max="2035" width="21.42578125" style="54" customWidth="1"/>
    <col min="2036" max="2036" width="15" style="54" customWidth="1"/>
    <col min="2037" max="2037" width="16.28515625" style="54" customWidth="1"/>
    <col min="2038" max="2038" width="13.7109375" style="54" customWidth="1"/>
    <col min="2039" max="2039" width="11.140625" style="54" customWidth="1"/>
    <col min="2040" max="2040" width="15" style="54" customWidth="1"/>
    <col min="2041" max="2041" width="20.140625" style="54" customWidth="1"/>
    <col min="2042" max="2042" width="17.5703125" style="54" customWidth="1"/>
    <col min="2043" max="2043" width="27.85546875" style="54" customWidth="1"/>
    <col min="2044" max="2044" width="26.5703125" style="54" customWidth="1"/>
    <col min="2045" max="2045" width="15" style="54" customWidth="1"/>
    <col min="2046" max="2046" width="17.5703125" style="54" customWidth="1"/>
    <col min="2047" max="2049" width="16.28515625" style="54" customWidth="1"/>
    <col min="2050" max="2050" width="20.140625" style="54" customWidth="1"/>
    <col min="2051" max="2051" width="15" style="54" customWidth="1"/>
    <col min="2052" max="2053" width="20.140625" style="54" customWidth="1"/>
    <col min="2054" max="2054" width="17.5703125" style="54" customWidth="1"/>
    <col min="2055" max="2055" width="20.140625" style="54" customWidth="1"/>
    <col min="2056" max="2056" width="12.42578125" style="54" customWidth="1"/>
    <col min="2057" max="2057" width="45.85546875" style="54" customWidth="1"/>
    <col min="2058" max="2058" width="35.5703125" style="54" customWidth="1"/>
    <col min="2059" max="2266" width="12.42578125" style="54" customWidth="1"/>
    <col min="2267" max="2267" width="20.140625" style="54" customWidth="1"/>
    <col min="2268" max="2268" width="21.42578125" style="54" customWidth="1"/>
    <col min="2269" max="2269" width="27.85546875" style="54" customWidth="1"/>
    <col min="2270" max="2270" width="11.140625" style="54" customWidth="1"/>
    <col min="2271" max="2271" width="15" style="54" customWidth="1"/>
    <col min="2272" max="2272" width="13.7109375" style="54" customWidth="1"/>
    <col min="2273" max="2273" width="24" style="54" customWidth="1"/>
    <col min="2274" max="2274" width="15" style="54" customWidth="1"/>
    <col min="2275" max="2275" width="21.42578125" style="54" customWidth="1"/>
    <col min="2276" max="2276" width="15" style="54" customWidth="1"/>
    <col min="2277" max="2277" width="20.140625" style="54" customWidth="1"/>
    <col min="2278" max="2278" width="12.42578125" style="54" customWidth="1"/>
    <col min="2279" max="2279" width="17.5703125" style="54" customWidth="1"/>
    <col min="2280" max="2280" width="25.28515625" style="54" customWidth="1"/>
    <col min="2281" max="2281" width="21.42578125" style="54" customWidth="1"/>
    <col min="2282" max="2282" width="12.42578125" style="54" customWidth="1"/>
    <col min="2283" max="2283" width="20.140625" style="54" customWidth="1"/>
    <col min="2284" max="2284" width="24" style="54" customWidth="1"/>
    <col min="2285" max="2285" width="20.140625" style="54" customWidth="1"/>
    <col min="2286" max="2286" width="22.7109375" style="54" customWidth="1"/>
    <col min="2287" max="2287" width="29.140625" style="54" customWidth="1"/>
    <col min="2288" max="2288" width="27.85546875" style="54" customWidth="1"/>
    <col min="2289" max="2289" width="7.28515625" style="54" customWidth="1"/>
    <col min="2290" max="2290" width="15" style="54" customWidth="1"/>
    <col min="2291" max="2291" width="21.42578125" style="54" customWidth="1"/>
    <col min="2292" max="2292" width="15" style="54" customWidth="1"/>
    <col min="2293" max="2293" width="16.28515625" style="54" customWidth="1"/>
    <col min="2294" max="2294" width="13.7109375" style="54" customWidth="1"/>
    <col min="2295" max="2295" width="11.140625" style="54" customWidth="1"/>
    <col min="2296" max="2296" width="15" style="54" customWidth="1"/>
    <col min="2297" max="2297" width="20.140625" style="54" customWidth="1"/>
    <col min="2298" max="2298" width="17.5703125" style="54" customWidth="1"/>
    <col min="2299" max="2299" width="27.85546875" style="54" customWidth="1"/>
    <col min="2300" max="2300" width="26.5703125" style="54" customWidth="1"/>
    <col min="2301" max="2301" width="15" style="54" customWidth="1"/>
    <col min="2302" max="2302" width="17.5703125" style="54" customWidth="1"/>
    <col min="2303" max="2305" width="16.28515625" style="54" customWidth="1"/>
    <col min="2306" max="2306" width="20.140625" style="54" customWidth="1"/>
    <col min="2307" max="2307" width="15" style="54" customWidth="1"/>
    <col min="2308" max="2309" width="20.140625" style="54" customWidth="1"/>
    <col min="2310" max="2310" width="17.5703125" style="54" customWidth="1"/>
    <col min="2311" max="2311" width="20.140625" style="54" customWidth="1"/>
    <col min="2312" max="2312" width="12.42578125" style="54" customWidth="1"/>
    <col min="2313" max="2313" width="45.85546875" style="54" customWidth="1"/>
    <col min="2314" max="2314" width="35.5703125" style="54" customWidth="1"/>
    <col min="2315" max="2522" width="12.42578125" style="54" customWidth="1"/>
    <col min="2523" max="2523" width="20.140625" style="54" customWidth="1"/>
    <col min="2524" max="2524" width="21.42578125" style="54" customWidth="1"/>
    <col min="2525" max="2525" width="27.85546875" style="54" customWidth="1"/>
    <col min="2526" max="2526" width="11.140625" style="54" customWidth="1"/>
    <col min="2527" max="2527" width="15" style="54" customWidth="1"/>
    <col min="2528" max="2528" width="13.7109375" style="54" customWidth="1"/>
    <col min="2529" max="2529" width="24" style="54" customWidth="1"/>
    <col min="2530" max="2530" width="15" style="54" customWidth="1"/>
    <col min="2531" max="2531" width="21.42578125" style="54" customWidth="1"/>
    <col min="2532" max="2532" width="15" style="54" customWidth="1"/>
    <col min="2533" max="2533" width="20.140625" style="54" customWidth="1"/>
    <col min="2534" max="2534" width="12.42578125" style="54" customWidth="1"/>
    <col min="2535" max="2535" width="17.5703125" style="54" customWidth="1"/>
    <col min="2536" max="2536" width="25.28515625" style="54" customWidth="1"/>
    <col min="2537" max="2537" width="21.42578125" style="54" customWidth="1"/>
    <col min="2538" max="2538" width="12.42578125" style="54" customWidth="1"/>
    <col min="2539" max="2539" width="20.140625" style="54" customWidth="1"/>
    <col min="2540" max="2540" width="24" style="54" customWidth="1"/>
    <col min="2541" max="2541" width="20.140625" style="54" customWidth="1"/>
    <col min="2542" max="2542" width="22.7109375" style="54" customWidth="1"/>
    <col min="2543" max="2543" width="29.140625" style="54" customWidth="1"/>
    <col min="2544" max="2544" width="27.85546875" style="54" customWidth="1"/>
    <col min="2545" max="2545" width="7.28515625" style="54" customWidth="1"/>
    <col min="2546" max="2546" width="15" style="54" customWidth="1"/>
    <col min="2547" max="2547" width="21.42578125" style="54" customWidth="1"/>
    <col min="2548" max="2548" width="15" style="54" customWidth="1"/>
    <col min="2549" max="2549" width="16.28515625" style="54" customWidth="1"/>
    <col min="2550" max="2550" width="13.7109375" style="54" customWidth="1"/>
    <col min="2551" max="2551" width="11.140625" style="54" customWidth="1"/>
    <col min="2552" max="2552" width="15" style="54" customWidth="1"/>
    <col min="2553" max="2553" width="20.140625" style="54" customWidth="1"/>
    <col min="2554" max="2554" width="17.5703125" style="54" customWidth="1"/>
    <col min="2555" max="2555" width="27.85546875" style="54" customWidth="1"/>
    <col min="2556" max="2556" width="26.5703125" style="54" customWidth="1"/>
    <col min="2557" max="2557" width="15" style="54" customWidth="1"/>
    <col min="2558" max="2558" width="17.5703125" style="54" customWidth="1"/>
    <col min="2559" max="2561" width="16.28515625" style="54" customWidth="1"/>
    <col min="2562" max="2562" width="20.140625" style="54" customWidth="1"/>
    <col min="2563" max="2563" width="15" style="54" customWidth="1"/>
    <col min="2564" max="2565" width="20.140625" style="54" customWidth="1"/>
    <col min="2566" max="2566" width="17.5703125" style="54" customWidth="1"/>
    <col min="2567" max="2567" width="20.140625" style="54" customWidth="1"/>
    <col min="2568" max="2568" width="12.42578125" style="54" customWidth="1"/>
    <col min="2569" max="2569" width="45.85546875" style="54" customWidth="1"/>
    <col min="2570" max="2570" width="35.5703125" style="54" customWidth="1"/>
    <col min="2571" max="2778" width="12.42578125" style="54" customWidth="1"/>
    <col min="2779" max="2779" width="20.140625" style="54" customWidth="1"/>
    <col min="2780" max="2780" width="21.42578125" style="54" customWidth="1"/>
    <col min="2781" max="2781" width="27.85546875" style="54" customWidth="1"/>
    <col min="2782" max="2782" width="11.140625" style="54" customWidth="1"/>
    <col min="2783" max="2783" width="15" style="54" customWidth="1"/>
    <col min="2784" max="2784" width="13.7109375" style="54" customWidth="1"/>
    <col min="2785" max="2785" width="24" style="54" customWidth="1"/>
    <col min="2786" max="2786" width="15" style="54" customWidth="1"/>
    <col min="2787" max="2787" width="21.42578125" style="54" customWidth="1"/>
    <col min="2788" max="2788" width="15" style="54" customWidth="1"/>
    <col min="2789" max="2789" width="20.140625" style="54" customWidth="1"/>
    <col min="2790" max="2790" width="12.42578125" style="54" customWidth="1"/>
    <col min="2791" max="2791" width="17.5703125" style="54" customWidth="1"/>
    <col min="2792" max="2792" width="25.28515625" style="54" customWidth="1"/>
    <col min="2793" max="2793" width="21.42578125" style="54" customWidth="1"/>
    <col min="2794" max="2794" width="12.42578125" style="54" customWidth="1"/>
    <col min="2795" max="2795" width="20.140625" style="54" customWidth="1"/>
    <col min="2796" max="2796" width="24" style="54" customWidth="1"/>
    <col min="2797" max="2797" width="20.140625" style="54" customWidth="1"/>
    <col min="2798" max="2798" width="22.7109375" style="54" customWidth="1"/>
    <col min="2799" max="2799" width="29.140625" style="54" customWidth="1"/>
    <col min="2800" max="2800" width="27.85546875" style="54" customWidth="1"/>
    <col min="2801" max="2801" width="7.28515625" style="54" customWidth="1"/>
    <col min="2802" max="2802" width="15" style="54" customWidth="1"/>
    <col min="2803" max="2803" width="21.42578125" style="54" customWidth="1"/>
    <col min="2804" max="2804" width="15" style="54" customWidth="1"/>
    <col min="2805" max="2805" width="16.28515625" style="54" customWidth="1"/>
    <col min="2806" max="2806" width="13.7109375" style="54" customWidth="1"/>
    <col min="2807" max="2807" width="11.140625" style="54" customWidth="1"/>
    <col min="2808" max="2808" width="15" style="54" customWidth="1"/>
    <col min="2809" max="2809" width="20.140625" style="54" customWidth="1"/>
    <col min="2810" max="2810" width="17.5703125" style="54" customWidth="1"/>
    <col min="2811" max="2811" width="27.85546875" style="54" customWidth="1"/>
    <col min="2812" max="2812" width="26.5703125" style="54" customWidth="1"/>
    <col min="2813" max="2813" width="15" style="54" customWidth="1"/>
    <col min="2814" max="2814" width="17.5703125" style="54" customWidth="1"/>
    <col min="2815" max="2817" width="16.28515625" style="54" customWidth="1"/>
    <col min="2818" max="2818" width="20.140625" style="54" customWidth="1"/>
    <col min="2819" max="2819" width="15" style="54" customWidth="1"/>
    <col min="2820" max="2821" width="20.140625" style="54" customWidth="1"/>
    <col min="2822" max="2822" width="17.5703125" style="54" customWidth="1"/>
    <col min="2823" max="2823" width="20.140625" style="54" customWidth="1"/>
    <col min="2824" max="2824" width="12.42578125" style="54" customWidth="1"/>
    <col min="2825" max="2825" width="45.85546875" style="54" customWidth="1"/>
    <col min="2826" max="2826" width="35.5703125" style="54" customWidth="1"/>
    <col min="2827" max="3034" width="12.42578125" style="54" customWidth="1"/>
    <col min="3035" max="3035" width="20.140625" style="54" customWidth="1"/>
    <col min="3036" max="3036" width="21.42578125" style="54" customWidth="1"/>
    <col min="3037" max="3037" width="27.85546875" style="54" customWidth="1"/>
    <col min="3038" max="3038" width="11.140625" style="54" customWidth="1"/>
    <col min="3039" max="3039" width="15" style="54" customWidth="1"/>
    <col min="3040" max="3040" width="13.7109375" style="54" customWidth="1"/>
    <col min="3041" max="3041" width="24" style="54" customWidth="1"/>
    <col min="3042" max="3042" width="15" style="54" customWidth="1"/>
    <col min="3043" max="3043" width="21.42578125" style="54" customWidth="1"/>
    <col min="3044" max="3044" width="15" style="54" customWidth="1"/>
    <col min="3045" max="3045" width="20.140625" style="54" customWidth="1"/>
    <col min="3046" max="3046" width="12.42578125" style="54" customWidth="1"/>
    <col min="3047" max="3047" width="17.5703125" style="54" customWidth="1"/>
    <col min="3048" max="3048" width="25.28515625" style="54" customWidth="1"/>
    <col min="3049" max="3049" width="21.42578125" style="54" customWidth="1"/>
    <col min="3050" max="3050" width="12.42578125" style="54" customWidth="1"/>
    <col min="3051" max="3051" width="20.140625" style="54" customWidth="1"/>
    <col min="3052" max="3052" width="24" style="54" customWidth="1"/>
    <col min="3053" max="3053" width="20.140625" style="54" customWidth="1"/>
    <col min="3054" max="3054" width="22.7109375" style="54" customWidth="1"/>
    <col min="3055" max="3055" width="29.140625" style="54" customWidth="1"/>
    <col min="3056" max="3056" width="27.85546875" style="54" customWidth="1"/>
    <col min="3057" max="3057" width="7.28515625" style="54" customWidth="1"/>
    <col min="3058" max="3058" width="15" style="54" customWidth="1"/>
    <col min="3059" max="3059" width="21.42578125" style="54" customWidth="1"/>
    <col min="3060" max="3060" width="15" style="54" customWidth="1"/>
    <col min="3061" max="3061" width="16.28515625" style="54" customWidth="1"/>
    <col min="3062" max="3062" width="13.7109375" style="54" customWidth="1"/>
    <col min="3063" max="3063" width="11.140625" style="54" customWidth="1"/>
    <col min="3064" max="3064" width="15" style="54" customWidth="1"/>
    <col min="3065" max="3065" width="20.140625" style="54" customWidth="1"/>
    <col min="3066" max="3066" width="17.5703125" style="54" customWidth="1"/>
    <col min="3067" max="3067" width="27.85546875" style="54" customWidth="1"/>
    <col min="3068" max="3068" width="26.5703125" style="54" customWidth="1"/>
    <col min="3069" max="3069" width="15" style="54" customWidth="1"/>
    <col min="3070" max="3070" width="17.5703125" style="54" customWidth="1"/>
    <col min="3071" max="3073" width="16.28515625" style="54" customWidth="1"/>
    <col min="3074" max="3074" width="20.140625" style="54" customWidth="1"/>
    <col min="3075" max="3075" width="15" style="54" customWidth="1"/>
    <col min="3076" max="3077" width="20.140625" style="54" customWidth="1"/>
    <col min="3078" max="3078" width="17.5703125" style="54" customWidth="1"/>
    <col min="3079" max="3079" width="20.140625" style="54" customWidth="1"/>
    <col min="3080" max="3080" width="12.42578125" style="54" customWidth="1"/>
    <col min="3081" max="3081" width="45.85546875" style="54" customWidth="1"/>
    <col min="3082" max="3082" width="35.5703125" style="54" customWidth="1"/>
    <col min="3083" max="3290" width="12.42578125" style="54" customWidth="1"/>
    <col min="3291" max="3291" width="20.140625" style="54" customWidth="1"/>
    <col min="3292" max="3292" width="21.42578125" style="54" customWidth="1"/>
    <col min="3293" max="3293" width="27.85546875" style="54" customWidth="1"/>
    <col min="3294" max="3294" width="11.140625" style="54" customWidth="1"/>
    <col min="3295" max="3295" width="15" style="54" customWidth="1"/>
    <col min="3296" max="3296" width="13.7109375" style="54" customWidth="1"/>
    <col min="3297" max="3297" width="24" style="54" customWidth="1"/>
    <col min="3298" max="3298" width="15" style="54" customWidth="1"/>
    <col min="3299" max="3299" width="21.42578125" style="54" customWidth="1"/>
    <col min="3300" max="3300" width="15" style="54" customWidth="1"/>
    <col min="3301" max="3301" width="20.140625" style="54" customWidth="1"/>
    <col min="3302" max="3302" width="12.42578125" style="54" customWidth="1"/>
    <col min="3303" max="3303" width="17.5703125" style="54" customWidth="1"/>
    <col min="3304" max="3304" width="25.28515625" style="54" customWidth="1"/>
    <col min="3305" max="3305" width="21.42578125" style="54" customWidth="1"/>
    <col min="3306" max="3306" width="12.42578125" style="54" customWidth="1"/>
    <col min="3307" max="3307" width="20.140625" style="54" customWidth="1"/>
    <col min="3308" max="3308" width="24" style="54" customWidth="1"/>
    <col min="3309" max="3309" width="20.140625" style="54" customWidth="1"/>
    <col min="3310" max="3310" width="22.7109375" style="54" customWidth="1"/>
    <col min="3311" max="3311" width="29.140625" style="54" customWidth="1"/>
    <col min="3312" max="3312" width="27.85546875" style="54" customWidth="1"/>
    <col min="3313" max="3313" width="7.28515625" style="54" customWidth="1"/>
    <col min="3314" max="3314" width="15" style="54" customWidth="1"/>
    <col min="3315" max="3315" width="21.42578125" style="54" customWidth="1"/>
    <col min="3316" max="3316" width="15" style="54" customWidth="1"/>
    <col min="3317" max="3317" width="16.28515625" style="54" customWidth="1"/>
    <col min="3318" max="3318" width="13.7109375" style="54" customWidth="1"/>
    <col min="3319" max="3319" width="11.140625" style="54" customWidth="1"/>
    <col min="3320" max="3320" width="15" style="54" customWidth="1"/>
    <col min="3321" max="3321" width="20.140625" style="54" customWidth="1"/>
    <col min="3322" max="3322" width="17.5703125" style="54" customWidth="1"/>
    <col min="3323" max="3323" width="27.85546875" style="54" customWidth="1"/>
    <col min="3324" max="3324" width="26.5703125" style="54" customWidth="1"/>
    <col min="3325" max="3325" width="15" style="54" customWidth="1"/>
    <col min="3326" max="3326" width="17.5703125" style="54" customWidth="1"/>
    <col min="3327" max="3329" width="16.28515625" style="54" customWidth="1"/>
    <col min="3330" max="3330" width="20.140625" style="54" customWidth="1"/>
    <col min="3331" max="3331" width="15" style="54" customWidth="1"/>
    <col min="3332" max="3333" width="20.140625" style="54" customWidth="1"/>
    <col min="3334" max="3334" width="17.5703125" style="54" customWidth="1"/>
    <col min="3335" max="3335" width="20.140625" style="54" customWidth="1"/>
    <col min="3336" max="3336" width="12.42578125" style="54" customWidth="1"/>
    <col min="3337" max="3337" width="45.85546875" style="54" customWidth="1"/>
    <col min="3338" max="3338" width="35.5703125" style="54" customWidth="1"/>
    <col min="3339" max="3546" width="12.42578125" style="54" customWidth="1"/>
    <col min="3547" max="3547" width="20.140625" style="54" customWidth="1"/>
    <col min="3548" max="3548" width="21.42578125" style="54" customWidth="1"/>
    <col min="3549" max="3549" width="27.85546875" style="54" customWidth="1"/>
    <col min="3550" max="3550" width="11.140625" style="54" customWidth="1"/>
    <col min="3551" max="3551" width="15" style="54" customWidth="1"/>
    <col min="3552" max="3552" width="13.7109375" style="54" customWidth="1"/>
    <col min="3553" max="3553" width="24" style="54" customWidth="1"/>
    <col min="3554" max="3554" width="15" style="54" customWidth="1"/>
    <col min="3555" max="3555" width="21.42578125" style="54" customWidth="1"/>
    <col min="3556" max="3556" width="15" style="54" customWidth="1"/>
    <col min="3557" max="3557" width="20.140625" style="54" customWidth="1"/>
    <col min="3558" max="3558" width="12.42578125" style="54" customWidth="1"/>
    <col min="3559" max="3559" width="17.5703125" style="54" customWidth="1"/>
    <col min="3560" max="3560" width="25.28515625" style="54" customWidth="1"/>
    <col min="3561" max="3561" width="21.42578125" style="54" customWidth="1"/>
    <col min="3562" max="3562" width="12.42578125" style="54" customWidth="1"/>
    <col min="3563" max="3563" width="20.140625" style="54" customWidth="1"/>
    <col min="3564" max="3564" width="24" style="54" customWidth="1"/>
    <col min="3565" max="3565" width="20.140625" style="54" customWidth="1"/>
    <col min="3566" max="3566" width="22.7109375" style="54" customWidth="1"/>
    <col min="3567" max="3567" width="29.140625" style="54" customWidth="1"/>
    <col min="3568" max="3568" width="27.85546875" style="54" customWidth="1"/>
    <col min="3569" max="3569" width="7.28515625" style="54" customWidth="1"/>
    <col min="3570" max="3570" width="15" style="54" customWidth="1"/>
    <col min="3571" max="3571" width="21.42578125" style="54" customWidth="1"/>
    <col min="3572" max="3572" width="15" style="54" customWidth="1"/>
    <col min="3573" max="3573" width="16.28515625" style="54" customWidth="1"/>
    <col min="3574" max="3574" width="13.7109375" style="54" customWidth="1"/>
    <col min="3575" max="3575" width="11.140625" style="54" customWidth="1"/>
    <col min="3576" max="3576" width="15" style="54" customWidth="1"/>
    <col min="3577" max="3577" width="20.140625" style="54" customWidth="1"/>
    <col min="3578" max="3578" width="17.5703125" style="54" customWidth="1"/>
    <col min="3579" max="3579" width="27.85546875" style="54" customWidth="1"/>
    <col min="3580" max="3580" width="26.5703125" style="54" customWidth="1"/>
    <col min="3581" max="3581" width="15" style="54" customWidth="1"/>
    <col min="3582" max="3582" width="17.5703125" style="54" customWidth="1"/>
    <col min="3583" max="3585" width="16.28515625" style="54" customWidth="1"/>
    <col min="3586" max="3586" width="20.140625" style="54" customWidth="1"/>
    <col min="3587" max="3587" width="15" style="54" customWidth="1"/>
    <col min="3588" max="3589" width="20.140625" style="54" customWidth="1"/>
    <col min="3590" max="3590" width="17.5703125" style="54" customWidth="1"/>
    <col min="3591" max="3591" width="20.140625" style="54" customWidth="1"/>
    <col min="3592" max="3592" width="12.42578125" style="54" customWidth="1"/>
    <col min="3593" max="3593" width="45.85546875" style="54" customWidth="1"/>
    <col min="3594" max="3594" width="35.5703125" style="54" customWidth="1"/>
    <col min="3595" max="3802" width="12.42578125" style="54" customWidth="1"/>
    <col min="3803" max="3803" width="20.140625" style="54" customWidth="1"/>
    <col min="3804" max="3804" width="21.42578125" style="54" customWidth="1"/>
    <col min="3805" max="3805" width="27.85546875" style="54" customWidth="1"/>
    <col min="3806" max="3806" width="11.140625" style="54" customWidth="1"/>
    <col min="3807" max="3807" width="15" style="54" customWidth="1"/>
    <col min="3808" max="3808" width="13.7109375" style="54" customWidth="1"/>
    <col min="3809" max="3809" width="24" style="54" customWidth="1"/>
    <col min="3810" max="3810" width="15" style="54" customWidth="1"/>
    <col min="3811" max="3811" width="21.42578125" style="54" customWidth="1"/>
    <col min="3812" max="3812" width="15" style="54" customWidth="1"/>
    <col min="3813" max="3813" width="20.140625" style="54" customWidth="1"/>
    <col min="3814" max="3814" width="12.42578125" style="54" customWidth="1"/>
    <col min="3815" max="3815" width="17.5703125" style="54" customWidth="1"/>
    <col min="3816" max="3816" width="25.28515625" style="54" customWidth="1"/>
    <col min="3817" max="3817" width="21.42578125" style="54" customWidth="1"/>
    <col min="3818" max="3818" width="12.42578125" style="54" customWidth="1"/>
    <col min="3819" max="3819" width="20.140625" style="54" customWidth="1"/>
    <col min="3820" max="3820" width="24" style="54" customWidth="1"/>
    <col min="3821" max="3821" width="20.140625" style="54" customWidth="1"/>
    <col min="3822" max="3822" width="22.7109375" style="54" customWidth="1"/>
    <col min="3823" max="3823" width="29.140625" style="54" customWidth="1"/>
    <col min="3824" max="3824" width="27.85546875" style="54" customWidth="1"/>
    <col min="3825" max="3825" width="7.28515625" style="54" customWidth="1"/>
    <col min="3826" max="3826" width="15" style="54" customWidth="1"/>
    <col min="3827" max="3827" width="21.42578125" style="54" customWidth="1"/>
    <col min="3828" max="3828" width="15" style="54" customWidth="1"/>
    <col min="3829" max="3829" width="16.28515625" style="54" customWidth="1"/>
    <col min="3830" max="3830" width="13.7109375" style="54" customWidth="1"/>
    <col min="3831" max="3831" width="11.140625" style="54" customWidth="1"/>
    <col min="3832" max="3832" width="15" style="54" customWidth="1"/>
    <col min="3833" max="3833" width="20.140625" style="54" customWidth="1"/>
    <col min="3834" max="3834" width="17.5703125" style="54" customWidth="1"/>
    <col min="3835" max="3835" width="27.85546875" style="54" customWidth="1"/>
    <col min="3836" max="3836" width="26.5703125" style="54" customWidth="1"/>
    <col min="3837" max="3837" width="15" style="54" customWidth="1"/>
    <col min="3838" max="3838" width="17.5703125" style="54" customWidth="1"/>
    <col min="3839" max="3841" width="16.28515625" style="54" customWidth="1"/>
    <col min="3842" max="3842" width="20.140625" style="54" customWidth="1"/>
    <col min="3843" max="3843" width="15" style="54" customWidth="1"/>
    <col min="3844" max="3845" width="20.140625" style="54" customWidth="1"/>
    <col min="3846" max="3846" width="17.5703125" style="54" customWidth="1"/>
    <col min="3847" max="3847" width="20.140625" style="54" customWidth="1"/>
    <col min="3848" max="3848" width="12.42578125" style="54" customWidth="1"/>
    <col min="3849" max="3849" width="45.85546875" style="54" customWidth="1"/>
    <col min="3850" max="3850" width="35.5703125" style="54" customWidth="1"/>
    <col min="3851" max="4058" width="12.42578125" style="54" customWidth="1"/>
    <col min="4059" max="4059" width="20.140625" style="54" customWidth="1"/>
    <col min="4060" max="4060" width="21.42578125" style="54" customWidth="1"/>
    <col min="4061" max="4061" width="27.85546875" style="54" customWidth="1"/>
    <col min="4062" max="4062" width="11.140625" style="54" customWidth="1"/>
    <col min="4063" max="4063" width="15" style="54" customWidth="1"/>
    <col min="4064" max="4064" width="13.7109375" style="54" customWidth="1"/>
    <col min="4065" max="4065" width="24" style="54" customWidth="1"/>
    <col min="4066" max="4066" width="15" style="54" customWidth="1"/>
    <col min="4067" max="4067" width="21.42578125" style="54" customWidth="1"/>
    <col min="4068" max="4068" width="15" style="54" customWidth="1"/>
    <col min="4069" max="4069" width="20.140625" style="54" customWidth="1"/>
    <col min="4070" max="4070" width="12.42578125" style="54" customWidth="1"/>
    <col min="4071" max="4071" width="17.5703125" style="54" customWidth="1"/>
    <col min="4072" max="4072" width="25.28515625" style="54" customWidth="1"/>
    <col min="4073" max="4073" width="21.42578125" style="54" customWidth="1"/>
    <col min="4074" max="4074" width="12.42578125" style="54" customWidth="1"/>
    <col min="4075" max="4075" width="20.140625" style="54" customWidth="1"/>
    <col min="4076" max="4076" width="24" style="54" customWidth="1"/>
    <col min="4077" max="4077" width="20.140625" style="54" customWidth="1"/>
    <col min="4078" max="4078" width="22.7109375" style="54" customWidth="1"/>
    <col min="4079" max="4079" width="29.140625" style="54" customWidth="1"/>
    <col min="4080" max="4080" width="27.85546875" style="54" customWidth="1"/>
    <col min="4081" max="4081" width="7.28515625" style="54" customWidth="1"/>
    <col min="4082" max="4082" width="15" style="54" customWidth="1"/>
    <col min="4083" max="4083" width="21.42578125" style="54" customWidth="1"/>
    <col min="4084" max="4084" width="15" style="54" customWidth="1"/>
    <col min="4085" max="4085" width="16.28515625" style="54" customWidth="1"/>
    <col min="4086" max="4086" width="13.7109375" style="54" customWidth="1"/>
    <col min="4087" max="4087" width="11.140625" style="54" customWidth="1"/>
    <col min="4088" max="4088" width="15" style="54" customWidth="1"/>
    <col min="4089" max="4089" width="20.140625" style="54" customWidth="1"/>
    <col min="4090" max="4090" width="17.5703125" style="54" customWidth="1"/>
    <col min="4091" max="4091" width="27.85546875" style="54" customWidth="1"/>
    <col min="4092" max="4092" width="26.5703125" style="54" customWidth="1"/>
    <col min="4093" max="4093" width="15" style="54" customWidth="1"/>
    <col min="4094" max="4094" width="17.5703125" style="54" customWidth="1"/>
    <col min="4095" max="4097" width="16.28515625" style="54" customWidth="1"/>
    <col min="4098" max="4098" width="20.140625" style="54" customWidth="1"/>
    <col min="4099" max="4099" width="15" style="54" customWidth="1"/>
    <col min="4100" max="4101" width="20.140625" style="54" customWidth="1"/>
    <col min="4102" max="4102" width="17.5703125" style="54" customWidth="1"/>
    <col min="4103" max="4103" width="20.140625" style="54" customWidth="1"/>
    <col min="4104" max="4104" width="12.42578125" style="54" customWidth="1"/>
    <col min="4105" max="4105" width="45.85546875" style="54" customWidth="1"/>
    <col min="4106" max="4106" width="35.5703125" style="54" customWidth="1"/>
    <col min="4107" max="4314" width="12.42578125" style="54" customWidth="1"/>
    <col min="4315" max="4315" width="20.140625" style="54" customWidth="1"/>
    <col min="4316" max="4316" width="21.42578125" style="54" customWidth="1"/>
    <col min="4317" max="4317" width="27.85546875" style="54" customWidth="1"/>
    <col min="4318" max="4318" width="11.140625" style="54" customWidth="1"/>
    <col min="4319" max="4319" width="15" style="54" customWidth="1"/>
    <col min="4320" max="4320" width="13.7109375" style="54" customWidth="1"/>
    <col min="4321" max="4321" width="24" style="54" customWidth="1"/>
    <col min="4322" max="4322" width="15" style="54" customWidth="1"/>
    <col min="4323" max="4323" width="21.42578125" style="54" customWidth="1"/>
    <col min="4324" max="4324" width="15" style="54" customWidth="1"/>
    <col min="4325" max="4325" width="20.140625" style="54" customWidth="1"/>
    <col min="4326" max="4326" width="12.42578125" style="54" customWidth="1"/>
    <col min="4327" max="4327" width="17.5703125" style="54" customWidth="1"/>
    <col min="4328" max="4328" width="25.28515625" style="54" customWidth="1"/>
    <col min="4329" max="4329" width="21.42578125" style="54" customWidth="1"/>
    <col min="4330" max="4330" width="12.42578125" style="54" customWidth="1"/>
    <col min="4331" max="4331" width="20.140625" style="54" customWidth="1"/>
    <col min="4332" max="4332" width="24" style="54" customWidth="1"/>
    <col min="4333" max="4333" width="20.140625" style="54" customWidth="1"/>
    <col min="4334" max="4334" width="22.7109375" style="54" customWidth="1"/>
    <col min="4335" max="4335" width="29.140625" style="54" customWidth="1"/>
    <col min="4336" max="4336" width="27.85546875" style="54" customWidth="1"/>
    <col min="4337" max="4337" width="7.28515625" style="54" customWidth="1"/>
    <col min="4338" max="4338" width="15" style="54" customWidth="1"/>
    <col min="4339" max="4339" width="21.42578125" style="54" customWidth="1"/>
    <col min="4340" max="4340" width="15" style="54" customWidth="1"/>
    <col min="4341" max="4341" width="16.28515625" style="54" customWidth="1"/>
    <col min="4342" max="4342" width="13.7109375" style="54" customWidth="1"/>
    <col min="4343" max="4343" width="11.140625" style="54" customWidth="1"/>
    <col min="4344" max="4344" width="15" style="54" customWidth="1"/>
    <col min="4345" max="4345" width="20.140625" style="54" customWidth="1"/>
    <col min="4346" max="4346" width="17.5703125" style="54" customWidth="1"/>
    <col min="4347" max="4347" width="27.85546875" style="54" customWidth="1"/>
    <col min="4348" max="4348" width="26.5703125" style="54" customWidth="1"/>
    <col min="4349" max="4349" width="15" style="54" customWidth="1"/>
    <col min="4350" max="4350" width="17.5703125" style="54" customWidth="1"/>
    <col min="4351" max="4353" width="16.28515625" style="54" customWidth="1"/>
    <col min="4354" max="4354" width="20.140625" style="54" customWidth="1"/>
    <col min="4355" max="4355" width="15" style="54" customWidth="1"/>
    <col min="4356" max="4357" width="20.140625" style="54" customWidth="1"/>
    <col min="4358" max="4358" width="17.5703125" style="54" customWidth="1"/>
    <col min="4359" max="4359" width="20.140625" style="54" customWidth="1"/>
    <col min="4360" max="4360" width="12.42578125" style="54" customWidth="1"/>
    <col min="4361" max="4361" width="45.85546875" style="54" customWidth="1"/>
    <col min="4362" max="4362" width="35.5703125" style="54" customWidth="1"/>
    <col min="4363" max="4570" width="12.42578125" style="54" customWidth="1"/>
    <col min="4571" max="4571" width="20.140625" style="54" customWidth="1"/>
    <col min="4572" max="4572" width="21.42578125" style="54" customWidth="1"/>
    <col min="4573" max="4573" width="27.85546875" style="54" customWidth="1"/>
    <col min="4574" max="4574" width="11.140625" style="54" customWidth="1"/>
    <col min="4575" max="4575" width="15" style="54" customWidth="1"/>
    <col min="4576" max="4576" width="13.7109375" style="54" customWidth="1"/>
    <col min="4577" max="4577" width="24" style="54" customWidth="1"/>
    <col min="4578" max="4578" width="15" style="54" customWidth="1"/>
    <col min="4579" max="4579" width="21.42578125" style="54" customWidth="1"/>
    <col min="4580" max="4580" width="15" style="54" customWidth="1"/>
    <col min="4581" max="4581" width="20.140625" style="54" customWidth="1"/>
    <col min="4582" max="4582" width="12.42578125" style="54" customWidth="1"/>
    <col min="4583" max="4583" width="17.5703125" style="54" customWidth="1"/>
    <col min="4584" max="4584" width="25.28515625" style="54" customWidth="1"/>
    <col min="4585" max="4585" width="21.42578125" style="54" customWidth="1"/>
    <col min="4586" max="4586" width="12.42578125" style="54" customWidth="1"/>
    <col min="4587" max="4587" width="20.140625" style="54" customWidth="1"/>
    <col min="4588" max="4588" width="24" style="54" customWidth="1"/>
    <col min="4589" max="4589" width="20.140625" style="54" customWidth="1"/>
    <col min="4590" max="4590" width="22.7109375" style="54" customWidth="1"/>
    <col min="4591" max="4591" width="29.140625" style="54" customWidth="1"/>
    <col min="4592" max="4592" width="27.85546875" style="54" customWidth="1"/>
    <col min="4593" max="4593" width="7.28515625" style="54" customWidth="1"/>
    <col min="4594" max="4594" width="15" style="54" customWidth="1"/>
    <col min="4595" max="4595" width="21.42578125" style="54" customWidth="1"/>
    <col min="4596" max="4596" width="15" style="54" customWidth="1"/>
    <col min="4597" max="4597" width="16.28515625" style="54" customWidth="1"/>
    <col min="4598" max="4598" width="13.7109375" style="54" customWidth="1"/>
    <col min="4599" max="4599" width="11.140625" style="54" customWidth="1"/>
    <col min="4600" max="4600" width="15" style="54" customWidth="1"/>
    <col min="4601" max="4601" width="20.140625" style="54" customWidth="1"/>
    <col min="4602" max="4602" width="17.5703125" style="54" customWidth="1"/>
    <col min="4603" max="4603" width="27.85546875" style="54" customWidth="1"/>
    <col min="4604" max="4604" width="26.5703125" style="54" customWidth="1"/>
    <col min="4605" max="4605" width="15" style="54" customWidth="1"/>
    <col min="4606" max="4606" width="17.5703125" style="54" customWidth="1"/>
    <col min="4607" max="4609" width="16.28515625" style="54" customWidth="1"/>
    <col min="4610" max="4610" width="20.140625" style="54" customWidth="1"/>
    <col min="4611" max="4611" width="15" style="54" customWidth="1"/>
    <col min="4612" max="4613" width="20.140625" style="54" customWidth="1"/>
    <col min="4614" max="4614" width="17.5703125" style="54" customWidth="1"/>
    <col min="4615" max="4615" width="20.140625" style="54" customWidth="1"/>
    <col min="4616" max="4616" width="12.42578125" style="54" customWidth="1"/>
    <col min="4617" max="4617" width="45.85546875" style="54" customWidth="1"/>
    <col min="4618" max="4618" width="35.5703125" style="54" customWidth="1"/>
    <col min="4619" max="4826" width="12.42578125" style="54" customWidth="1"/>
    <col min="4827" max="4827" width="20.140625" style="54" customWidth="1"/>
    <col min="4828" max="4828" width="21.42578125" style="54" customWidth="1"/>
    <col min="4829" max="4829" width="27.85546875" style="54" customWidth="1"/>
    <col min="4830" max="4830" width="11.140625" style="54" customWidth="1"/>
    <col min="4831" max="4831" width="15" style="54" customWidth="1"/>
    <col min="4832" max="4832" width="13.7109375" style="54" customWidth="1"/>
    <col min="4833" max="4833" width="24" style="54" customWidth="1"/>
    <col min="4834" max="4834" width="15" style="54" customWidth="1"/>
    <col min="4835" max="4835" width="21.42578125" style="54" customWidth="1"/>
    <col min="4836" max="4836" width="15" style="54" customWidth="1"/>
    <col min="4837" max="4837" width="20.140625" style="54" customWidth="1"/>
    <col min="4838" max="4838" width="12.42578125" style="54" customWidth="1"/>
    <col min="4839" max="4839" width="17.5703125" style="54" customWidth="1"/>
    <col min="4840" max="4840" width="25.28515625" style="54" customWidth="1"/>
    <col min="4841" max="4841" width="21.42578125" style="54" customWidth="1"/>
    <col min="4842" max="4842" width="12.42578125" style="54" customWidth="1"/>
    <col min="4843" max="4843" width="20.140625" style="54" customWidth="1"/>
    <col min="4844" max="4844" width="24" style="54" customWidth="1"/>
    <col min="4845" max="4845" width="20.140625" style="54" customWidth="1"/>
    <col min="4846" max="4846" width="22.7109375" style="54" customWidth="1"/>
    <col min="4847" max="4847" width="29.140625" style="54" customWidth="1"/>
    <col min="4848" max="4848" width="27.85546875" style="54" customWidth="1"/>
    <col min="4849" max="4849" width="7.28515625" style="54" customWidth="1"/>
    <col min="4850" max="4850" width="15" style="54" customWidth="1"/>
    <col min="4851" max="4851" width="21.42578125" style="54" customWidth="1"/>
    <col min="4852" max="4852" width="15" style="54" customWidth="1"/>
    <col min="4853" max="4853" width="16.28515625" style="54" customWidth="1"/>
    <col min="4854" max="4854" width="13.7109375" style="54" customWidth="1"/>
    <col min="4855" max="4855" width="11.140625" style="54" customWidth="1"/>
    <col min="4856" max="4856" width="15" style="54" customWidth="1"/>
    <col min="4857" max="4857" width="20.140625" style="54" customWidth="1"/>
    <col min="4858" max="4858" width="17.5703125" style="54" customWidth="1"/>
    <col min="4859" max="4859" width="27.85546875" style="54" customWidth="1"/>
    <col min="4860" max="4860" width="26.5703125" style="54" customWidth="1"/>
    <col min="4861" max="4861" width="15" style="54" customWidth="1"/>
    <col min="4862" max="4862" width="17.5703125" style="54" customWidth="1"/>
    <col min="4863" max="4865" width="16.28515625" style="54" customWidth="1"/>
    <col min="4866" max="4866" width="20.140625" style="54" customWidth="1"/>
    <col min="4867" max="4867" width="15" style="54" customWidth="1"/>
    <col min="4868" max="4869" width="20.140625" style="54" customWidth="1"/>
    <col min="4870" max="4870" width="17.5703125" style="54" customWidth="1"/>
    <col min="4871" max="4871" width="20.140625" style="54" customWidth="1"/>
    <col min="4872" max="4872" width="12.42578125" style="54" customWidth="1"/>
    <col min="4873" max="4873" width="45.85546875" style="54" customWidth="1"/>
    <col min="4874" max="4874" width="35.5703125" style="54" customWidth="1"/>
    <col min="4875" max="5082" width="12.42578125" style="54" customWidth="1"/>
    <col min="5083" max="5083" width="20.140625" style="54" customWidth="1"/>
    <col min="5084" max="5084" width="21.42578125" style="54" customWidth="1"/>
    <col min="5085" max="5085" width="27.85546875" style="54" customWidth="1"/>
    <col min="5086" max="5086" width="11.140625" style="54" customWidth="1"/>
    <col min="5087" max="5087" width="15" style="54" customWidth="1"/>
    <col min="5088" max="5088" width="13.7109375" style="54" customWidth="1"/>
    <col min="5089" max="5089" width="24" style="54" customWidth="1"/>
    <col min="5090" max="5090" width="15" style="54" customWidth="1"/>
    <col min="5091" max="5091" width="21.42578125" style="54" customWidth="1"/>
    <col min="5092" max="5092" width="15" style="54" customWidth="1"/>
    <col min="5093" max="5093" width="20.140625" style="54" customWidth="1"/>
    <col min="5094" max="5094" width="12.42578125" style="54" customWidth="1"/>
    <col min="5095" max="5095" width="17.5703125" style="54" customWidth="1"/>
    <col min="5096" max="5096" width="25.28515625" style="54" customWidth="1"/>
    <col min="5097" max="5097" width="21.42578125" style="54" customWidth="1"/>
    <col min="5098" max="5098" width="12.42578125" style="54" customWidth="1"/>
    <col min="5099" max="5099" width="20.140625" style="54" customWidth="1"/>
    <col min="5100" max="5100" width="24" style="54" customWidth="1"/>
    <col min="5101" max="5101" width="20.140625" style="54" customWidth="1"/>
    <col min="5102" max="5102" width="22.7109375" style="54" customWidth="1"/>
    <col min="5103" max="5103" width="29.140625" style="54" customWidth="1"/>
    <col min="5104" max="5104" width="27.85546875" style="54" customWidth="1"/>
    <col min="5105" max="5105" width="7.28515625" style="54" customWidth="1"/>
    <col min="5106" max="5106" width="15" style="54" customWidth="1"/>
    <col min="5107" max="5107" width="21.42578125" style="54" customWidth="1"/>
    <col min="5108" max="5108" width="15" style="54" customWidth="1"/>
    <col min="5109" max="5109" width="16.28515625" style="54" customWidth="1"/>
    <col min="5110" max="5110" width="13.7109375" style="54" customWidth="1"/>
    <col min="5111" max="5111" width="11.140625" style="54" customWidth="1"/>
    <col min="5112" max="5112" width="15" style="54" customWidth="1"/>
    <col min="5113" max="5113" width="20.140625" style="54" customWidth="1"/>
    <col min="5114" max="5114" width="17.5703125" style="54" customWidth="1"/>
    <col min="5115" max="5115" width="27.85546875" style="54" customWidth="1"/>
    <col min="5116" max="5116" width="26.5703125" style="54" customWidth="1"/>
    <col min="5117" max="5117" width="15" style="54" customWidth="1"/>
    <col min="5118" max="5118" width="17.5703125" style="54" customWidth="1"/>
    <col min="5119" max="5121" width="16.28515625" style="54" customWidth="1"/>
    <col min="5122" max="5122" width="20.140625" style="54" customWidth="1"/>
    <col min="5123" max="5123" width="15" style="54" customWidth="1"/>
    <col min="5124" max="5125" width="20.140625" style="54" customWidth="1"/>
    <col min="5126" max="5126" width="17.5703125" style="54" customWidth="1"/>
    <col min="5127" max="5127" width="20.140625" style="54" customWidth="1"/>
    <col min="5128" max="5128" width="12.42578125" style="54" customWidth="1"/>
    <col min="5129" max="5129" width="45.85546875" style="54" customWidth="1"/>
    <col min="5130" max="5130" width="35.5703125" style="54" customWidth="1"/>
    <col min="5131" max="5338" width="12.42578125" style="54" customWidth="1"/>
    <col min="5339" max="5339" width="20.140625" style="54" customWidth="1"/>
    <col min="5340" max="5340" width="21.42578125" style="54" customWidth="1"/>
    <col min="5341" max="5341" width="27.85546875" style="54" customWidth="1"/>
    <col min="5342" max="5342" width="11.140625" style="54" customWidth="1"/>
    <col min="5343" max="5343" width="15" style="54" customWidth="1"/>
    <col min="5344" max="5344" width="13.7109375" style="54" customWidth="1"/>
    <col min="5345" max="5345" width="24" style="54" customWidth="1"/>
    <col min="5346" max="5346" width="15" style="54" customWidth="1"/>
    <col min="5347" max="5347" width="21.42578125" style="54" customWidth="1"/>
    <col min="5348" max="5348" width="15" style="54" customWidth="1"/>
    <col min="5349" max="5349" width="20.140625" style="54" customWidth="1"/>
    <col min="5350" max="5350" width="12.42578125" style="54" customWidth="1"/>
    <col min="5351" max="5351" width="17.5703125" style="54" customWidth="1"/>
    <col min="5352" max="5352" width="25.28515625" style="54" customWidth="1"/>
    <col min="5353" max="5353" width="21.42578125" style="54" customWidth="1"/>
    <col min="5354" max="5354" width="12.42578125" style="54" customWidth="1"/>
    <col min="5355" max="5355" width="20.140625" style="54" customWidth="1"/>
    <col min="5356" max="5356" width="24" style="54" customWidth="1"/>
    <col min="5357" max="5357" width="20.140625" style="54" customWidth="1"/>
    <col min="5358" max="5358" width="22.7109375" style="54" customWidth="1"/>
    <col min="5359" max="5359" width="29.140625" style="54" customWidth="1"/>
    <col min="5360" max="5360" width="27.85546875" style="54" customWidth="1"/>
    <col min="5361" max="5361" width="7.28515625" style="54" customWidth="1"/>
    <col min="5362" max="5362" width="15" style="54" customWidth="1"/>
    <col min="5363" max="5363" width="21.42578125" style="54" customWidth="1"/>
    <col min="5364" max="5364" width="15" style="54" customWidth="1"/>
    <col min="5365" max="5365" width="16.28515625" style="54" customWidth="1"/>
    <col min="5366" max="5366" width="13.7109375" style="54" customWidth="1"/>
    <col min="5367" max="5367" width="11.140625" style="54" customWidth="1"/>
    <col min="5368" max="5368" width="15" style="54" customWidth="1"/>
    <col min="5369" max="5369" width="20.140625" style="54" customWidth="1"/>
    <col min="5370" max="5370" width="17.5703125" style="54" customWidth="1"/>
    <col min="5371" max="5371" width="27.85546875" style="54" customWidth="1"/>
    <col min="5372" max="5372" width="26.5703125" style="54" customWidth="1"/>
    <col min="5373" max="5373" width="15" style="54" customWidth="1"/>
    <col min="5374" max="5374" width="17.5703125" style="54" customWidth="1"/>
    <col min="5375" max="5377" width="16.28515625" style="54" customWidth="1"/>
    <col min="5378" max="5378" width="20.140625" style="54" customWidth="1"/>
    <col min="5379" max="5379" width="15" style="54" customWidth="1"/>
    <col min="5380" max="5381" width="20.140625" style="54" customWidth="1"/>
    <col min="5382" max="5382" width="17.5703125" style="54" customWidth="1"/>
    <col min="5383" max="5383" width="20.140625" style="54" customWidth="1"/>
    <col min="5384" max="5384" width="12.42578125" style="54" customWidth="1"/>
    <col min="5385" max="5385" width="45.85546875" style="54" customWidth="1"/>
    <col min="5386" max="5386" width="35.5703125" style="54" customWidth="1"/>
    <col min="5387" max="5594" width="12.42578125" style="54" customWidth="1"/>
    <col min="5595" max="5595" width="20.140625" style="54" customWidth="1"/>
    <col min="5596" max="5596" width="21.42578125" style="54" customWidth="1"/>
    <col min="5597" max="5597" width="27.85546875" style="54" customWidth="1"/>
    <col min="5598" max="5598" width="11.140625" style="54" customWidth="1"/>
    <col min="5599" max="5599" width="15" style="54" customWidth="1"/>
    <col min="5600" max="5600" width="13.7109375" style="54" customWidth="1"/>
    <col min="5601" max="5601" width="24" style="54" customWidth="1"/>
    <col min="5602" max="5602" width="15" style="54" customWidth="1"/>
    <col min="5603" max="5603" width="21.42578125" style="54" customWidth="1"/>
    <col min="5604" max="5604" width="15" style="54" customWidth="1"/>
    <col min="5605" max="5605" width="20.140625" style="54" customWidth="1"/>
    <col min="5606" max="5606" width="12.42578125" style="54" customWidth="1"/>
    <col min="5607" max="5607" width="17.5703125" style="54" customWidth="1"/>
    <col min="5608" max="5608" width="25.28515625" style="54" customWidth="1"/>
    <col min="5609" max="5609" width="21.42578125" style="54" customWidth="1"/>
    <col min="5610" max="5610" width="12.42578125" style="54" customWidth="1"/>
    <col min="5611" max="5611" width="20.140625" style="54" customWidth="1"/>
    <col min="5612" max="5612" width="24" style="54" customWidth="1"/>
    <col min="5613" max="5613" width="20.140625" style="54" customWidth="1"/>
    <col min="5614" max="5614" width="22.7109375" style="54" customWidth="1"/>
    <col min="5615" max="5615" width="29.140625" style="54" customWidth="1"/>
    <col min="5616" max="5616" width="27.85546875" style="54" customWidth="1"/>
    <col min="5617" max="5617" width="7.28515625" style="54" customWidth="1"/>
    <col min="5618" max="5618" width="15" style="54" customWidth="1"/>
    <col min="5619" max="5619" width="21.42578125" style="54" customWidth="1"/>
    <col min="5620" max="5620" width="15" style="54" customWidth="1"/>
    <col min="5621" max="5621" width="16.28515625" style="54" customWidth="1"/>
    <col min="5622" max="5622" width="13.7109375" style="54" customWidth="1"/>
    <col min="5623" max="5623" width="11.140625" style="54" customWidth="1"/>
    <col min="5624" max="5624" width="15" style="54" customWidth="1"/>
    <col min="5625" max="5625" width="20.140625" style="54" customWidth="1"/>
    <col min="5626" max="5626" width="17.5703125" style="54" customWidth="1"/>
    <col min="5627" max="5627" width="27.85546875" style="54" customWidth="1"/>
    <col min="5628" max="5628" width="26.5703125" style="54" customWidth="1"/>
    <col min="5629" max="5629" width="15" style="54" customWidth="1"/>
    <col min="5630" max="5630" width="17.5703125" style="54" customWidth="1"/>
    <col min="5631" max="5633" width="16.28515625" style="54" customWidth="1"/>
    <col min="5634" max="5634" width="20.140625" style="54" customWidth="1"/>
    <col min="5635" max="5635" width="15" style="54" customWidth="1"/>
    <col min="5636" max="5637" width="20.140625" style="54" customWidth="1"/>
    <col min="5638" max="5638" width="17.5703125" style="54" customWidth="1"/>
    <col min="5639" max="5639" width="20.140625" style="54" customWidth="1"/>
    <col min="5640" max="5640" width="12.42578125" style="54" customWidth="1"/>
    <col min="5641" max="5641" width="45.85546875" style="54" customWidth="1"/>
    <col min="5642" max="5642" width="35.5703125" style="54" customWidth="1"/>
    <col min="5643" max="5850" width="12.42578125" style="54" customWidth="1"/>
    <col min="5851" max="5851" width="20.140625" style="54" customWidth="1"/>
    <col min="5852" max="5852" width="21.42578125" style="54" customWidth="1"/>
    <col min="5853" max="5853" width="27.85546875" style="54" customWidth="1"/>
    <col min="5854" max="5854" width="11.140625" style="54" customWidth="1"/>
    <col min="5855" max="5855" width="15" style="54" customWidth="1"/>
    <col min="5856" max="5856" width="13.7109375" style="54" customWidth="1"/>
    <col min="5857" max="5857" width="24" style="54" customWidth="1"/>
    <col min="5858" max="5858" width="15" style="54" customWidth="1"/>
    <col min="5859" max="5859" width="21.42578125" style="54" customWidth="1"/>
    <col min="5860" max="5860" width="15" style="54" customWidth="1"/>
    <col min="5861" max="5861" width="20.140625" style="54" customWidth="1"/>
    <col min="5862" max="5862" width="12.42578125" style="54" customWidth="1"/>
    <col min="5863" max="5863" width="17.5703125" style="54" customWidth="1"/>
    <col min="5864" max="5864" width="25.28515625" style="54" customWidth="1"/>
    <col min="5865" max="5865" width="21.42578125" style="54" customWidth="1"/>
    <col min="5866" max="5866" width="12.42578125" style="54" customWidth="1"/>
    <col min="5867" max="5867" width="20.140625" style="54" customWidth="1"/>
    <col min="5868" max="5868" width="24" style="54" customWidth="1"/>
    <col min="5869" max="5869" width="20.140625" style="54" customWidth="1"/>
    <col min="5870" max="5870" width="22.7109375" style="54" customWidth="1"/>
    <col min="5871" max="5871" width="29.140625" style="54" customWidth="1"/>
    <col min="5872" max="5872" width="27.85546875" style="54" customWidth="1"/>
    <col min="5873" max="5873" width="7.28515625" style="54" customWidth="1"/>
    <col min="5874" max="5874" width="15" style="54" customWidth="1"/>
    <col min="5875" max="5875" width="21.42578125" style="54" customWidth="1"/>
    <col min="5876" max="5876" width="15" style="54" customWidth="1"/>
    <col min="5877" max="5877" width="16.28515625" style="54" customWidth="1"/>
    <col min="5878" max="5878" width="13.7109375" style="54" customWidth="1"/>
    <col min="5879" max="5879" width="11.140625" style="54" customWidth="1"/>
    <col min="5880" max="5880" width="15" style="54" customWidth="1"/>
    <col min="5881" max="5881" width="20.140625" style="54" customWidth="1"/>
    <col min="5882" max="5882" width="17.5703125" style="54" customWidth="1"/>
    <col min="5883" max="5883" width="27.85546875" style="54" customWidth="1"/>
    <col min="5884" max="5884" width="26.5703125" style="54" customWidth="1"/>
    <col min="5885" max="5885" width="15" style="54" customWidth="1"/>
    <col min="5886" max="5886" width="17.5703125" style="54" customWidth="1"/>
    <col min="5887" max="5889" width="16.28515625" style="54" customWidth="1"/>
    <col min="5890" max="5890" width="20.140625" style="54" customWidth="1"/>
    <col min="5891" max="5891" width="15" style="54" customWidth="1"/>
    <col min="5892" max="5893" width="20.140625" style="54" customWidth="1"/>
    <col min="5894" max="5894" width="17.5703125" style="54" customWidth="1"/>
    <col min="5895" max="5895" width="20.140625" style="54" customWidth="1"/>
    <col min="5896" max="5896" width="12.42578125" style="54" customWidth="1"/>
    <col min="5897" max="5897" width="45.85546875" style="54" customWidth="1"/>
    <col min="5898" max="5898" width="35.5703125" style="54" customWidth="1"/>
    <col min="5899" max="6106" width="12.42578125" style="54" customWidth="1"/>
    <col min="6107" max="6107" width="20.140625" style="54" customWidth="1"/>
    <col min="6108" max="6108" width="21.42578125" style="54" customWidth="1"/>
    <col min="6109" max="6109" width="27.85546875" style="54" customWidth="1"/>
    <col min="6110" max="6110" width="11.140625" style="54" customWidth="1"/>
    <col min="6111" max="6111" width="15" style="54" customWidth="1"/>
    <col min="6112" max="6112" width="13.7109375" style="54" customWidth="1"/>
    <col min="6113" max="6113" width="24" style="54" customWidth="1"/>
    <col min="6114" max="6114" width="15" style="54" customWidth="1"/>
    <col min="6115" max="6115" width="21.42578125" style="54" customWidth="1"/>
    <col min="6116" max="6116" width="15" style="54" customWidth="1"/>
    <col min="6117" max="6117" width="20.140625" style="54" customWidth="1"/>
    <col min="6118" max="6118" width="12.42578125" style="54" customWidth="1"/>
    <col min="6119" max="6119" width="17.5703125" style="54" customWidth="1"/>
    <col min="6120" max="6120" width="25.28515625" style="54" customWidth="1"/>
    <col min="6121" max="6121" width="21.42578125" style="54" customWidth="1"/>
    <col min="6122" max="6122" width="12.42578125" style="54" customWidth="1"/>
    <col min="6123" max="6123" width="20.140625" style="54" customWidth="1"/>
    <col min="6124" max="6124" width="24" style="54" customWidth="1"/>
    <col min="6125" max="6125" width="20.140625" style="54" customWidth="1"/>
    <col min="6126" max="6126" width="22.7109375" style="54" customWidth="1"/>
    <col min="6127" max="6127" width="29.140625" style="54" customWidth="1"/>
    <col min="6128" max="6128" width="27.85546875" style="54" customWidth="1"/>
    <col min="6129" max="6129" width="7.28515625" style="54" customWidth="1"/>
    <col min="6130" max="6130" width="15" style="54" customWidth="1"/>
    <col min="6131" max="6131" width="21.42578125" style="54" customWidth="1"/>
    <col min="6132" max="6132" width="15" style="54" customWidth="1"/>
    <col min="6133" max="6133" width="16.28515625" style="54" customWidth="1"/>
    <col min="6134" max="6134" width="13.7109375" style="54" customWidth="1"/>
    <col min="6135" max="6135" width="11.140625" style="54" customWidth="1"/>
    <col min="6136" max="6136" width="15" style="54" customWidth="1"/>
    <col min="6137" max="6137" width="20.140625" style="54" customWidth="1"/>
    <col min="6138" max="6138" width="17.5703125" style="54" customWidth="1"/>
    <col min="6139" max="6139" width="27.85546875" style="54" customWidth="1"/>
    <col min="6140" max="6140" width="26.5703125" style="54" customWidth="1"/>
    <col min="6141" max="6141" width="15" style="54" customWidth="1"/>
    <col min="6142" max="6142" width="17.5703125" style="54" customWidth="1"/>
    <col min="6143" max="6145" width="16.28515625" style="54" customWidth="1"/>
    <col min="6146" max="6146" width="20.140625" style="54" customWidth="1"/>
    <col min="6147" max="6147" width="15" style="54" customWidth="1"/>
    <col min="6148" max="6149" width="20.140625" style="54" customWidth="1"/>
    <col min="6150" max="6150" width="17.5703125" style="54" customWidth="1"/>
    <col min="6151" max="6151" width="20.140625" style="54" customWidth="1"/>
    <col min="6152" max="6152" width="12.42578125" style="54" customWidth="1"/>
    <col min="6153" max="6153" width="45.85546875" style="54" customWidth="1"/>
    <col min="6154" max="6154" width="35.5703125" style="54" customWidth="1"/>
    <col min="6155" max="6362" width="12.42578125" style="54" customWidth="1"/>
    <col min="6363" max="6363" width="20.140625" style="54" customWidth="1"/>
    <col min="6364" max="6364" width="21.42578125" style="54" customWidth="1"/>
    <col min="6365" max="6365" width="27.85546875" style="54" customWidth="1"/>
    <col min="6366" max="6366" width="11.140625" style="54" customWidth="1"/>
    <col min="6367" max="6367" width="15" style="54" customWidth="1"/>
    <col min="6368" max="6368" width="13.7109375" style="54" customWidth="1"/>
    <col min="6369" max="6369" width="24" style="54" customWidth="1"/>
    <col min="6370" max="6370" width="15" style="54" customWidth="1"/>
    <col min="6371" max="6371" width="21.42578125" style="54" customWidth="1"/>
    <col min="6372" max="6372" width="15" style="54" customWidth="1"/>
    <col min="6373" max="6373" width="20.140625" style="54" customWidth="1"/>
    <col min="6374" max="6374" width="12.42578125" style="54" customWidth="1"/>
    <col min="6375" max="6375" width="17.5703125" style="54" customWidth="1"/>
    <col min="6376" max="6376" width="25.28515625" style="54" customWidth="1"/>
    <col min="6377" max="6377" width="21.42578125" style="54" customWidth="1"/>
    <col min="6378" max="6378" width="12.42578125" style="54" customWidth="1"/>
    <col min="6379" max="6379" width="20.140625" style="54" customWidth="1"/>
    <col min="6380" max="6380" width="24" style="54" customWidth="1"/>
    <col min="6381" max="6381" width="20.140625" style="54" customWidth="1"/>
    <col min="6382" max="6382" width="22.7109375" style="54" customWidth="1"/>
    <col min="6383" max="6383" width="29.140625" style="54" customWidth="1"/>
    <col min="6384" max="6384" width="27.85546875" style="54" customWidth="1"/>
    <col min="6385" max="6385" width="7.28515625" style="54" customWidth="1"/>
    <col min="6386" max="6386" width="15" style="54" customWidth="1"/>
    <col min="6387" max="6387" width="21.42578125" style="54" customWidth="1"/>
    <col min="6388" max="6388" width="15" style="54" customWidth="1"/>
    <col min="6389" max="6389" width="16.28515625" style="54" customWidth="1"/>
    <col min="6390" max="6390" width="13.7109375" style="54" customWidth="1"/>
    <col min="6391" max="6391" width="11.140625" style="54" customWidth="1"/>
    <col min="6392" max="6392" width="15" style="54" customWidth="1"/>
    <col min="6393" max="6393" width="20.140625" style="54" customWidth="1"/>
    <col min="6394" max="6394" width="17.5703125" style="54" customWidth="1"/>
    <col min="6395" max="6395" width="27.85546875" style="54" customWidth="1"/>
    <col min="6396" max="6396" width="26.5703125" style="54" customWidth="1"/>
    <col min="6397" max="6397" width="15" style="54" customWidth="1"/>
    <col min="6398" max="6398" width="17.5703125" style="54" customWidth="1"/>
    <col min="6399" max="6401" width="16.28515625" style="54" customWidth="1"/>
    <col min="6402" max="6402" width="20.140625" style="54" customWidth="1"/>
    <col min="6403" max="6403" width="15" style="54" customWidth="1"/>
    <col min="6404" max="6405" width="20.140625" style="54" customWidth="1"/>
    <col min="6406" max="6406" width="17.5703125" style="54" customWidth="1"/>
    <col min="6407" max="6407" width="20.140625" style="54" customWidth="1"/>
    <col min="6408" max="6408" width="12.42578125" style="54" customWidth="1"/>
    <col min="6409" max="6409" width="45.85546875" style="54" customWidth="1"/>
    <col min="6410" max="6410" width="35.5703125" style="54" customWidth="1"/>
    <col min="6411" max="6618" width="12.42578125" style="54" customWidth="1"/>
    <col min="6619" max="6619" width="20.140625" style="54" customWidth="1"/>
    <col min="6620" max="6620" width="21.42578125" style="54" customWidth="1"/>
    <col min="6621" max="6621" width="27.85546875" style="54" customWidth="1"/>
    <col min="6622" max="6622" width="11.140625" style="54" customWidth="1"/>
    <col min="6623" max="6623" width="15" style="54" customWidth="1"/>
    <col min="6624" max="6624" width="13.7109375" style="54" customWidth="1"/>
    <col min="6625" max="6625" width="24" style="54" customWidth="1"/>
    <col min="6626" max="6626" width="15" style="54" customWidth="1"/>
    <col min="6627" max="6627" width="21.42578125" style="54" customWidth="1"/>
    <col min="6628" max="6628" width="15" style="54" customWidth="1"/>
    <col min="6629" max="6629" width="20.140625" style="54" customWidth="1"/>
    <col min="6630" max="6630" width="12.42578125" style="54" customWidth="1"/>
    <col min="6631" max="6631" width="17.5703125" style="54" customWidth="1"/>
    <col min="6632" max="6632" width="25.28515625" style="54" customWidth="1"/>
    <col min="6633" max="6633" width="21.42578125" style="54" customWidth="1"/>
    <col min="6634" max="6634" width="12.42578125" style="54" customWidth="1"/>
    <col min="6635" max="6635" width="20.140625" style="54" customWidth="1"/>
    <col min="6636" max="6636" width="24" style="54" customWidth="1"/>
    <col min="6637" max="6637" width="20.140625" style="54" customWidth="1"/>
    <col min="6638" max="6638" width="22.7109375" style="54" customWidth="1"/>
    <col min="6639" max="6639" width="29.140625" style="54" customWidth="1"/>
    <col min="6640" max="6640" width="27.85546875" style="54" customWidth="1"/>
    <col min="6641" max="6641" width="7.28515625" style="54" customWidth="1"/>
    <col min="6642" max="6642" width="15" style="54" customWidth="1"/>
    <col min="6643" max="6643" width="21.42578125" style="54" customWidth="1"/>
    <col min="6644" max="6644" width="15" style="54" customWidth="1"/>
    <col min="6645" max="6645" width="16.28515625" style="54" customWidth="1"/>
    <col min="6646" max="6646" width="13.7109375" style="54" customWidth="1"/>
    <col min="6647" max="6647" width="11.140625" style="54" customWidth="1"/>
    <col min="6648" max="6648" width="15" style="54" customWidth="1"/>
    <col min="6649" max="6649" width="20.140625" style="54" customWidth="1"/>
    <col min="6650" max="6650" width="17.5703125" style="54" customWidth="1"/>
    <col min="6651" max="6651" width="27.85546875" style="54" customWidth="1"/>
    <col min="6652" max="6652" width="26.5703125" style="54" customWidth="1"/>
    <col min="6653" max="6653" width="15" style="54" customWidth="1"/>
    <col min="6654" max="6654" width="17.5703125" style="54" customWidth="1"/>
    <col min="6655" max="6657" width="16.28515625" style="54" customWidth="1"/>
    <col min="6658" max="6658" width="20.140625" style="54" customWidth="1"/>
    <col min="6659" max="6659" width="15" style="54" customWidth="1"/>
    <col min="6660" max="6661" width="20.140625" style="54" customWidth="1"/>
    <col min="6662" max="6662" width="17.5703125" style="54" customWidth="1"/>
    <col min="6663" max="6663" width="20.140625" style="54" customWidth="1"/>
    <col min="6664" max="6664" width="12.42578125" style="54" customWidth="1"/>
    <col min="6665" max="6665" width="45.85546875" style="54" customWidth="1"/>
    <col min="6666" max="6666" width="35.5703125" style="54" customWidth="1"/>
    <col min="6667" max="6874" width="12.42578125" style="54" customWidth="1"/>
    <col min="6875" max="6875" width="20.140625" style="54" customWidth="1"/>
    <col min="6876" max="6876" width="21.42578125" style="54" customWidth="1"/>
    <col min="6877" max="6877" width="27.85546875" style="54" customWidth="1"/>
    <col min="6878" max="6878" width="11.140625" style="54" customWidth="1"/>
    <col min="6879" max="6879" width="15" style="54" customWidth="1"/>
    <col min="6880" max="6880" width="13.7109375" style="54" customWidth="1"/>
    <col min="6881" max="6881" width="24" style="54" customWidth="1"/>
    <col min="6882" max="6882" width="15" style="54" customWidth="1"/>
    <col min="6883" max="6883" width="21.42578125" style="54" customWidth="1"/>
    <col min="6884" max="6884" width="15" style="54" customWidth="1"/>
    <col min="6885" max="6885" width="20.140625" style="54" customWidth="1"/>
    <col min="6886" max="6886" width="12.42578125" style="54" customWidth="1"/>
    <col min="6887" max="6887" width="17.5703125" style="54" customWidth="1"/>
    <col min="6888" max="6888" width="25.28515625" style="54" customWidth="1"/>
    <col min="6889" max="6889" width="21.42578125" style="54" customWidth="1"/>
    <col min="6890" max="6890" width="12.42578125" style="54" customWidth="1"/>
    <col min="6891" max="6891" width="20.140625" style="54" customWidth="1"/>
    <col min="6892" max="6892" width="24" style="54" customWidth="1"/>
    <col min="6893" max="6893" width="20.140625" style="54" customWidth="1"/>
    <col min="6894" max="6894" width="22.7109375" style="54" customWidth="1"/>
    <col min="6895" max="6895" width="29.140625" style="54" customWidth="1"/>
    <col min="6896" max="6896" width="27.85546875" style="54" customWidth="1"/>
    <col min="6897" max="6897" width="7.28515625" style="54" customWidth="1"/>
    <col min="6898" max="6898" width="15" style="54" customWidth="1"/>
    <col min="6899" max="6899" width="21.42578125" style="54" customWidth="1"/>
    <col min="6900" max="6900" width="15" style="54" customWidth="1"/>
    <col min="6901" max="6901" width="16.28515625" style="54" customWidth="1"/>
    <col min="6902" max="6902" width="13.7109375" style="54" customWidth="1"/>
    <col min="6903" max="6903" width="11.140625" style="54" customWidth="1"/>
    <col min="6904" max="6904" width="15" style="54" customWidth="1"/>
    <col min="6905" max="6905" width="20.140625" style="54" customWidth="1"/>
    <col min="6906" max="6906" width="17.5703125" style="54" customWidth="1"/>
    <col min="6907" max="6907" width="27.85546875" style="54" customWidth="1"/>
    <col min="6908" max="6908" width="26.5703125" style="54" customWidth="1"/>
    <col min="6909" max="6909" width="15" style="54" customWidth="1"/>
    <col min="6910" max="6910" width="17.5703125" style="54" customWidth="1"/>
    <col min="6911" max="6913" width="16.28515625" style="54" customWidth="1"/>
    <col min="6914" max="6914" width="20.140625" style="54" customWidth="1"/>
    <col min="6915" max="6915" width="15" style="54" customWidth="1"/>
    <col min="6916" max="6917" width="20.140625" style="54" customWidth="1"/>
    <col min="6918" max="6918" width="17.5703125" style="54" customWidth="1"/>
    <col min="6919" max="6919" width="20.140625" style="54" customWidth="1"/>
    <col min="6920" max="6920" width="12.42578125" style="54" customWidth="1"/>
    <col min="6921" max="6921" width="45.85546875" style="54" customWidth="1"/>
    <col min="6922" max="6922" width="35.5703125" style="54" customWidth="1"/>
    <col min="6923" max="7130" width="12.42578125" style="54" customWidth="1"/>
    <col min="7131" max="7131" width="20.140625" style="54" customWidth="1"/>
    <col min="7132" max="7132" width="21.42578125" style="54" customWidth="1"/>
    <col min="7133" max="7133" width="27.85546875" style="54" customWidth="1"/>
    <col min="7134" max="7134" width="11.140625" style="54" customWidth="1"/>
    <col min="7135" max="7135" width="15" style="54" customWidth="1"/>
    <col min="7136" max="7136" width="13.7109375" style="54" customWidth="1"/>
    <col min="7137" max="7137" width="24" style="54" customWidth="1"/>
    <col min="7138" max="7138" width="15" style="54" customWidth="1"/>
    <col min="7139" max="7139" width="21.42578125" style="54" customWidth="1"/>
    <col min="7140" max="7140" width="15" style="54" customWidth="1"/>
    <col min="7141" max="7141" width="20.140625" style="54" customWidth="1"/>
    <col min="7142" max="7142" width="12.42578125" style="54" customWidth="1"/>
    <col min="7143" max="7143" width="17.5703125" style="54" customWidth="1"/>
    <col min="7144" max="7144" width="25.28515625" style="54" customWidth="1"/>
    <col min="7145" max="7145" width="21.42578125" style="54" customWidth="1"/>
    <col min="7146" max="7146" width="12.42578125" style="54" customWidth="1"/>
    <col min="7147" max="7147" width="20.140625" style="54" customWidth="1"/>
    <col min="7148" max="7148" width="24" style="54" customWidth="1"/>
    <col min="7149" max="7149" width="20.140625" style="54" customWidth="1"/>
    <col min="7150" max="7150" width="22.7109375" style="54" customWidth="1"/>
    <col min="7151" max="7151" width="29.140625" style="54" customWidth="1"/>
    <col min="7152" max="7152" width="27.85546875" style="54" customWidth="1"/>
    <col min="7153" max="7153" width="7.28515625" style="54" customWidth="1"/>
    <col min="7154" max="7154" width="15" style="54" customWidth="1"/>
    <col min="7155" max="7155" width="21.42578125" style="54" customWidth="1"/>
    <col min="7156" max="7156" width="15" style="54" customWidth="1"/>
    <col min="7157" max="7157" width="16.28515625" style="54" customWidth="1"/>
    <col min="7158" max="7158" width="13.7109375" style="54" customWidth="1"/>
    <col min="7159" max="7159" width="11.140625" style="54" customWidth="1"/>
    <col min="7160" max="7160" width="15" style="54" customWidth="1"/>
    <col min="7161" max="7161" width="20.140625" style="54" customWidth="1"/>
    <col min="7162" max="7162" width="17.5703125" style="54" customWidth="1"/>
    <col min="7163" max="7163" width="27.85546875" style="54" customWidth="1"/>
    <col min="7164" max="7164" width="26.5703125" style="54" customWidth="1"/>
    <col min="7165" max="7165" width="15" style="54" customWidth="1"/>
    <col min="7166" max="7166" width="17.5703125" style="54" customWidth="1"/>
    <col min="7167" max="7169" width="16.28515625" style="54" customWidth="1"/>
    <col min="7170" max="7170" width="20.140625" style="54" customWidth="1"/>
    <col min="7171" max="7171" width="15" style="54" customWidth="1"/>
    <col min="7172" max="7173" width="20.140625" style="54" customWidth="1"/>
    <col min="7174" max="7174" width="17.5703125" style="54" customWidth="1"/>
    <col min="7175" max="7175" width="20.140625" style="54" customWidth="1"/>
    <col min="7176" max="7176" width="12.42578125" style="54" customWidth="1"/>
    <col min="7177" max="7177" width="45.85546875" style="54" customWidth="1"/>
    <col min="7178" max="7178" width="35.5703125" style="54" customWidth="1"/>
    <col min="7179" max="7386" width="12.42578125" style="54" customWidth="1"/>
    <col min="7387" max="7387" width="20.140625" style="54" customWidth="1"/>
    <col min="7388" max="7388" width="21.42578125" style="54" customWidth="1"/>
    <col min="7389" max="7389" width="27.85546875" style="54" customWidth="1"/>
    <col min="7390" max="7390" width="11.140625" style="54" customWidth="1"/>
    <col min="7391" max="7391" width="15" style="54" customWidth="1"/>
    <col min="7392" max="7392" width="13.7109375" style="54" customWidth="1"/>
    <col min="7393" max="7393" width="24" style="54" customWidth="1"/>
    <col min="7394" max="7394" width="15" style="54" customWidth="1"/>
    <col min="7395" max="7395" width="21.42578125" style="54" customWidth="1"/>
    <col min="7396" max="7396" width="15" style="54" customWidth="1"/>
    <col min="7397" max="7397" width="20.140625" style="54" customWidth="1"/>
    <col min="7398" max="7398" width="12.42578125" style="54" customWidth="1"/>
    <col min="7399" max="7399" width="17.5703125" style="54" customWidth="1"/>
    <col min="7400" max="7400" width="25.28515625" style="54" customWidth="1"/>
    <col min="7401" max="7401" width="21.42578125" style="54" customWidth="1"/>
    <col min="7402" max="7402" width="12.42578125" style="54" customWidth="1"/>
    <col min="7403" max="7403" width="20.140625" style="54" customWidth="1"/>
    <col min="7404" max="7404" width="24" style="54" customWidth="1"/>
    <col min="7405" max="7405" width="20.140625" style="54" customWidth="1"/>
    <col min="7406" max="7406" width="22.7109375" style="54" customWidth="1"/>
    <col min="7407" max="7407" width="29.140625" style="54" customWidth="1"/>
    <col min="7408" max="7408" width="27.85546875" style="54" customWidth="1"/>
    <col min="7409" max="7409" width="7.28515625" style="54" customWidth="1"/>
    <col min="7410" max="7410" width="15" style="54" customWidth="1"/>
    <col min="7411" max="7411" width="21.42578125" style="54" customWidth="1"/>
    <col min="7412" max="7412" width="15" style="54" customWidth="1"/>
    <col min="7413" max="7413" width="16.28515625" style="54" customWidth="1"/>
    <col min="7414" max="7414" width="13.7109375" style="54" customWidth="1"/>
    <col min="7415" max="7415" width="11.140625" style="54" customWidth="1"/>
    <col min="7416" max="7416" width="15" style="54" customWidth="1"/>
    <col min="7417" max="7417" width="20.140625" style="54" customWidth="1"/>
    <col min="7418" max="7418" width="17.5703125" style="54" customWidth="1"/>
    <col min="7419" max="7419" width="27.85546875" style="54" customWidth="1"/>
    <col min="7420" max="7420" width="26.5703125" style="54" customWidth="1"/>
    <col min="7421" max="7421" width="15" style="54" customWidth="1"/>
    <col min="7422" max="7422" width="17.5703125" style="54" customWidth="1"/>
    <col min="7423" max="7425" width="16.28515625" style="54" customWidth="1"/>
    <col min="7426" max="7426" width="20.140625" style="54" customWidth="1"/>
    <col min="7427" max="7427" width="15" style="54" customWidth="1"/>
    <col min="7428" max="7429" width="20.140625" style="54" customWidth="1"/>
    <col min="7430" max="7430" width="17.5703125" style="54" customWidth="1"/>
    <col min="7431" max="7431" width="20.140625" style="54" customWidth="1"/>
    <col min="7432" max="7432" width="12.42578125" style="54" customWidth="1"/>
    <col min="7433" max="7433" width="45.85546875" style="54" customWidth="1"/>
    <col min="7434" max="7434" width="35.5703125" style="54" customWidth="1"/>
    <col min="7435" max="7642" width="12.42578125" style="54" customWidth="1"/>
    <col min="7643" max="7643" width="20.140625" style="54" customWidth="1"/>
    <col min="7644" max="7644" width="21.42578125" style="54" customWidth="1"/>
    <col min="7645" max="7645" width="27.85546875" style="54" customWidth="1"/>
    <col min="7646" max="7646" width="11.140625" style="54" customWidth="1"/>
    <col min="7647" max="7647" width="15" style="54" customWidth="1"/>
    <col min="7648" max="7648" width="13.7109375" style="54" customWidth="1"/>
    <col min="7649" max="7649" width="24" style="54" customWidth="1"/>
    <col min="7650" max="7650" width="15" style="54" customWidth="1"/>
    <col min="7651" max="7651" width="21.42578125" style="54" customWidth="1"/>
    <col min="7652" max="7652" width="15" style="54" customWidth="1"/>
    <col min="7653" max="7653" width="20.140625" style="54" customWidth="1"/>
    <col min="7654" max="7654" width="12.42578125" style="54" customWidth="1"/>
    <col min="7655" max="7655" width="17.5703125" style="54" customWidth="1"/>
    <col min="7656" max="7656" width="25.28515625" style="54" customWidth="1"/>
    <col min="7657" max="7657" width="21.42578125" style="54" customWidth="1"/>
    <col min="7658" max="7658" width="12.42578125" style="54" customWidth="1"/>
    <col min="7659" max="7659" width="20.140625" style="54" customWidth="1"/>
    <col min="7660" max="7660" width="24" style="54" customWidth="1"/>
    <col min="7661" max="7661" width="20.140625" style="54" customWidth="1"/>
    <col min="7662" max="7662" width="22.7109375" style="54" customWidth="1"/>
    <col min="7663" max="7663" width="29.140625" style="54" customWidth="1"/>
    <col min="7664" max="7664" width="27.85546875" style="54" customWidth="1"/>
    <col min="7665" max="7665" width="7.28515625" style="54" customWidth="1"/>
    <col min="7666" max="7666" width="15" style="54" customWidth="1"/>
    <col min="7667" max="7667" width="21.42578125" style="54" customWidth="1"/>
    <col min="7668" max="7668" width="15" style="54" customWidth="1"/>
    <col min="7669" max="7669" width="16.28515625" style="54" customWidth="1"/>
    <col min="7670" max="7670" width="13.7109375" style="54" customWidth="1"/>
    <col min="7671" max="7671" width="11.140625" style="54" customWidth="1"/>
    <col min="7672" max="7672" width="15" style="54" customWidth="1"/>
    <col min="7673" max="7673" width="20.140625" style="54" customWidth="1"/>
    <col min="7674" max="7674" width="17.5703125" style="54" customWidth="1"/>
    <col min="7675" max="7675" width="27.85546875" style="54" customWidth="1"/>
    <col min="7676" max="7676" width="26.5703125" style="54" customWidth="1"/>
    <col min="7677" max="7677" width="15" style="54" customWidth="1"/>
    <col min="7678" max="7678" width="17.5703125" style="54" customWidth="1"/>
    <col min="7679" max="7681" width="16.28515625" style="54" customWidth="1"/>
    <col min="7682" max="7682" width="20.140625" style="54" customWidth="1"/>
    <col min="7683" max="7683" width="15" style="54" customWidth="1"/>
    <col min="7684" max="7685" width="20.140625" style="54" customWidth="1"/>
    <col min="7686" max="7686" width="17.5703125" style="54" customWidth="1"/>
    <col min="7687" max="7687" width="20.140625" style="54" customWidth="1"/>
    <col min="7688" max="7688" width="12.42578125" style="54" customWidth="1"/>
    <col min="7689" max="7689" width="45.85546875" style="54" customWidth="1"/>
    <col min="7690" max="7690" width="35.5703125" style="54" customWidth="1"/>
    <col min="7691" max="7898" width="12.42578125" style="54" customWidth="1"/>
    <col min="7899" max="7899" width="20.140625" style="54" customWidth="1"/>
    <col min="7900" max="7900" width="21.42578125" style="54" customWidth="1"/>
    <col min="7901" max="7901" width="27.85546875" style="54" customWidth="1"/>
    <col min="7902" max="7902" width="11.140625" style="54" customWidth="1"/>
    <col min="7903" max="7903" width="15" style="54" customWidth="1"/>
    <col min="7904" max="7904" width="13.7109375" style="54" customWidth="1"/>
    <col min="7905" max="7905" width="24" style="54" customWidth="1"/>
    <col min="7906" max="7906" width="15" style="54" customWidth="1"/>
    <col min="7907" max="7907" width="21.42578125" style="54" customWidth="1"/>
    <col min="7908" max="7908" width="15" style="54" customWidth="1"/>
    <col min="7909" max="7909" width="20.140625" style="54" customWidth="1"/>
    <col min="7910" max="7910" width="12.42578125" style="54" customWidth="1"/>
    <col min="7911" max="7911" width="17.5703125" style="54" customWidth="1"/>
    <col min="7912" max="7912" width="25.28515625" style="54" customWidth="1"/>
    <col min="7913" max="7913" width="21.42578125" style="54" customWidth="1"/>
    <col min="7914" max="7914" width="12.42578125" style="54" customWidth="1"/>
    <col min="7915" max="7915" width="20.140625" style="54" customWidth="1"/>
    <col min="7916" max="7916" width="24" style="54" customWidth="1"/>
    <col min="7917" max="7917" width="20.140625" style="54" customWidth="1"/>
    <col min="7918" max="7918" width="22.7109375" style="54" customWidth="1"/>
    <col min="7919" max="7919" width="29.140625" style="54" customWidth="1"/>
    <col min="7920" max="7920" width="27.85546875" style="54" customWidth="1"/>
    <col min="7921" max="7921" width="7.28515625" style="54" customWidth="1"/>
    <col min="7922" max="7922" width="15" style="54" customWidth="1"/>
    <col min="7923" max="7923" width="21.42578125" style="54" customWidth="1"/>
    <col min="7924" max="7924" width="15" style="54" customWidth="1"/>
    <col min="7925" max="7925" width="16.28515625" style="54" customWidth="1"/>
    <col min="7926" max="7926" width="13.7109375" style="54" customWidth="1"/>
    <col min="7927" max="7927" width="11.140625" style="54" customWidth="1"/>
    <col min="7928" max="7928" width="15" style="54" customWidth="1"/>
    <col min="7929" max="7929" width="20.140625" style="54" customWidth="1"/>
    <col min="7930" max="7930" width="17.5703125" style="54" customWidth="1"/>
    <col min="7931" max="7931" width="27.85546875" style="54" customWidth="1"/>
    <col min="7932" max="7932" width="26.5703125" style="54" customWidth="1"/>
    <col min="7933" max="7933" width="15" style="54" customWidth="1"/>
    <col min="7934" max="7934" width="17.5703125" style="54" customWidth="1"/>
    <col min="7935" max="7937" width="16.28515625" style="54" customWidth="1"/>
    <col min="7938" max="7938" width="20.140625" style="54" customWidth="1"/>
    <col min="7939" max="7939" width="15" style="54" customWidth="1"/>
    <col min="7940" max="7941" width="20.140625" style="54" customWidth="1"/>
    <col min="7942" max="7942" width="17.5703125" style="54" customWidth="1"/>
    <col min="7943" max="7943" width="20.140625" style="54" customWidth="1"/>
    <col min="7944" max="7944" width="12.42578125" style="54" customWidth="1"/>
    <col min="7945" max="7945" width="45.85546875" style="54" customWidth="1"/>
    <col min="7946" max="7946" width="35.5703125" style="54" customWidth="1"/>
    <col min="7947" max="8154" width="12.42578125" style="54" customWidth="1"/>
    <col min="8155" max="8155" width="20.140625" style="54" customWidth="1"/>
    <col min="8156" max="8156" width="21.42578125" style="54" customWidth="1"/>
    <col min="8157" max="8157" width="27.85546875" style="54" customWidth="1"/>
    <col min="8158" max="8158" width="11.140625" style="54" customWidth="1"/>
    <col min="8159" max="8159" width="15" style="54" customWidth="1"/>
    <col min="8160" max="8160" width="13.7109375" style="54" customWidth="1"/>
    <col min="8161" max="8161" width="24" style="54" customWidth="1"/>
    <col min="8162" max="8162" width="15" style="54" customWidth="1"/>
    <col min="8163" max="8163" width="21.42578125" style="54" customWidth="1"/>
    <col min="8164" max="8164" width="15" style="54" customWidth="1"/>
    <col min="8165" max="8165" width="20.140625" style="54" customWidth="1"/>
    <col min="8166" max="8166" width="12.42578125" style="54" customWidth="1"/>
    <col min="8167" max="8167" width="17.5703125" style="54" customWidth="1"/>
    <col min="8168" max="8168" width="25.28515625" style="54" customWidth="1"/>
    <col min="8169" max="8169" width="21.42578125" style="54" customWidth="1"/>
    <col min="8170" max="8170" width="12.42578125" style="54" customWidth="1"/>
    <col min="8171" max="8171" width="20.140625" style="54" customWidth="1"/>
    <col min="8172" max="8172" width="24" style="54" customWidth="1"/>
    <col min="8173" max="8173" width="20.140625" style="54" customWidth="1"/>
    <col min="8174" max="8174" width="22.7109375" style="54" customWidth="1"/>
    <col min="8175" max="8175" width="29.140625" style="54" customWidth="1"/>
    <col min="8176" max="8176" width="27.85546875" style="54" customWidth="1"/>
    <col min="8177" max="8177" width="7.28515625" style="54" customWidth="1"/>
    <col min="8178" max="8178" width="15" style="54" customWidth="1"/>
    <col min="8179" max="8179" width="21.42578125" style="54" customWidth="1"/>
    <col min="8180" max="8180" width="15" style="54" customWidth="1"/>
    <col min="8181" max="8181" width="16.28515625" style="54" customWidth="1"/>
    <col min="8182" max="8182" width="13.7109375" style="54" customWidth="1"/>
    <col min="8183" max="8183" width="11.140625" style="54" customWidth="1"/>
    <col min="8184" max="8184" width="15" style="54" customWidth="1"/>
    <col min="8185" max="8185" width="20.140625" style="54" customWidth="1"/>
    <col min="8186" max="8186" width="17.5703125" style="54" customWidth="1"/>
    <col min="8187" max="8187" width="27.85546875" style="54" customWidth="1"/>
    <col min="8188" max="8188" width="26.5703125" style="54" customWidth="1"/>
    <col min="8189" max="8189" width="15" style="54" customWidth="1"/>
    <col min="8190" max="8190" width="17.5703125" style="54" customWidth="1"/>
    <col min="8191" max="8193" width="16.28515625" style="54" customWidth="1"/>
    <col min="8194" max="8194" width="20.140625" style="54" customWidth="1"/>
    <col min="8195" max="8195" width="15" style="54" customWidth="1"/>
    <col min="8196" max="8197" width="20.140625" style="54" customWidth="1"/>
    <col min="8198" max="8198" width="17.5703125" style="54" customWidth="1"/>
    <col min="8199" max="8199" width="20.140625" style="54" customWidth="1"/>
    <col min="8200" max="8200" width="12.42578125" style="54" customWidth="1"/>
    <col min="8201" max="8201" width="45.85546875" style="54" customWidth="1"/>
    <col min="8202" max="8202" width="35.5703125" style="54" customWidth="1"/>
    <col min="8203" max="8410" width="12.42578125" style="54" customWidth="1"/>
    <col min="8411" max="8411" width="20.140625" style="54" customWidth="1"/>
    <col min="8412" max="8412" width="21.42578125" style="54" customWidth="1"/>
    <col min="8413" max="8413" width="27.85546875" style="54" customWidth="1"/>
    <col min="8414" max="8414" width="11.140625" style="54" customWidth="1"/>
    <col min="8415" max="8415" width="15" style="54" customWidth="1"/>
    <col min="8416" max="8416" width="13.7109375" style="54" customWidth="1"/>
    <col min="8417" max="8417" width="24" style="54" customWidth="1"/>
    <col min="8418" max="8418" width="15" style="54" customWidth="1"/>
    <col min="8419" max="8419" width="21.42578125" style="54" customWidth="1"/>
    <col min="8420" max="8420" width="15" style="54" customWidth="1"/>
    <col min="8421" max="8421" width="20.140625" style="54" customWidth="1"/>
    <col min="8422" max="8422" width="12.42578125" style="54" customWidth="1"/>
    <col min="8423" max="8423" width="17.5703125" style="54" customWidth="1"/>
    <col min="8424" max="8424" width="25.28515625" style="54" customWidth="1"/>
    <col min="8425" max="8425" width="21.42578125" style="54" customWidth="1"/>
    <col min="8426" max="8426" width="12.42578125" style="54" customWidth="1"/>
    <col min="8427" max="8427" width="20.140625" style="54" customWidth="1"/>
    <col min="8428" max="8428" width="24" style="54" customWidth="1"/>
    <col min="8429" max="8429" width="20.140625" style="54" customWidth="1"/>
    <col min="8430" max="8430" width="22.7109375" style="54" customWidth="1"/>
    <col min="8431" max="8431" width="29.140625" style="54" customWidth="1"/>
    <col min="8432" max="8432" width="27.85546875" style="54" customWidth="1"/>
    <col min="8433" max="8433" width="7.28515625" style="54" customWidth="1"/>
    <col min="8434" max="8434" width="15" style="54" customWidth="1"/>
    <col min="8435" max="8435" width="21.42578125" style="54" customWidth="1"/>
    <col min="8436" max="8436" width="15" style="54" customWidth="1"/>
    <col min="8437" max="8437" width="16.28515625" style="54" customWidth="1"/>
    <col min="8438" max="8438" width="13.7109375" style="54" customWidth="1"/>
    <col min="8439" max="8439" width="11.140625" style="54" customWidth="1"/>
    <col min="8440" max="8440" width="15" style="54" customWidth="1"/>
    <col min="8441" max="8441" width="20.140625" style="54" customWidth="1"/>
    <col min="8442" max="8442" width="17.5703125" style="54" customWidth="1"/>
    <col min="8443" max="8443" width="27.85546875" style="54" customWidth="1"/>
    <col min="8444" max="8444" width="26.5703125" style="54" customWidth="1"/>
    <col min="8445" max="8445" width="15" style="54" customWidth="1"/>
    <col min="8446" max="8446" width="17.5703125" style="54" customWidth="1"/>
    <col min="8447" max="8449" width="16.28515625" style="54" customWidth="1"/>
    <col min="8450" max="8450" width="20.140625" style="54" customWidth="1"/>
    <col min="8451" max="8451" width="15" style="54" customWidth="1"/>
    <col min="8452" max="8453" width="20.140625" style="54" customWidth="1"/>
    <col min="8454" max="8454" width="17.5703125" style="54" customWidth="1"/>
    <col min="8455" max="8455" width="20.140625" style="54" customWidth="1"/>
    <col min="8456" max="8456" width="12.42578125" style="54" customWidth="1"/>
    <col min="8457" max="8457" width="45.85546875" style="54" customWidth="1"/>
    <col min="8458" max="8458" width="35.5703125" style="54" customWidth="1"/>
    <col min="8459" max="8666" width="12.42578125" style="54" customWidth="1"/>
    <col min="8667" max="8667" width="20.140625" style="54" customWidth="1"/>
    <col min="8668" max="8668" width="21.42578125" style="54" customWidth="1"/>
    <col min="8669" max="8669" width="27.85546875" style="54" customWidth="1"/>
    <col min="8670" max="8670" width="11.140625" style="54" customWidth="1"/>
    <col min="8671" max="8671" width="15" style="54" customWidth="1"/>
    <col min="8672" max="8672" width="13.7109375" style="54" customWidth="1"/>
    <col min="8673" max="8673" width="24" style="54" customWidth="1"/>
    <col min="8674" max="8674" width="15" style="54" customWidth="1"/>
    <col min="8675" max="8675" width="21.42578125" style="54" customWidth="1"/>
    <col min="8676" max="8676" width="15" style="54" customWidth="1"/>
    <col min="8677" max="8677" width="20.140625" style="54" customWidth="1"/>
    <col min="8678" max="8678" width="12.42578125" style="54" customWidth="1"/>
    <col min="8679" max="8679" width="17.5703125" style="54" customWidth="1"/>
    <col min="8680" max="8680" width="25.28515625" style="54" customWidth="1"/>
    <col min="8681" max="8681" width="21.42578125" style="54" customWidth="1"/>
    <col min="8682" max="8682" width="12.42578125" style="54" customWidth="1"/>
    <col min="8683" max="8683" width="20.140625" style="54" customWidth="1"/>
    <col min="8684" max="8684" width="24" style="54" customWidth="1"/>
    <col min="8685" max="8685" width="20.140625" style="54" customWidth="1"/>
    <col min="8686" max="8686" width="22.7109375" style="54" customWidth="1"/>
    <col min="8687" max="8687" width="29.140625" style="54" customWidth="1"/>
    <col min="8688" max="8688" width="27.85546875" style="54" customWidth="1"/>
    <col min="8689" max="8689" width="7.28515625" style="54" customWidth="1"/>
    <col min="8690" max="8690" width="15" style="54" customWidth="1"/>
    <col min="8691" max="8691" width="21.42578125" style="54" customWidth="1"/>
    <col min="8692" max="8692" width="15" style="54" customWidth="1"/>
    <col min="8693" max="8693" width="16.28515625" style="54" customWidth="1"/>
    <col min="8694" max="8694" width="13.7109375" style="54" customWidth="1"/>
    <col min="8695" max="8695" width="11.140625" style="54" customWidth="1"/>
    <col min="8696" max="8696" width="15" style="54" customWidth="1"/>
    <col min="8697" max="8697" width="20.140625" style="54" customWidth="1"/>
    <col min="8698" max="8698" width="17.5703125" style="54" customWidth="1"/>
    <col min="8699" max="8699" width="27.85546875" style="54" customWidth="1"/>
    <col min="8700" max="8700" width="26.5703125" style="54" customWidth="1"/>
    <col min="8701" max="8701" width="15" style="54" customWidth="1"/>
    <col min="8702" max="8702" width="17.5703125" style="54" customWidth="1"/>
    <col min="8703" max="8705" width="16.28515625" style="54" customWidth="1"/>
    <col min="8706" max="8706" width="20.140625" style="54" customWidth="1"/>
    <col min="8707" max="8707" width="15" style="54" customWidth="1"/>
    <col min="8708" max="8709" width="20.140625" style="54" customWidth="1"/>
    <col min="8710" max="8710" width="17.5703125" style="54" customWidth="1"/>
    <col min="8711" max="8711" width="20.140625" style="54" customWidth="1"/>
    <col min="8712" max="8712" width="12.42578125" style="54" customWidth="1"/>
    <col min="8713" max="8713" width="45.85546875" style="54" customWidth="1"/>
    <col min="8714" max="8714" width="35.5703125" style="54" customWidth="1"/>
    <col min="8715" max="8922" width="12.42578125" style="54" customWidth="1"/>
    <col min="8923" max="8923" width="20.140625" style="54" customWidth="1"/>
    <col min="8924" max="8924" width="21.42578125" style="54" customWidth="1"/>
    <col min="8925" max="8925" width="27.85546875" style="54" customWidth="1"/>
    <col min="8926" max="8926" width="11.140625" style="54" customWidth="1"/>
    <col min="8927" max="8927" width="15" style="54" customWidth="1"/>
    <col min="8928" max="8928" width="13.7109375" style="54" customWidth="1"/>
    <col min="8929" max="8929" width="24" style="54" customWidth="1"/>
    <col min="8930" max="8930" width="15" style="54" customWidth="1"/>
    <col min="8931" max="8931" width="21.42578125" style="54" customWidth="1"/>
    <col min="8932" max="8932" width="15" style="54" customWidth="1"/>
    <col min="8933" max="8933" width="20.140625" style="54" customWidth="1"/>
    <col min="8934" max="8934" width="12.42578125" style="54" customWidth="1"/>
    <col min="8935" max="8935" width="17.5703125" style="54" customWidth="1"/>
    <col min="8936" max="8936" width="25.28515625" style="54" customWidth="1"/>
    <col min="8937" max="8937" width="21.42578125" style="54" customWidth="1"/>
    <col min="8938" max="8938" width="12.42578125" style="54" customWidth="1"/>
    <col min="8939" max="8939" width="20.140625" style="54" customWidth="1"/>
    <col min="8940" max="8940" width="24" style="54" customWidth="1"/>
    <col min="8941" max="8941" width="20.140625" style="54" customWidth="1"/>
    <col min="8942" max="8942" width="22.7109375" style="54" customWidth="1"/>
    <col min="8943" max="8943" width="29.140625" style="54" customWidth="1"/>
    <col min="8944" max="8944" width="27.85546875" style="54" customWidth="1"/>
    <col min="8945" max="8945" width="7.28515625" style="54" customWidth="1"/>
    <col min="8946" max="8946" width="15" style="54" customWidth="1"/>
    <col min="8947" max="8947" width="21.42578125" style="54" customWidth="1"/>
    <col min="8948" max="8948" width="15" style="54" customWidth="1"/>
    <col min="8949" max="8949" width="16.28515625" style="54" customWidth="1"/>
    <col min="8950" max="8950" width="13.7109375" style="54" customWidth="1"/>
    <col min="8951" max="8951" width="11.140625" style="54" customWidth="1"/>
    <col min="8952" max="8952" width="15" style="54" customWidth="1"/>
    <col min="8953" max="8953" width="20.140625" style="54" customWidth="1"/>
    <col min="8954" max="8954" width="17.5703125" style="54" customWidth="1"/>
    <col min="8955" max="8955" width="27.85546875" style="54" customWidth="1"/>
    <col min="8956" max="8956" width="26.5703125" style="54" customWidth="1"/>
    <col min="8957" max="8957" width="15" style="54" customWidth="1"/>
    <col min="8958" max="8958" width="17.5703125" style="54" customWidth="1"/>
    <col min="8959" max="8961" width="16.28515625" style="54" customWidth="1"/>
    <col min="8962" max="8962" width="20.140625" style="54" customWidth="1"/>
    <col min="8963" max="8963" width="15" style="54" customWidth="1"/>
    <col min="8964" max="8965" width="20.140625" style="54" customWidth="1"/>
    <col min="8966" max="8966" width="17.5703125" style="54" customWidth="1"/>
    <col min="8967" max="8967" width="20.140625" style="54" customWidth="1"/>
    <col min="8968" max="8968" width="12.42578125" style="54" customWidth="1"/>
    <col min="8969" max="8969" width="45.85546875" style="54" customWidth="1"/>
    <col min="8970" max="8970" width="35.5703125" style="54" customWidth="1"/>
    <col min="8971" max="9178" width="12.42578125" style="54" customWidth="1"/>
    <col min="9179" max="9179" width="20.140625" style="54" customWidth="1"/>
    <col min="9180" max="9180" width="21.42578125" style="54" customWidth="1"/>
    <col min="9181" max="9181" width="27.85546875" style="54" customWidth="1"/>
    <col min="9182" max="9182" width="11.140625" style="54" customWidth="1"/>
    <col min="9183" max="9183" width="15" style="54" customWidth="1"/>
    <col min="9184" max="9184" width="13.7109375" style="54" customWidth="1"/>
    <col min="9185" max="9185" width="24" style="54" customWidth="1"/>
    <col min="9186" max="9186" width="15" style="54" customWidth="1"/>
    <col min="9187" max="9187" width="21.42578125" style="54" customWidth="1"/>
    <col min="9188" max="9188" width="15" style="54" customWidth="1"/>
    <col min="9189" max="9189" width="20.140625" style="54" customWidth="1"/>
    <col min="9190" max="9190" width="12.42578125" style="54" customWidth="1"/>
    <col min="9191" max="9191" width="17.5703125" style="54" customWidth="1"/>
    <col min="9192" max="9192" width="25.28515625" style="54" customWidth="1"/>
    <col min="9193" max="9193" width="21.42578125" style="54" customWidth="1"/>
    <col min="9194" max="9194" width="12.42578125" style="54" customWidth="1"/>
    <col min="9195" max="9195" width="20.140625" style="54" customWidth="1"/>
    <col min="9196" max="9196" width="24" style="54" customWidth="1"/>
    <col min="9197" max="9197" width="20.140625" style="54" customWidth="1"/>
    <col min="9198" max="9198" width="22.7109375" style="54" customWidth="1"/>
    <col min="9199" max="9199" width="29.140625" style="54" customWidth="1"/>
    <col min="9200" max="9200" width="27.85546875" style="54" customWidth="1"/>
    <col min="9201" max="9201" width="7.28515625" style="54" customWidth="1"/>
    <col min="9202" max="9202" width="15" style="54" customWidth="1"/>
    <col min="9203" max="9203" width="21.42578125" style="54" customWidth="1"/>
    <col min="9204" max="9204" width="15" style="54" customWidth="1"/>
    <col min="9205" max="9205" width="16.28515625" style="54" customWidth="1"/>
    <col min="9206" max="9206" width="13.7109375" style="54" customWidth="1"/>
    <col min="9207" max="9207" width="11.140625" style="54" customWidth="1"/>
    <col min="9208" max="9208" width="15" style="54" customWidth="1"/>
    <col min="9209" max="9209" width="20.140625" style="54" customWidth="1"/>
    <col min="9210" max="9210" width="17.5703125" style="54" customWidth="1"/>
    <col min="9211" max="9211" width="27.85546875" style="54" customWidth="1"/>
    <col min="9212" max="9212" width="26.5703125" style="54" customWidth="1"/>
    <col min="9213" max="9213" width="15" style="54" customWidth="1"/>
    <col min="9214" max="9214" width="17.5703125" style="54" customWidth="1"/>
    <col min="9215" max="9217" width="16.28515625" style="54" customWidth="1"/>
    <col min="9218" max="9218" width="20.140625" style="54" customWidth="1"/>
    <col min="9219" max="9219" width="15" style="54" customWidth="1"/>
    <col min="9220" max="9221" width="20.140625" style="54" customWidth="1"/>
    <col min="9222" max="9222" width="17.5703125" style="54" customWidth="1"/>
    <col min="9223" max="9223" width="20.140625" style="54" customWidth="1"/>
    <col min="9224" max="9224" width="12.42578125" style="54" customWidth="1"/>
    <col min="9225" max="9225" width="45.85546875" style="54" customWidth="1"/>
    <col min="9226" max="9226" width="35.5703125" style="54" customWidth="1"/>
    <col min="9227" max="9434" width="12.42578125" style="54" customWidth="1"/>
    <col min="9435" max="9435" width="20.140625" style="54" customWidth="1"/>
    <col min="9436" max="9436" width="21.42578125" style="54" customWidth="1"/>
    <col min="9437" max="9437" width="27.85546875" style="54" customWidth="1"/>
    <col min="9438" max="9438" width="11.140625" style="54" customWidth="1"/>
    <col min="9439" max="9439" width="15" style="54" customWidth="1"/>
    <col min="9440" max="9440" width="13.7109375" style="54" customWidth="1"/>
    <col min="9441" max="9441" width="24" style="54" customWidth="1"/>
    <col min="9442" max="9442" width="15" style="54" customWidth="1"/>
    <col min="9443" max="9443" width="21.42578125" style="54" customWidth="1"/>
    <col min="9444" max="9444" width="15" style="54" customWidth="1"/>
    <col min="9445" max="9445" width="20.140625" style="54" customWidth="1"/>
    <col min="9446" max="9446" width="12.42578125" style="54" customWidth="1"/>
    <col min="9447" max="9447" width="17.5703125" style="54" customWidth="1"/>
    <col min="9448" max="9448" width="25.28515625" style="54" customWidth="1"/>
    <col min="9449" max="9449" width="21.42578125" style="54" customWidth="1"/>
    <col min="9450" max="9450" width="12.42578125" style="54" customWidth="1"/>
    <col min="9451" max="9451" width="20.140625" style="54" customWidth="1"/>
    <col min="9452" max="9452" width="24" style="54" customWidth="1"/>
    <col min="9453" max="9453" width="20.140625" style="54" customWidth="1"/>
    <col min="9454" max="9454" width="22.7109375" style="54" customWidth="1"/>
    <col min="9455" max="9455" width="29.140625" style="54" customWidth="1"/>
    <col min="9456" max="9456" width="27.85546875" style="54" customWidth="1"/>
    <col min="9457" max="9457" width="7.28515625" style="54" customWidth="1"/>
    <col min="9458" max="9458" width="15" style="54" customWidth="1"/>
    <col min="9459" max="9459" width="21.42578125" style="54" customWidth="1"/>
    <col min="9460" max="9460" width="15" style="54" customWidth="1"/>
    <col min="9461" max="9461" width="16.28515625" style="54" customWidth="1"/>
    <col min="9462" max="9462" width="13.7109375" style="54" customWidth="1"/>
    <col min="9463" max="9463" width="11.140625" style="54" customWidth="1"/>
    <col min="9464" max="9464" width="15" style="54" customWidth="1"/>
    <col min="9465" max="9465" width="20.140625" style="54" customWidth="1"/>
    <col min="9466" max="9466" width="17.5703125" style="54" customWidth="1"/>
    <col min="9467" max="9467" width="27.85546875" style="54" customWidth="1"/>
    <col min="9468" max="9468" width="26.5703125" style="54" customWidth="1"/>
    <col min="9469" max="9469" width="15" style="54" customWidth="1"/>
    <col min="9470" max="9470" width="17.5703125" style="54" customWidth="1"/>
    <col min="9471" max="9473" width="16.28515625" style="54" customWidth="1"/>
    <col min="9474" max="9474" width="20.140625" style="54" customWidth="1"/>
    <col min="9475" max="9475" width="15" style="54" customWidth="1"/>
    <col min="9476" max="9477" width="20.140625" style="54" customWidth="1"/>
    <col min="9478" max="9478" width="17.5703125" style="54" customWidth="1"/>
    <col min="9479" max="9479" width="20.140625" style="54" customWidth="1"/>
    <col min="9480" max="9480" width="12.42578125" style="54" customWidth="1"/>
    <col min="9481" max="9481" width="45.85546875" style="54" customWidth="1"/>
    <col min="9482" max="9482" width="35.5703125" style="54" customWidth="1"/>
    <col min="9483" max="9690" width="12.42578125" style="54" customWidth="1"/>
    <col min="9691" max="9691" width="20.140625" style="54" customWidth="1"/>
    <col min="9692" max="9692" width="21.42578125" style="54" customWidth="1"/>
    <col min="9693" max="9693" width="27.85546875" style="54" customWidth="1"/>
    <col min="9694" max="9694" width="11.140625" style="54" customWidth="1"/>
    <col min="9695" max="9695" width="15" style="54" customWidth="1"/>
    <col min="9696" max="9696" width="13.7109375" style="54" customWidth="1"/>
    <col min="9697" max="9697" width="24" style="54" customWidth="1"/>
    <col min="9698" max="9698" width="15" style="54" customWidth="1"/>
    <col min="9699" max="9699" width="21.42578125" style="54" customWidth="1"/>
    <col min="9700" max="9700" width="15" style="54" customWidth="1"/>
    <col min="9701" max="9701" width="20.140625" style="54" customWidth="1"/>
    <col min="9702" max="9702" width="12.42578125" style="54" customWidth="1"/>
    <col min="9703" max="9703" width="17.5703125" style="54" customWidth="1"/>
    <col min="9704" max="9704" width="25.28515625" style="54" customWidth="1"/>
    <col min="9705" max="9705" width="21.42578125" style="54" customWidth="1"/>
    <col min="9706" max="9706" width="12.42578125" style="54" customWidth="1"/>
    <col min="9707" max="9707" width="20.140625" style="54" customWidth="1"/>
    <col min="9708" max="9708" width="24" style="54" customWidth="1"/>
    <col min="9709" max="9709" width="20.140625" style="54" customWidth="1"/>
    <col min="9710" max="9710" width="22.7109375" style="54" customWidth="1"/>
    <col min="9711" max="9711" width="29.140625" style="54" customWidth="1"/>
    <col min="9712" max="9712" width="27.85546875" style="54" customWidth="1"/>
    <col min="9713" max="9713" width="7.28515625" style="54" customWidth="1"/>
    <col min="9714" max="9714" width="15" style="54" customWidth="1"/>
    <col min="9715" max="9715" width="21.42578125" style="54" customWidth="1"/>
    <col min="9716" max="9716" width="15" style="54" customWidth="1"/>
    <col min="9717" max="9717" width="16.28515625" style="54" customWidth="1"/>
    <col min="9718" max="9718" width="13.7109375" style="54" customWidth="1"/>
    <col min="9719" max="9719" width="11.140625" style="54" customWidth="1"/>
    <col min="9720" max="9720" width="15" style="54" customWidth="1"/>
    <col min="9721" max="9721" width="20.140625" style="54" customWidth="1"/>
    <col min="9722" max="9722" width="17.5703125" style="54" customWidth="1"/>
    <col min="9723" max="9723" width="27.85546875" style="54" customWidth="1"/>
    <col min="9724" max="9724" width="26.5703125" style="54" customWidth="1"/>
    <col min="9725" max="9725" width="15" style="54" customWidth="1"/>
    <col min="9726" max="9726" width="17.5703125" style="54" customWidth="1"/>
    <col min="9727" max="9729" width="16.28515625" style="54" customWidth="1"/>
    <col min="9730" max="9730" width="20.140625" style="54" customWidth="1"/>
    <col min="9731" max="9731" width="15" style="54" customWidth="1"/>
    <col min="9732" max="9733" width="20.140625" style="54" customWidth="1"/>
    <col min="9734" max="9734" width="17.5703125" style="54" customWidth="1"/>
    <col min="9735" max="9735" width="20.140625" style="54" customWidth="1"/>
    <col min="9736" max="9736" width="12.42578125" style="54" customWidth="1"/>
    <col min="9737" max="9737" width="45.85546875" style="54" customWidth="1"/>
    <col min="9738" max="9738" width="35.5703125" style="54" customWidth="1"/>
    <col min="9739" max="9946" width="12.42578125" style="54" customWidth="1"/>
    <col min="9947" max="9947" width="20.140625" style="54" customWidth="1"/>
    <col min="9948" max="9948" width="21.42578125" style="54" customWidth="1"/>
    <col min="9949" max="9949" width="27.85546875" style="54" customWidth="1"/>
    <col min="9950" max="9950" width="11.140625" style="54" customWidth="1"/>
    <col min="9951" max="9951" width="15" style="54" customWidth="1"/>
    <col min="9952" max="9952" width="13.7109375" style="54" customWidth="1"/>
    <col min="9953" max="9953" width="24" style="54" customWidth="1"/>
    <col min="9954" max="9954" width="15" style="54" customWidth="1"/>
    <col min="9955" max="9955" width="21.42578125" style="54" customWidth="1"/>
    <col min="9956" max="9956" width="15" style="54" customWidth="1"/>
    <col min="9957" max="9957" width="20.140625" style="54" customWidth="1"/>
    <col min="9958" max="9958" width="12.42578125" style="54" customWidth="1"/>
    <col min="9959" max="9959" width="17.5703125" style="54" customWidth="1"/>
    <col min="9960" max="9960" width="25.28515625" style="54" customWidth="1"/>
    <col min="9961" max="9961" width="21.42578125" style="54" customWidth="1"/>
    <col min="9962" max="9962" width="12.42578125" style="54" customWidth="1"/>
    <col min="9963" max="9963" width="20.140625" style="54" customWidth="1"/>
    <col min="9964" max="9964" width="24" style="54" customWidth="1"/>
    <col min="9965" max="9965" width="20.140625" style="54" customWidth="1"/>
    <col min="9966" max="9966" width="22.7109375" style="54" customWidth="1"/>
    <col min="9967" max="9967" width="29.140625" style="54" customWidth="1"/>
    <col min="9968" max="9968" width="27.85546875" style="54" customWidth="1"/>
    <col min="9969" max="9969" width="7.28515625" style="54" customWidth="1"/>
    <col min="9970" max="9970" width="15" style="54" customWidth="1"/>
    <col min="9971" max="9971" width="21.42578125" style="54" customWidth="1"/>
    <col min="9972" max="9972" width="15" style="54" customWidth="1"/>
    <col min="9973" max="9973" width="16.28515625" style="54" customWidth="1"/>
    <col min="9974" max="9974" width="13.7109375" style="54" customWidth="1"/>
    <col min="9975" max="9975" width="11.140625" style="54" customWidth="1"/>
    <col min="9976" max="9976" width="15" style="54" customWidth="1"/>
    <col min="9977" max="9977" width="20.140625" style="54" customWidth="1"/>
    <col min="9978" max="9978" width="17.5703125" style="54" customWidth="1"/>
    <col min="9979" max="9979" width="27.85546875" style="54" customWidth="1"/>
    <col min="9980" max="9980" width="26.5703125" style="54" customWidth="1"/>
    <col min="9981" max="9981" width="15" style="54" customWidth="1"/>
    <col min="9982" max="9982" width="17.5703125" style="54" customWidth="1"/>
    <col min="9983" max="9985" width="16.28515625" style="54" customWidth="1"/>
    <col min="9986" max="9986" width="20.140625" style="54" customWidth="1"/>
    <col min="9987" max="9987" width="15" style="54" customWidth="1"/>
    <col min="9988" max="9989" width="20.140625" style="54" customWidth="1"/>
    <col min="9990" max="9990" width="17.5703125" style="54" customWidth="1"/>
    <col min="9991" max="9991" width="20.140625" style="54" customWidth="1"/>
    <col min="9992" max="9992" width="12.42578125" style="54" customWidth="1"/>
    <col min="9993" max="9993" width="45.85546875" style="54" customWidth="1"/>
    <col min="9994" max="9994" width="35.5703125" style="54" customWidth="1"/>
    <col min="9995" max="10202" width="12.42578125" style="54" customWidth="1"/>
    <col min="10203" max="10203" width="20.140625" style="54" customWidth="1"/>
    <col min="10204" max="10204" width="21.42578125" style="54" customWidth="1"/>
    <col min="10205" max="10205" width="27.85546875" style="54" customWidth="1"/>
    <col min="10206" max="10206" width="11.140625" style="54" customWidth="1"/>
    <col min="10207" max="10207" width="15" style="54" customWidth="1"/>
    <col min="10208" max="10208" width="13.7109375" style="54" customWidth="1"/>
    <col min="10209" max="10209" width="24" style="54" customWidth="1"/>
    <col min="10210" max="10210" width="15" style="54" customWidth="1"/>
    <col min="10211" max="10211" width="21.42578125" style="54" customWidth="1"/>
    <col min="10212" max="10212" width="15" style="54" customWidth="1"/>
    <col min="10213" max="10213" width="20.140625" style="54" customWidth="1"/>
    <col min="10214" max="10214" width="12.42578125" style="54" customWidth="1"/>
    <col min="10215" max="10215" width="17.5703125" style="54" customWidth="1"/>
    <col min="10216" max="10216" width="25.28515625" style="54" customWidth="1"/>
    <col min="10217" max="10217" width="21.42578125" style="54" customWidth="1"/>
    <col min="10218" max="10218" width="12.42578125" style="54" customWidth="1"/>
    <col min="10219" max="10219" width="20.140625" style="54" customWidth="1"/>
    <col min="10220" max="10220" width="24" style="54" customWidth="1"/>
    <col min="10221" max="10221" width="20.140625" style="54" customWidth="1"/>
    <col min="10222" max="10222" width="22.7109375" style="54" customWidth="1"/>
    <col min="10223" max="10223" width="29.140625" style="54" customWidth="1"/>
    <col min="10224" max="10224" width="27.85546875" style="54" customWidth="1"/>
    <col min="10225" max="10225" width="7.28515625" style="54" customWidth="1"/>
    <col min="10226" max="10226" width="15" style="54" customWidth="1"/>
    <col min="10227" max="10227" width="21.42578125" style="54" customWidth="1"/>
    <col min="10228" max="10228" width="15" style="54" customWidth="1"/>
    <col min="10229" max="10229" width="16.28515625" style="54" customWidth="1"/>
    <col min="10230" max="10230" width="13.7109375" style="54" customWidth="1"/>
    <col min="10231" max="10231" width="11.140625" style="54" customWidth="1"/>
    <col min="10232" max="10232" width="15" style="54" customWidth="1"/>
    <col min="10233" max="10233" width="20.140625" style="54" customWidth="1"/>
    <col min="10234" max="10234" width="17.5703125" style="54" customWidth="1"/>
    <col min="10235" max="10235" width="27.85546875" style="54" customWidth="1"/>
    <col min="10236" max="10236" width="26.5703125" style="54" customWidth="1"/>
    <col min="10237" max="10237" width="15" style="54" customWidth="1"/>
    <col min="10238" max="10238" width="17.5703125" style="54" customWidth="1"/>
    <col min="10239" max="10241" width="16.28515625" style="54" customWidth="1"/>
    <col min="10242" max="10242" width="20.140625" style="54" customWidth="1"/>
    <col min="10243" max="10243" width="15" style="54" customWidth="1"/>
    <col min="10244" max="10245" width="20.140625" style="54" customWidth="1"/>
    <col min="10246" max="10246" width="17.5703125" style="54" customWidth="1"/>
    <col min="10247" max="10247" width="20.140625" style="54" customWidth="1"/>
    <col min="10248" max="10248" width="12.42578125" style="54" customWidth="1"/>
    <col min="10249" max="10249" width="45.85546875" style="54" customWidth="1"/>
    <col min="10250" max="10250" width="35.5703125" style="54" customWidth="1"/>
    <col min="10251" max="10458" width="12.42578125" style="54" customWidth="1"/>
    <col min="10459" max="10459" width="20.140625" style="54" customWidth="1"/>
    <col min="10460" max="10460" width="21.42578125" style="54" customWidth="1"/>
    <col min="10461" max="10461" width="27.85546875" style="54" customWidth="1"/>
    <col min="10462" max="10462" width="11.140625" style="54" customWidth="1"/>
    <col min="10463" max="10463" width="15" style="54" customWidth="1"/>
    <col min="10464" max="10464" width="13.7109375" style="54" customWidth="1"/>
    <col min="10465" max="10465" width="24" style="54" customWidth="1"/>
    <col min="10466" max="10466" width="15" style="54" customWidth="1"/>
    <col min="10467" max="10467" width="21.42578125" style="54" customWidth="1"/>
    <col min="10468" max="10468" width="15" style="54" customWidth="1"/>
    <col min="10469" max="10469" width="20.140625" style="54" customWidth="1"/>
    <col min="10470" max="10470" width="12.42578125" style="54" customWidth="1"/>
    <col min="10471" max="10471" width="17.5703125" style="54" customWidth="1"/>
    <col min="10472" max="10472" width="25.28515625" style="54" customWidth="1"/>
    <col min="10473" max="10473" width="21.42578125" style="54" customWidth="1"/>
    <col min="10474" max="10474" width="12.42578125" style="54" customWidth="1"/>
    <col min="10475" max="10475" width="20.140625" style="54" customWidth="1"/>
    <col min="10476" max="10476" width="24" style="54" customWidth="1"/>
    <col min="10477" max="10477" width="20.140625" style="54" customWidth="1"/>
    <col min="10478" max="10478" width="22.7109375" style="54" customWidth="1"/>
    <col min="10479" max="10479" width="29.140625" style="54" customWidth="1"/>
    <col min="10480" max="10480" width="27.85546875" style="54" customWidth="1"/>
    <col min="10481" max="10481" width="7.28515625" style="54" customWidth="1"/>
    <col min="10482" max="10482" width="15" style="54" customWidth="1"/>
    <col min="10483" max="10483" width="21.42578125" style="54" customWidth="1"/>
    <col min="10484" max="10484" width="15" style="54" customWidth="1"/>
    <col min="10485" max="10485" width="16.28515625" style="54" customWidth="1"/>
    <col min="10486" max="10486" width="13.7109375" style="54" customWidth="1"/>
    <col min="10487" max="10487" width="11.140625" style="54" customWidth="1"/>
    <col min="10488" max="10488" width="15" style="54" customWidth="1"/>
    <col min="10489" max="10489" width="20.140625" style="54" customWidth="1"/>
    <col min="10490" max="10490" width="17.5703125" style="54" customWidth="1"/>
    <col min="10491" max="10491" width="27.85546875" style="54" customWidth="1"/>
    <col min="10492" max="10492" width="26.5703125" style="54" customWidth="1"/>
    <col min="10493" max="10493" width="15" style="54" customWidth="1"/>
    <col min="10494" max="10494" width="17.5703125" style="54" customWidth="1"/>
    <col min="10495" max="10497" width="16.28515625" style="54" customWidth="1"/>
    <col min="10498" max="10498" width="20.140625" style="54" customWidth="1"/>
    <col min="10499" max="10499" width="15" style="54" customWidth="1"/>
    <col min="10500" max="10501" width="20.140625" style="54" customWidth="1"/>
    <col min="10502" max="10502" width="17.5703125" style="54" customWidth="1"/>
    <col min="10503" max="10503" width="20.140625" style="54" customWidth="1"/>
    <col min="10504" max="10504" width="12.42578125" style="54" customWidth="1"/>
    <col min="10505" max="10505" width="45.85546875" style="54" customWidth="1"/>
    <col min="10506" max="10506" width="35.5703125" style="54" customWidth="1"/>
    <col min="10507" max="10714" width="12.42578125" style="54" customWidth="1"/>
    <col min="10715" max="10715" width="20.140625" style="54" customWidth="1"/>
    <col min="10716" max="10716" width="21.42578125" style="54" customWidth="1"/>
    <col min="10717" max="10717" width="27.85546875" style="54" customWidth="1"/>
    <col min="10718" max="10718" width="11.140625" style="54" customWidth="1"/>
    <col min="10719" max="10719" width="15" style="54" customWidth="1"/>
    <col min="10720" max="10720" width="13.7109375" style="54" customWidth="1"/>
    <col min="10721" max="10721" width="24" style="54" customWidth="1"/>
    <col min="10722" max="10722" width="15" style="54" customWidth="1"/>
    <col min="10723" max="10723" width="21.42578125" style="54" customWidth="1"/>
    <col min="10724" max="10724" width="15" style="54" customWidth="1"/>
    <col min="10725" max="10725" width="20.140625" style="54" customWidth="1"/>
    <col min="10726" max="10726" width="12.42578125" style="54" customWidth="1"/>
    <col min="10727" max="10727" width="17.5703125" style="54" customWidth="1"/>
    <col min="10728" max="10728" width="25.28515625" style="54" customWidth="1"/>
    <col min="10729" max="10729" width="21.42578125" style="54" customWidth="1"/>
    <col min="10730" max="10730" width="12.42578125" style="54" customWidth="1"/>
    <col min="10731" max="10731" width="20.140625" style="54" customWidth="1"/>
    <col min="10732" max="10732" width="24" style="54" customWidth="1"/>
    <col min="10733" max="10733" width="20.140625" style="54" customWidth="1"/>
    <col min="10734" max="10734" width="22.7109375" style="54" customWidth="1"/>
    <col min="10735" max="10735" width="29.140625" style="54" customWidth="1"/>
    <col min="10736" max="10736" width="27.85546875" style="54" customWidth="1"/>
    <col min="10737" max="10737" width="7.28515625" style="54" customWidth="1"/>
    <col min="10738" max="10738" width="15" style="54" customWidth="1"/>
    <col min="10739" max="10739" width="21.42578125" style="54" customWidth="1"/>
    <col min="10740" max="10740" width="15" style="54" customWidth="1"/>
    <col min="10741" max="10741" width="16.28515625" style="54" customWidth="1"/>
    <col min="10742" max="10742" width="13.7109375" style="54" customWidth="1"/>
    <col min="10743" max="10743" width="11.140625" style="54" customWidth="1"/>
    <col min="10744" max="10744" width="15" style="54" customWidth="1"/>
    <col min="10745" max="10745" width="20.140625" style="54" customWidth="1"/>
    <col min="10746" max="10746" width="17.5703125" style="54" customWidth="1"/>
    <col min="10747" max="10747" width="27.85546875" style="54" customWidth="1"/>
    <col min="10748" max="10748" width="26.5703125" style="54" customWidth="1"/>
    <col min="10749" max="10749" width="15" style="54" customWidth="1"/>
    <col min="10750" max="10750" width="17.5703125" style="54" customWidth="1"/>
    <col min="10751" max="10753" width="16.28515625" style="54" customWidth="1"/>
    <col min="10754" max="10754" width="20.140625" style="54" customWidth="1"/>
    <col min="10755" max="10755" width="15" style="54" customWidth="1"/>
    <col min="10756" max="10757" width="20.140625" style="54" customWidth="1"/>
    <col min="10758" max="10758" width="17.5703125" style="54" customWidth="1"/>
    <col min="10759" max="10759" width="20.140625" style="54" customWidth="1"/>
    <col min="10760" max="10760" width="12.42578125" style="54" customWidth="1"/>
    <col min="10761" max="10761" width="45.85546875" style="54" customWidth="1"/>
    <col min="10762" max="10762" width="35.5703125" style="54" customWidth="1"/>
    <col min="10763" max="10970" width="12.42578125" style="54" customWidth="1"/>
    <col min="10971" max="10971" width="20.140625" style="54" customWidth="1"/>
    <col min="10972" max="10972" width="21.42578125" style="54" customWidth="1"/>
    <col min="10973" max="10973" width="27.85546875" style="54" customWidth="1"/>
    <col min="10974" max="10974" width="11.140625" style="54" customWidth="1"/>
    <col min="10975" max="10975" width="15" style="54" customWidth="1"/>
    <col min="10976" max="10976" width="13.7109375" style="54" customWidth="1"/>
    <col min="10977" max="10977" width="24" style="54" customWidth="1"/>
    <col min="10978" max="10978" width="15" style="54" customWidth="1"/>
    <col min="10979" max="10979" width="21.42578125" style="54" customWidth="1"/>
    <col min="10980" max="10980" width="15" style="54" customWidth="1"/>
    <col min="10981" max="10981" width="20.140625" style="54" customWidth="1"/>
    <col min="10982" max="10982" width="12.42578125" style="54" customWidth="1"/>
    <col min="10983" max="10983" width="17.5703125" style="54" customWidth="1"/>
    <col min="10984" max="10984" width="25.28515625" style="54" customWidth="1"/>
    <col min="10985" max="10985" width="21.42578125" style="54" customWidth="1"/>
    <col min="10986" max="10986" width="12.42578125" style="54" customWidth="1"/>
    <col min="10987" max="10987" width="20.140625" style="54" customWidth="1"/>
    <col min="10988" max="10988" width="24" style="54" customWidth="1"/>
    <col min="10989" max="10989" width="20.140625" style="54" customWidth="1"/>
    <col min="10990" max="10990" width="22.7109375" style="54" customWidth="1"/>
    <col min="10991" max="10991" width="29.140625" style="54" customWidth="1"/>
    <col min="10992" max="10992" width="27.85546875" style="54" customWidth="1"/>
    <col min="10993" max="10993" width="7.28515625" style="54" customWidth="1"/>
    <col min="10994" max="10994" width="15" style="54" customWidth="1"/>
    <col min="10995" max="10995" width="21.42578125" style="54" customWidth="1"/>
    <col min="10996" max="10996" width="15" style="54" customWidth="1"/>
    <col min="10997" max="10997" width="16.28515625" style="54" customWidth="1"/>
    <col min="10998" max="10998" width="13.7109375" style="54" customWidth="1"/>
    <col min="10999" max="10999" width="11.140625" style="54" customWidth="1"/>
    <col min="11000" max="11000" width="15" style="54" customWidth="1"/>
    <col min="11001" max="11001" width="20.140625" style="54" customWidth="1"/>
    <col min="11002" max="11002" width="17.5703125" style="54" customWidth="1"/>
    <col min="11003" max="11003" width="27.85546875" style="54" customWidth="1"/>
    <col min="11004" max="11004" width="26.5703125" style="54" customWidth="1"/>
    <col min="11005" max="11005" width="15" style="54" customWidth="1"/>
    <col min="11006" max="11006" width="17.5703125" style="54" customWidth="1"/>
    <col min="11007" max="11009" width="16.28515625" style="54" customWidth="1"/>
    <col min="11010" max="11010" width="20.140625" style="54" customWidth="1"/>
    <col min="11011" max="11011" width="15" style="54" customWidth="1"/>
    <col min="11012" max="11013" width="20.140625" style="54" customWidth="1"/>
    <col min="11014" max="11014" width="17.5703125" style="54" customWidth="1"/>
    <col min="11015" max="11015" width="20.140625" style="54" customWidth="1"/>
    <col min="11016" max="11016" width="12.42578125" style="54" customWidth="1"/>
    <col min="11017" max="11017" width="45.85546875" style="54" customWidth="1"/>
    <col min="11018" max="11018" width="35.5703125" style="54" customWidth="1"/>
    <col min="11019" max="11226" width="12.42578125" style="54" customWidth="1"/>
    <col min="11227" max="11227" width="20.140625" style="54" customWidth="1"/>
    <col min="11228" max="11228" width="21.42578125" style="54" customWidth="1"/>
    <col min="11229" max="11229" width="27.85546875" style="54" customWidth="1"/>
    <col min="11230" max="11230" width="11.140625" style="54" customWidth="1"/>
    <col min="11231" max="11231" width="15" style="54" customWidth="1"/>
    <col min="11232" max="11232" width="13.7109375" style="54" customWidth="1"/>
    <col min="11233" max="11233" width="24" style="54" customWidth="1"/>
    <col min="11234" max="11234" width="15" style="54" customWidth="1"/>
    <col min="11235" max="11235" width="21.42578125" style="54" customWidth="1"/>
    <col min="11236" max="11236" width="15" style="54" customWidth="1"/>
    <col min="11237" max="11237" width="20.140625" style="54" customWidth="1"/>
    <col min="11238" max="11238" width="12.42578125" style="54" customWidth="1"/>
    <col min="11239" max="11239" width="17.5703125" style="54" customWidth="1"/>
    <col min="11240" max="11240" width="25.28515625" style="54" customWidth="1"/>
    <col min="11241" max="11241" width="21.42578125" style="54" customWidth="1"/>
    <col min="11242" max="11242" width="12.42578125" style="54" customWidth="1"/>
    <col min="11243" max="11243" width="20.140625" style="54" customWidth="1"/>
    <col min="11244" max="11244" width="24" style="54" customWidth="1"/>
    <col min="11245" max="11245" width="20.140625" style="54" customWidth="1"/>
    <col min="11246" max="11246" width="22.7109375" style="54" customWidth="1"/>
    <col min="11247" max="11247" width="29.140625" style="54" customWidth="1"/>
    <col min="11248" max="11248" width="27.85546875" style="54" customWidth="1"/>
    <col min="11249" max="11249" width="7.28515625" style="54" customWidth="1"/>
    <col min="11250" max="11250" width="15" style="54" customWidth="1"/>
    <col min="11251" max="11251" width="21.42578125" style="54" customWidth="1"/>
    <col min="11252" max="11252" width="15" style="54" customWidth="1"/>
    <col min="11253" max="11253" width="16.28515625" style="54" customWidth="1"/>
    <col min="11254" max="11254" width="13.7109375" style="54" customWidth="1"/>
    <col min="11255" max="11255" width="11.140625" style="54" customWidth="1"/>
    <col min="11256" max="11256" width="15" style="54" customWidth="1"/>
    <col min="11257" max="11257" width="20.140625" style="54" customWidth="1"/>
    <col min="11258" max="11258" width="17.5703125" style="54" customWidth="1"/>
    <col min="11259" max="11259" width="27.85546875" style="54" customWidth="1"/>
    <col min="11260" max="11260" width="26.5703125" style="54" customWidth="1"/>
    <col min="11261" max="11261" width="15" style="54" customWidth="1"/>
    <col min="11262" max="11262" width="17.5703125" style="54" customWidth="1"/>
    <col min="11263" max="11265" width="16.28515625" style="54" customWidth="1"/>
    <col min="11266" max="11266" width="20.140625" style="54" customWidth="1"/>
    <col min="11267" max="11267" width="15" style="54" customWidth="1"/>
    <col min="11268" max="11269" width="20.140625" style="54" customWidth="1"/>
    <col min="11270" max="11270" width="17.5703125" style="54" customWidth="1"/>
    <col min="11271" max="11271" width="20.140625" style="54" customWidth="1"/>
    <col min="11272" max="11272" width="12.42578125" style="54" customWidth="1"/>
    <col min="11273" max="11273" width="45.85546875" style="54" customWidth="1"/>
    <col min="11274" max="11274" width="35.5703125" style="54" customWidth="1"/>
    <col min="11275" max="11482" width="12.42578125" style="54" customWidth="1"/>
    <col min="11483" max="11483" width="20.140625" style="54" customWidth="1"/>
    <col min="11484" max="11484" width="21.42578125" style="54" customWidth="1"/>
    <col min="11485" max="11485" width="27.85546875" style="54" customWidth="1"/>
    <col min="11486" max="11486" width="11.140625" style="54" customWidth="1"/>
    <col min="11487" max="11487" width="15" style="54" customWidth="1"/>
    <col min="11488" max="11488" width="13.7109375" style="54" customWidth="1"/>
    <col min="11489" max="11489" width="24" style="54" customWidth="1"/>
    <col min="11490" max="11490" width="15" style="54" customWidth="1"/>
    <col min="11491" max="11491" width="21.42578125" style="54" customWidth="1"/>
    <col min="11492" max="11492" width="15" style="54" customWidth="1"/>
    <col min="11493" max="11493" width="20.140625" style="54" customWidth="1"/>
    <col min="11494" max="11494" width="12.42578125" style="54" customWidth="1"/>
    <col min="11495" max="11495" width="17.5703125" style="54" customWidth="1"/>
    <col min="11496" max="11496" width="25.28515625" style="54" customWidth="1"/>
    <col min="11497" max="11497" width="21.42578125" style="54" customWidth="1"/>
    <col min="11498" max="11498" width="12.42578125" style="54" customWidth="1"/>
    <col min="11499" max="11499" width="20.140625" style="54" customWidth="1"/>
    <col min="11500" max="11500" width="24" style="54" customWidth="1"/>
    <col min="11501" max="11501" width="20.140625" style="54" customWidth="1"/>
    <col min="11502" max="11502" width="22.7109375" style="54" customWidth="1"/>
    <col min="11503" max="11503" width="29.140625" style="54" customWidth="1"/>
    <col min="11504" max="11504" width="27.85546875" style="54" customWidth="1"/>
    <col min="11505" max="11505" width="7.28515625" style="54" customWidth="1"/>
    <col min="11506" max="11506" width="15" style="54" customWidth="1"/>
    <col min="11507" max="11507" width="21.42578125" style="54" customWidth="1"/>
    <col min="11508" max="11508" width="15" style="54" customWidth="1"/>
    <col min="11509" max="11509" width="16.28515625" style="54" customWidth="1"/>
    <col min="11510" max="11510" width="13.7109375" style="54" customWidth="1"/>
    <col min="11511" max="11511" width="11.140625" style="54" customWidth="1"/>
    <col min="11512" max="11512" width="15" style="54" customWidth="1"/>
    <col min="11513" max="11513" width="20.140625" style="54" customWidth="1"/>
    <col min="11514" max="11514" width="17.5703125" style="54" customWidth="1"/>
    <col min="11515" max="11515" width="27.85546875" style="54" customWidth="1"/>
    <col min="11516" max="11516" width="26.5703125" style="54" customWidth="1"/>
    <col min="11517" max="11517" width="15" style="54" customWidth="1"/>
    <col min="11518" max="11518" width="17.5703125" style="54" customWidth="1"/>
    <col min="11519" max="11521" width="16.28515625" style="54" customWidth="1"/>
    <col min="11522" max="11522" width="20.140625" style="54" customWidth="1"/>
    <col min="11523" max="11523" width="15" style="54" customWidth="1"/>
    <col min="11524" max="11525" width="20.140625" style="54" customWidth="1"/>
    <col min="11526" max="11526" width="17.5703125" style="54" customWidth="1"/>
    <col min="11527" max="11527" width="20.140625" style="54" customWidth="1"/>
    <col min="11528" max="11528" width="12.42578125" style="54" customWidth="1"/>
    <col min="11529" max="11529" width="45.85546875" style="54" customWidth="1"/>
    <col min="11530" max="11530" width="35.5703125" style="54" customWidth="1"/>
    <col min="11531" max="11738" width="12.42578125" style="54" customWidth="1"/>
    <col min="11739" max="11739" width="20.140625" style="54" customWidth="1"/>
    <col min="11740" max="11740" width="21.42578125" style="54" customWidth="1"/>
    <col min="11741" max="11741" width="27.85546875" style="54" customWidth="1"/>
    <col min="11742" max="11742" width="11.140625" style="54" customWidth="1"/>
    <col min="11743" max="11743" width="15" style="54" customWidth="1"/>
    <col min="11744" max="11744" width="13.7109375" style="54" customWidth="1"/>
    <col min="11745" max="11745" width="24" style="54" customWidth="1"/>
    <col min="11746" max="11746" width="15" style="54" customWidth="1"/>
    <col min="11747" max="11747" width="21.42578125" style="54" customWidth="1"/>
    <col min="11748" max="11748" width="15" style="54" customWidth="1"/>
    <col min="11749" max="11749" width="20.140625" style="54" customWidth="1"/>
    <col min="11750" max="11750" width="12.42578125" style="54" customWidth="1"/>
    <col min="11751" max="11751" width="17.5703125" style="54" customWidth="1"/>
    <col min="11752" max="11752" width="25.28515625" style="54" customWidth="1"/>
    <col min="11753" max="11753" width="21.42578125" style="54" customWidth="1"/>
    <col min="11754" max="11754" width="12.42578125" style="54" customWidth="1"/>
    <col min="11755" max="11755" width="20.140625" style="54" customWidth="1"/>
    <col min="11756" max="11756" width="24" style="54" customWidth="1"/>
    <col min="11757" max="11757" width="20.140625" style="54" customWidth="1"/>
    <col min="11758" max="11758" width="22.7109375" style="54" customWidth="1"/>
    <col min="11759" max="11759" width="29.140625" style="54" customWidth="1"/>
    <col min="11760" max="11760" width="27.85546875" style="54" customWidth="1"/>
    <col min="11761" max="11761" width="7.28515625" style="54" customWidth="1"/>
    <col min="11762" max="11762" width="15" style="54" customWidth="1"/>
    <col min="11763" max="11763" width="21.42578125" style="54" customWidth="1"/>
    <col min="11764" max="11764" width="15" style="54" customWidth="1"/>
    <col min="11765" max="11765" width="16.28515625" style="54" customWidth="1"/>
    <col min="11766" max="11766" width="13.7109375" style="54" customWidth="1"/>
    <col min="11767" max="11767" width="11.140625" style="54" customWidth="1"/>
    <col min="11768" max="11768" width="15" style="54" customWidth="1"/>
    <col min="11769" max="11769" width="20.140625" style="54" customWidth="1"/>
    <col min="11770" max="11770" width="17.5703125" style="54" customWidth="1"/>
    <col min="11771" max="11771" width="27.85546875" style="54" customWidth="1"/>
    <col min="11772" max="11772" width="26.5703125" style="54" customWidth="1"/>
    <col min="11773" max="11773" width="15" style="54" customWidth="1"/>
    <col min="11774" max="11774" width="17.5703125" style="54" customWidth="1"/>
    <col min="11775" max="11777" width="16.28515625" style="54" customWidth="1"/>
    <col min="11778" max="11778" width="20.140625" style="54" customWidth="1"/>
    <col min="11779" max="11779" width="15" style="54" customWidth="1"/>
    <col min="11780" max="11781" width="20.140625" style="54" customWidth="1"/>
    <col min="11782" max="11782" width="17.5703125" style="54" customWidth="1"/>
    <col min="11783" max="11783" width="20.140625" style="54" customWidth="1"/>
    <col min="11784" max="11784" width="12.42578125" style="54" customWidth="1"/>
    <col min="11785" max="11785" width="45.85546875" style="54" customWidth="1"/>
    <col min="11786" max="11786" width="35.5703125" style="54" customWidth="1"/>
    <col min="11787" max="11994" width="12.42578125" style="54" customWidth="1"/>
    <col min="11995" max="11995" width="20.140625" style="54" customWidth="1"/>
    <col min="11996" max="11996" width="21.42578125" style="54" customWidth="1"/>
    <col min="11997" max="11997" width="27.85546875" style="54" customWidth="1"/>
    <col min="11998" max="11998" width="11.140625" style="54" customWidth="1"/>
    <col min="11999" max="11999" width="15" style="54" customWidth="1"/>
    <col min="12000" max="12000" width="13.7109375" style="54" customWidth="1"/>
    <col min="12001" max="12001" width="24" style="54" customWidth="1"/>
    <col min="12002" max="12002" width="15" style="54" customWidth="1"/>
    <col min="12003" max="12003" width="21.42578125" style="54" customWidth="1"/>
    <col min="12004" max="12004" width="15" style="54" customWidth="1"/>
    <col min="12005" max="12005" width="20.140625" style="54" customWidth="1"/>
    <col min="12006" max="12006" width="12.42578125" style="54" customWidth="1"/>
    <col min="12007" max="12007" width="17.5703125" style="54" customWidth="1"/>
    <col min="12008" max="12008" width="25.28515625" style="54" customWidth="1"/>
    <col min="12009" max="12009" width="21.42578125" style="54" customWidth="1"/>
    <col min="12010" max="12010" width="12.42578125" style="54" customWidth="1"/>
    <col min="12011" max="12011" width="20.140625" style="54" customWidth="1"/>
    <col min="12012" max="12012" width="24" style="54" customWidth="1"/>
    <col min="12013" max="12013" width="20.140625" style="54" customWidth="1"/>
    <col min="12014" max="12014" width="22.7109375" style="54" customWidth="1"/>
    <col min="12015" max="12015" width="29.140625" style="54" customWidth="1"/>
    <col min="12016" max="12016" width="27.85546875" style="54" customWidth="1"/>
    <col min="12017" max="12017" width="7.28515625" style="54" customWidth="1"/>
    <col min="12018" max="12018" width="15" style="54" customWidth="1"/>
    <col min="12019" max="12019" width="21.42578125" style="54" customWidth="1"/>
    <col min="12020" max="12020" width="15" style="54" customWidth="1"/>
    <col min="12021" max="12021" width="16.28515625" style="54" customWidth="1"/>
    <col min="12022" max="12022" width="13.7109375" style="54" customWidth="1"/>
    <col min="12023" max="12023" width="11.140625" style="54" customWidth="1"/>
    <col min="12024" max="12024" width="15" style="54" customWidth="1"/>
    <col min="12025" max="12025" width="20.140625" style="54" customWidth="1"/>
    <col min="12026" max="12026" width="17.5703125" style="54" customWidth="1"/>
    <col min="12027" max="12027" width="27.85546875" style="54" customWidth="1"/>
    <col min="12028" max="12028" width="26.5703125" style="54" customWidth="1"/>
    <col min="12029" max="12029" width="15" style="54" customWidth="1"/>
    <col min="12030" max="12030" width="17.5703125" style="54" customWidth="1"/>
    <col min="12031" max="12033" width="16.28515625" style="54" customWidth="1"/>
    <col min="12034" max="12034" width="20.140625" style="54" customWidth="1"/>
    <col min="12035" max="12035" width="15" style="54" customWidth="1"/>
    <col min="12036" max="12037" width="20.140625" style="54" customWidth="1"/>
    <col min="12038" max="12038" width="17.5703125" style="54" customWidth="1"/>
    <col min="12039" max="12039" width="20.140625" style="54" customWidth="1"/>
    <col min="12040" max="12040" width="12.42578125" style="54" customWidth="1"/>
    <col min="12041" max="12041" width="45.85546875" style="54" customWidth="1"/>
    <col min="12042" max="12042" width="35.5703125" style="54" customWidth="1"/>
    <col min="12043" max="12250" width="12.42578125" style="54" customWidth="1"/>
    <col min="12251" max="12251" width="20.140625" style="54" customWidth="1"/>
    <col min="12252" max="12252" width="21.42578125" style="54" customWidth="1"/>
    <col min="12253" max="12253" width="27.85546875" style="54" customWidth="1"/>
    <col min="12254" max="12254" width="11.140625" style="54" customWidth="1"/>
    <col min="12255" max="12255" width="15" style="54" customWidth="1"/>
    <col min="12256" max="12256" width="13.7109375" style="54" customWidth="1"/>
    <col min="12257" max="12257" width="24" style="54" customWidth="1"/>
    <col min="12258" max="12258" width="15" style="54" customWidth="1"/>
    <col min="12259" max="12259" width="21.42578125" style="54" customWidth="1"/>
    <col min="12260" max="12260" width="15" style="54" customWidth="1"/>
    <col min="12261" max="12261" width="20.140625" style="54" customWidth="1"/>
    <col min="12262" max="12262" width="12.42578125" style="54" customWidth="1"/>
    <col min="12263" max="12263" width="17.5703125" style="54" customWidth="1"/>
    <col min="12264" max="12264" width="25.28515625" style="54" customWidth="1"/>
    <col min="12265" max="12265" width="21.42578125" style="54" customWidth="1"/>
    <col min="12266" max="12266" width="12.42578125" style="54" customWidth="1"/>
    <col min="12267" max="12267" width="20.140625" style="54" customWidth="1"/>
    <col min="12268" max="12268" width="24" style="54" customWidth="1"/>
    <col min="12269" max="12269" width="20.140625" style="54" customWidth="1"/>
    <col min="12270" max="12270" width="22.7109375" style="54" customWidth="1"/>
    <col min="12271" max="12271" width="29.140625" style="54" customWidth="1"/>
    <col min="12272" max="12272" width="27.85546875" style="54" customWidth="1"/>
    <col min="12273" max="12273" width="7.28515625" style="54" customWidth="1"/>
    <col min="12274" max="12274" width="15" style="54" customWidth="1"/>
    <col min="12275" max="12275" width="21.42578125" style="54" customWidth="1"/>
    <col min="12276" max="12276" width="15" style="54" customWidth="1"/>
    <col min="12277" max="12277" width="16.28515625" style="54" customWidth="1"/>
    <col min="12278" max="12278" width="13.7109375" style="54" customWidth="1"/>
    <col min="12279" max="12279" width="11.140625" style="54" customWidth="1"/>
    <col min="12280" max="12280" width="15" style="54" customWidth="1"/>
    <col min="12281" max="12281" width="20.140625" style="54" customWidth="1"/>
    <col min="12282" max="12282" width="17.5703125" style="54" customWidth="1"/>
    <col min="12283" max="12283" width="27.85546875" style="54" customWidth="1"/>
    <col min="12284" max="12284" width="26.5703125" style="54" customWidth="1"/>
    <col min="12285" max="12285" width="15" style="54" customWidth="1"/>
    <col min="12286" max="12286" width="17.5703125" style="54" customWidth="1"/>
    <col min="12287" max="12289" width="16.28515625" style="54" customWidth="1"/>
    <col min="12290" max="12290" width="20.140625" style="54" customWidth="1"/>
    <col min="12291" max="12291" width="15" style="54" customWidth="1"/>
    <col min="12292" max="12293" width="20.140625" style="54" customWidth="1"/>
    <col min="12294" max="12294" width="17.5703125" style="54" customWidth="1"/>
    <col min="12295" max="12295" width="20.140625" style="54" customWidth="1"/>
    <col min="12296" max="12296" width="12.42578125" style="54" customWidth="1"/>
    <col min="12297" max="12297" width="45.85546875" style="54" customWidth="1"/>
    <col min="12298" max="12298" width="35.5703125" style="54" customWidth="1"/>
    <col min="12299" max="12506" width="12.42578125" style="54" customWidth="1"/>
    <col min="12507" max="12507" width="20.140625" style="54" customWidth="1"/>
    <col min="12508" max="12508" width="21.42578125" style="54" customWidth="1"/>
    <col min="12509" max="12509" width="27.85546875" style="54" customWidth="1"/>
    <col min="12510" max="12510" width="11.140625" style="54" customWidth="1"/>
    <col min="12511" max="12511" width="15" style="54" customWidth="1"/>
    <col min="12512" max="12512" width="13.7109375" style="54" customWidth="1"/>
    <col min="12513" max="12513" width="24" style="54" customWidth="1"/>
    <col min="12514" max="12514" width="15" style="54" customWidth="1"/>
    <col min="12515" max="12515" width="21.42578125" style="54" customWidth="1"/>
    <col min="12516" max="12516" width="15" style="54" customWidth="1"/>
    <col min="12517" max="12517" width="20.140625" style="54" customWidth="1"/>
    <col min="12518" max="12518" width="12.42578125" style="54" customWidth="1"/>
    <col min="12519" max="12519" width="17.5703125" style="54" customWidth="1"/>
    <col min="12520" max="12520" width="25.28515625" style="54" customWidth="1"/>
    <col min="12521" max="12521" width="21.42578125" style="54" customWidth="1"/>
    <col min="12522" max="12522" width="12.42578125" style="54" customWidth="1"/>
    <col min="12523" max="12523" width="20.140625" style="54" customWidth="1"/>
    <col min="12524" max="12524" width="24" style="54" customWidth="1"/>
    <col min="12525" max="12525" width="20.140625" style="54" customWidth="1"/>
    <col min="12526" max="12526" width="22.7109375" style="54" customWidth="1"/>
    <col min="12527" max="12527" width="29.140625" style="54" customWidth="1"/>
    <col min="12528" max="12528" width="27.85546875" style="54" customWidth="1"/>
    <col min="12529" max="12529" width="7.28515625" style="54" customWidth="1"/>
    <col min="12530" max="12530" width="15" style="54" customWidth="1"/>
    <col min="12531" max="12531" width="21.42578125" style="54" customWidth="1"/>
    <col min="12532" max="12532" width="15" style="54" customWidth="1"/>
    <col min="12533" max="12533" width="16.28515625" style="54" customWidth="1"/>
    <col min="12534" max="12534" width="13.7109375" style="54" customWidth="1"/>
    <col min="12535" max="12535" width="11.140625" style="54" customWidth="1"/>
    <col min="12536" max="12536" width="15" style="54" customWidth="1"/>
    <col min="12537" max="12537" width="20.140625" style="54" customWidth="1"/>
    <col min="12538" max="12538" width="17.5703125" style="54" customWidth="1"/>
    <col min="12539" max="12539" width="27.85546875" style="54" customWidth="1"/>
    <col min="12540" max="12540" width="26.5703125" style="54" customWidth="1"/>
    <col min="12541" max="12541" width="15" style="54" customWidth="1"/>
    <col min="12542" max="12542" width="17.5703125" style="54" customWidth="1"/>
    <col min="12543" max="12545" width="16.28515625" style="54" customWidth="1"/>
    <col min="12546" max="12546" width="20.140625" style="54" customWidth="1"/>
    <col min="12547" max="12547" width="15" style="54" customWidth="1"/>
    <col min="12548" max="12549" width="20.140625" style="54" customWidth="1"/>
    <col min="12550" max="12550" width="17.5703125" style="54" customWidth="1"/>
    <col min="12551" max="12551" width="20.140625" style="54" customWidth="1"/>
    <col min="12552" max="12552" width="12.42578125" style="54" customWidth="1"/>
    <col min="12553" max="12553" width="45.85546875" style="54" customWidth="1"/>
    <col min="12554" max="12554" width="35.5703125" style="54" customWidth="1"/>
    <col min="12555" max="12762" width="12.42578125" style="54" customWidth="1"/>
    <col min="12763" max="12763" width="20.140625" style="54" customWidth="1"/>
    <col min="12764" max="12764" width="21.42578125" style="54" customWidth="1"/>
    <col min="12765" max="12765" width="27.85546875" style="54" customWidth="1"/>
    <col min="12766" max="12766" width="11.140625" style="54" customWidth="1"/>
    <col min="12767" max="12767" width="15" style="54" customWidth="1"/>
    <col min="12768" max="12768" width="13.7109375" style="54" customWidth="1"/>
    <col min="12769" max="12769" width="24" style="54" customWidth="1"/>
    <col min="12770" max="12770" width="15" style="54" customWidth="1"/>
    <col min="12771" max="12771" width="21.42578125" style="54" customWidth="1"/>
    <col min="12772" max="12772" width="15" style="54" customWidth="1"/>
    <col min="12773" max="12773" width="20.140625" style="54" customWidth="1"/>
    <col min="12774" max="12774" width="12.42578125" style="54" customWidth="1"/>
    <col min="12775" max="12775" width="17.5703125" style="54" customWidth="1"/>
    <col min="12776" max="12776" width="25.28515625" style="54" customWidth="1"/>
    <col min="12777" max="12777" width="21.42578125" style="54" customWidth="1"/>
    <col min="12778" max="12778" width="12.42578125" style="54" customWidth="1"/>
    <col min="12779" max="12779" width="20.140625" style="54" customWidth="1"/>
    <col min="12780" max="12780" width="24" style="54" customWidth="1"/>
    <col min="12781" max="12781" width="20.140625" style="54" customWidth="1"/>
    <col min="12782" max="12782" width="22.7109375" style="54" customWidth="1"/>
    <col min="12783" max="12783" width="29.140625" style="54" customWidth="1"/>
    <col min="12784" max="12784" width="27.85546875" style="54" customWidth="1"/>
    <col min="12785" max="12785" width="7.28515625" style="54" customWidth="1"/>
    <col min="12786" max="12786" width="15" style="54" customWidth="1"/>
    <col min="12787" max="12787" width="21.42578125" style="54" customWidth="1"/>
    <col min="12788" max="12788" width="15" style="54" customWidth="1"/>
    <col min="12789" max="12789" width="16.28515625" style="54" customWidth="1"/>
    <col min="12790" max="12790" width="13.7109375" style="54" customWidth="1"/>
    <col min="12791" max="12791" width="11.140625" style="54" customWidth="1"/>
    <col min="12792" max="12792" width="15" style="54" customWidth="1"/>
    <col min="12793" max="12793" width="20.140625" style="54" customWidth="1"/>
    <col min="12794" max="12794" width="17.5703125" style="54" customWidth="1"/>
    <col min="12795" max="12795" width="27.85546875" style="54" customWidth="1"/>
    <col min="12796" max="12796" width="26.5703125" style="54" customWidth="1"/>
    <col min="12797" max="12797" width="15" style="54" customWidth="1"/>
    <col min="12798" max="12798" width="17.5703125" style="54" customWidth="1"/>
    <col min="12799" max="12801" width="16.28515625" style="54" customWidth="1"/>
    <col min="12802" max="12802" width="20.140625" style="54" customWidth="1"/>
    <col min="12803" max="12803" width="15" style="54" customWidth="1"/>
    <col min="12804" max="12805" width="20.140625" style="54" customWidth="1"/>
    <col min="12806" max="12806" width="17.5703125" style="54" customWidth="1"/>
    <col min="12807" max="12807" width="20.140625" style="54" customWidth="1"/>
    <col min="12808" max="12808" width="12.42578125" style="54" customWidth="1"/>
    <col min="12809" max="12809" width="45.85546875" style="54" customWidth="1"/>
    <col min="12810" max="12810" width="35.5703125" style="54" customWidth="1"/>
    <col min="12811" max="13018" width="12.42578125" style="54" customWidth="1"/>
    <col min="13019" max="13019" width="20.140625" style="54" customWidth="1"/>
    <col min="13020" max="13020" width="21.42578125" style="54" customWidth="1"/>
    <col min="13021" max="13021" width="27.85546875" style="54" customWidth="1"/>
    <col min="13022" max="13022" width="11.140625" style="54" customWidth="1"/>
    <col min="13023" max="13023" width="15" style="54" customWidth="1"/>
    <col min="13024" max="13024" width="13.7109375" style="54" customWidth="1"/>
    <col min="13025" max="13025" width="24" style="54" customWidth="1"/>
    <col min="13026" max="13026" width="15" style="54" customWidth="1"/>
    <col min="13027" max="13027" width="21.42578125" style="54" customWidth="1"/>
    <col min="13028" max="13028" width="15" style="54" customWidth="1"/>
    <col min="13029" max="13029" width="20.140625" style="54" customWidth="1"/>
    <col min="13030" max="13030" width="12.42578125" style="54" customWidth="1"/>
    <col min="13031" max="13031" width="17.5703125" style="54" customWidth="1"/>
    <col min="13032" max="13032" width="25.28515625" style="54" customWidth="1"/>
    <col min="13033" max="13033" width="21.42578125" style="54" customWidth="1"/>
    <col min="13034" max="13034" width="12.42578125" style="54" customWidth="1"/>
    <col min="13035" max="13035" width="20.140625" style="54" customWidth="1"/>
    <col min="13036" max="13036" width="24" style="54" customWidth="1"/>
    <col min="13037" max="13037" width="20.140625" style="54" customWidth="1"/>
    <col min="13038" max="13038" width="22.7109375" style="54" customWidth="1"/>
    <col min="13039" max="13039" width="29.140625" style="54" customWidth="1"/>
    <col min="13040" max="13040" width="27.85546875" style="54" customWidth="1"/>
    <col min="13041" max="13041" width="7.28515625" style="54" customWidth="1"/>
    <col min="13042" max="13042" width="15" style="54" customWidth="1"/>
    <col min="13043" max="13043" width="21.42578125" style="54" customWidth="1"/>
    <col min="13044" max="13044" width="15" style="54" customWidth="1"/>
    <col min="13045" max="13045" width="16.28515625" style="54" customWidth="1"/>
    <col min="13046" max="13046" width="13.7109375" style="54" customWidth="1"/>
    <col min="13047" max="13047" width="11.140625" style="54" customWidth="1"/>
    <col min="13048" max="13048" width="15" style="54" customWidth="1"/>
    <col min="13049" max="13049" width="20.140625" style="54" customWidth="1"/>
    <col min="13050" max="13050" width="17.5703125" style="54" customWidth="1"/>
    <col min="13051" max="13051" width="27.85546875" style="54" customWidth="1"/>
    <col min="13052" max="13052" width="26.5703125" style="54" customWidth="1"/>
    <col min="13053" max="13053" width="15" style="54" customWidth="1"/>
    <col min="13054" max="13054" width="17.5703125" style="54" customWidth="1"/>
    <col min="13055" max="13057" width="16.28515625" style="54" customWidth="1"/>
    <col min="13058" max="13058" width="20.140625" style="54" customWidth="1"/>
    <col min="13059" max="13059" width="15" style="54" customWidth="1"/>
    <col min="13060" max="13061" width="20.140625" style="54" customWidth="1"/>
    <col min="13062" max="13062" width="17.5703125" style="54" customWidth="1"/>
    <col min="13063" max="13063" width="20.140625" style="54" customWidth="1"/>
    <col min="13064" max="13064" width="12.42578125" style="54" customWidth="1"/>
    <col min="13065" max="13065" width="45.85546875" style="54" customWidth="1"/>
    <col min="13066" max="13066" width="35.5703125" style="54" customWidth="1"/>
    <col min="13067" max="13274" width="12.42578125" style="54" customWidth="1"/>
    <col min="13275" max="13275" width="20.140625" style="54" customWidth="1"/>
    <col min="13276" max="13276" width="21.42578125" style="54" customWidth="1"/>
    <col min="13277" max="13277" width="27.85546875" style="54" customWidth="1"/>
    <col min="13278" max="13278" width="11.140625" style="54" customWidth="1"/>
    <col min="13279" max="13279" width="15" style="54" customWidth="1"/>
    <col min="13280" max="13280" width="13.7109375" style="54" customWidth="1"/>
    <col min="13281" max="13281" width="24" style="54" customWidth="1"/>
    <col min="13282" max="13282" width="15" style="54" customWidth="1"/>
    <col min="13283" max="13283" width="21.42578125" style="54" customWidth="1"/>
    <col min="13284" max="13284" width="15" style="54" customWidth="1"/>
    <col min="13285" max="13285" width="20.140625" style="54" customWidth="1"/>
    <col min="13286" max="13286" width="12.42578125" style="54" customWidth="1"/>
    <col min="13287" max="13287" width="17.5703125" style="54" customWidth="1"/>
    <col min="13288" max="13288" width="25.28515625" style="54" customWidth="1"/>
    <col min="13289" max="13289" width="21.42578125" style="54" customWidth="1"/>
    <col min="13290" max="13290" width="12.42578125" style="54" customWidth="1"/>
    <col min="13291" max="13291" width="20.140625" style="54" customWidth="1"/>
    <col min="13292" max="13292" width="24" style="54" customWidth="1"/>
    <col min="13293" max="13293" width="20.140625" style="54" customWidth="1"/>
    <col min="13294" max="13294" width="22.7109375" style="54" customWidth="1"/>
    <col min="13295" max="13295" width="29.140625" style="54" customWidth="1"/>
    <col min="13296" max="13296" width="27.85546875" style="54" customWidth="1"/>
    <col min="13297" max="13297" width="7.28515625" style="54" customWidth="1"/>
    <col min="13298" max="13298" width="15" style="54" customWidth="1"/>
    <col min="13299" max="13299" width="21.42578125" style="54" customWidth="1"/>
    <col min="13300" max="13300" width="15" style="54" customWidth="1"/>
    <col min="13301" max="13301" width="16.28515625" style="54" customWidth="1"/>
    <col min="13302" max="13302" width="13.7109375" style="54" customWidth="1"/>
    <col min="13303" max="13303" width="11.140625" style="54" customWidth="1"/>
    <col min="13304" max="13304" width="15" style="54" customWidth="1"/>
    <col min="13305" max="13305" width="20.140625" style="54" customWidth="1"/>
    <col min="13306" max="13306" width="17.5703125" style="54" customWidth="1"/>
    <col min="13307" max="13307" width="27.85546875" style="54" customWidth="1"/>
    <col min="13308" max="13308" width="26.5703125" style="54" customWidth="1"/>
    <col min="13309" max="13309" width="15" style="54" customWidth="1"/>
    <col min="13310" max="13310" width="17.5703125" style="54" customWidth="1"/>
    <col min="13311" max="13313" width="16.28515625" style="54" customWidth="1"/>
    <col min="13314" max="13314" width="20.140625" style="54" customWidth="1"/>
    <col min="13315" max="13315" width="15" style="54" customWidth="1"/>
    <col min="13316" max="13317" width="20.140625" style="54" customWidth="1"/>
    <col min="13318" max="13318" width="17.5703125" style="54" customWidth="1"/>
    <col min="13319" max="13319" width="20.140625" style="54" customWidth="1"/>
    <col min="13320" max="13320" width="12.42578125" style="54" customWidth="1"/>
    <col min="13321" max="13321" width="45.85546875" style="54" customWidth="1"/>
    <col min="13322" max="13322" width="35.5703125" style="54" customWidth="1"/>
    <col min="13323" max="13530" width="12.42578125" style="54" customWidth="1"/>
    <col min="13531" max="13531" width="20.140625" style="54" customWidth="1"/>
    <col min="13532" max="13532" width="21.42578125" style="54" customWidth="1"/>
    <col min="13533" max="13533" width="27.85546875" style="54" customWidth="1"/>
    <col min="13534" max="13534" width="11.140625" style="54" customWidth="1"/>
    <col min="13535" max="13535" width="15" style="54" customWidth="1"/>
    <col min="13536" max="13536" width="13.7109375" style="54" customWidth="1"/>
    <col min="13537" max="13537" width="24" style="54" customWidth="1"/>
    <col min="13538" max="13538" width="15" style="54" customWidth="1"/>
    <col min="13539" max="13539" width="21.42578125" style="54" customWidth="1"/>
    <col min="13540" max="13540" width="15" style="54" customWidth="1"/>
    <col min="13541" max="13541" width="20.140625" style="54" customWidth="1"/>
    <col min="13542" max="13542" width="12.42578125" style="54" customWidth="1"/>
    <col min="13543" max="13543" width="17.5703125" style="54" customWidth="1"/>
    <col min="13544" max="13544" width="25.28515625" style="54" customWidth="1"/>
    <col min="13545" max="13545" width="21.42578125" style="54" customWidth="1"/>
    <col min="13546" max="13546" width="12.42578125" style="54" customWidth="1"/>
    <col min="13547" max="13547" width="20.140625" style="54" customWidth="1"/>
    <col min="13548" max="13548" width="24" style="54" customWidth="1"/>
    <col min="13549" max="13549" width="20.140625" style="54" customWidth="1"/>
    <col min="13550" max="13550" width="22.7109375" style="54" customWidth="1"/>
    <col min="13551" max="13551" width="29.140625" style="54" customWidth="1"/>
    <col min="13552" max="13552" width="27.85546875" style="54" customWidth="1"/>
    <col min="13553" max="13553" width="7.28515625" style="54" customWidth="1"/>
    <col min="13554" max="13554" width="15" style="54" customWidth="1"/>
    <col min="13555" max="13555" width="21.42578125" style="54" customWidth="1"/>
    <col min="13556" max="13556" width="15" style="54" customWidth="1"/>
    <col min="13557" max="13557" width="16.28515625" style="54" customWidth="1"/>
    <col min="13558" max="13558" width="13.7109375" style="54" customWidth="1"/>
    <col min="13559" max="13559" width="11.140625" style="54" customWidth="1"/>
    <col min="13560" max="13560" width="15" style="54" customWidth="1"/>
    <col min="13561" max="13561" width="20.140625" style="54" customWidth="1"/>
    <col min="13562" max="13562" width="17.5703125" style="54" customWidth="1"/>
    <col min="13563" max="13563" width="27.85546875" style="54" customWidth="1"/>
    <col min="13564" max="13564" width="26.5703125" style="54" customWidth="1"/>
    <col min="13565" max="13565" width="15" style="54" customWidth="1"/>
    <col min="13566" max="13566" width="17.5703125" style="54" customWidth="1"/>
    <col min="13567" max="13569" width="16.28515625" style="54" customWidth="1"/>
    <col min="13570" max="13570" width="20.140625" style="54" customWidth="1"/>
    <col min="13571" max="13571" width="15" style="54" customWidth="1"/>
    <col min="13572" max="13573" width="20.140625" style="54" customWidth="1"/>
    <col min="13574" max="13574" width="17.5703125" style="54" customWidth="1"/>
    <col min="13575" max="13575" width="20.140625" style="54" customWidth="1"/>
    <col min="13576" max="13576" width="12.42578125" style="54" customWidth="1"/>
    <col min="13577" max="13577" width="45.85546875" style="54" customWidth="1"/>
    <col min="13578" max="13578" width="35.5703125" style="54" customWidth="1"/>
    <col min="13579" max="13786" width="12.42578125" style="54" customWidth="1"/>
    <col min="13787" max="13787" width="20.140625" style="54" customWidth="1"/>
    <col min="13788" max="13788" width="21.42578125" style="54" customWidth="1"/>
    <col min="13789" max="13789" width="27.85546875" style="54" customWidth="1"/>
    <col min="13790" max="13790" width="11.140625" style="54" customWidth="1"/>
    <col min="13791" max="13791" width="15" style="54" customWidth="1"/>
    <col min="13792" max="13792" width="13.7109375" style="54" customWidth="1"/>
    <col min="13793" max="13793" width="24" style="54" customWidth="1"/>
    <col min="13794" max="13794" width="15" style="54" customWidth="1"/>
    <col min="13795" max="13795" width="21.42578125" style="54" customWidth="1"/>
    <col min="13796" max="13796" width="15" style="54" customWidth="1"/>
    <col min="13797" max="13797" width="20.140625" style="54" customWidth="1"/>
    <col min="13798" max="13798" width="12.42578125" style="54" customWidth="1"/>
    <col min="13799" max="13799" width="17.5703125" style="54" customWidth="1"/>
    <col min="13800" max="13800" width="25.28515625" style="54" customWidth="1"/>
    <col min="13801" max="13801" width="21.42578125" style="54" customWidth="1"/>
    <col min="13802" max="13802" width="12.42578125" style="54" customWidth="1"/>
    <col min="13803" max="13803" width="20.140625" style="54" customWidth="1"/>
    <col min="13804" max="13804" width="24" style="54" customWidth="1"/>
    <col min="13805" max="13805" width="20.140625" style="54" customWidth="1"/>
    <col min="13806" max="13806" width="22.7109375" style="54" customWidth="1"/>
    <col min="13807" max="13807" width="29.140625" style="54" customWidth="1"/>
    <col min="13808" max="13808" width="27.85546875" style="54" customWidth="1"/>
    <col min="13809" max="13809" width="7.28515625" style="54" customWidth="1"/>
    <col min="13810" max="13810" width="15" style="54" customWidth="1"/>
    <col min="13811" max="13811" width="21.42578125" style="54" customWidth="1"/>
    <col min="13812" max="13812" width="15" style="54" customWidth="1"/>
    <col min="13813" max="13813" width="16.28515625" style="54" customWidth="1"/>
    <col min="13814" max="13814" width="13.7109375" style="54" customWidth="1"/>
    <col min="13815" max="13815" width="11.140625" style="54" customWidth="1"/>
    <col min="13816" max="13816" width="15" style="54" customWidth="1"/>
    <col min="13817" max="13817" width="20.140625" style="54" customWidth="1"/>
    <col min="13818" max="13818" width="17.5703125" style="54" customWidth="1"/>
    <col min="13819" max="13819" width="27.85546875" style="54" customWidth="1"/>
    <col min="13820" max="13820" width="26.5703125" style="54" customWidth="1"/>
    <col min="13821" max="13821" width="15" style="54" customWidth="1"/>
    <col min="13822" max="13822" width="17.5703125" style="54" customWidth="1"/>
    <col min="13823" max="13825" width="16.28515625" style="54" customWidth="1"/>
    <col min="13826" max="13826" width="20.140625" style="54" customWidth="1"/>
    <col min="13827" max="13827" width="15" style="54" customWidth="1"/>
    <col min="13828" max="13829" width="20.140625" style="54" customWidth="1"/>
    <col min="13830" max="13830" width="17.5703125" style="54" customWidth="1"/>
    <col min="13831" max="13831" width="20.140625" style="54" customWidth="1"/>
    <col min="13832" max="13832" width="12.42578125" style="54" customWidth="1"/>
    <col min="13833" max="13833" width="45.85546875" style="54" customWidth="1"/>
    <col min="13834" max="13834" width="35.5703125" style="54" customWidth="1"/>
    <col min="13835" max="14042" width="12.42578125" style="54" customWidth="1"/>
    <col min="14043" max="14043" width="20.140625" style="54" customWidth="1"/>
    <col min="14044" max="14044" width="21.42578125" style="54" customWidth="1"/>
    <col min="14045" max="14045" width="27.85546875" style="54" customWidth="1"/>
    <col min="14046" max="14046" width="11.140625" style="54" customWidth="1"/>
    <col min="14047" max="14047" width="15" style="54" customWidth="1"/>
    <col min="14048" max="14048" width="13.7109375" style="54" customWidth="1"/>
    <col min="14049" max="14049" width="24" style="54" customWidth="1"/>
    <col min="14050" max="14050" width="15" style="54" customWidth="1"/>
    <col min="14051" max="14051" width="21.42578125" style="54" customWidth="1"/>
    <col min="14052" max="14052" width="15" style="54" customWidth="1"/>
    <col min="14053" max="14053" width="20.140625" style="54" customWidth="1"/>
    <col min="14054" max="14054" width="12.42578125" style="54" customWidth="1"/>
    <col min="14055" max="14055" width="17.5703125" style="54" customWidth="1"/>
    <col min="14056" max="14056" width="25.28515625" style="54" customWidth="1"/>
    <col min="14057" max="14057" width="21.42578125" style="54" customWidth="1"/>
    <col min="14058" max="14058" width="12.42578125" style="54" customWidth="1"/>
    <col min="14059" max="14059" width="20.140625" style="54" customWidth="1"/>
    <col min="14060" max="14060" width="24" style="54" customWidth="1"/>
    <col min="14061" max="14061" width="20.140625" style="54" customWidth="1"/>
    <col min="14062" max="14062" width="22.7109375" style="54" customWidth="1"/>
    <col min="14063" max="14063" width="29.140625" style="54" customWidth="1"/>
    <col min="14064" max="14064" width="27.85546875" style="54" customWidth="1"/>
    <col min="14065" max="14065" width="7.28515625" style="54" customWidth="1"/>
    <col min="14066" max="14066" width="15" style="54" customWidth="1"/>
    <col min="14067" max="14067" width="21.42578125" style="54" customWidth="1"/>
    <col min="14068" max="14068" width="15" style="54" customWidth="1"/>
    <col min="14069" max="14069" width="16.28515625" style="54" customWidth="1"/>
    <col min="14070" max="14070" width="13.7109375" style="54" customWidth="1"/>
    <col min="14071" max="14071" width="11.140625" style="54" customWidth="1"/>
    <col min="14072" max="14072" width="15" style="54" customWidth="1"/>
    <col min="14073" max="14073" width="20.140625" style="54" customWidth="1"/>
    <col min="14074" max="14074" width="17.5703125" style="54" customWidth="1"/>
    <col min="14075" max="14075" width="27.85546875" style="54" customWidth="1"/>
    <col min="14076" max="14076" width="26.5703125" style="54" customWidth="1"/>
    <col min="14077" max="14077" width="15" style="54" customWidth="1"/>
    <col min="14078" max="14078" width="17.5703125" style="54" customWidth="1"/>
    <col min="14079" max="14081" width="16.28515625" style="54" customWidth="1"/>
    <col min="14082" max="14082" width="20.140625" style="54" customWidth="1"/>
    <col min="14083" max="14083" width="15" style="54" customWidth="1"/>
    <col min="14084" max="14085" width="20.140625" style="54" customWidth="1"/>
    <col min="14086" max="14086" width="17.5703125" style="54" customWidth="1"/>
    <col min="14087" max="14087" width="20.140625" style="54" customWidth="1"/>
    <col min="14088" max="14088" width="12.42578125" style="54" customWidth="1"/>
    <col min="14089" max="14089" width="45.85546875" style="54" customWidth="1"/>
    <col min="14090" max="14090" width="35.5703125" style="54" customWidth="1"/>
    <col min="14091" max="14298" width="12.42578125" style="54" customWidth="1"/>
    <col min="14299" max="14299" width="20.140625" style="54" customWidth="1"/>
    <col min="14300" max="14300" width="21.42578125" style="54" customWidth="1"/>
    <col min="14301" max="14301" width="27.85546875" style="54" customWidth="1"/>
    <col min="14302" max="14302" width="11.140625" style="54" customWidth="1"/>
    <col min="14303" max="14303" width="15" style="54" customWidth="1"/>
    <col min="14304" max="14304" width="13.7109375" style="54" customWidth="1"/>
    <col min="14305" max="14305" width="24" style="54" customWidth="1"/>
    <col min="14306" max="14306" width="15" style="54" customWidth="1"/>
    <col min="14307" max="14307" width="21.42578125" style="54" customWidth="1"/>
    <col min="14308" max="14308" width="15" style="54" customWidth="1"/>
    <col min="14309" max="14309" width="20.140625" style="54" customWidth="1"/>
    <col min="14310" max="14310" width="12.42578125" style="54" customWidth="1"/>
    <col min="14311" max="14311" width="17.5703125" style="54" customWidth="1"/>
    <col min="14312" max="14312" width="25.28515625" style="54" customWidth="1"/>
    <col min="14313" max="14313" width="21.42578125" style="54" customWidth="1"/>
    <col min="14314" max="14314" width="12.42578125" style="54" customWidth="1"/>
    <col min="14315" max="14315" width="20.140625" style="54" customWidth="1"/>
    <col min="14316" max="14316" width="24" style="54" customWidth="1"/>
    <col min="14317" max="14317" width="20.140625" style="54" customWidth="1"/>
    <col min="14318" max="14318" width="22.7109375" style="54" customWidth="1"/>
    <col min="14319" max="14319" width="29.140625" style="54" customWidth="1"/>
    <col min="14320" max="14320" width="27.85546875" style="54" customWidth="1"/>
    <col min="14321" max="14321" width="7.28515625" style="54" customWidth="1"/>
    <col min="14322" max="14322" width="15" style="54" customWidth="1"/>
    <col min="14323" max="14323" width="21.42578125" style="54" customWidth="1"/>
    <col min="14324" max="14324" width="15" style="54" customWidth="1"/>
    <col min="14325" max="14325" width="16.28515625" style="54" customWidth="1"/>
    <col min="14326" max="14326" width="13.7109375" style="54" customWidth="1"/>
    <col min="14327" max="14327" width="11.140625" style="54" customWidth="1"/>
    <col min="14328" max="14328" width="15" style="54" customWidth="1"/>
    <col min="14329" max="14329" width="20.140625" style="54" customWidth="1"/>
    <col min="14330" max="14330" width="17.5703125" style="54" customWidth="1"/>
    <col min="14331" max="14331" width="27.85546875" style="54" customWidth="1"/>
    <col min="14332" max="14332" width="26.5703125" style="54" customWidth="1"/>
    <col min="14333" max="14333" width="15" style="54" customWidth="1"/>
    <col min="14334" max="14334" width="17.5703125" style="54" customWidth="1"/>
    <col min="14335" max="14337" width="16.28515625" style="54" customWidth="1"/>
    <col min="14338" max="14338" width="20.140625" style="54" customWidth="1"/>
    <col min="14339" max="14339" width="15" style="54" customWidth="1"/>
    <col min="14340" max="14341" width="20.140625" style="54" customWidth="1"/>
    <col min="14342" max="14342" width="17.5703125" style="54" customWidth="1"/>
    <col min="14343" max="14343" width="20.140625" style="54" customWidth="1"/>
    <col min="14344" max="14344" width="12.42578125" style="54" customWidth="1"/>
    <col min="14345" max="14345" width="45.85546875" style="54" customWidth="1"/>
    <col min="14346" max="14346" width="35.5703125" style="54" customWidth="1"/>
    <col min="14347" max="14554" width="12.42578125" style="54" customWidth="1"/>
    <col min="14555" max="14555" width="20.140625" style="54" customWidth="1"/>
    <col min="14556" max="14556" width="21.42578125" style="54" customWidth="1"/>
    <col min="14557" max="14557" width="27.85546875" style="54" customWidth="1"/>
    <col min="14558" max="14558" width="11.140625" style="54" customWidth="1"/>
    <col min="14559" max="14559" width="15" style="54" customWidth="1"/>
    <col min="14560" max="14560" width="13.7109375" style="54" customWidth="1"/>
    <col min="14561" max="14561" width="24" style="54" customWidth="1"/>
    <col min="14562" max="14562" width="15" style="54" customWidth="1"/>
    <col min="14563" max="14563" width="21.42578125" style="54" customWidth="1"/>
    <col min="14564" max="14564" width="15" style="54" customWidth="1"/>
    <col min="14565" max="14565" width="20.140625" style="54" customWidth="1"/>
    <col min="14566" max="14566" width="12.42578125" style="54" customWidth="1"/>
    <col min="14567" max="14567" width="17.5703125" style="54" customWidth="1"/>
    <col min="14568" max="14568" width="25.28515625" style="54" customWidth="1"/>
    <col min="14569" max="14569" width="21.42578125" style="54" customWidth="1"/>
    <col min="14570" max="14570" width="12.42578125" style="54" customWidth="1"/>
    <col min="14571" max="14571" width="20.140625" style="54" customWidth="1"/>
    <col min="14572" max="14572" width="24" style="54" customWidth="1"/>
    <col min="14573" max="14573" width="20.140625" style="54" customWidth="1"/>
    <col min="14574" max="14574" width="22.7109375" style="54" customWidth="1"/>
    <col min="14575" max="14575" width="29.140625" style="54" customWidth="1"/>
    <col min="14576" max="14576" width="27.85546875" style="54" customWidth="1"/>
    <col min="14577" max="14577" width="7.28515625" style="54" customWidth="1"/>
    <col min="14578" max="14578" width="15" style="54" customWidth="1"/>
    <col min="14579" max="14579" width="21.42578125" style="54" customWidth="1"/>
    <col min="14580" max="14580" width="15" style="54" customWidth="1"/>
    <col min="14581" max="14581" width="16.28515625" style="54" customWidth="1"/>
    <col min="14582" max="14582" width="13.7109375" style="54" customWidth="1"/>
    <col min="14583" max="14583" width="11.140625" style="54" customWidth="1"/>
    <col min="14584" max="14584" width="15" style="54" customWidth="1"/>
    <col min="14585" max="14585" width="20.140625" style="54" customWidth="1"/>
    <col min="14586" max="14586" width="17.5703125" style="54" customWidth="1"/>
    <col min="14587" max="14587" width="27.85546875" style="54" customWidth="1"/>
    <col min="14588" max="14588" width="26.5703125" style="54" customWidth="1"/>
    <col min="14589" max="14589" width="15" style="54" customWidth="1"/>
    <col min="14590" max="14590" width="17.5703125" style="54" customWidth="1"/>
    <col min="14591" max="14593" width="16.28515625" style="54" customWidth="1"/>
    <col min="14594" max="14594" width="20.140625" style="54" customWidth="1"/>
    <col min="14595" max="14595" width="15" style="54" customWidth="1"/>
    <col min="14596" max="14597" width="20.140625" style="54" customWidth="1"/>
    <col min="14598" max="14598" width="17.5703125" style="54" customWidth="1"/>
    <col min="14599" max="14599" width="20.140625" style="54" customWidth="1"/>
    <col min="14600" max="14600" width="12.42578125" style="54" customWidth="1"/>
    <col min="14601" max="14601" width="45.85546875" style="54" customWidth="1"/>
    <col min="14602" max="14602" width="35.5703125" style="54" customWidth="1"/>
    <col min="14603" max="14810" width="12.42578125" style="54" customWidth="1"/>
    <col min="14811" max="14811" width="20.140625" style="54" customWidth="1"/>
    <col min="14812" max="14812" width="21.42578125" style="54" customWidth="1"/>
    <col min="14813" max="14813" width="27.85546875" style="54" customWidth="1"/>
    <col min="14814" max="14814" width="11.140625" style="54" customWidth="1"/>
    <col min="14815" max="14815" width="15" style="54" customWidth="1"/>
    <col min="14816" max="14816" width="13.7109375" style="54" customWidth="1"/>
    <col min="14817" max="14817" width="24" style="54" customWidth="1"/>
    <col min="14818" max="14818" width="15" style="54" customWidth="1"/>
    <col min="14819" max="14819" width="21.42578125" style="54" customWidth="1"/>
    <col min="14820" max="14820" width="15" style="54" customWidth="1"/>
    <col min="14821" max="14821" width="20.140625" style="54" customWidth="1"/>
    <col min="14822" max="14822" width="12.42578125" style="54" customWidth="1"/>
    <col min="14823" max="14823" width="17.5703125" style="54" customWidth="1"/>
    <col min="14824" max="14824" width="25.28515625" style="54" customWidth="1"/>
    <col min="14825" max="14825" width="21.42578125" style="54" customWidth="1"/>
    <col min="14826" max="14826" width="12.42578125" style="54" customWidth="1"/>
    <col min="14827" max="14827" width="20.140625" style="54" customWidth="1"/>
    <col min="14828" max="14828" width="24" style="54" customWidth="1"/>
    <col min="14829" max="14829" width="20.140625" style="54" customWidth="1"/>
    <col min="14830" max="14830" width="22.7109375" style="54" customWidth="1"/>
    <col min="14831" max="14831" width="29.140625" style="54" customWidth="1"/>
    <col min="14832" max="14832" width="27.85546875" style="54" customWidth="1"/>
    <col min="14833" max="14833" width="7.28515625" style="54" customWidth="1"/>
    <col min="14834" max="14834" width="15" style="54" customWidth="1"/>
    <col min="14835" max="14835" width="21.42578125" style="54" customWidth="1"/>
    <col min="14836" max="14836" width="15" style="54" customWidth="1"/>
    <col min="14837" max="14837" width="16.28515625" style="54" customWidth="1"/>
    <col min="14838" max="14838" width="13.7109375" style="54" customWidth="1"/>
    <col min="14839" max="14839" width="11.140625" style="54" customWidth="1"/>
    <col min="14840" max="14840" width="15" style="54" customWidth="1"/>
    <col min="14841" max="14841" width="20.140625" style="54" customWidth="1"/>
    <col min="14842" max="14842" width="17.5703125" style="54" customWidth="1"/>
    <col min="14843" max="14843" width="27.85546875" style="54" customWidth="1"/>
    <col min="14844" max="14844" width="26.5703125" style="54" customWidth="1"/>
    <col min="14845" max="14845" width="15" style="54" customWidth="1"/>
    <col min="14846" max="14846" width="17.5703125" style="54" customWidth="1"/>
    <col min="14847" max="14849" width="16.28515625" style="54" customWidth="1"/>
    <col min="14850" max="14850" width="20.140625" style="54" customWidth="1"/>
    <col min="14851" max="14851" width="15" style="54" customWidth="1"/>
    <col min="14852" max="14853" width="20.140625" style="54" customWidth="1"/>
    <col min="14854" max="14854" width="17.5703125" style="54" customWidth="1"/>
    <col min="14855" max="14855" width="20.140625" style="54" customWidth="1"/>
    <col min="14856" max="14856" width="12.42578125" style="54" customWidth="1"/>
    <col min="14857" max="14857" width="45.85546875" style="54" customWidth="1"/>
    <col min="14858" max="14858" width="35.5703125" style="54" customWidth="1"/>
    <col min="14859" max="15066" width="12.42578125" style="54" customWidth="1"/>
    <col min="15067" max="15067" width="20.140625" style="54" customWidth="1"/>
    <col min="15068" max="15068" width="21.42578125" style="54" customWidth="1"/>
    <col min="15069" max="15069" width="27.85546875" style="54" customWidth="1"/>
    <col min="15070" max="15070" width="11.140625" style="54" customWidth="1"/>
    <col min="15071" max="15071" width="15" style="54" customWidth="1"/>
    <col min="15072" max="15072" width="13.7109375" style="54" customWidth="1"/>
    <col min="15073" max="15073" width="24" style="54" customWidth="1"/>
    <col min="15074" max="15074" width="15" style="54" customWidth="1"/>
    <col min="15075" max="15075" width="21.42578125" style="54" customWidth="1"/>
    <col min="15076" max="15076" width="15" style="54" customWidth="1"/>
    <col min="15077" max="15077" width="20.140625" style="54" customWidth="1"/>
    <col min="15078" max="15078" width="12.42578125" style="54" customWidth="1"/>
    <col min="15079" max="15079" width="17.5703125" style="54" customWidth="1"/>
    <col min="15080" max="15080" width="25.28515625" style="54" customWidth="1"/>
    <col min="15081" max="15081" width="21.42578125" style="54" customWidth="1"/>
    <col min="15082" max="15082" width="12.42578125" style="54" customWidth="1"/>
    <col min="15083" max="15083" width="20.140625" style="54" customWidth="1"/>
    <col min="15084" max="15084" width="24" style="54" customWidth="1"/>
    <col min="15085" max="15085" width="20.140625" style="54" customWidth="1"/>
    <col min="15086" max="15086" width="22.7109375" style="54" customWidth="1"/>
    <col min="15087" max="15087" width="29.140625" style="54" customWidth="1"/>
    <col min="15088" max="15088" width="27.85546875" style="54" customWidth="1"/>
    <col min="15089" max="15089" width="7.28515625" style="54" customWidth="1"/>
    <col min="15090" max="15090" width="15" style="54" customWidth="1"/>
    <col min="15091" max="15091" width="21.42578125" style="54" customWidth="1"/>
    <col min="15092" max="15092" width="15" style="54" customWidth="1"/>
    <col min="15093" max="15093" width="16.28515625" style="54" customWidth="1"/>
    <col min="15094" max="15094" width="13.7109375" style="54" customWidth="1"/>
    <col min="15095" max="15095" width="11.140625" style="54" customWidth="1"/>
    <col min="15096" max="15096" width="15" style="54" customWidth="1"/>
    <col min="15097" max="15097" width="20.140625" style="54" customWidth="1"/>
    <col min="15098" max="15098" width="17.5703125" style="54" customWidth="1"/>
    <col min="15099" max="15099" width="27.85546875" style="54" customWidth="1"/>
    <col min="15100" max="15100" width="26.5703125" style="54" customWidth="1"/>
    <col min="15101" max="15101" width="15" style="54" customWidth="1"/>
    <col min="15102" max="15102" width="17.5703125" style="54" customWidth="1"/>
    <col min="15103" max="15105" width="16.28515625" style="54" customWidth="1"/>
    <col min="15106" max="15106" width="20.140625" style="54" customWidth="1"/>
    <col min="15107" max="15107" width="15" style="54" customWidth="1"/>
    <col min="15108" max="15109" width="20.140625" style="54" customWidth="1"/>
    <col min="15110" max="15110" width="17.5703125" style="54" customWidth="1"/>
    <col min="15111" max="15111" width="20.140625" style="54" customWidth="1"/>
    <col min="15112" max="15112" width="12.42578125" style="54" customWidth="1"/>
    <col min="15113" max="15113" width="45.85546875" style="54" customWidth="1"/>
    <col min="15114" max="15114" width="35.5703125" style="54" customWidth="1"/>
    <col min="15115" max="15322" width="12.42578125" style="54" customWidth="1"/>
    <col min="15323" max="15323" width="20.140625" style="54" customWidth="1"/>
    <col min="15324" max="15324" width="21.42578125" style="54" customWidth="1"/>
    <col min="15325" max="15325" width="27.85546875" style="54" customWidth="1"/>
    <col min="15326" max="15326" width="11.140625" style="54" customWidth="1"/>
    <col min="15327" max="15327" width="15" style="54" customWidth="1"/>
    <col min="15328" max="15328" width="13.7109375" style="54" customWidth="1"/>
    <col min="15329" max="15329" width="24" style="54" customWidth="1"/>
    <col min="15330" max="15330" width="15" style="54" customWidth="1"/>
    <col min="15331" max="15331" width="21.42578125" style="54" customWidth="1"/>
    <col min="15332" max="15332" width="15" style="54" customWidth="1"/>
    <col min="15333" max="15333" width="20.140625" style="54" customWidth="1"/>
    <col min="15334" max="15334" width="12.42578125" style="54" customWidth="1"/>
    <col min="15335" max="15335" width="17.5703125" style="54" customWidth="1"/>
    <col min="15336" max="15336" width="25.28515625" style="54" customWidth="1"/>
    <col min="15337" max="15337" width="21.42578125" style="54" customWidth="1"/>
    <col min="15338" max="15338" width="12.42578125" style="54" customWidth="1"/>
    <col min="15339" max="15339" width="20.140625" style="54" customWidth="1"/>
    <col min="15340" max="15340" width="24" style="54" customWidth="1"/>
    <col min="15341" max="15341" width="20.140625" style="54" customWidth="1"/>
    <col min="15342" max="15342" width="22.7109375" style="54" customWidth="1"/>
    <col min="15343" max="15343" width="29.140625" style="54" customWidth="1"/>
    <col min="15344" max="15344" width="27.85546875" style="54" customWidth="1"/>
    <col min="15345" max="15345" width="7.28515625" style="54" customWidth="1"/>
    <col min="15346" max="15346" width="15" style="54" customWidth="1"/>
    <col min="15347" max="15347" width="21.42578125" style="54" customWidth="1"/>
    <col min="15348" max="15348" width="15" style="54" customWidth="1"/>
    <col min="15349" max="15349" width="16.28515625" style="54" customWidth="1"/>
    <col min="15350" max="15350" width="13.7109375" style="54" customWidth="1"/>
    <col min="15351" max="15351" width="11.140625" style="54" customWidth="1"/>
    <col min="15352" max="15352" width="15" style="54" customWidth="1"/>
    <col min="15353" max="15353" width="20.140625" style="54" customWidth="1"/>
    <col min="15354" max="15354" width="17.5703125" style="54" customWidth="1"/>
    <col min="15355" max="15355" width="27.85546875" style="54" customWidth="1"/>
    <col min="15356" max="15356" width="26.5703125" style="54" customWidth="1"/>
    <col min="15357" max="15357" width="15" style="54" customWidth="1"/>
    <col min="15358" max="15358" width="17.5703125" style="54" customWidth="1"/>
    <col min="15359" max="15361" width="16.28515625" style="54" customWidth="1"/>
    <col min="15362" max="15362" width="20.140625" style="54" customWidth="1"/>
    <col min="15363" max="15363" width="15" style="54" customWidth="1"/>
    <col min="15364" max="15365" width="20.140625" style="54" customWidth="1"/>
    <col min="15366" max="15366" width="17.5703125" style="54" customWidth="1"/>
    <col min="15367" max="15367" width="20.140625" style="54" customWidth="1"/>
    <col min="15368" max="15368" width="12.42578125" style="54" customWidth="1"/>
    <col min="15369" max="15369" width="45.85546875" style="54" customWidth="1"/>
    <col min="15370" max="15370" width="35.5703125" style="54" customWidth="1"/>
    <col min="15371" max="15578" width="12.42578125" style="54" customWidth="1"/>
    <col min="15579" max="15579" width="20.140625" style="54" customWidth="1"/>
    <col min="15580" max="15580" width="21.42578125" style="54" customWidth="1"/>
    <col min="15581" max="15581" width="27.85546875" style="54" customWidth="1"/>
    <col min="15582" max="15582" width="11.140625" style="54" customWidth="1"/>
    <col min="15583" max="15583" width="15" style="54" customWidth="1"/>
    <col min="15584" max="15584" width="13.7109375" style="54" customWidth="1"/>
    <col min="15585" max="15585" width="24" style="54" customWidth="1"/>
    <col min="15586" max="15586" width="15" style="54" customWidth="1"/>
    <col min="15587" max="15587" width="21.42578125" style="54" customWidth="1"/>
    <col min="15588" max="15588" width="15" style="54" customWidth="1"/>
    <col min="15589" max="15589" width="20.140625" style="54" customWidth="1"/>
    <col min="15590" max="15590" width="12.42578125" style="54" customWidth="1"/>
    <col min="15591" max="15591" width="17.5703125" style="54" customWidth="1"/>
    <col min="15592" max="15592" width="25.28515625" style="54" customWidth="1"/>
    <col min="15593" max="15593" width="21.42578125" style="54" customWidth="1"/>
    <col min="15594" max="15594" width="12.42578125" style="54" customWidth="1"/>
    <col min="15595" max="15595" width="20.140625" style="54" customWidth="1"/>
    <col min="15596" max="15596" width="24" style="54" customWidth="1"/>
    <col min="15597" max="15597" width="20.140625" style="54" customWidth="1"/>
    <col min="15598" max="15598" width="22.7109375" style="54" customWidth="1"/>
    <col min="15599" max="15599" width="29.140625" style="54" customWidth="1"/>
    <col min="15600" max="15600" width="27.85546875" style="54" customWidth="1"/>
    <col min="15601" max="15601" width="7.28515625" style="54" customWidth="1"/>
    <col min="15602" max="15602" width="15" style="54" customWidth="1"/>
    <col min="15603" max="15603" width="21.42578125" style="54" customWidth="1"/>
    <col min="15604" max="15604" width="15" style="54" customWidth="1"/>
    <col min="15605" max="15605" width="16.28515625" style="54" customWidth="1"/>
    <col min="15606" max="15606" width="13.7109375" style="54" customWidth="1"/>
    <col min="15607" max="15607" width="11.140625" style="54" customWidth="1"/>
    <col min="15608" max="15608" width="15" style="54" customWidth="1"/>
    <col min="15609" max="15609" width="20.140625" style="54" customWidth="1"/>
    <col min="15610" max="15610" width="17.5703125" style="54" customWidth="1"/>
    <col min="15611" max="15611" width="27.85546875" style="54" customWidth="1"/>
    <col min="15612" max="15612" width="26.5703125" style="54" customWidth="1"/>
    <col min="15613" max="15613" width="15" style="54" customWidth="1"/>
    <col min="15614" max="15614" width="17.5703125" style="54" customWidth="1"/>
    <col min="15615" max="15617" width="16.28515625" style="54" customWidth="1"/>
    <col min="15618" max="15618" width="20.140625" style="54" customWidth="1"/>
    <col min="15619" max="15619" width="15" style="54" customWidth="1"/>
    <col min="15620" max="15621" width="20.140625" style="54" customWidth="1"/>
    <col min="15622" max="15622" width="17.5703125" style="54" customWidth="1"/>
    <col min="15623" max="15623" width="20.140625" style="54" customWidth="1"/>
    <col min="15624" max="15624" width="12.42578125" style="54" customWidth="1"/>
    <col min="15625" max="15625" width="45.85546875" style="54" customWidth="1"/>
    <col min="15626" max="15626" width="35.5703125" style="54" customWidth="1"/>
    <col min="15627" max="15834" width="12.42578125" style="54" customWidth="1"/>
    <col min="15835" max="15835" width="20.140625" style="54" customWidth="1"/>
    <col min="15836" max="15836" width="21.42578125" style="54" customWidth="1"/>
    <col min="15837" max="15837" width="27.85546875" style="54" customWidth="1"/>
    <col min="15838" max="15838" width="11.140625" style="54" customWidth="1"/>
    <col min="15839" max="15839" width="15" style="54" customWidth="1"/>
    <col min="15840" max="15840" width="13.7109375" style="54" customWidth="1"/>
    <col min="15841" max="15841" width="24" style="54" customWidth="1"/>
    <col min="15842" max="15842" width="15" style="54" customWidth="1"/>
    <col min="15843" max="15843" width="21.42578125" style="54" customWidth="1"/>
    <col min="15844" max="15844" width="15" style="54" customWidth="1"/>
    <col min="15845" max="15845" width="20.140625" style="54" customWidth="1"/>
    <col min="15846" max="15846" width="12.42578125" style="54" customWidth="1"/>
    <col min="15847" max="15847" width="17.5703125" style="54" customWidth="1"/>
    <col min="15848" max="15848" width="25.28515625" style="54" customWidth="1"/>
    <col min="15849" max="15849" width="21.42578125" style="54" customWidth="1"/>
    <col min="15850" max="15850" width="12.42578125" style="54" customWidth="1"/>
    <col min="15851" max="15851" width="20.140625" style="54" customWidth="1"/>
    <col min="15852" max="15852" width="24" style="54" customWidth="1"/>
    <col min="15853" max="15853" width="20.140625" style="54" customWidth="1"/>
    <col min="15854" max="15854" width="22.7109375" style="54" customWidth="1"/>
    <col min="15855" max="15855" width="29.140625" style="54" customWidth="1"/>
    <col min="15856" max="15856" width="27.85546875" style="54" customWidth="1"/>
    <col min="15857" max="15857" width="7.28515625" style="54" customWidth="1"/>
    <col min="15858" max="15858" width="15" style="54" customWidth="1"/>
    <col min="15859" max="15859" width="21.42578125" style="54" customWidth="1"/>
    <col min="15860" max="15860" width="15" style="54" customWidth="1"/>
    <col min="15861" max="15861" width="16.28515625" style="54" customWidth="1"/>
    <col min="15862" max="15862" width="13.7109375" style="54" customWidth="1"/>
    <col min="15863" max="15863" width="11.140625" style="54" customWidth="1"/>
    <col min="15864" max="15864" width="15" style="54" customWidth="1"/>
    <col min="15865" max="15865" width="20.140625" style="54" customWidth="1"/>
    <col min="15866" max="15866" width="17.5703125" style="54" customWidth="1"/>
    <col min="15867" max="15867" width="27.85546875" style="54" customWidth="1"/>
    <col min="15868" max="15868" width="26.5703125" style="54" customWidth="1"/>
    <col min="15869" max="15869" width="15" style="54" customWidth="1"/>
    <col min="15870" max="15870" width="17.5703125" style="54" customWidth="1"/>
    <col min="15871" max="15873" width="16.28515625" style="54" customWidth="1"/>
    <col min="15874" max="15874" width="20.140625" style="54" customWidth="1"/>
    <col min="15875" max="15875" width="15" style="54" customWidth="1"/>
    <col min="15876" max="15877" width="20.140625" style="54" customWidth="1"/>
    <col min="15878" max="15878" width="17.5703125" style="54" customWidth="1"/>
    <col min="15879" max="15879" width="20.140625" style="54" customWidth="1"/>
    <col min="15880" max="15880" width="12.42578125" style="54" customWidth="1"/>
    <col min="15881" max="15881" width="45.85546875" style="54" customWidth="1"/>
    <col min="15882" max="15882" width="35.5703125" style="54" customWidth="1"/>
    <col min="15883" max="16090" width="12.42578125" style="54" customWidth="1"/>
    <col min="16091" max="16091" width="20.140625" style="54" customWidth="1"/>
    <col min="16092" max="16092" width="21.42578125" style="54" customWidth="1"/>
    <col min="16093" max="16093" width="27.85546875" style="54" customWidth="1"/>
    <col min="16094" max="16094" width="11.140625" style="54" customWidth="1"/>
    <col min="16095" max="16095" width="15" style="54" customWidth="1"/>
    <col min="16096" max="16096" width="13.7109375" style="54" customWidth="1"/>
    <col min="16097" max="16097" width="24" style="54" customWidth="1"/>
    <col min="16098" max="16098" width="15" style="54" customWidth="1"/>
    <col min="16099" max="16099" width="21.42578125" style="54" customWidth="1"/>
    <col min="16100" max="16100" width="15" style="54" customWidth="1"/>
    <col min="16101" max="16101" width="20.140625" style="54" customWidth="1"/>
    <col min="16102" max="16102" width="12.42578125" style="54" customWidth="1"/>
    <col min="16103" max="16103" width="17.5703125" style="54" customWidth="1"/>
    <col min="16104" max="16104" width="25.28515625" style="54" customWidth="1"/>
    <col min="16105" max="16105" width="21.42578125" style="54" customWidth="1"/>
    <col min="16106" max="16106" width="12.42578125" style="54" customWidth="1"/>
    <col min="16107" max="16107" width="20.140625" style="54" customWidth="1"/>
    <col min="16108" max="16108" width="24" style="54" customWidth="1"/>
    <col min="16109" max="16109" width="20.140625" style="54" customWidth="1"/>
    <col min="16110" max="16110" width="22.7109375" style="54" customWidth="1"/>
    <col min="16111" max="16111" width="29.140625" style="54" customWidth="1"/>
    <col min="16112" max="16112" width="27.85546875" style="54" customWidth="1"/>
    <col min="16113" max="16113" width="7.28515625" style="54" customWidth="1"/>
    <col min="16114" max="16114" width="15" style="54" customWidth="1"/>
    <col min="16115" max="16115" width="21.42578125" style="54" customWidth="1"/>
    <col min="16116" max="16116" width="15" style="54" customWidth="1"/>
    <col min="16117" max="16117" width="16.28515625" style="54" customWidth="1"/>
    <col min="16118" max="16118" width="13.7109375" style="54" customWidth="1"/>
    <col min="16119" max="16119" width="11.140625" style="54" customWidth="1"/>
    <col min="16120" max="16120" width="15" style="54" customWidth="1"/>
    <col min="16121" max="16121" width="20.140625" style="54" customWidth="1"/>
    <col min="16122" max="16122" width="17.5703125" style="54" customWidth="1"/>
    <col min="16123" max="16123" width="27.85546875" style="54" customWidth="1"/>
    <col min="16124" max="16124" width="26.5703125" style="54" customWidth="1"/>
    <col min="16125" max="16125" width="15" style="54" customWidth="1"/>
    <col min="16126" max="16126" width="17.5703125" style="54" customWidth="1"/>
    <col min="16127" max="16129" width="16.28515625" style="54" customWidth="1"/>
    <col min="16130" max="16130" width="20.140625" style="54" customWidth="1"/>
    <col min="16131" max="16131" width="15" style="54" customWidth="1"/>
    <col min="16132" max="16133" width="20.140625" style="54" customWidth="1"/>
    <col min="16134" max="16134" width="17.5703125" style="54" customWidth="1"/>
    <col min="16135" max="16135" width="20.140625" style="54" customWidth="1"/>
    <col min="16136" max="16136" width="12.42578125" style="54" customWidth="1"/>
    <col min="16137" max="16137" width="45.85546875" style="54" customWidth="1"/>
    <col min="16138" max="16138" width="35.5703125" style="54" customWidth="1"/>
    <col min="16139" max="16384" width="12.42578125" style="54" customWidth="1"/>
  </cols>
  <sheetData>
    <row r="1" spans="1:218" s="75" customFormat="1" ht="14.25" x14ac:dyDescent="0.2">
      <c r="A1" s="74" t="s">
        <v>64</v>
      </c>
      <c r="B1" s="71">
        <f ca="1">WORKDAY(TODAY(),1,$T$129:$T$513)</f>
        <v>44230</v>
      </c>
      <c r="C1" s="64"/>
      <c r="D1" s="64"/>
      <c r="E1" s="64"/>
      <c r="F1" s="65"/>
      <c r="G1" s="64"/>
      <c r="H1" s="66"/>
      <c r="I1" s="66"/>
      <c r="J1" s="64"/>
      <c r="K1" s="64"/>
      <c r="L1" s="64"/>
      <c r="M1" s="67"/>
      <c r="N1" s="64"/>
      <c r="O1" s="64"/>
      <c r="P1" s="68"/>
      <c r="Q1" s="69"/>
      <c r="R1" s="69"/>
      <c r="S1" s="69"/>
      <c r="T1" s="109" t="s">
        <v>0</v>
      </c>
      <c r="U1" s="69"/>
      <c r="V1" s="69"/>
      <c r="W1" s="69"/>
      <c r="X1" s="110" t="s">
        <v>1</v>
      </c>
      <c r="Y1" s="69"/>
      <c r="Z1" s="69"/>
      <c r="AA1" s="69"/>
      <c r="AB1" s="69"/>
      <c r="AC1" s="69"/>
      <c r="AD1" s="69"/>
      <c r="AE1" s="69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</row>
    <row r="2" spans="1:218" s="75" customFormat="1" ht="18.75" customHeight="1" x14ac:dyDescent="0.2">
      <c r="A2" s="71"/>
      <c r="B2" s="106" t="s">
        <v>65</v>
      </c>
      <c r="C2" s="76"/>
      <c r="D2" s="64"/>
      <c r="E2" s="66"/>
      <c r="F2" s="65"/>
      <c r="G2" s="77"/>
      <c r="H2" s="66"/>
      <c r="I2" s="66"/>
      <c r="J2" s="66"/>
      <c r="K2" s="78"/>
      <c r="L2" s="64"/>
      <c r="M2" s="67"/>
      <c r="N2" s="78"/>
      <c r="O2" s="78"/>
      <c r="P2" s="79"/>
      <c r="Q2" s="69"/>
      <c r="R2" s="69"/>
      <c r="S2" s="69"/>
      <c r="T2" s="69"/>
      <c r="U2" s="69"/>
      <c r="V2" s="69"/>
      <c r="W2" s="69"/>
      <c r="X2" s="109" t="s">
        <v>2</v>
      </c>
      <c r="Y2" s="69"/>
      <c r="Z2" s="69"/>
      <c r="AA2" s="69"/>
      <c r="AB2" s="69"/>
      <c r="AC2" s="69"/>
      <c r="AD2" s="69"/>
      <c r="AE2" s="69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</row>
    <row r="3" spans="1:218" s="75" customFormat="1" ht="30" customHeight="1" x14ac:dyDescent="0.15">
      <c r="A3" s="81"/>
      <c r="B3" s="107" t="s">
        <v>66</v>
      </c>
      <c r="C3" s="82"/>
      <c r="D3" s="83"/>
      <c r="E3" s="83"/>
      <c r="F3" s="84"/>
      <c r="G3" s="83"/>
      <c r="H3" s="85"/>
      <c r="I3" s="85"/>
      <c r="J3" s="85"/>
      <c r="K3" s="83"/>
      <c r="L3" s="83"/>
      <c r="M3" s="86"/>
      <c r="N3" s="83"/>
      <c r="O3" s="83"/>
      <c r="P3" s="83"/>
      <c r="Q3" s="83"/>
      <c r="R3" s="83"/>
      <c r="S3" s="83"/>
      <c r="T3" s="83"/>
      <c r="U3" s="83"/>
      <c r="V3" s="84"/>
      <c r="W3" s="69"/>
      <c r="Y3" s="69"/>
      <c r="Z3" s="69"/>
      <c r="AA3" s="69"/>
      <c r="AB3" s="69"/>
      <c r="AC3" s="69"/>
      <c r="AD3" s="69"/>
      <c r="AE3" s="69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</row>
    <row r="4" spans="1:218" s="75" customFormat="1" x14ac:dyDescent="0.15">
      <c r="A4" s="74"/>
      <c r="B4" s="72">
        <v>1</v>
      </c>
      <c r="C4" s="72">
        <f t="shared" ref="C4:Q4" si="0">(B4+1)</f>
        <v>2</v>
      </c>
      <c r="D4" s="72">
        <f t="shared" si="0"/>
        <v>3</v>
      </c>
      <c r="E4" s="72">
        <f t="shared" si="0"/>
        <v>4</v>
      </c>
      <c r="F4" s="72">
        <f t="shared" si="0"/>
        <v>5</v>
      </c>
      <c r="G4" s="72">
        <f t="shared" si="0"/>
        <v>6</v>
      </c>
      <c r="H4" s="72">
        <f t="shared" si="0"/>
        <v>7</v>
      </c>
      <c r="I4" s="72">
        <f t="shared" si="0"/>
        <v>8</v>
      </c>
      <c r="J4" s="72">
        <f t="shared" si="0"/>
        <v>9</v>
      </c>
      <c r="K4" s="72">
        <f t="shared" si="0"/>
        <v>10</v>
      </c>
      <c r="L4" s="72">
        <f t="shared" si="0"/>
        <v>11</v>
      </c>
      <c r="M4" s="72">
        <f t="shared" si="0"/>
        <v>12</v>
      </c>
      <c r="N4" s="72">
        <f t="shared" si="0"/>
        <v>13</v>
      </c>
      <c r="O4" s="72">
        <f t="shared" si="0"/>
        <v>14</v>
      </c>
      <c r="P4" s="72">
        <f t="shared" si="0"/>
        <v>15</v>
      </c>
      <c r="Q4" s="72">
        <f t="shared" si="0"/>
        <v>16</v>
      </c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</row>
    <row r="5" spans="1:218" s="75" customFormat="1" x14ac:dyDescent="0.15">
      <c r="A5" s="87" t="s">
        <v>3</v>
      </c>
      <c r="B5" s="88" t="s">
        <v>4</v>
      </c>
      <c r="C5" s="88" t="s">
        <v>5</v>
      </c>
      <c r="D5" s="89" t="s">
        <v>6</v>
      </c>
      <c r="E5" s="90" t="s">
        <v>6</v>
      </c>
      <c r="F5" s="91" t="s">
        <v>6</v>
      </c>
      <c r="G5" s="92" t="s">
        <v>6</v>
      </c>
      <c r="H5" s="90" t="s">
        <v>6</v>
      </c>
      <c r="I5" s="90" t="s">
        <v>6</v>
      </c>
      <c r="J5" s="92" t="s">
        <v>6</v>
      </c>
      <c r="K5" s="88" t="s">
        <v>7</v>
      </c>
      <c r="L5" s="93" t="s">
        <v>8</v>
      </c>
      <c r="M5" s="94" t="s">
        <v>9</v>
      </c>
      <c r="N5" s="88" t="s">
        <v>9</v>
      </c>
      <c r="O5" s="88" t="s">
        <v>7</v>
      </c>
      <c r="P5" s="95" t="s">
        <v>10</v>
      </c>
      <c r="Q5" s="93" t="s">
        <v>10</v>
      </c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</row>
    <row r="6" spans="1:218" s="75" customFormat="1" ht="14.25" x14ac:dyDescent="0.15">
      <c r="A6" s="105">
        <v>43508</v>
      </c>
      <c r="B6" s="88" t="s">
        <v>68</v>
      </c>
      <c r="C6" s="88" t="s">
        <v>12</v>
      </c>
      <c r="D6" s="93" t="s">
        <v>13</v>
      </c>
      <c r="E6" s="96"/>
      <c r="F6" s="97" t="s">
        <v>14</v>
      </c>
      <c r="G6" s="98"/>
      <c r="H6" s="96" t="s">
        <v>15</v>
      </c>
      <c r="I6" s="96" t="s">
        <v>15</v>
      </c>
      <c r="J6" s="96"/>
      <c r="K6" s="88"/>
      <c r="L6" s="93"/>
      <c r="M6" s="94"/>
      <c r="N6" s="88"/>
      <c r="O6" s="88" t="s">
        <v>16</v>
      </c>
      <c r="P6" s="95" t="s">
        <v>17</v>
      </c>
      <c r="Q6" s="93" t="s">
        <v>17</v>
      </c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</row>
    <row r="7" spans="1:218" s="75" customFormat="1" x14ac:dyDescent="0.15">
      <c r="A7" s="87" t="s">
        <v>18</v>
      </c>
      <c r="B7" s="88" t="s">
        <v>67</v>
      </c>
      <c r="C7" s="88"/>
      <c r="D7" s="93"/>
      <c r="E7" s="96"/>
      <c r="F7" s="97"/>
      <c r="G7" s="98"/>
      <c r="H7" s="96" t="s">
        <v>19</v>
      </c>
      <c r="I7" s="96" t="s">
        <v>19</v>
      </c>
      <c r="J7" s="96"/>
      <c r="K7" s="88"/>
      <c r="L7" s="93"/>
      <c r="M7" s="94"/>
      <c r="N7" s="88"/>
      <c r="O7" s="88" t="s">
        <v>9</v>
      </c>
      <c r="P7" s="95" t="s">
        <v>20</v>
      </c>
      <c r="Q7" s="93" t="s">
        <v>11</v>
      </c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</row>
    <row r="8" spans="1:218" s="75" customFormat="1" ht="14.25" x14ac:dyDescent="0.15">
      <c r="A8" s="105">
        <v>43508</v>
      </c>
      <c r="B8" s="88" t="s">
        <v>21</v>
      </c>
      <c r="C8" s="88" t="s">
        <v>21</v>
      </c>
      <c r="D8" s="93" t="s">
        <v>22</v>
      </c>
      <c r="E8" s="96" t="s">
        <v>23</v>
      </c>
      <c r="F8" s="73" t="s">
        <v>24</v>
      </c>
      <c r="G8" s="99" t="s">
        <v>25</v>
      </c>
      <c r="H8" s="100" t="s">
        <v>26</v>
      </c>
      <c r="I8" s="100" t="s">
        <v>26</v>
      </c>
      <c r="J8" s="100" t="s">
        <v>27</v>
      </c>
      <c r="K8" s="88" t="s">
        <v>21</v>
      </c>
      <c r="L8" s="93"/>
      <c r="M8" s="94" t="s">
        <v>28</v>
      </c>
      <c r="N8" s="88" t="s">
        <v>21</v>
      </c>
      <c r="O8" s="88" t="s">
        <v>21</v>
      </c>
      <c r="P8" s="95" t="s">
        <v>29</v>
      </c>
      <c r="Q8" s="69"/>
      <c r="R8" s="69"/>
      <c r="S8" s="69"/>
      <c r="T8" s="69"/>
      <c r="U8" s="69"/>
      <c r="V8" s="69"/>
      <c r="W8" s="69"/>
      <c r="X8" s="69"/>
      <c r="Y8" s="69"/>
      <c r="Z8" s="80"/>
      <c r="AA8" s="69"/>
      <c r="AB8" s="69"/>
      <c r="AC8" s="69"/>
      <c r="AD8" s="69"/>
      <c r="AE8" s="69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</row>
    <row r="9" spans="1:218" s="75" customFormat="1" x14ac:dyDescent="0.15">
      <c r="A9" s="63"/>
      <c r="B9" s="78"/>
      <c r="C9" s="78"/>
      <c r="D9" s="64"/>
      <c r="E9" s="66"/>
      <c r="F9" s="65"/>
      <c r="G9" s="77"/>
      <c r="H9" s="100" t="s">
        <v>30</v>
      </c>
      <c r="I9" s="100" t="s">
        <v>31</v>
      </c>
      <c r="J9" s="66"/>
      <c r="K9" s="78"/>
      <c r="L9" s="64"/>
      <c r="M9" s="67"/>
      <c r="N9" s="78"/>
      <c r="O9" s="78"/>
      <c r="P9" s="79"/>
      <c r="Q9" s="69"/>
      <c r="R9" s="69"/>
      <c r="S9" s="69"/>
      <c r="T9" s="69"/>
      <c r="U9" s="69">
        <v>1</v>
      </c>
      <c r="V9" s="69">
        <v>2</v>
      </c>
      <c r="W9" s="69">
        <v>3</v>
      </c>
      <c r="X9" s="69">
        <v>4</v>
      </c>
      <c r="Y9" s="69">
        <v>5</v>
      </c>
      <c r="Z9" s="69">
        <v>6</v>
      </c>
      <c r="AA9" s="69">
        <v>7</v>
      </c>
      <c r="AB9" s="69">
        <v>8</v>
      </c>
      <c r="AC9" s="69">
        <v>9</v>
      </c>
      <c r="AD9" s="69">
        <v>10</v>
      </c>
      <c r="AE9" s="69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</row>
    <row r="10" spans="1:218" ht="14.25" x14ac:dyDescent="0.15">
      <c r="A10" s="101">
        <f>A8</f>
        <v>43508</v>
      </c>
      <c r="B10" s="3">
        <f>(C10+K10)</f>
        <v>1000000</v>
      </c>
      <c r="C10" s="104">
        <v>1000000</v>
      </c>
      <c r="D10" s="4">
        <f ca="1">IF(A10&lt;$B$1,VLOOKUP(A10,[1]DI!$A$4:$B$15000,2,FALSE),0)</f>
        <v>6.4000000000000001E-2</v>
      </c>
      <c r="E10" s="5">
        <f t="shared" ref="E10:E73" ca="1" si="1">ROUND((((1+D10)^(1/252)-1)),8)</f>
        <v>2.4620000000000002E-4</v>
      </c>
      <c r="F10" s="103">
        <v>1.05</v>
      </c>
      <c r="G10" s="6">
        <f t="shared" ref="G10:G11" ca="1" si="2">TRUNC((1+(E10*F10)),15)</f>
        <v>1.0002585100000001</v>
      </c>
      <c r="H10" s="5">
        <v>1</v>
      </c>
      <c r="I10" s="5">
        <v>1</v>
      </c>
      <c r="J10" s="5">
        <f t="shared" ref="J10:J73" si="3">ROUND(TRUNC(H10/I10,15),8)</f>
        <v>1</v>
      </c>
      <c r="K10" s="5">
        <f t="shared" ref="K10:K73" si="4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5">IF(M10&gt;0,(C$10*M10),0)</f>
        <v>0</v>
      </c>
      <c r="O10" s="5">
        <f t="shared" ref="O10:O73" si="6">(K10+N10)</f>
        <v>0</v>
      </c>
      <c r="P10" s="9" t="s">
        <v>43</v>
      </c>
      <c r="Q10" s="56">
        <f>AD12</f>
        <v>43656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0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</row>
    <row r="11" spans="1:218" x14ac:dyDescent="0.15">
      <c r="A11" s="101">
        <f t="shared" ref="A11:A74" si="7">(A10+1)</f>
        <v>43509</v>
      </c>
      <c r="B11" s="3">
        <f ca="1">IF(A11&lt;=TODAY(),C11+K11,IF(AND(A11&gt;TODAY(),A11&lt;=$B$1),IF(VLOOKUP(TODAY(),$A$10:$D$5000,4,FALSE)=0,"n.d",C11+K11),"n.d"))</f>
        <v>1000258.51</v>
      </c>
      <c r="C11" s="5">
        <f t="shared" ref="C11:C74" si="8">TRUNC(C10-N10,8)</f>
        <v>1000000</v>
      </c>
      <c r="D11" s="4">
        <f ca="1">IF(A11&lt;$B$1,VLOOKUP(A11,[1]DI!$A$4:$B$15000,2,FALSE),0)</f>
        <v>6.4000000000000001E-2</v>
      </c>
      <c r="E11" s="5">
        <f t="shared" ca="1" si="1"/>
        <v>2.4620000000000002E-4</v>
      </c>
      <c r="F11" s="21">
        <f t="shared" ref="F11:F74" si="9">F10</f>
        <v>1.05</v>
      </c>
      <c r="G11" s="6">
        <f t="shared" ca="1" si="2"/>
        <v>1.0002585100000001</v>
      </c>
      <c r="H11" s="5">
        <f ca="1">TRUNC(PRODUCT(G$10:G10),15)</f>
        <v>1.0002585100000001</v>
      </c>
      <c r="I11" s="5">
        <f t="shared" ref="I11" si="10">IF(OR(L10&gt;0,L10="E"),H10,I10)</f>
        <v>1</v>
      </c>
      <c r="J11" s="5">
        <f t="shared" ca="1" si="3"/>
        <v>1.0002585100000001</v>
      </c>
      <c r="K11" s="5">
        <f t="shared" ca="1" si="4"/>
        <v>258.51</v>
      </c>
      <c r="L11" s="22">
        <f>IF(VLOOKUP(A11,$U$12:$AD$125,8)=VLOOKUP(A10,$U$12:$AD$125,8),0,VLOOKUP(A11,U$12:$AD$125,8))</f>
        <v>0</v>
      </c>
      <c r="M11" s="8">
        <f>IF(L11&gt;0,VLOOKUP(L11,T$12:$AC$125,7),0)</f>
        <v>0</v>
      </c>
      <c r="N11" s="5">
        <f t="shared" si="5"/>
        <v>0</v>
      </c>
      <c r="O11" s="5">
        <f t="shared" ca="1" si="6"/>
        <v>258.51</v>
      </c>
      <c r="P11" s="23" t="str">
        <f t="shared" ref="P11:P74" si="11">IF(L10&gt;0,VLOOKUP(A10,$U$12:$AD$125,9),P10)</f>
        <v>A+J=</v>
      </c>
      <c r="Q11" s="56">
        <f t="shared" ref="Q11:Q74" si="12">IF(L10&gt;0,VLOOKUP(A10,$U$12:$AD$125,10),Q10)</f>
        <v>43656</v>
      </c>
      <c r="R11" s="10"/>
      <c r="S11" s="11"/>
      <c r="T11" s="12"/>
      <c r="U11" s="13"/>
      <c r="V11" s="12" t="s">
        <v>21</v>
      </c>
      <c r="W11" s="12" t="s">
        <v>41</v>
      </c>
      <c r="X11" s="24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0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</row>
    <row r="12" spans="1:218" ht="14.25" x14ac:dyDescent="0.2">
      <c r="A12" s="101">
        <f t="shared" si="7"/>
        <v>43510</v>
      </c>
      <c r="B12" s="3">
        <f t="shared" ref="B12:B75" ca="1" si="13">IF(A12&lt;=TODAY(),C12+K12,IF(AND(A12&gt;TODAY(),A12&lt;=$B$1),IF(VLOOKUP(TODAY(),$A$10:$D$5000,4,FALSE)=0,"n.d",C12+K12),"n.d"))</f>
        <v>1000517.08999999</v>
      </c>
      <c r="C12" s="5">
        <f t="shared" si="8"/>
        <v>1000000</v>
      </c>
      <c r="D12" s="4">
        <f ca="1">IF(A12&lt;$B$1,VLOOKUP(A12,[1]DI!$A$4:$B$15000,2,FALSE),0)</f>
        <v>6.4000000000000001E-2</v>
      </c>
      <c r="E12" s="5">
        <f t="shared" ca="1" si="1"/>
        <v>2.4620000000000002E-4</v>
      </c>
      <c r="F12" s="21">
        <f t="shared" si="9"/>
        <v>1.05</v>
      </c>
      <c r="G12" s="6">
        <f t="shared" ref="G12:G75" ca="1" si="14">TRUNC((1+(E12*F12)),15)</f>
        <v>1.0002585100000001</v>
      </c>
      <c r="H12" s="5">
        <f ca="1">TRUNC(PRODUCT(G$10:G11),15)</f>
        <v>1.00051708682742</v>
      </c>
      <c r="I12" s="5">
        <f t="shared" ref="I12:I75" si="15">IF(OR(L11&gt;0,L11="E"),H11,I11)</f>
        <v>1</v>
      </c>
      <c r="J12" s="5">
        <f t="shared" ca="1" si="3"/>
        <v>1.00051709</v>
      </c>
      <c r="K12" s="5">
        <f t="shared" ca="1" si="4"/>
        <v>517.08999999000002</v>
      </c>
      <c r="L12" s="22">
        <f>IF(VLOOKUP(A12,$U$12:$AD$125,8)=VLOOKUP(A11,$U$12:$AD$125,8),0,VLOOKUP(A12,U$12:$AD$125,8))</f>
        <v>0</v>
      </c>
      <c r="M12" s="8">
        <f>IF(L12&gt;0,VLOOKUP(L12,T$12:$AC$125,7),0)</f>
        <v>0</v>
      </c>
      <c r="N12" s="5">
        <f t="shared" si="5"/>
        <v>0</v>
      </c>
      <c r="O12" s="5">
        <f t="shared" ca="1" si="6"/>
        <v>517.08999999000002</v>
      </c>
      <c r="P12" s="23" t="str">
        <f t="shared" si="11"/>
        <v>A+J=</v>
      </c>
      <c r="Q12" s="56">
        <f t="shared" si="12"/>
        <v>43656</v>
      </c>
      <c r="R12" s="10"/>
      <c r="S12" s="11"/>
      <c r="T12" s="26">
        <v>0</v>
      </c>
      <c r="U12" s="58">
        <f>Z129</f>
        <v>43508</v>
      </c>
      <c r="V12" s="108">
        <f>C10</f>
        <v>1000000</v>
      </c>
      <c r="W12" s="28">
        <v>0</v>
      </c>
      <c r="X12" s="29">
        <v>0</v>
      </c>
      <c r="Y12" s="29">
        <v>0</v>
      </c>
      <c r="Z12" s="30">
        <v>0</v>
      </c>
      <c r="AA12" s="29">
        <v>0</v>
      </c>
      <c r="AB12" s="26">
        <f>T12</f>
        <v>0</v>
      </c>
      <c r="AC12" s="31" t="s">
        <v>43</v>
      </c>
      <c r="AD12" s="27">
        <f>U13</f>
        <v>43656</v>
      </c>
      <c r="AE12" s="10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</row>
    <row r="13" spans="1:218" x14ac:dyDescent="0.15">
      <c r="A13" s="101">
        <f t="shared" si="7"/>
        <v>43511</v>
      </c>
      <c r="B13" s="3">
        <f t="shared" ca="1" si="13"/>
        <v>1000775.72999999</v>
      </c>
      <c r="C13" s="5">
        <f t="shared" si="8"/>
        <v>1000000</v>
      </c>
      <c r="D13" s="4">
        <f ca="1">IF(A13&lt;$B$1,VLOOKUP(A13,[1]DI!$A$4:$B$15000,2,FALSE),0)</f>
        <v>6.4000000000000001E-2</v>
      </c>
      <c r="E13" s="5">
        <f t="shared" ca="1" si="1"/>
        <v>2.4620000000000002E-4</v>
      </c>
      <c r="F13" s="21">
        <f t="shared" si="9"/>
        <v>1.05</v>
      </c>
      <c r="G13" s="6">
        <f t="shared" ca="1" si="14"/>
        <v>1.0002585100000001</v>
      </c>
      <c r="H13" s="5">
        <f ca="1">TRUNC(PRODUCT(G$10:G12),15)</f>
        <v>1.0007757304995399</v>
      </c>
      <c r="I13" s="5">
        <f t="shared" si="15"/>
        <v>1</v>
      </c>
      <c r="J13" s="5">
        <f t="shared" ca="1" si="3"/>
        <v>1.00077573</v>
      </c>
      <c r="K13" s="5">
        <f t="shared" ca="1" si="4"/>
        <v>775.72999999000001</v>
      </c>
      <c r="L13" s="22">
        <f>IF(VLOOKUP(A13,$U$12:$AD$125,8)=VLOOKUP(A12,$U$12:$AD$125,8),0,VLOOKUP(A13,U$12:$AD$125,8))</f>
        <v>0</v>
      </c>
      <c r="M13" s="8">
        <f>IF(L13&gt;0,VLOOKUP(L13,T$12:$AC$125,7),0)</f>
        <v>0</v>
      </c>
      <c r="N13" s="5">
        <f t="shared" si="5"/>
        <v>0</v>
      </c>
      <c r="O13" s="5">
        <f t="shared" ca="1" si="6"/>
        <v>775.72999999000001</v>
      </c>
      <c r="P13" s="23" t="str">
        <f t="shared" si="11"/>
        <v>A+J=</v>
      </c>
      <c r="Q13" s="56">
        <f t="shared" si="12"/>
        <v>43656</v>
      </c>
      <c r="R13" s="10"/>
      <c r="S13" s="11"/>
      <c r="T13" s="26">
        <f>(T12+1)</f>
        <v>1</v>
      </c>
      <c r="U13" s="58">
        <v>43656</v>
      </c>
      <c r="V13" s="32">
        <f>TRUNC((V12-Y13),2)</f>
        <v>0</v>
      </c>
      <c r="W13" s="29">
        <f>NETWORKDAYS(U12,U13,T$129:T$280)-1</f>
        <v>101</v>
      </c>
      <c r="X13" s="28">
        <f>ROUND((ROUND(((1+X$11)^(W13/252)),9)-1)*V12,2)</f>
        <v>0</v>
      </c>
      <c r="Y13" s="32">
        <f>(V$12*Z13)</f>
        <v>1000000</v>
      </c>
      <c r="Z13" s="30">
        <v>1</v>
      </c>
      <c r="AA13" s="29">
        <v>0</v>
      </c>
      <c r="AB13" s="26">
        <f>T13</f>
        <v>1</v>
      </c>
      <c r="AC13" s="31"/>
      <c r="AD13" s="27"/>
      <c r="AE13" s="10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</row>
    <row r="14" spans="1:218" x14ac:dyDescent="0.15">
      <c r="A14" s="101">
        <f t="shared" si="7"/>
        <v>43512</v>
      </c>
      <c r="B14" s="3">
        <f t="shared" ca="1" si="13"/>
        <v>1001034.43999999</v>
      </c>
      <c r="C14" s="5">
        <f t="shared" si="8"/>
        <v>1000000</v>
      </c>
      <c r="D14" s="4">
        <f ca="1">IF(A14&lt;$B$1,VLOOKUP(A14,[1]DI!$A$4:$B$15000,2,FALSE),0)</f>
        <v>0</v>
      </c>
      <c r="E14" s="5">
        <f t="shared" ca="1" si="1"/>
        <v>0</v>
      </c>
      <c r="F14" s="21">
        <f t="shared" si="9"/>
        <v>1.05</v>
      </c>
      <c r="G14" s="6">
        <f t="shared" ca="1" si="14"/>
        <v>1</v>
      </c>
      <c r="H14" s="5">
        <f ca="1">TRUNC(PRODUCT(G$10:G13),15)</f>
        <v>1.00103444103363</v>
      </c>
      <c r="I14" s="5">
        <f t="shared" si="15"/>
        <v>1</v>
      </c>
      <c r="J14" s="5">
        <f t="shared" ca="1" si="3"/>
        <v>1.00103444</v>
      </c>
      <c r="K14" s="5">
        <f t="shared" ca="1" si="4"/>
        <v>1034.4399999899999</v>
      </c>
      <c r="L14" s="22">
        <f>IF(VLOOKUP(A14,$U$12:$AD$125,8)=VLOOKUP(A13,$U$12:$AD$125,8),0,VLOOKUP(A14,U$12:$AD$125,8))</f>
        <v>0</v>
      </c>
      <c r="M14" s="8">
        <f>IF(L14&gt;0,VLOOKUP(L14,T$12:$AC$125,7),0)</f>
        <v>0</v>
      </c>
      <c r="N14" s="5">
        <f t="shared" si="5"/>
        <v>0</v>
      </c>
      <c r="O14" s="5">
        <f t="shared" ca="1" si="6"/>
        <v>1034.4399999899999</v>
      </c>
      <c r="P14" s="23" t="str">
        <f t="shared" si="11"/>
        <v>A+J=</v>
      </c>
      <c r="Q14" s="56">
        <f t="shared" si="12"/>
        <v>43656</v>
      </c>
      <c r="R14" s="10"/>
      <c r="S14" s="11"/>
      <c r="T14" s="26"/>
      <c r="U14" s="27"/>
      <c r="V14" s="32"/>
      <c r="W14" s="29"/>
      <c r="X14" s="28"/>
      <c r="Y14" s="32"/>
      <c r="Z14" s="33"/>
      <c r="AA14" s="29"/>
      <c r="AB14" s="26"/>
      <c r="AC14" s="31"/>
      <c r="AD14" s="27"/>
      <c r="AE14" s="10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</row>
    <row r="15" spans="1:218" x14ac:dyDescent="0.15">
      <c r="A15" s="101">
        <f t="shared" si="7"/>
        <v>43513</v>
      </c>
      <c r="B15" s="3">
        <f t="shared" ca="1" si="13"/>
        <v>1001034.43999999</v>
      </c>
      <c r="C15" s="5">
        <f t="shared" si="8"/>
        <v>1000000</v>
      </c>
      <c r="D15" s="4">
        <f ca="1">IF(A15&lt;$B$1,VLOOKUP(A15,[1]DI!$A$4:$B$15000,2,FALSE),0)</f>
        <v>0</v>
      </c>
      <c r="E15" s="5">
        <f t="shared" ca="1" si="1"/>
        <v>0</v>
      </c>
      <c r="F15" s="21">
        <f t="shared" si="9"/>
        <v>1.05</v>
      </c>
      <c r="G15" s="6">
        <f t="shared" ca="1" si="14"/>
        <v>1</v>
      </c>
      <c r="H15" s="5">
        <f ca="1">TRUNC(PRODUCT(G$10:G14),15)</f>
        <v>1.00103444103363</v>
      </c>
      <c r="I15" s="5">
        <f t="shared" si="15"/>
        <v>1</v>
      </c>
      <c r="J15" s="5">
        <f t="shared" ca="1" si="3"/>
        <v>1.00103444</v>
      </c>
      <c r="K15" s="5">
        <f t="shared" ca="1" si="4"/>
        <v>1034.4399999899999</v>
      </c>
      <c r="L15" s="22">
        <f>IF(VLOOKUP(A15,$U$12:$AD$125,8)=VLOOKUP(A14,$U$12:$AD$125,8),0,VLOOKUP(A15,U$12:$AD$125,8))</f>
        <v>0</v>
      </c>
      <c r="M15" s="8">
        <f>IF(L15&gt;0,VLOOKUP(L15,T$12:$AC$125,7),0)</f>
        <v>0</v>
      </c>
      <c r="N15" s="5">
        <f t="shared" si="5"/>
        <v>0</v>
      </c>
      <c r="O15" s="5">
        <f t="shared" ca="1" si="6"/>
        <v>1034.4399999899999</v>
      </c>
      <c r="P15" s="23" t="str">
        <f t="shared" si="11"/>
        <v>A+J=</v>
      </c>
      <c r="Q15" s="56">
        <f t="shared" si="12"/>
        <v>43656</v>
      </c>
      <c r="R15" s="10"/>
      <c r="S15" s="11"/>
      <c r="T15" s="26"/>
      <c r="U15" s="27"/>
      <c r="V15" s="32"/>
      <c r="W15" s="29"/>
      <c r="X15" s="28"/>
      <c r="Y15" s="32"/>
      <c r="Z15" s="33"/>
      <c r="AA15" s="29"/>
      <c r="AB15" s="26"/>
      <c r="AC15" s="31"/>
      <c r="AD15" s="27"/>
      <c r="AE15" s="10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</row>
    <row r="16" spans="1:218" x14ac:dyDescent="0.15">
      <c r="A16" s="101">
        <f t="shared" si="7"/>
        <v>43514</v>
      </c>
      <c r="B16" s="3">
        <f t="shared" ca="1" si="13"/>
        <v>1001034.43999999</v>
      </c>
      <c r="C16" s="5">
        <f t="shared" si="8"/>
        <v>1000000</v>
      </c>
      <c r="D16" s="4">
        <f ca="1">IF(A16&lt;$B$1,VLOOKUP(A16,[1]DI!$A$4:$B$15000,2,FALSE),0)</f>
        <v>6.4000000000000001E-2</v>
      </c>
      <c r="E16" s="5">
        <f t="shared" ca="1" si="1"/>
        <v>2.4620000000000002E-4</v>
      </c>
      <c r="F16" s="21">
        <f t="shared" si="9"/>
        <v>1.05</v>
      </c>
      <c r="G16" s="6">
        <f t="shared" ca="1" si="14"/>
        <v>1.0002585100000001</v>
      </c>
      <c r="H16" s="5">
        <f ca="1">TRUNC(PRODUCT(G$10:G15),15)</f>
        <v>1.00103444103363</v>
      </c>
      <c r="I16" s="5">
        <f t="shared" si="15"/>
        <v>1</v>
      </c>
      <c r="J16" s="5">
        <f t="shared" ca="1" si="3"/>
        <v>1.00103444</v>
      </c>
      <c r="K16" s="5">
        <f t="shared" ca="1" si="4"/>
        <v>1034.4399999899999</v>
      </c>
      <c r="L16" s="22">
        <f>IF(VLOOKUP(A16,$U$12:$AD$125,8)=VLOOKUP(A15,$U$12:$AD$125,8),0,VLOOKUP(A16,U$12:$AD$125,8))</f>
        <v>0</v>
      </c>
      <c r="M16" s="8">
        <f>IF(L16&gt;0,VLOOKUP(L16,T$12:$AC$125,7),0)</f>
        <v>0</v>
      </c>
      <c r="N16" s="5">
        <f t="shared" si="5"/>
        <v>0</v>
      </c>
      <c r="O16" s="5">
        <f t="shared" ca="1" si="6"/>
        <v>1034.4399999899999</v>
      </c>
      <c r="P16" s="23" t="str">
        <f t="shared" si="11"/>
        <v>A+J=</v>
      </c>
      <c r="Q16" s="56">
        <f t="shared" si="12"/>
        <v>43656</v>
      </c>
      <c r="R16" s="10"/>
      <c r="S16" s="11"/>
      <c r="T16" s="26"/>
      <c r="U16" s="27"/>
      <c r="V16" s="32"/>
      <c r="W16" s="29"/>
      <c r="X16" s="28"/>
      <c r="Y16" s="32"/>
      <c r="Z16" s="33"/>
      <c r="AA16" s="29"/>
      <c r="AB16" s="26"/>
      <c r="AC16" s="31"/>
      <c r="AD16" s="27"/>
      <c r="AE16" s="10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</row>
    <row r="17" spans="1:171" x14ac:dyDescent="0.15">
      <c r="A17" s="101">
        <f t="shared" si="7"/>
        <v>43515</v>
      </c>
      <c r="B17" s="3">
        <f t="shared" ca="1" si="13"/>
        <v>1001293.21999999</v>
      </c>
      <c r="C17" s="5">
        <f t="shared" si="8"/>
        <v>1000000</v>
      </c>
      <c r="D17" s="4">
        <f ca="1">IF(A17&lt;$B$1,VLOOKUP(A17,[1]DI!$A$4:$B$15000,2,FALSE),0)</f>
        <v>6.4000000000000001E-2</v>
      </c>
      <c r="E17" s="5">
        <f t="shared" ca="1" si="1"/>
        <v>2.4620000000000002E-4</v>
      </c>
      <c r="F17" s="21">
        <f t="shared" si="9"/>
        <v>1.05</v>
      </c>
      <c r="G17" s="6">
        <f t="shared" ca="1" si="14"/>
        <v>1.0002585100000001</v>
      </c>
      <c r="H17" s="5">
        <f ca="1">TRUNC(PRODUCT(G$10:G16),15)</f>
        <v>1.00129321844698</v>
      </c>
      <c r="I17" s="5">
        <f t="shared" si="15"/>
        <v>1</v>
      </c>
      <c r="J17" s="5">
        <f t="shared" ca="1" si="3"/>
        <v>1.00129322</v>
      </c>
      <c r="K17" s="5">
        <f t="shared" ca="1" si="4"/>
        <v>1293.2199999899999</v>
      </c>
      <c r="L17" s="22">
        <f>IF(VLOOKUP(A17,$U$12:$AD$125,8)=VLOOKUP(A16,$U$12:$AD$125,8),0,VLOOKUP(A17,U$12:$AD$125,8))</f>
        <v>0</v>
      </c>
      <c r="M17" s="8">
        <f>IF(L17&gt;0,VLOOKUP(L17,T$12:$AC$125,7),0)</f>
        <v>0</v>
      </c>
      <c r="N17" s="5">
        <f t="shared" si="5"/>
        <v>0</v>
      </c>
      <c r="O17" s="5">
        <f t="shared" ca="1" si="6"/>
        <v>1293.2199999899999</v>
      </c>
      <c r="P17" s="23" t="str">
        <f t="shared" si="11"/>
        <v>A+J=</v>
      </c>
      <c r="Q17" s="56">
        <f t="shared" si="12"/>
        <v>43656</v>
      </c>
      <c r="R17" s="10"/>
      <c r="S17" s="11"/>
      <c r="T17" s="26"/>
      <c r="U17" s="27"/>
      <c r="V17" s="32"/>
      <c r="W17" s="29"/>
      <c r="X17" s="28"/>
      <c r="Y17" s="32"/>
      <c r="Z17" s="33"/>
      <c r="AA17" s="29"/>
      <c r="AB17" s="26"/>
      <c r="AC17" s="31"/>
      <c r="AD17" s="27"/>
      <c r="AE17" s="10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</row>
    <row r="18" spans="1:171" x14ac:dyDescent="0.15">
      <c r="A18" s="101">
        <f t="shared" si="7"/>
        <v>43516</v>
      </c>
      <c r="B18" s="3">
        <f t="shared" ca="1" si="13"/>
        <v>1001552.06</v>
      </c>
      <c r="C18" s="5">
        <f t="shared" si="8"/>
        <v>1000000</v>
      </c>
      <c r="D18" s="4">
        <f ca="1">IF(A18&lt;$B$1,VLOOKUP(A18,[1]DI!$A$4:$B$15000,2,FALSE),0)</f>
        <v>6.4000000000000001E-2</v>
      </c>
      <c r="E18" s="5">
        <f t="shared" ca="1" si="1"/>
        <v>2.4620000000000002E-4</v>
      </c>
      <c r="F18" s="21">
        <f t="shared" si="9"/>
        <v>1.05</v>
      </c>
      <c r="G18" s="6">
        <f t="shared" ca="1" si="14"/>
        <v>1.0002585100000001</v>
      </c>
      <c r="H18" s="5">
        <f ca="1">TRUNC(PRODUCT(G$10:G17),15)</f>
        <v>1.0015520627568799</v>
      </c>
      <c r="I18" s="5">
        <f t="shared" si="15"/>
        <v>1</v>
      </c>
      <c r="J18" s="5">
        <f t="shared" ca="1" si="3"/>
        <v>1.0015520600000001</v>
      </c>
      <c r="K18" s="5">
        <f t="shared" ca="1" si="4"/>
        <v>1552.06</v>
      </c>
      <c r="L18" s="22">
        <f>IF(VLOOKUP(A18,$U$12:$AD$125,8)=VLOOKUP(A17,$U$12:$AD$125,8),0,VLOOKUP(A18,U$12:$AD$125,8))</f>
        <v>0</v>
      </c>
      <c r="M18" s="8">
        <f>IF(L18&gt;0,VLOOKUP(L18,T$12:$AC$125,7),0)</f>
        <v>0</v>
      </c>
      <c r="N18" s="5">
        <f t="shared" si="5"/>
        <v>0</v>
      </c>
      <c r="O18" s="5">
        <f t="shared" ca="1" si="6"/>
        <v>1552.06</v>
      </c>
      <c r="P18" s="23" t="str">
        <f t="shared" si="11"/>
        <v>A+J=</v>
      </c>
      <c r="Q18" s="56">
        <f t="shared" si="12"/>
        <v>43656</v>
      </c>
      <c r="R18" s="10"/>
      <c r="S18" s="11"/>
      <c r="T18" s="26"/>
      <c r="U18" s="27"/>
      <c r="V18" s="32"/>
      <c r="W18" s="29"/>
      <c r="X18" s="28"/>
      <c r="Y18" s="32"/>
      <c r="Z18" s="33"/>
      <c r="AA18" s="29"/>
      <c r="AB18" s="26"/>
      <c r="AC18" s="31"/>
      <c r="AD18" s="27"/>
      <c r="AE18" s="10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</row>
    <row r="19" spans="1:171" x14ac:dyDescent="0.15">
      <c r="A19" s="101">
        <f t="shared" si="7"/>
        <v>43517</v>
      </c>
      <c r="B19" s="3">
        <f t="shared" ca="1" si="13"/>
        <v>1001810.96999999</v>
      </c>
      <c r="C19" s="5">
        <f t="shared" si="8"/>
        <v>1000000</v>
      </c>
      <c r="D19" s="4">
        <f ca="1">IF(A19&lt;$B$1,VLOOKUP(A19,[1]DI!$A$4:$B$15000,2,FALSE),0)</f>
        <v>6.4000000000000001E-2</v>
      </c>
      <c r="E19" s="5">
        <f t="shared" ca="1" si="1"/>
        <v>2.4620000000000002E-4</v>
      </c>
      <c r="F19" s="21">
        <f t="shared" si="9"/>
        <v>1.05</v>
      </c>
      <c r="G19" s="6">
        <f t="shared" ca="1" si="14"/>
        <v>1.0002585100000001</v>
      </c>
      <c r="H19" s="5">
        <f ca="1">TRUNC(PRODUCT(G$10:G18),15)</f>
        <v>1.00181097398062</v>
      </c>
      <c r="I19" s="5">
        <f t="shared" si="15"/>
        <v>1</v>
      </c>
      <c r="J19" s="5">
        <f t="shared" ca="1" si="3"/>
        <v>1.00181097</v>
      </c>
      <c r="K19" s="5">
        <f t="shared" ca="1" si="4"/>
        <v>1810.9699999899999</v>
      </c>
      <c r="L19" s="22">
        <f>IF(VLOOKUP(A19,$U$12:$AD$125,8)=VLOOKUP(A18,$U$12:$AD$125,8),0,VLOOKUP(A19,U$12:$AD$125,8))</f>
        <v>0</v>
      </c>
      <c r="M19" s="8">
        <f>IF(L19&gt;0,VLOOKUP(L19,T$12:$AC$125,7),0)</f>
        <v>0</v>
      </c>
      <c r="N19" s="5">
        <f t="shared" si="5"/>
        <v>0</v>
      </c>
      <c r="O19" s="5">
        <f t="shared" ca="1" si="6"/>
        <v>1810.9699999899999</v>
      </c>
      <c r="P19" s="23" t="str">
        <f t="shared" si="11"/>
        <v>A+J=</v>
      </c>
      <c r="Q19" s="56">
        <f t="shared" si="12"/>
        <v>43656</v>
      </c>
      <c r="R19" s="10"/>
      <c r="S19" s="11"/>
      <c r="T19" s="26"/>
      <c r="U19" s="27"/>
      <c r="V19" s="32"/>
      <c r="W19" s="29"/>
      <c r="X19" s="28"/>
      <c r="Y19" s="32"/>
      <c r="Z19" s="30"/>
      <c r="AA19" s="29"/>
      <c r="AB19" s="26"/>
      <c r="AC19" s="31"/>
      <c r="AD19" s="27"/>
      <c r="AE19" s="10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</row>
    <row r="20" spans="1:171" x14ac:dyDescent="0.15">
      <c r="A20" s="101">
        <f t="shared" si="7"/>
        <v>43518</v>
      </c>
      <c r="B20" s="3">
        <f t="shared" ca="1" si="13"/>
        <v>1002069.95</v>
      </c>
      <c r="C20" s="5">
        <f t="shared" si="8"/>
        <v>1000000</v>
      </c>
      <c r="D20" s="4">
        <f ca="1">IF(A20&lt;$B$1,VLOOKUP(A20,[1]DI!$A$4:$B$15000,2,FALSE),0)</f>
        <v>6.4000000000000001E-2</v>
      </c>
      <c r="E20" s="5">
        <f t="shared" ca="1" si="1"/>
        <v>2.4620000000000002E-4</v>
      </c>
      <c r="F20" s="21">
        <f t="shared" si="9"/>
        <v>1.05</v>
      </c>
      <c r="G20" s="6">
        <f t="shared" ca="1" si="14"/>
        <v>1.0002585100000001</v>
      </c>
      <c r="H20" s="5">
        <f ca="1">TRUNC(PRODUCT(G$10:G19),15)</f>
        <v>1.0020699521355101</v>
      </c>
      <c r="I20" s="5">
        <f t="shared" si="15"/>
        <v>1</v>
      </c>
      <c r="J20" s="5">
        <f t="shared" ca="1" si="3"/>
        <v>1.0020699500000001</v>
      </c>
      <c r="K20" s="5">
        <f t="shared" ca="1" si="4"/>
        <v>2069.9499999999998</v>
      </c>
      <c r="L20" s="22">
        <f>IF(VLOOKUP(A20,$U$12:$AD$125,8)=VLOOKUP(A19,$U$12:$AD$125,8),0,VLOOKUP(A20,U$12:$AD$125,8))</f>
        <v>0</v>
      </c>
      <c r="M20" s="8">
        <f>IF(L20&gt;0,VLOOKUP(L20,T$12:$AC$125,7),0)</f>
        <v>0</v>
      </c>
      <c r="N20" s="5">
        <f t="shared" si="5"/>
        <v>0</v>
      </c>
      <c r="O20" s="5">
        <f t="shared" ca="1" si="6"/>
        <v>2069.9499999999998</v>
      </c>
      <c r="P20" s="23" t="str">
        <f t="shared" si="11"/>
        <v>A+J=</v>
      </c>
      <c r="Q20" s="56">
        <f t="shared" si="12"/>
        <v>43656</v>
      </c>
      <c r="R20" s="10"/>
      <c r="S20" s="11"/>
      <c r="T20" s="26"/>
      <c r="U20" s="27"/>
      <c r="V20" s="32"/>
      <c r="W20" s="29"/>
      <c r="X20" s="28"/>
      <c r="Y20" s="32"/>
      <c r="Z20" s="33"/>
      <c r="AA20" s="29"/>
      <c r="AB20" s="26"/>
      <c r="AC20" s="31"/>
      <c r="AD20" s="27"/>
      <c r="AE20" s="10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</row>
    <row r="21" spans="1:171" x14ac:dyDescent="0.15">
      <c r="A21" s="101">
        <f t="shared" si="7"/>
        <v>43519</v>
      </c>
      <c r="B21" s="3">
        <f t="shared" ca="1" si="13"/>
        <v>1002329</v>
      </c>
      <c r="C21" s="5">
        <f t="shared" si="8"/>
        <v>1000000</v>
      </c>
      <c r="D21" s="4">
        <f ca="1">IF(A21&lt;$B$1,VLOOKUP(A21,[1]DI!$A$4:$B$15000,2,FALSE),0)</f>
        <v>0</v>
      </c>
      <c r="E21" s="5">
        <f t="shared" ca="1" si="1"/>
        <v>0</v>
      </c>
      <c r="F21" s="21">
        <f t="shared" si="9"/>
        <v>1.05</v>
      </c>
      <c r="G21" s="6">
        <f t="shared" ca="1" si="14"/>
        <v>1</v>
      </c>
      <c r="H21" s="5">
        <f ca="1">TRUNC(PRODUCT(G$10:G20),15)</f>
        <v>1.0023289972388301</v>
      </c>
      <c r="I21" s="5">
        <f t="shared" si="15"/>
        <v>1</v>
      </c>
      <c r="J21" s="5">
        <f t="shared" ca="1" si="3"/>
        <v>1.002329</v>
      </c>
      <c r="K21" s="5">
        <f t="shared" ca="1" si="4"/>
        <v>2329</v>
      </c>
      <c r="L21" s="22">
        <f>IF(VLOOKUP(A21,$U$12:$AD$125,8)=VLOOKUP(A20,$U$12:$AD$125,8),0,VLOOKUP(A21,U$12:$AD$125,8))</f>
        <v>0</v>
      </c>
      <c r="M21" s="8">
        <f>IF(L21&gt;0,VLOOKUP(L21,T$12:$AC$125,7),0)</f>
        <v>0</v>
      </c>
      <c r="N21" s="5">
        <f t="shared" si="5"/>
        <v>0</v>
      </c>
      <c r="O21" s="5">
        <f t="shared" ca="1" si="6"/>
        <v>2329</v>
      </c>
      <c r="P21" s="23" t="str">
        <f t="shared" si="11"/>
        <v>A+J=</v>
      </c>
      <c r="Q21" s="56">
        <f t="shared" si="12"/>
        <v>43656</v>
      </c>
      <c r="R21" s="10"/>
      <c r="S21" s="11"/>
      <c r="T21" s="26"/>
      <c r="U21" s="27"/>
      <c r="V21" s="32"/>
      <c r="W21" s="29"/>
      <c r="X21" s="28"/>
      <c r="Y21" s="32"/>
      <c r="Z21" s="30"/>
      <c r="AA21" s="29"/>
      <c r="AB21" s="26"/>
      <c r="AC21" s="31"/>
      <c r="AD21" s="27"/>
      <c r="AE21" s="10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</row>
    <row r="22" spans="1:171" x14ac:dyDescent="0.15">
      <c r="A22" s="101">
        <f t="shared" si="7"/>
        <v>43520</v>
      </c>
      <c r="B22" s="3">
        <f t="shared" ca="1" si="13"/>
        <v>1002329</v>
      </c>
      <c r="C22" s="5">
        <f t="shared" si="8"/>
        <v>1000000</v>
      </c>
      <c r="D22" s="4">
        <f ca="1">IF(A22&lt;$B$1,VLOOKUP(A22,[1]DI!$A$4:$B$15000,2,FALSE),0)</f>
        <v>0</v>
      </c>
      <c r="E22" s="5">
        <f t="shared" ca="1" si="1"/>
        <v>0</v>
      </c>
      <c r="F22" s="21">
        <f t="shared" si="9"/>
        <v>1.05</v>
      </c>
      <c r="G22" s="6">
        <f t="shared" ca="1" si="14"/>
        <v>1</v>
      </c>
      <c r="H22" s="5">
        <f ca="1">TRUNC(PRODUCT(G$10:G21),15)</f>
        <v>1.0023289972388301</v>
      </c>
      <c r="I22" s="5">
        <f t="shared" si="15"/>
        <v>1</v>
      </c>
      <c r="J22" s="5">
        <f t="shared" ca="1" si="3"/>
        <v>1.002329</v>
      </c>
      <c r="K22" s="5">
        <f t="shared" ca="1" si="4"/>
        <v>2329</v>
      </c>
      <c r="L22" s="22">
        <f>IF(VLOOKUP(A22,$U$12:$AD$125,8)=VLOOKUP(A21,$U$12:$AD$125,8),0,VLOOKUP(A22,U$12:$AD$125,8))</f>
        <v>0</v>
      </c>
      <c r="M22" s="8">
        <f>IF(L22&gt;0,VLOOKUP(L22,T$12:$AC$125,7),0)</f>
        <v>0</v>
      </c>
      <c r="N22" s="5">
        <f t="shared" si="5"/>
        <v>0</v>
      </c>
      <c r="O22" s="5">
        <f t="shared" ca="1" si="6"/>
        <v>2329</v>
      </c>
      <c r="P22" s="23" t="str">
        <f t="shared" si="11"/>
        <v>A+J=</v>
      </c>
      <c r="Q22" s="56">
        <f t="shared" si="12"/>
        <v>43656</v>
      </c>
      <c r="R22" s="3"/>
      <c r="S22" s="34"/>
      <c r="T22" s="26"/>
      <c r="U22" s="27"/>
      <c r="V22" s="32"/>
      <c r="W22" s="29"/>
      <c r="X22" s="28"/>
      <c r="Y22" s="32"/>
      <c r="Z22" s="33"/>
      <c r="AA22" s="29"/>
      <c r="AB22" s="26"/>
      <c r="AC22" s="31"/>
      <c r="AD22" s="27"/>
      <c r="AE22" s="35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</row>
    <row r="23" spans="1:171" x14ac:dyDescent="0.15">
      <c r="A23" s="101">
        <f t="shared" si="7"/>
        <v>43521</v>
      </c>
      <c r="B23" s="3">
        <f t="shared" ca="1" si="13"/>
        <v>1002329</v>
      </c>
      <c r="C23" s="5">
        <f t="shared" si="8"/>
        <v>1000000</v>
      </c>
      <c r="D23" s="4">
        <f ca="1">IF(A23&lt;$B$1,VLOOKUP(A23,[1]DI!$A$4:$B$15000,2,FALSE),0)</f>
        <v>6.4000000000000001E-2</v>
      </c>
      <c r="E23" s="5">
        <f t="shared" ca="1" si="1"/>
        <v>2.4620000000000002E-4</v>
      </c>
      <c r="F23" s="21">
        <f t="shared" si="9"/>
        <v>1.05</v>
      </c>
      <c r="G23" s="6">
        <f t="shared" ca="1" si="14"/>
        <v>1.0002585100000001</v>
      </c>
      <c r="H23" s="5">
        <f ca="1">TRUNC(PRODUCT(G$10:G22),15)</f>
        <v>1.0023289972388301</v>
      </c>
      <c r="I23" s="5">
        <f t="shared" si="15"/>
        <v>1</v>
      </c>
      <c r="J23" s="5">
        <f t="shared" ca="1" si="3"/>
        <v>1.002329</v>
      </c>
      <c r="K23" s="5">
        <f t="shared" ca="1" si="4"/>
        <v>2329</v>
      </c>
      <c r="L23" s="22">
        <f>IF(VLOOKUP(A23,$U$12:$AD$125,8)=VLOOKUP(A22,$U$12:$AD$125,8),0,VLOOKUP(A23,U$12:$AD$125,8))</f>
        <v>0</v>
      </c>
      <c r="M23" s="8">
        <f>IF(L23&gt;0,VLOOKUP(L23,T$12:$AC$125,7),0)</f>
        <v>0</v>
      </c>
      <c r="N23" s="5">
        <f t="shared" si="5"/>
        <v>0</v>
      </c>
      <c r="O23" s="5">
        <f t="shared" ca="1" si="6"/>
        <v>2329</v>
      </c>
      <c r="P23" s="23" t="str">
        <f t="shared" si="11"/>
        <v>A+J=</v>
      </c>
      <c r="Q23" s="56">
        <f t="shared" si="12"/>
        <v>43656</v>
      </c>
      <c r="R23" s="10"/>
      <c r="S23" s="11"/>
      <c r="T23" s="26"/>
      <c r="U23" s="27"/>
      <c r="V23" s="32"/>
      <c r="W23" s="29"/>
      <c r="X23" s="28"/>
      <c r="Y23" s="28"/>
      <c r="Z23" s="30"/>
      <c r="AA23" s="29"/>
      <c r="AB23" s="26"/>
      <c r="AC23" s="31"/>
      <c r="AD23" s="27"/>
      <c r="AE23" s="10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</row>
    <row r="24" spans="1:171" x14ac:dyDescent="0.15">
      <c r="A24" s="101">
        <f t="shared" si="7"/>
        <v>43522</v>
      </c>
      <c r="B24" s="3">
        <f t="shared" ca="1" si="13"/>
        <v>1002588.11</v>
      </c>
      <c r="C24" s="5">
        <f t="shared" si="8"/>
        <v>1000000</v>
      </c>
      <c r="D24" s="4">
        <f ca="1">IF(A24&lt;$B$1,VLOOKUP(A24,[1]DI!$A$4:$B$15000,2,FALSE),0)</f>
        <v>6.4000000000000001E-2</v>
      </c>
      <c r="E24" s="5">
        <f t="shared" ca="1" si="1"/>
        <v>2.4620000000000002E-4</v>
      </c>
      <c r="F24" s="21">
        <f t="shared" si="9"/>
        <v>1.05</v>
      </c>
      <c r="G24" s="6">
        <f t="shared" ca="1" si="14"/>
        <v>1.0002585100000001</v>
      </c>
      <c r="H24" s="5">
        <f ca="1">TRUNC(PRODUCT(G$10:G23),15)</f>
        <v>1.0025881093079101</v>
      </c>
      <c r="I24" s="5">
        <f t="shared" si="15"/>
        <v>1</v>
      </c>
      <c r="J24" s="5">
        <f t="shared" ca="1" si="3"/>
        <v>1.00258811</v>
      </c>
      <c r="K24" s="5">
        <f t="shared" ca="1" si="4"/>
        <v>2588.11</v>
      </c>
      <c r="L24" s="22">
        <f>IF(VLOOKUP(A24,$U$12:$AD$125,8)=VLOOKUP(A23,$U$12:$AD$125,8),0,VLOOKUP(A24,U$12:$AD$125,8))</f>
        <v>0</v>
      </c>
      <c r="M24" s="8">
        <f>IF(L24&gt;0,VLOOKUP(L24,T$12:$AC$125,7),0)</f>
        <v>0</v>
      </c>
      <c r="N24" s="5">
        <f t="shared" si="5"/>
        <v>0</v>
      </c>
      <c r="O24" s="5">
        <f t="shared" ca="1" si="6"/>
        <v>2588.11</v>
      </c>
      <c r="P24" s="23" t="str">
        <f t="shared" si="11"/>
        <v>A+J=</v>
      </c>
      <c r="Q24" s="56">
        <f t="shared" si="12"/>
        <v>43656</v>
      </c>
      <c r="R24" s="10"/>
      <c r="S24" s="11"/>
      <c r="T24" s="26"/>
      <c r="U24" s="27"/>
      <c r="V24" s="32"/>
      <c r="W24" s="29"/>
      <c r="X24" s="28"/>
      <c r="Y24" s="28"/>
      <c r="Z24" s="30"/>
      <c r="AA24" s="29"/>
      <c r="AB24" s="26"/>
      <c r="AC24" s="31"/>
      <c r="AD24" s="27"/>
      <c r="AE24" s="10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</row>
    <row r="25" spans="1:171" x14ac:dyDescent="0.15">
      <c r="A25" s="101">
        <f t="shared" si="7"/>
        <v>43523</v>
      </c>
      <c r="B25" s="3">
        <f t="shared" ca="1" si="13"/>
        <v>1002847.29</v>
      </c>
      <c r="C25" s="5">
        <f t="shared" si="8"/>
        <v>1000000</v>
      </c>
      <c r="D25" s="4">
        <f ca="1">IF(A25&lt;$B$1,VLOOKUP(A25,[1]DI!$A$4:$B$15000,2,FALSE),0)</f>
        <v>6.4000000000000001E-2</v>
      </c>
      <c r="E25" s="5">
        <f t="shared" ca="1" si="1"/>
        <v>2.4620000000000002E-4</v>
      </c>
      <c r="F25" s="21">
        <f t="shared" si="9"/>
        <v>1.05</v>
      </c>
      <c r="G25" s="6">
        <f t="shared" ca="1" si="14"/>
        <v>1.0002585100000001</v>
      </c>
      <c r="H25" s="5">
        <f ca="1">TRUNC(PRODUCT(G$10:G24),15)</f>
        <v>1.0028472883600501</v>
      </c>
      <c r="I25" s="5">
        <f t="shared" si="15"/>
        <v>1</v>
      </c>
      <c r="J25" s="5">
        <f t="shared" ca="1" si="3"/>
        <v>1.0028472900000001</v>
      </c>
      <c r="K25" s="5">
        <f t="shared" ca="1" si="4"/>
        <v>2847.29</v>
      </c>
      <c r="L25" s="22">
        <f>IF(VLOOKUP(A25,$U$12:$AD$125,8)=VLOOKUP(A24,$U$12:$AD$125,8),0,VLOOKUP(A25,U$12:$AD$125,8))</f>
        <v>0</v>
      </c>
      <c r="M25" s="8">
        <f>IF(L25&gt;0,VLOOKUP(L25,T$12:$AC$125,7),0)</f>
        <v>0</v>
      </c>
      <c r="N25" s="5">
        <f t="shared" si="5"/>
        <v>0</v>
      </c>
      <c r="O25" s="5">
        <f t="shared" ca="1" si="6"/>
        <v>2847.29</v>
      </c>
      <c r="P25" s="23" t="str">
        <f t="shared" si="11"/>
        <v>A+J=</v>
      </c>
      <c r="Q25" s="56">
        <f t="shared" si="12"/>
        <v>43656</v>
      </c>
      <c r="R25" s="10"/>
      <c r="S25" s="11"/>
      <c r="T25" s="26"/>
      <c r="U25" s="27"/>
      <c r="V25" s="32"/>
      <c r="W25" s="29"/>
      <c r="X25" s="28"/>
      <c r="Y25" s="28"/>
      <c r="Z25" s="30"/>
      <c r="AA25" s="29"/>
      <c r="AB25" s="26"/>
      <c r="AC25" s="31"/>
      <c r="AD25" s="27"/>
      <c r="AE25" s="10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</row>
    <row r="26" spans="1:171" x14ac:dyDescent="0.15">
      <c r="A26" s="101">
        <f t="shared" si="7"/>
        <v>43524</v>
      </c>
      <c r="B26" s="3">
        <f t="shared" ca="1" si="13"/>
        <v>1003106.52999999</v>
      </c>
      <c r="C26" s="5">
        <f t="shared" si="8"/>
        <v>1000000</v>
      </c>
      <c r="D26" s="4">
        <f ca="1">IF(A26&lt;$B$1,VLOOKUP(A26,[1]DI!$A$4:$B$15000,2,FALSE),0)</f>
        <v>6.4000000000000001E-2</v>
      </c>
      <c r="E26" s="5">
        <f t="shared" ca="1" si="1"/>
        <v>2.4620000000000002E-4</v>
      </c>
      <c r="F26" s="21">
        <f t="shared" si="9"/>
        <v>1.05</v>
      </c>
      <c r="G26" s="6">
        <f t="shared" ca="1" si="14"/>
        <v>1.0002585100000001</v>
      </c>
      <c r="H26" s="5">
        <f ca="1">TRUNC(PRODUCT(G$10:G25),15)</f>
        <v>1.00310653441256</v>
      </c>
      <c r="I26" s="5">
        <f t="shared" si="15"/>
        <v>1</v>
      </c>
      <c r="J26" s="5">
        <f t="shared" ca="1" si="3"/>
        <v>1.0031065299999999</v>
      </c>
      <c r="K26" s="5">
        <f t="shared" ca="1" si="4"/>
        <v>3106.5299999899999</v>
      </c>
      <c r="L26" s="22">
        <f>IF(VLOOKUP(A26,$U$12:$AD$125,8)=VLOOKUP(A25,$U$12:$AD$125,8),0,VLOOKUP(A26,U$12:$AD$125,8))</f>
        <v>0</v>
      </c>
      <c r="M26" s="8">
        <f>IF(L26&gt;0,VLOOKUP(L26,T$12:$AC$125,7),0)</f>
        <v>0</v>
      </c>
      <c r="N26" s="5">
        <f t="shared" si="5"/>
        <v>0</v>
      </c>
      <c r="O26" s="5">
        <f t="shared" ca="1" si="6"/>
        <v>3106.5299999899999</v>
      </c>
      <c r="P26" s="23" t="str">
        <f t="shared" si="11"/>
        <v>A+J=</v>
      </c>
      <c r="Q26" s="56">
        <f t="shared" si="12"/>
        <v>43656</v>
      </c>
      <c r="R26" s="10"/>
      <c r="S26" s="11"/>
      <c r="T26" s="26"/>
      <c r="U26" s="27"/>
      <c r="V26" s="28"/>
      <c r="W26" s="29"/>
      <c r="X26" s="28"/>
      <c r="Y26" s="28"/>
      <c r="Z26" s="30"/>
      <c r="AA26" s="29"/>
      <c r="AB26" s="26"/>
      <c r="AC26" s="31"/>
      <c r="AD26" s="27"/>
      <c r="AE26" s="10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</row>
    <row r="27" spans="1:171" x14ac:dyDescent="0.15">
      <c r="A27" s="101">
        <f t="shared" si="7"/>
        <v>43525</v>
      </c>
      <c r="B27" s="3">
        <f t="shared" ca="1" si="13"/>
        <v>1003365.85</v>
      </c>
      <c r="C27" s="5">
        <f t="shared" si="8"/>
        <v>1000000</v>
      </c>
      <c r="D27" s="4">
        <f ca="1">IF(A27&lt;$B$1,VLOOKUP(A27,[1]DI!$A$4:$B$15000,2,FALSE),0)</f>
        <v>6.4000000000000001E-2</v>
      </c>
      <c r="E27" s="5">
        <f t="shared" ca="1" si="1"/>
        <v>2.4620000000000002E-4</v>
      </c>
      <c r="F27" s="21">
        <f t="shared" si="9"/>
        <v>1.05</v>
      </c>
      <c r="G27" s="6">
        <f t="shared" ca="1" si="14"/>
        <v>1.0002585100000001</v>
      </c>
      <c r="H27" s="5">
        <f ca="1">TRUNC(PRODUCT(G$10:G26),15)</f>
        <v>1.00336584748277</v>
      </c>
      <c r="I27" s="5">
        <f t="shared" si="15"/>
        <v>1</v>
      </c>
      <c r="J27" s="5">
        <f t="shared" ca="1" si="3"/>
        <v>1.00336585</v>
      </c>
      <c r="K27" s="5">
        <f t="shared" ca="1" si="4"/>
        <v>3365.85</v>
      </c>
      <c r="L27" s="22">
        <f>IF(VLOOKUP(A27,$U$12:$AD$125,8)=VLOOKUP(A26,$U$12:$AD$125,8),0,VLOOKUP(A27,U$12:$AD$125,8))</f>
        <v>0</v>
      </c>
      <c r="M27" s="8">
        <f>IF(L27&gt;0,VLOOKUP(L27,T$12:$AC$125,7),0)</f>
        <v>0</v>
      </c>
      <c r="N27" s="5">
        <f t="shared" si="5"/>
        <v>0</v>
      </c>
      <c r="O27" s="5">
        <f t="shared" ca="1" si="6"/>
        <v>3365.85</v>
      </c>
      <c r="P27" s="23" t="str">
        <f t="shared" si="11"/>
        <v>A+J=</v>
      </c>
      <c r="Q27" s="56">
        <f t="shared" si="12"/>
        <v>43656</v>
      </c>
      <c r="R27" s="10"/>
      <c r="S27" s="11"/>
      <c r="T27" s="26"/>
      <c r="U27" s="27"/>
      <c r="V27" s="28"/>
      <c r="W27" s="29"/>
      <c r="X27" s="28"/>
      <c r="Y27" s="28"/>
      <c r="Z27" s="30"/>
      <c r="AA27" s="29"/>
      <c r="AB27" s="26"/>
      <c r="AC27" s="31"/>
      <c r="AD27" s="27"/>
      <c r="AE27" s="10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</row>
    <row r="28" spans="1:171" x14ac:dyDescent="0.15">
      <c r="A28" s="101">
        <f t="shared" si="7"/>
        <v>43526</v>
      </c>
      <c r="B28" s="3">
        <f t="shared" ca="1" si="13"/>
        <v>1003625.22999999</v>
      </c>
      <c r="C28" s="5">
        <f t="shared" si="8"/>
        <v>1000000</v>
      </c>
      <c r="D28" s="4">
        <f ca="1">IF(A28&lt;$B$1,VLOOKUP(A28,[1]DI!$A$4:$B$15000,2,FALSE),0)</f>
        <v>0</v>
      </c>
      <c r="E28" s="5">
        <f t="shared" ca="1" si="1"/>
        <v>0</v>
      </c>
      <c r="F28" s="21">
        <f t="shared" si="9"/>
        <v>1.05</v>
      </c>
      <c r="G28" s="6">
        <f t="shared" ca="1" si="14"/>
        <v>1</v>
      </c>
      <c r="H28" s="5">
        <f ca="1">TRUNC(PRODUCT(G$10:G27),15)</f>
        <v>1.00362522758801</v>
      </c>
      <c r="I28" s="5">
        <f t="shared" si="15"/>
        <v>1</v>
      </c>
      <c r="J28" s="5">
        <f t="shared" ca="1" si="3"/>
        <v>1.0036252299999999</v>
      </c>
      <c r="K28" s="5">
        <f t="shared" ca="1" si="4"/>
        <v>3625.2299999900001</v>
      </c>
      <c r="L28" s="22">
        <f>IF(VLOOKUP(A28,$U$12:$AD$125,8)=VLOOKUP(A27,$U$12:$AD$125,8),0,VLOOKUP(A28,U$12:$AD$125,8))</f>
        <v>0</v>
      </c>
      <c r="M28" s="8">
        <f>IF(L28&gt;0,VLOOKUP(L28,T$12:$AC$125,7),0)</f>
        <v>0</v>
      </c>
      <c r="N28" s="5">
        <f t="shared" si="5"/>
        <v>0</v>
      </c>
      <c r="O28" s="5">
        <f t="shared" ca="1" si="6"/>
        <v>3625.2299999900001</v>
      </c>
      <c r="P28" s="23" t="str">
        <f t="shared" si="11"/>
        <v>A+J=</v>
      </c>
      <c r="Q28" s="56">
        <f t="shared" si="12"/>
        <v>43656</v>
      </c>
      <c r="R28" s="10"/>
      <c r="S28" s="11"/>
      <c r="T28" s="26"/>
      <c r="U28" s="27"/>
      <c r="V28" s="28"/>
      <c r="W28" s="29"/>
      <c r="X28" s="28"/>
      <c r="Y28" s="28"/>
      <c r="Z28" s="30"/>
      <c r="AA28" s="29"/>
      <c r="AB28" s="26"/>
      <c r="AC28" s="31"/>
      <c r="AD28" s="27"/>
      <c r="AE28" s="10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</row>
    <row r="29" spans="1:171" x14ac:dyDescent="0.15">
      <c r="A29" s="101">
        <f t="shared" si="7"/>
        <v>43527</v>
      </c>
      <c r="B29" s="3">
        <f t="shared" ca="1" si="13"/>
        <v>1003625.22999999</v>
      </c>
      <c r="C29" s="5">
        <f t="shared" si="8"/>
        <v>1000000</v>
      </c>
      <c r="D29" s="4">
        <f ca="1">IF(A29&lt;$B$1,VLOOKUP(A29,[1]DI!$A$4:$B$15000,2,FALSE),0)</f>
        <v>0</v>
      </c>
      <c r="E29" s="5">
        <f t="shared" ca="1" si="1"/>
        <v>0</v>
      </c>
      <c r="F29" s="21">
        <f t="shared" si="9"/>
        <v>1.05</v>
      </c>
      <c r="G29" s="6">
        <f t="shared" ca="1" si="14"/>
        <v>1</v>
      </c>
      <c r="H29" s="5">
        <f ca="1">TRUNC(PRODUCT(G$10:G28),15)</f>
        <v>1.00362522758801</v>
      </c>
      <c r="I29" s="5">
        <f t="shared" si="15"/>
        <v>1</v>
      </c>
      <c r="J29" s="5">
        <f t="shared" ca="1" si="3"/>
        <v>1.0036252299999999</v>
      </c>
      <c r="K29" s="5">
        <f t="shared" ca="1" si="4"/>
        <v>3625.2299999900001</v>
      </c>
      <c r="L29" s="22">
        <f>IF(VLOOKUP(A29,$U$12:$AD$125,8)=VLOOKUP(A28,$U$12:$AD$125,8),0,VLOOKUP(A29,U$12:$AD$125,8))</f>
        <v>0</v>
      </c>
      <c r="M29" s="8">
        <f>IF(L29&gt;0,VLOOKUP(L29,T$12:$AC$125,7),0)</f>
        <v>0</v>
      </c>
      <c r="N29" s="5">
        <f t="shared" si="5"/>
        <v>0</v>
      </c>
      <c r="O29" s="5">
        <f t="shared" ca="1" si="6"/>
        <v>3625.2299999900001</v>
      </c>
      <c r="P29" s="23" t="str">
        <f t="shared" si="11"/>
        <v>A+J=</v>
      </c>
      <c r="Q29" s="56">
        <f t="shared" si="12"/>
        <v>43656</v>
      </c>
      <c r="R29" s="10"/>
      <c r="S29" s="11"/>
      <c r="T29" s="26"/>
      <c r="U29" s="27"/>
      <c r="V29" s="28"/>
      <c r="W29" s="29"/>
      <c r="X29" s="28"/>
      <c r="Y29" s="28"/>
      <c r="Z29" s="37"/>
      <c r="AA29" s="29"/>
      <c r="AB29" s="26"/>
      <c r="AC29" s="31"/>
      <c r="AD29" s="27"/>
      <c r="AE29" s="10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</row>
    <row r="30" spans="1:171" x14ac:dyDescent="0.15">
      <c r="A30" s="101">
        <f t="shared" si="7"/>
        <v>43528</v>
      </c>
      <c r="B30" s="3">
        <f t="shared" ca="1" si="13"/>
        <v>1003625.22999999</v>
      </c>
      <c r="C30" s="5">
        <f t="shared" si="8"/>
        <v>1000000</v>
      </c>
      <c r="D30" s="4">
        <f ca="1">IF(A30&lt;$B$1,VLOOKUP(A30,[1]DI!$A$4:$B$15000,2,FALSE),0)</f>
        <v>0</v>
      </c>
      <c r="E30" s="5">
        <f t="shared" ca="1" si="1"/>
        <v>0</v>
      </c>
      <c r="F30" s="21">
        <f t="shared" si="9"/>
        <v>1.05</v>
      </c>
      <c r="G30" s="6">
        <f t="shared" ca="1" si="14"/>
        <v>1</v>
      </c>
      <c r="H30" s="5">
        <f ca="1">TRUNC(PRODUCT(G$10:G29),15)</f>
        <v>1.00362522758801</v>
      </c>
      <c r="I30" s="5">
        <f t="shared" si="15"/>
        <v>1</v>
      </c>
      <c r="J30" s="5">
        <f t="shared" ca="1" si="3"/>
        <v>1.0036252299999999</v>
      </c>
      <c r="K30" s="5">
        <f t="shared" ca="1" si="4"/>
        <v>3625.2299999900001</v>
      </c>
      <c r="L30" s="22">
        <f>IF(VLOOKUP(A30,$U$12:$AD$125,8)=VLOOKUP(A29,$U$12:$AD$125,8),0,VLOOKUP(A30,U$12:$AD$125,8))</f>
        <v>0</v>
      </c>
      <c r="M30" s="8">
        <f>IF(L30&gt;0,VLOOKUP(L30,T$12:$AC$125,7),0)</f>
        <v>0</v>
      </c>
      <c r="N30" s="5">
        <f t="shared" si="5"/>
        <v>0</v>
      </c>
      <c r="O30" s="5">
        <f t="shared" ca="1" si="6"/>
        <v>3625.2299999900001</v>
      </c>
      <c r="P30" s="23" t="str">
        <f t="shared" si="11"/>
        <v>A+J=</v>
      </c>
      <c r="Q30" s="56">
        <f t="shared" si="12"/>
        <v>43656</v>
      </c>
      <c r="R30" s="10"/>
      <c r="S30" s="11"/>
      <c r="T30" s="26"/>
      <c r="U30" s="27"/>
      <c r="V30" s="28"/>
      <c r="W30" s="29"/>
      <c r="X30" s="28"/>
      <c r="Y30" s="28"/>
      <c r="Z30" s="37"/>
      <c r="AA30" s="29"/>
      <c r="AB30" s="26"/>
      <c r="AC30" s="31"/>
      <c r="AD30" s="27"/>
      <c r="AE30" s="10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</row>
    <row r="31" spans="1:171" x14ac:dyDescent="0.15">
      <c r="A31" s="101">
        <f t="shared" si="7"/>
        <v>43529</v>
      </c>
      <c r="B31" s="3">
        <f t="shared" ca="1" si="13"/>
        <v>1003625.22999999</v>
      </c>
      <c r="C31" s="5">
        <f t="shared" si="8"/>
        <v>1000000</v>
      </c>
      <c r="D31" s="4">
        <f ca="1">IF(A31&lt;$B$1,VLOOKUP(A31,[1]DI!$A$4:$B$15000,2,FALSE),0)</f>
        <v>0</v>
      </c>
      <c r="E31" s="5">
        <f t="shared" ca="1" si="1"/>
        <v>0</v>
      </c>
      <c r="F31" s="21">
        <f t="shared" si="9"/>
        <v>1.05</v>
      </c>
      <c r="G31" s="6">
        <f t="shared" ca="1" si="14"/>
        <v>1</v>
      </c>
      <c r="H31" s="5">
        <f ca="1">TRUNC(PRODUCT(G$10:G30),15)</f>
        <v>1.00362522758801</v>
      </c>
      <c r="I31" s="5">
        <f t="shared" si="15"/>
        <v>1</v>
      </c>
      <c r="J31" s="5">
        <f t="shared" ca="1" si="3"/>
        <v>1.0036252299999999</v>
      </c>
      <c r="K31" s="5">
        <f t="shared" ca="1" si="4"/>
        <v>3625.2299999900001</v>
      </c>
      <c r="L31" s="22">
        <f>IF(VLOOKUP(A31,$U$12:$AD$125,8)=VLOOKUP(A30,$U$12:$AD$125,8),0,VLOOKUP(A31,U$12:$AD$125,8))</f>
        <v>0</v>
      </c>
      <c r="M31" s="8">
        <f>IF(L31&gt;0,VLOOKUP(L31,T$12:$AC$125,7),0)</f>
        <v>0</v>
      </c>
      <c r="N31" s="5">
        <f t="shared" si="5"/>
        <v>0</v>
      </c>
      <c r="O31" s="5">
        <f t="shared" ca="1" si="6"/>
        <v>3625.2299999900001</v>
      </c>
      <c r="P31" s="23" t="str">
        <f t="shared" si="11"/>
        <v>A+J=</v>
      </c>
      <c r="Q31" s="56">
        <f t="shared" si="12"/>
        <v>43656</v>
      </c>
      <c r="R31" s="10"/>
      <c r="S31" s="11"/>
      <c r="T31" s="26"/>
      <c r="U31" s="27"/>
      <c r="V31" s="28"/>
      <c r="W31" s="29"/>
      <c r="X31" s="28"/>
      <c r="Y31" s="28"/>
      <c r="Z31" s="37"/>
      <c r="AA31" s="29"/>
      <c r="AB31" s="26"/>
      <c r="AC31" s="31"/>
      <c r="AD31" s="27"/>
      <c r="AE31" s="10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</row>
    <row r="32" spans="1:171" x14ac:dyDescent="0.15">
      <c r="A32" s="101">
        <f t="shared" si="7"/>
        <v>43530</v>
      </c>
      <c r="B32" s="3">
        <f t="shared" ca="1" si="13"/>
        <v>1003625.22999999</v>
      </c>
      <c r="C32" s="5">
        <f t="shared" si="8"/>
        <v>1000000</v>
      </c>
      <c r="D32" s="4">
        <f ca="1">IF(A32&lt;$B$1,VLOOKUP(A32,[1]DI!$A$4:$B$15000,2,FALSE),0)</f>
        <v>6.4000000000000001E-2</v>
      </c>
      <c r="E32" s="5">
        <f t="shared" ca="1" si="1"/>
        <v>2.4620000000000002E-4</v>
      </c>
      <c r="F32" s="21">
        <f t="shared" si="9"/>
        <v>1.05</v>
      </c>
      <c r="G32" s="6">
        <f t="shared" ca="1" si="14"/>
        <v>1.0002585100000001</v>
      </c>
      <c r="H32" s="5">
        <f ca="1">TRUNC(PRODUCT(G$10:G31),15)</f>
        <v>1.00362522758801</v>
      </c>
      <c r="I32" s="5">
        <f t="shared" si="15"/>
        <v>1</v>
      </c>
      <c r="J32" s="5">
        <f t="shared" ca="1" si="3"/>
        <v>1.0036252299999999</v>
      </c>
      <c r="K32" s="5">
        <f t="shared" ca="1" si="4"/>
        <v>3625.2299999900001</v>
      </c>
      <c r="L32" s="22">
        <f>IF(VLOOKUP(A32,$U$12:$AD$125,8)=VLOOKUP(A31,$U$12:$AD$125,8),0,VLOOKUP(A32,U$12:$AD$125,8))</f>
        <v>0</v>
      </c>
      <c r="M32" s="8">
        <f>IF(L32&gt;0,VLOOKUP(L32,T$12:$AC$125,7),0)</f>
        <v>0</v>
      </c>
      <c r="N32" s="5">
        <f t="shared" si="5"/>
        <v>0</v>
      </c>
      <c r="O32" s="5">
        <f t="shared" ca="1" si="6"/>
        <v>3625.2299999900001</v>
      </c>
      <c r="P32" s="23" t="str">
        <f t="shared" si="11"/>
        <v>A+J=</v>
      </c>
      <c r="Q32" s="56">
        <f t="shared" si="12"/>
        <v>43656</v>
      </c>
      <c r="R32" s="10"/>
      <c r="S32" s="11"/>
      <c r="T32" s="26"/>
      <c r="U32" s="27"/>
      <c r="V32" s="28"/>
      <c r="W32" s="29"/>
      <c r="X32" s="28"/>
      <c r="Y32" s="28"/>
      <c r="Z32" s="37"/>
      <c r="AA32" s="29"/>
      <c r="AB32" s="26"/>
      <c r="AC32" s="31"/>
      <c r="AD32" s="27"/>
      <c r="AE32" s="10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</row>
    <row r="33" spans="1:168" x14ac:dyDescent="0.15">
      <c r="A33" s="101">
        <f t="shared" si="7"/>
        <v>43531</v>
      </c>
      <c r="B33" s="3">
        <f t="shared" ca="1" si="13"/>
        <v>1003884.66999999</v>
      </c>
      <c r="C33" s="5">
        <f t="shared" si="8"/>
        <v>1000000</v>
      </c>
      <c r="D33" s="4">
        <f ca="1">IF(A33&lt;$B$1,VLOOKUP(A33,[1]DI!$A$4:$B$15000,2,FALSE),0)</f>
        <v>6.4000000000000001E-2</v>
      </c>
      <c r="E33" s="5">
        <f t="shared" ca="1" si="1"/>
        <v>2.4620000000000002E-4</v>
      </c>
      <c r="F33" s="21">
        <f t="shared" si="9"/>
        <v>1.05</v>
      </c>
      <c r="G33" s="6">
        <f t="shared" ca="1" si="14"/>
        <v>1.0002585100000001</v>
      </c>
      <c r="H33" s="5">
        <f ca="1">TRUNC(PRODUCT(G$10:G32),15)</f>
        <v>1.0038846747455901</v>
      </c>
      <c r="I33" s="5">
        <f t="shared" si="15"/>
        <v>1</v>
      </c>
      <c r="J33" s="5">
        <f t="shared" ca="1" si="3"/>
        <v>1.0038846699999999</v>
      </c>
      <c r="K33" s="5">
        <f t="shared" ca="1" si="4"/>
        <v>3884.6699999900002</v>
      </c>
      <c r="L33" s="22">
        <f>IF(VLOOKUP(A33,$U$12:$AD$125,8)=VLOOKUP(A32,$U$12:$AD$125,8),0,VLOOKUP(A33,U$12:$AD$125,8))</f>
        <v>0</v>
      </c>
      <c r="M33" s="8">
        <f>IF(L33&gt;0,VLOOKUP(L33,T$12:$AC$125,7),0)</f>
        <v>0</v>
      </c>
      <c r="N33" s="5">
        <f t="shared" si="5"/>
        <v>0</v>
      </c>
      <c r="O33" s="5">
        <f t="shared" ca="1" si="6"/>
        <v>3884.6699999900002</v>
      </c>
      <c r="P33" s="23" t="str">
        <f t="shared" si="11"/>
        <v>A+J=</v>
      </c>
      <c r="Q33" s="56">
        <f t="shared" si="12"/>
        <v>43656</v>
      </c>
      <c r="R33" s="10"/>
      <c r="S33" s="11"/>
      <c r="T33" s="26"/>
      <c r="U33" s="27"/>
      <c r="V33" s="28"/>
      <c r="W33" s="29"/>
      <c r="X33" s="28"/>
      <c r="Y33" s="28"/>
      <c r="Z33" s="37"/>
      <c r="AA33" s="29"/>
      <c r="AB33" s="26"/>
      <c r="AC33" s="31"/>
      <c r="AD33" s="27"/>
      <c r="AE33" s="10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</row>
    <row r="34" spans="1:168" x14ac:dyDescent="0.15">
      <c r="A34" s="101">
        <f t="shared" si="7"/>
        <v>43532</v>
      </c>
      <c r="B34" s="3">
        <f t="shared" ca="1" si="13"/>
        <v>1004144.19</v>
      </c>
      <c r="C34" s="5">
        <f t="shared" si="8"/>
        <v>1000000</v>
      </c>
      <c r="D34" s="4">
        <f ca="1">IF(A34&lt;$B$1,VLOOKUP(A34,[1]DI!$A$4:$B$15000,2,FALSE),0)</f>
        <v>6.4000000000000001E-2</v>
      </c>
      <c r="E34" s="5">
        <f t="shared" ca="1" si="1"/>
        <v>2.4620000000000002E-4</v>
      </c>
      <c r="F34" s="21">
        <f t="shared" si="9"/>
        <v>1.05</v>
      </c>
      <c r="G34" s="6">
        <f t="shared" ca="1" si="14"/>
        <v>1.0002585100000001</v>
      </c>
      <c r="H34" s="5">
        <f ca="1">TRUNC(PRODUCT(G$10:G33),15)</f>
        <v>1.00414418897286</v>
      </c>
      <c r="I34" s="5">
        <f t="shared" si="15"/>
        <v>1</v>
      </c>
      <c r="J34" s="5">
        <f t="shared" ca="1" si="3"/>
        <v>1.0041441900000001</v>
      </c>
      <c r="K34" s="5">
        <f t="shared" ca="1" si="4"/>
        <v>4144.1899999999996</v>
      </c>
      <c r="L34" s="22">
        <f>IF(VLOOKUP(A34,$U$12:$AD$125,8)=VLOOKUP(A33,$U$12:$AD$125,8),0,VLOOKUP(A34,U$12:$AD$125,8))</f>
        <v>0</v>
      </c>
      <c r="M34" s="8">
        <f>IF(L34&gt;0,VLOOKUP(L34,T$12:$AC$125,7),0)</f>
        <v>0</v>
      </c>
      <c r="N34" s="5">
        <f t="shared" si="5"/>
        <v>0</v>
      </c>
      <c r="O34" s="5">
        <f t="shared" ca="1" si="6"/>
        <v>4144.1899999999996</v>
      </c>
      <c r="P34" s="23" t="str">
        <f t="shared" si="11"/>
        <v>A+J=</v>
      </c>
      <c r="Q34" s="56">
        <f t="shared" si="12"/>
        <v>43656</v>
      </c>
      <c r="R34" s="10"/>
      <c r="S34" s="11"/>
      <c r="T34" s="26"/>
      <c r="U34" s="27"/>
      <c r="V34" s="28"/>
      <c r="W34" s="29"/>
      <c r="X34" s="28"/>
      <c r="Y34" s="28"/>
      <c r="Z34" s="37"/>
      <c r="AA34" s="29"/>
      <c r="AB34" s="26"/>
      <c r="AC34" s="31"/>
      <c r="AD34" s="27"/>
      <c r="AE34" s="10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</row>
    <row r="35" spans="1:168" x14ac:dyDescent="0.15">
      <c r="A35" s="101">
        <f t="shared" si="7"/>
        <v>43533</v>
      </c>
      <c r="B35" s="3">
        <f t="shared" ca="1" si="13"/>
        <v>1004403.76999999</v>
      </c>
      <c r="C35" s="5">
        <f t="shared" si="8"/>
        <v>1000000</v>
      </c>
      <c r="D35" s="4">
        <f ca="1">IF(A35&lt;$B$1,VLOOKUP(A35,[1]DI!$A$4:$B$15000,2,FALSE),0)</f>
        <v>0</v>
      </c>
      <c r="E35" s="5">
        <f t="shared" ca="1" si="1"/>
        <v>0</v>
      </c>
      <c r="F35" s="21">
        <f t="shared" si="9"/>
        <v>1.05</v>
      </c>
      <c r="G35" s="6">
        <f t="shared" ca="1" si="14"/>
        <v>1</v>
      </c>
      <c r="H35" s="5">
        <f ca="1">TRUNC(PRODUCT(G$10:G34),15)</f>
        <v>1.00440377028715</v>
      </c>
      <c r="I35" s="5">
        <f t="shared" si="15"/>
        <v>1</v>
      </c>
      <c r="J35" s="5">
        <f t="shared" ca="1" si="3"/>
        <v>1.0044037699999999</v>
      </c>
      <c r="K35" s="5">
        <f t="shared" ca="1" si="4"/>
        <v>4403.7699999899996</v>
      </c>
      <c r="L35" s="22">
        <f>IF(VLOOKUP(A35,$U$12:$AD$125,8)=VLOOKUP(A34,$U$12:$AD$125,8),0,VLOOKUP(A35,U$12:$AD$125,8))</f>
        <v>0</v>
      </c>
      <c r="M35" s="8">
        <f>IF(L35&gt;0,VLOOKUP(L35,T$12:$AC$125,7),0)</f>
        <v>0</v>
      </c>
      <c r="N35" s="5">
        <f t="shared" si="5"/>
        <v>0</v>
      </c>
      <c r="O35" s="5">
        <f t="shared" ca="1" si="6"/>
        <v>4403.7699999899996</v>
      </c>
      <c r="P35" s="23" t="str">
        <f t="shared" si="11"/>
        <v>A+J=</v>
      </c>
      <c r="Q35" s="56">
        <f t="shared" si="12"/>
        <v>43656</v>
      </c>
      <c r="R35" s="10"/>
      <c r="S35" s="11"/>
      <c r="T35" s="26"/>
      <c r="U35" s="27"/>
      <c r="V35" s="28"/>
      <c r="W35" s="29"/>
      <c r="X35" s="28"/>
      <c r="Y35" s="28"/>
      <c r="Z35" s="37"/>
      <c r="AA35" s="29"/>
      <c r="AB35" s="26"/>
      <c r="AC35" s="31"/>
      <c r="AD35" s="27"/>
      <c r="AE35" s="10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</row>
    <row r="36" spans="1:168" x14ac:dyDescent="0.15">
      <c r="A36" s="101">
        <f t="shared" si="7"/>
        <v>43534</v>
      </c>
      <c r="B36" s="3">
        <f t="shared" ca="1" si="13"/>
        <v>1004403.76999999</v>
      </c>
      <c r="C36" s="5">
        <f t="shared" si="8"/>
        <v>1000000</v>
      </c>
      <c r="D36" s="4">
        <f ca="1">IF(A36&lt;$B$1,VLOOKUP(A36,[1]DI!$A$4:$B$15000,2,FALSE),0)</f>
        <v>0</v>
      </c>
      <c r="E36" s="5">
        <f t="shared" ca="1" si="1"/>
        <v>0</v>
      </c>
      <c r="F36" s="21">
        <f t="shared" si="9"/>
        <v>1.05</v>
      </c>
      <c r="G36" s="6">
        <f t="shared" ca="1" si="14"/>
        <v>1</v>
      </c>
      <c r="H36" s="5">
        <f ca="1">TRUNC(PRODUCT(G$10:G35),15)</f>
        <v>1.00440377028715</v>
      </c>
      <c r="I36" s="5">
        <f t="shared" si="15"/>
        <v>1</v>
      </c>
      <c r="J36" s="5">
        <f t="shared" ca="1" si="3"/>
        <v>1.0044037699999999</v>
      </c>
      <c r="K36" s="5">
        <f t="shared" ca="1" si="4"/>
        <v>4403.7699999899996</v>
      </c>
      <c r="L36" s="22">
        <f>IF(VLOOKUP(A36,$U$12:$AD$125,8)=VLOOKUP(A35,$U$12:$AD$125,8),0,VLOOKUP(A36,U$12:$AD$125,8))</f>
        <v>0</v>
      </c>
      <c r="M36" s="8">
        <f>IF(L36&gt;0,VLOOKUP(L36,T$12:$AC$125,7),0)</f>
        <v>0</v>
      </c>
      <c r="N36" s="5">
        <f t="shared" si="5"/>
        <v>0</v>
      </c>
      <c r="O36" s="5">
        <f t="shared" ca="1" si="6"/>
        <v>4403.7699999899996</v>
      </c>
      <c r="P36" s="23" t="str">
        <f t="shared" si="11"/>
        <v>A+J=</v>
      </c>
      <c r="Q36" s="56">
        <f t="shared" si="12"/>
        <v>43656</v>
      </c>
      <c r="R36" s="10"/>
      <c r="S36" s="11"/>
      <c r="T36" s="26"/>
      <c r="U36" s="27"/>
      <c r="V36" s="28"/>
      <c r="W36" s="29"/>
      <c r="X36" s="28"/>
      <c r="Y36" s="28"/>
      <c r="Z36" s="37"/>
      <c r="AA36" s="29"/>
      <c r="AB36" s="26"/>
      <c r="AC36" s="31"/>
      <c r="AD36" s="27"/>
      <c r="AE36" s="10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</row>
    <row r="37" spans="1:168" x14ac:dyDescent="0.15">
      <c r="A37" s="101">
        <f t="shared" si="7"/>
        <v>43535</v>
      </c>
      <c r="B37" s="3">
        <f t="shared" ca="1" si="13"/>
        <v>1004403.76999999</v>
      </c>
      <c r="C37" s="5">
        <f t="shared" si="8"/>
        <v>1000000</v>
      </c>
      <c r="D37" s="4">
        <f ca="1">IF(A37&lt;$B$1,VLOOKUP(A37,[1]DI!$A$4:$B$15000,2,FALSE),0)</f>
        <v>6.4000000000000001E-2</v>
      </c>
      <c r="E37" s="5">
        <f t="shared" ca="1" si="1"/>
        <v>2.4620000000000002E-4</v>
      </c>
      <c r="F37" s="21">
        <f t="shared" si="9"/>
        <v>1.05</v>
      </c>
      <c r="G37" s="6">
        <f t="shared" ca="1" si="14"/>
        <v>1.0002585100000001</v>
      </c>
      <c r="H37" s="5">
        <f ca="1">TRUNC(PRODUCT(G$10:G36),15)</f>
        <v>1.00440377028715</v>
      </c>
      <c r="I37" s="5">
        <f t="shared" si="15"/>
        <v>1</v>
      </c>
      <c r="J37" s="5">
        <f t="shared" ca="1" si="3"/>
        <v>1.0044037699999999</v>
      </c>
      <c r="K37" s="5">
        <f t="shared" ca="1" si="4"/>
        <v>4403.7699999899996</v>
      </c>
      <c r="L37" s="22">
        <f>IF(VLOOKUP(A37,$U$12:$AD$125,8)=VLOOKUP(A36,$U$12:$AD$125,8),0,VLOOKUP(A37,U$12:$AD$125,8))</f>
        <v>0</v>
      </c>
      <c r="M37" s="8">
        <f>IF(L37&gt;0,VLOOKUP(L37,T$12:$AC$125,7),0)</f>
        <v>0</v>
      </c>
      <c r="N37" s="5">
        <f t="shared" si="5"/>
        <v>0</v>
      </c>
      <c r="O37" s="5">
        <f t="shared" ca="1" si="6"/>
        <v>4403.7699999899996</v>
      </c>
      <c r="P37" s="23" t="str">
        <f t="shared" si="11"/>
        <v>A+J=</v>
      </c>
      <c r="Q37" s="56">
        <f t="shared" si="12"/>
        <v>43656</v>
      </c>
      <c r="R37" s="10"/>
      <c r="S37" s="10"/>
      <c r="T37" s="26"/>
      <c r="U37" s="27"/>
      <c r="V37" s="28"/>
      <c r="W37" s="29"/>
      <c r="X37" s="28"/>
      <c r="Y37" s="28"/>
      <c r="Z37" s="37"/>
      <c r="AA37" s="29"/>
      <c r="AB37" s="26"/>
      <c r="AC37" s="31"/>
      <c r="AD37" s="27"/>
      <c r="AE37" s="10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</row>
    <row r="38" spans="1:168" x14ac:dyDescent="0.15">
      <c r="A38" s="101">
        <f t="shared" si="7"/>
        <v>43536</v>
      </c>
      <c r="B38" s="3">
        <f t="shared" ca="1" si="13"/>
        <v>1004663.41999999</v>
      </c>
      <c r="C38" s="5">
        <f t="shared" si="8"/>
        <v>1000000</v>
      </c>
      <c r="D38" s="4">
        <f ca="1">IF(A38&lt;$B$1,VLOOKUP(A38,[1]DI!$A$4:$B$15000,2,FALSE),0)</f>
        <v>6.4000000000000001E-2</v>
      </c>
      <c r="E38" s="5">
        <f t="shared" ca="1" si="1"/>
        <v>2.4620000000000002E-4</v>
      </c>
      <c r="F38" s="21">
        <f t="shared" si="9"/>
        <v>1.05</v>
      </c>
      <c r="G38" s="6">
        <f t="shared" ca="1" si="14"/>
        <v>1.0002585100000001</v>
      </c>
      <c r="H38" s="5">
        <f ca="1">TRUNC(PRODUCT(G$10:G37),15)</f>
        <v>1.0046634187058101</v>
      </c>
      <c r="I38" s="5">
        <f t="shared" si="15"/>
        <v>1</v>
      </c>
      <c r="J38" s="5">
        <f t="shared" ca="1" si="3"/>
        <v>1.00466342</v>
      </c>
      <c r="K38" s="5">
        <f t="shared" ca="1" si="4"/>
        <v>4663.4199999900002</v>
      </c>
      <c r="L38" s="22">
        <f>IF(VLOOKUP(A38,$U$12:$AD$125,8)=VLOOKUP(A37,$U$12:$AD$125,8),0,VLOOKUP(A38,U$12:$AD$125,8))</f>
        <v>0</v>
      </c>
      <c r="M38" s="8">
        <f>IF(L38&gt;0,VLOOKUP(L38,T$12:$AC$125,7),0)</f>
        <v>0</v>
      </c>
      <c r="N38" s="5">
        <f t="shared" si="5"/>
        <v>0</v>
      </c>
      <c r="O38" s="5">
        <f t="shared" ca="1" si="6"/>
        <v>4663.4199999900002</v>
      </c>
      <c r="P38" s="23" t="str">
        <f t="shared" si="11"/>
        <v>A+J=</v>
      </c>
      <c r="Q38" s="56">
        <f t="shared" si="12"/>
        <v>43656</v>
      </c>
      <c r="R38" s="10"/>
      <c r="S38" s="10"/>
      <c r="T38" s="26"/>
      <c r="U38" s="27"/>
      <c r="V38" s="28"/>
      <c r="W38" s="29"/>
      <c r="X38" s="28"/>
      <c r="Y38" s="28"/>
      <c r="Z38" s="37"/>
      <c r="AA38" s="29"/>
      <c r="AB38" s="26"/>
      <c r="AC38" s="31"/>
      <c r="AD38" s="27"/>
      <c r="AE38" s="10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</row>
    <row r="39" spans="1:168" x14ac:dyDescent="0.15">
      <c r="A39" s="101">
        <f t="shared" si="7"/>
        <v>43537</v>
      </c>
      <c r="B39" s="3">
        <f t="shared" ca="1" si="13"/>
        <v>1004923.13</v>
      </c>
      <c r="C39" s="5">
        <f t="shared" si="8"/>
        <v>1000000</v>
      </c>
      <c r="D39" s="4">
        <f ca="1">IF(A39&lt;$B$1,VLOOKUP(A39,[1]DI!$A$4:$B$15000,2,FALSE),0)</f>
        <v>6.4000000000000001E-2</v>
      </c>
      <c r="E39" s="5">
        <f t="shared" ca="1" si="1"/>
        <v>2.4620000000000002E-4</v>
      </c>
      <c r="F39" s="21">
        <f t="shared" si="9"/>
        <v>1.05</v>
      </c>
      <c r="G39" s="6">
        <f t="shared" ca="1" si="14"/>
        <v>1.0002585100000001</v>
      </c>
      <c r="H39" s="5">
        <f ca="1">TRUNC(PRODUCT(G$10:G38),15)</f>
        <v>1.00492313424618</v>
      </c>
      <c r="I39" s="5">
        <f t="shared" si="15"/>
        <v>1</v>
      </c>
      <c r="J39" s="5">
        <f t="shared" ca="1" si="3"/>
        <v>1.0049231300000001</v>
      </c>
      <c r="K39" s="5">
        <f t="shared" ca="1" si="4"/>
        <v>4923.13</v>
      </c>
      <c r="L39" s="22">
        <f>IF(VLOOKUP(A39,$U$12:$AD$125,8)=VLOOKUP(A38,$U$12:$AD$125,8),0,VLOOKUP(A39,U$12:$AD$125,8))</f>
        <v>0</v>
      </c>
      <c r="M39" s="8">
        <f>IF(L39&gt;0,VLOOKUP(L39,T$12:$AC$125,7),0)</f>
        <v>0</v>
      </c>
      <c r="N39" s="5">
        <f t="shared" si="5"/>
        <v>0</v>
      </c>
      <c r="O39" s="5">
        <f t="shared" ca="1" si="6"/>
        <v>4923.13</v>
      </c>
      <c r="P39" s="23" t="str">
        <f t="shared" si="11"/>
        <v>A+J=</v>
      </c>
      <c r="Q39" s="56">
        <f t="shared" si="12"/>
        <v>43656</v>
      </c>
      <c r="R39" s="10"/>
      <c r="S39" s="10"/>
      <c r="T39" s="26"/>
      <c r="U39" s="27"/>
      <c r="V39" s="28"/>
      <c r="W39" s="29"/>
      <c r="X39" s="28"/>
      <c r="Y39" s="28"/>
      <c r="Z39" s="37"/>
      <c r="AA39" s="29"/>
      <c r="AB39" s="26"/>
      <c r="AC39" s="31"/>
      <c r="AD39" s="27"/>
      <c r="AE39" s="10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</row>
    <row r="40" spans="1:168" x14ac:dyDescent="0.15">
      <c r="A40" s="101">
        <f t="shared" si="7"/>
        <v>43538</v>
      </c>
      <c r="B40" s="3">
        <f t="shared" ca="1" si="13"/>
        <v>1005182.91999999</v>
      </c>
      <c r="C40" s="5">
        <f t="shared" si="8"/>
        <v>1000000</v>
      </c>
      <c r="D40" s="4">
        <f ca="1">IF(A40&lt;$B$1,VLOOKUP(A40,[1]DI!$A$4:$B$15000,2,FALSE),0)</f>
        <v>6.4000000000000001E-2</v>
      </c>
      <c r="E40" s="5">
        <f t="shared" ca="1" si="1"/>
        <v>2.4620000000000002E-4</v>
      </c>
      <c r="F40" s="21">
        <f t="shared" si="9"/>
        <v>1.05</v>
      </c>
      <c r="G40" s="6">
        <f t="shared" ca="1" si="14"/>
        <v>1.0002585100000001</v>
      </c>
      <c r="H40" s="5">
        <f ca="1">TRUNC(PRODUCT(G$10:G39),15)</f>
        <v>1.0051829169256099</v>
      </c>
      <c r="I40" s="5">
        <f t="shared" si="15"/>
        <v>1</v>
      </c>
      <c r="J40" s="5">
        <f t="shared" ca="1" si="3"/>
        <v>1.00518292</v>
      </c>
      <c r="K40" s="5">
        <f t="shared" ca="1" si="4"/>
        <v>5182.9199999900002</v>
      </c>
      <c r="L40" s="22">
        <f>IF(VLOOKUP(A40,$U$12:$AD$125,8)=VLOOKUP(A39,$U$12:$AD$125,8),0,VLOOKUP(A40,U$12:$AD$125,8))</f>
        <v>0</v>
      </c>
      <c r="M40" s="8">
        <f>IF(L40&gt;0,VLOOKUP(L40,T$12:$AC$125,7),0)</f>
        <v>0</v>
      </c>
      <c r="N40" s="5">
        <f t="shared" si="5"/>
        <v>0</v>
      </c>
      <c r="O40" s="5">
        <f t="shared" ca="1" si="6"/>
        <v>5182.9199999900002</v>
      </c>
      <c r="P40" s="23" t="str">
        <f t="shared" si="11"/>
        <v>A+J=</v>
      </c>
      <c r="Q40" s="56">
        <f t="shared" si="12"/>
        <v>43656</v>
      </c>
      <c r="R40" s="10"/>
      <c r="S40" s="10"/>
      <c r="T40" s="26"/>
      <c r="U40" s="27"/>
      <c r="V40" s="28"/>
      <c r="W40" s="29"/>
      <c r="X40" s="28"/>
      <c r="Y40" s="28"/>
      <c r="Z40" s="37"/>
      <c r="AA40" s="29"/>
      <c r="AB40" s="26"/>
      <c r="AC40" s="31"/>
      <c r="AD40" s="27"/>
      <c r="AE40" s="10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</row>
    <row r="41" spans="1:168" x14ac:dyDescent="0.15">
      <c r="A41" s="101">
        <f t="shared" si="7"/>
        <v>43539</v>
      </c>
      <c r="B41" s="3">
        <f t="shared" ca="1" si="13"/>
        <v>1005442.76999999</v>
      </c>
      <c r="C41" s="5">
        <f t="shared" si="8"/>
        <v>1000000</v>
      </c>
      <c r="D41" s="4">
        <f ca="1">IF(A41&lt;$B$1,VLOOKUP(A41,[1]DI!$A$4:$B$15000,2,FALSE),0)</f>
        <v>6.4000000000000001E-2</v>
      </c>
      <c r="E41" s="5">
        <f t="shared" ca="1" si="1"/>
        <v>2.4620000000000002E-4</v>
      </c>
      <c r="F41" s="21">
        <f t="shared" si="9"/>
        <v>1.05</v>
      </c>
      <c r="G41" s="6">
        <f t="shared" ca="1" si="14"/>
        <v>1.0002585100000001</v>
      </c>
      <c r="H41" s="5">
        <f ca="1">TRUNC(PRODUCT(G$10:G40),15)</f>
        <v>1.00544276676146</v>
      </c>
      <c r="I41" s="5">
        <f t="shared" si="15"/>
        <v>1</v>
      </c>
      <c r="J41" s="5">
        <f t="shared" ca="1" si="3"/>
        <v>1.0054427699999999</v>
      </c>
      <c r="K41" s="5">
        <f t="shared" ca="1" si="4"/>
        <v>5442.7699999899996</v>
      </c>
      <c r="L41" s="22">
        <f>IF(VLOOKUP(A41,$U$12:$AD$125,8)=VLOOKUP(A40,$U$12:$AD$125,8),0,VLOOKUP(A41,U$12:$AD$125,8))</f>
        <v>0</v>
      </c>
      <c r="M41" s="8">
        <f>IF(L41&gt;0,VLOOKUP(L41,T$12:$AC$125,7),0)</f>
        <v>0</v>
      </c>
      <c r="N41" s="5">
        <f t="shared" si="5"/>
        <v>0</v>
      </c>
      <c r="O41" s="5">
        <f t="shared" ca="1" si="6"/>
        <v>5442.7699999899996</v>
      </c>
      <c r="P41" s="23" t="str">
        <f t="shared" si="11"/>
        <v>A+J=</v>
      </c>
      <c r="Q41" s="56">
        <f t="shared" si="12"/>
        <v>43656</v>
      </c>
      <c r="R41" s="10"/>
      <c r="S41" s="10"/>
      <c r="T41" s="26"/>
      <c r="U41" s="27"/>
      <c r="V41" s="28"/>
      <c r="W41" s="29"/>
      <c r="X41" s="28"/>
      <c r="Y41" s="28"/>
      <c r="Z41" s="37"/>
      <c r="AA41" s="29"/>
      <c r="AB41" s="26"/>
      <c r="AC41" s="31"/>
      <c r="AD41" s="27"/>
      <c r="AE41" s="10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</row>
    <row r="42" spans="1:168" x14ac:dyDescent="0.15">
      <c r="A42" s="101">
        <f t="shared" si="7"/>
        <v>43540</v>
      </c>
      <c r="B42" s="3">
        <f t="shared" ca="1" si="13"/>
        <v>1005702.67999999</v>
      </c>
      <c r="C42" s="5">
        <f t="shared" si="8"/>
        <v>1000000</v>
      </c>
      <c r="D42" s="4">
        <f ca="1">IF(A42&lt;$B$1,VLOOKUP(A42,[1]DI!$A$4:$B$15000,2,FALSE),0)</f>
        <v>0</v>
      </c>
      <c r="E42" s="5">
        <f t="shared" ca="1" si="1"/>
        <v>0</v>
      </c>
      <c r="F42" s="21">
        <f t="shared" si="9"/>
        <v>1.05</v>
      </c>
      <c r="G42" s="6">
        <f t="shared" ca="1" si="14"/>
        <v>1</v>
      </c>
      <c r="H42" s="5">
        <f ca="1">TRUNC(PRODUCT(G$10:G41),15)</f>
        <v>1.0057026837711001</v>
      </c>
      <c r="I42" s="5">
        <f t="shared" si="15"/>
        <v>1</v>
      </c>
      <c r="J42" s="5">
        <f t="shared" ca="1" si="3"/>
        <v>1.00570268</v>
      </c>
      <c r="K42" s="5">
        <f t="shared" ca="1" si="4"/>
        <v>5702.6799999900004</v>
      </c>
      <c r="L42" s="22">
        <f>IF(VLOOKUP(A42,$U$12:$AD$125,8)=VLOOKUP(A41,$U$12:$AD$125,8),0,VLOOKUP(A42,U$12:$AD$125,8))</f>
        <v>0</v>
      </c>
      <c r="M42" s="8">
        <f>IF(L42&gt;0,VLOOKUP(L42,T$12:$AC$125,7),0)</f>
        <v>0</v>
      </c>
      <c r="N42" s="5">
        <f t="shared" si="5"/>
        <v>0</v>
      </c>
      <c r="O42" s="5">
        <f t="shared" ca="1" si="6"/>
        <v>5702.6799999900004</v>
      </c>
      <c r="P42" s="23" t="str">
        <f t="shared" si="11"/>
        <v>A+J=</v>
      </c>
      <c r="Q42" s="56">
        <f t="shared" si="12"/>
        <v>43656</v>
      </c>
      <c r="R42" s="10"/>
      <c r="S42" s="10"/>
      <c r="T42" s="26"/>
      <c r="U42" s="27"/>
      <c r="V42" s="28"/>
      <c r="W42" s="29"/>
      <c r="X42" s="28"/>
      <c r="Y42" s="28"/>
      <c r="Z42" s="37"/>
      <c r="AA42" s="29"/>
      <c r="AB42" s="26"/>
      <c r="AC42" s="31"/>
      <c r="AD42" s="27"/>
      <c r="AE42" s="10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</row>
    <row r="43" spans="1:168" x14ac:dyDescent="0.15">
      <c r="A43" s="101">
        <f t="shared" si="7"/>
        <v>43541</v>
      </c>
      <c r="B43" s="3">
        <f t="shared" ca="1" si="13"/>
        <v>1005702.67999999</v>
      </c>
      <c r="C43" s="5">
        <f t="shared" si="8"/>
        <v>1000000</v>
      </c>
      <c r="D43" s="4">
        <f ca="1">IF(A43&lt;$B$1,VLOOKUP(A43,[1]DI!$A$4:$B$15000,2,FALSE),0)</f>
        <v>0</v>
      </c>
      <c r="E43" s="5">
        <f t="shared" ca="1" si="1"/>
        <v>0</v>
      </c>
      <c r="F43" s="21">
        <f t="shared" si="9"/>
        <v>1.05</v>
      </c>
      <c r="G43" s="6">
        <f t="shared" ca="1" si="14"/>
        <v>1</v>
      </c>
      <c r="H43" s="5">
        <f ca="1">TRUNC(PRODUCT(G$10:G42),15)</f>
        <v>1.0057026837711001</v>
      </c>
      <c r="I43" s="5">
        <f t="shared" si="15"/>
        <v>1</v>
      </c>
      <c r="J43" s="5">
        <f t="shared" ca="1" si="3"/>
        <v>1.00570268</v>
      </c>
      <c r="K43" s="5">
        <f t="shared" ca="1" si="4"/>
        <v>5702.6799999900004</v>
      </c>
      <c r="L43" s="22">
        <f>IF(VLOOKUP(A43,$U$12:$AD$125,8)=VLOOKUP(A42,$U$12:$AD$125,8),0,VLOOKUP(A43,U$12:$AD$125,8))</f>
        <v>0</v>
      </c>
      <c r="M43" s="8">
        <f>IF(L43&gt;0,VLOOKUP(L43,T$12:$AC$125,7),0)</f>
        <v>0</v>
      </c>
      <c r="N43" s="5">
        <f t="shared" si="5"/>
        <v>0</v>
      </c>
      <c r="O43" s="5">
        <f t="shared" ca="1" si="6"/>
        <v>5702.6799999900004</v>
      </c>
      <c r="P43" s="23" t="str">
        <f t="shared" si="11"/>
        <v>A+J=</v>
      </c>
      <c r="Q43" s="56">
        <f t="shared" si="12"/>
        <v>43656</v>
      </c>
      <c r="R43" s="10"/>
      <c r="S43" s="10"/>
      <c r="T43" s="26"/>
      <c r="U43" s="27"/>
      <c r="V43" s="28"/>
      <c r="W43" s="29"/>
      <c r="X43" s="28"/>
      <c r="Y43" s="28"/>
      <c r="Z43" s="37"/>
      <c r="AA43" s="29"/>
      <c r="AB43" s="26"/>
      <c r="AC43" s="31"/>
      <c r="AD43" s="27"/>
      <c r="AE43" s="10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</row>
    <row r="44" spans="1:168" x14ac:dyDescent="0.15">
      <c r="A44" s="101">
        <f t="shared" si="7"/>
        <v>43542</v>
      </c>
      <c r="B44" s="3">
        <f t="shared" ca="1" si="13"/>
        <v>1005702.67999999</v>
      </c>
      <c r="C44" s="5">
        <f t="shared" si="8"/>
        <v>1000000</v>
      </c>
      <c r="D44" s="4">
        <f ca="1">IF(A44&lt;$B$1,VLOOKUP(A44,[1]DI!$A$4:$B$15000,2,FALSE),0)</f>
        <v>6.4000000000000001E-2</v>
      </c>
      <c r="E44" s="5">
        <f t="shared" ca="1" si="1"/>
        <v>2.4620000000000002E-4</v>
      </c>
      <c r="F44" s="21">
        <f t="shared" si="9"/>
        <v>1.05</v>
      </c>
      <c r="G44" s="6">
        <f t="shared" ca="1" si="14"/>
        <v>1.0002585100000001</v>
      </c>
      <c r="H44" s="5">
        <f ca="1">TRUNC(PRODUCT(G$10:G43),15)</f>
        <v>1.0057026837711001</v>
      </c>
      <c r="I44" s="5">
        <f t="shared" si="15"/>
        <v>1</v>
      </c>
      <c r="J44" s="5">
        <f t="shared" ca="1" si="3"/>
        <v>1.00570268</v>
      </c>
      <c r="K44" s="5">
        <f t="shared" ca="1" si="4"/>
        <v>5702.6799999900004</v>
      </c>
      <c r="L44" s="22">
        <f>IF(VLOOKUP(A44,$U$12:$AD$125,8)=VLOOKUP(A43,$U$12:$AD$125,8),0,VLOOKUP(A44,U$12:$AD$125,8))</f>
        <v>0</v>
      </c>
      <c r="M44" s="8">
        <f>IF(L44&gt;0,VLOOKUP(L44,T$12:$AC$125,7),0)</f>
        <v>0</v>
      </c>
      <c r="N44" s="5">
        <f t="shared" si="5"/>
        <v>0</v>
      </c>
      <c r="O44" s="5">
        <f t="shared" ca="1" si="6"/>
        <v>5702.6799999900004</v>
      </c>
      <c r="P44" s="23" t="str">
        <f t="shared" si="11"/>
        <v>A+J=</v>
      </c>
      <c r="Q44" s="56">
        <f t="shared" si="12"/>
        <v>43656</v>
      </c>
      <c r="R44" s="10"/>
      <c r="S44" s="10"/>
      <c r="T44" s="26"/>
      <c r="U44" s="27"/>
      <c r="V44" s="28"/>
      <c r="W44" s="29"/>
      <c r="X44" s="28"/>
      <c r="Y44" s="28"/>
      <c r="Z44" s="37"/>
      <c r="AA44" s="29"/>
      <c r="AB44" s="26"/>
      <c r="AC44" s="31"/>
      <c r="AD44" s="27"/>
      <c r="AE44" s="10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</row>
    <row r="45" spans="1:168" x14ac:dyDescent="0.15">
      <c r="A45" s="101">
        <f t="shared" si="7"/>
        <v>43543</v>
      </c>
      <c r="B45" s="3">
        <f t="shared" ca="1" si="13"/>
        <v>1005962.66999999</v>
      </c>
      <c r="C45" s="5">
        <f t="shared" si="8"/>
        <v>1000000</v>
      </c>
      <c r="D45" s="4">
        <f ca="1">IF(A45&lt;$B$1,VLOOKUP(A45,[1]DI!$A$4:$B$15000,2,FALSE),0)</f>
        <v>6.4000000000000001E-2</v>
      </c>
      <c r="E45" s="5">
        <f t="shared" ca="1" si="1"/>
        <v>2.4620000000000002E-4</v>
      </c>
      <c r="F45" s="21">
        <f t="shared" si="9"/>
        <v>1.05</v>
      </c>
      <c r="G45" s="6">
        <f t="shared" ca="1" si="14"/>
        <v>1.0002585100000001</v>
      </c>
      <c r="H45" s="5">
        <f ca="1">TRUNC(PRODUCT(G$10:G44),15)</f>
        <v>1.0059626679718801</v>
      </c>
      <c r="I45" s="5">
        <f t="shared" si="15"/>
        <v>1</v>
      </c>
      <c r="J45" s="5">
        <f t="shared" ca="1" si="3"/>
        <v>1.0059626699999999</v>
      </c>
      <c r="K45" s="5">
        <f t="shared" ca="1" si="4"/>
        <v>5962.6699999900002</v>
      </c>
      <c r="L45" s="22">
        <f>IF(VLOOKUP(A45,$U$12:$AD$125,8)=VLOOKUP(A44,$U$12:$AD$125,8),0,VLOOKUP(A45,U$12:$AD$125,8))</f>
        <v>0</v>
      </c>
      <c r="M45" s="8">
        <f>IF(L45&gt;0,VLOOKUP(L45,T$12:$AC$125,7),0)</f>
        <v>0</v>
      </c>
      <c r="N45" s="5">
        <f t="shared" si="5"/>
        <v>0</v>
      </c>
      <c r="O45" s="5">
        <f t="shared" ca="1" si="6"/>
        <v>5962.6699999900002</v>
      </c>
      <c r="P45" s="23" t="str">
        <f t="shared" si="11"/>
        <v>A+J=</v>
      </c>
      <c r="Q45" s="56">
        <f t="shared" si="12"/>
        <v>43656</v>
      </c>
      <c r="R45" s="10"/>
      <c r="S45" s="10"/>
      <c r="T45" s="26"/>
      <c r="U45" s="27"/>
      <c r="V45" s="28"/>
      <c r="W45" s="29"/>
      <c r="X45" s="28"/>
      <c r="Y45" s="28"/>
      <c r="Z45" s="37"/>
      <c r="AA45" s="29"/>
      <c r="AB45" s="26"/>
      <c r="AC45" s="31"/>
      <c r="AD45" s="27"/>
      <c r="AE45" s="10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</row>
    <row r="46" spans="1:168" x14ac:dyDescent="0.15">
      <c r="A46" s="101">
        <f t="shared" si="7"/>
        <v>43544</v>
      </c>
      <c r="B46" s="3">
        <f t="shared" ca="1" si="13"/>
        <v>1006222.72</v>
      </c>
      <c r="C46" s="5">
        <f t="shared" si="8"/>
        <v>1000000</v>
      </c>
      <c r="D46" s="4">
        <f ca="1">IF(A46&lt;$B$1,VLOOKUP(A46,[1]DI!$A$4:$B$15000,2,FALSE),0)</f>
        <v>6.4000000000000001E-2</v>
      </c>
      <c r="E46" s="5">
        <f t="shared" ca="1" si="1"/>
        <v>2.4620000000000002E-4</v>
      </c>
      <c r="F46" s="21">
        <f t="shared" si="9"/>
        <v>1.05</v>
      </c>
      <c r="G46" s="6">
        <f t="shared" ca="1" si="14"/>
        <v>1.0002585100000001</v>
      </c>
      <c r="H46" s="5">
        <f ca="1">TRUNC(PRODUCT(G$10:G45),15)</f>
        <v>1.0062227193811799</v>
      </c>
      <c r="I46" s="5">
        <f t="shared" si="15"/>
        <v>1</v>
      </c>
      <c r="J46" s="5">
        <f t="shared" ca="1" si="3"/>
        <v>1.00622272</v>
      </c>
      <c r="K46" s="5">
        <f t="shared" ca="1" si="4"/>
        <v>6222.72</v>
      </c>
      <c r="L46" s="22">
        <f>IF(VLOOKUP(A46,$U$12:$AD$125,8)=VLOOKUP(A45,$U$12:$AD$125,8),0,VLOOKUP(A46,U$12:$AD$125,8))</f>
        <v>0</v>
      </c>
      <c r="M46" s="8">
        <f>IF(L46&gt;0,VLOOKUP(L46,T$12:$AC$125,7),0)</f>
        <v>0</v>
      </c>
      <c r="N46" s="5">
        <f t="shared" si="5"/>
        <v>0</v>
      </c>
      <c r="O46" s="5">
        <f t="shared" ca="1" si="6"/>
        <v>6222.72</v>
      </c>
      <c r="P46" s="23" t="str">
        <f t="shared" si="11"/>
        <v>A+J=</v>
      </c>
      <c r="Q46" s="56">
        <f t="shared" si="12"/>
        <v>43656</v>
      </c>
      <c r="R46" s="10"/>
      <c r="S46" s="10"/>
      <c r="T46" s="26"/>
      <c r="U46" s="27"/>
      <c r="V46" s="28"/>
      <c r="W46" s="29"/>
      <c r="X46" s="28"/>
      <c r="Y46" s="28"/>
      <c r="Z46" s="37"/>
      <c r="AA46" s="29"/>
      <c r="AB46" s="26"/>
      <c r="AC46" s="31"/>
      <c r="AD46" s="27"/>
      <c r="AE46" s="10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</row>
    <row r="47" spans="1:168" x14ac:dyDescent="0.15">
      <c r="A47" s="101">
        <f t="shared" si="7"/>
        <v>43545</v>
      </c>
      <c r="B47" s="3">
        <f t="shared" ca="1" si="13"/>
        <v>1006482.84</v>
      </c>
      <c r="C47" s="5">
        <f t="shared" si="8"/>
        <v>1000000</v>
      </c>
      <c r="D47" s="4">
        <f ca="1">IF(A47&lt;$B$1,VLOOKUP(A47,[1]DI!$A$4:$B$15000,2,FALSE),0)</f>
        <v>6.4000000000000001E-2</v>
      </c>
      <c r="E47" s="5">
        <f t="shared" ca="1" si="1"/>
        <v>2.4620000000000002E-4</v>
      </c>
      <c r="F47" s="21">
        <f t="shared" si="9"/>
        <v>1.05</v>
      </c>
      <c r="G47" s="6">
        <f t="shared" ca="1" si="14"/>
        <v>1.0002585100000001</v>
      </c>
      <c r="H47" s="5">
        <f ca="1">TRUNC(PRODUCT(G$10:G46),15)</f>
        <v>1.00648283801637</v>
      </c>
      <c r="I47" s="5">
        <f t="shared" si="15"/>
        <v>1</v>
      </c>
      <c r="J47" s="5">
        <f t="shared" ca="1" si="3"/>
        <v>1.0064828400000001</v>
      </c>
      <c r="K47" s="5">
        <f t="shared" ca="1" si="4"/>
        <v>6482.84</v>
      </c>
      <c r="L47" s="22">
        <f>IF(VLOOKUP(A47,$U$12:$AD$125,8)=VLOOKUP(A46,$U$12:$AD$125,8),0,VLOOKUP(A47,U$12:$AD$125,8))</f>
        <v>0</v>
      </c>
      <c r="M47" s="8">
        <f>IF(L47&gt;0,VLOOKUP(L47,T$12:$AC$125,7),0)</f>
        <v>0</v>
      </c>
      <c r="N47" s="5">
        <f t="shared" si="5"/>
        <v>0</v>
      </c>
      <c r="O47" s="5">
        <f t="shared" ca="1" si="6"/>
        <v>6482.84</v>
      </c>
      <c r="P47" s="23" t="str">
        <f t="shared" si="11"/>
        <v>A+J=</v>
      </c>
      <c r="Q47" s="56">
        <f t="shared" si="12"/>
        <v>43656</v>
      </c>
      <c r="R47" s="10"/>
      <c r="S47" s="10"/>
      <c r="T47" s="26"/>
      <c r="U47" s="27"/>
      <c r="V47" s="28"/>
      <c r="W47" s="29"/>
      <c r="X47" s="28"/>
      <c r="Y47" s="28"/>
      <c r="Z47" s="37"/>
      <c r="AA47" s="29"/>
      <c r="AB47" s="26"/>
      <c r="AC47" s="31"/>
      <c r="AD47" s="27"/>
      <c r="AE47" s="10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</row>
    <row r="48" spans="1:168" x14ac:dyDescent="0.15">
      <c r="A48" s="101">
        <f t="shared" si="7"/>
        <v>43546</v>
      </c>
      <c r="B48" s="3">
        <f t="shared" ca="1" si="13"/>
        <v>1006743.02</v>
      </c>
      <c r="C48" s="5">
        <f t="shared" si="8"/>
        <v>1000000</v>
      </c>
      <c r="D48" s="4">
        <f ca="1">IF(A48&lt;$B$1,VLOOKUP(A48,[1]DI!$A$4:$B$15000,2,FALSE),0)</f>
        <v>6.4000000000000001E-2</v>
      </c>
      <c r="E48" s="5">
        <f t="shared" ca="1" si="1"/>
        <v>2.4620000000000002E-4</v>
      </c>
      <c r="F48" s="21">
        <f t="shared" si="9"/>
        <v>1.05</v>
      </c>
      <c r="G48" s="6">
        <f t="shared" ca="1" si="14"/>
        <v>1.0002585100000001</v>
      </c>
      <c r="H48" s="5">
        <f ca="1">TRUNC(PRODUCT(G$10:G47),15)</f>
        <v>1.0067430238948201</v>
      </c>
      <c r="I48" s="5">
        <f t="shared" si="15"/>
        <v>1</v>
      </c>
      <c r="J48" s="5">
        <f t="shared" ca="1" si="3"/>
        <v>1.00674302</v>
      </c>
      <c r="K48" s="5">
        <f t="shared" ca="1" si="4"/>
        <v>6743.02</v>
      </c>
      <c r="L48" s="22">
        <f>IF(VLOOKUP(A48,$U$12:$AD$125,8)=VLOOKUP(A47,$U$12:$AD$125,8),0,VLOOKUP(A48,U$12:$AD$125,8))</f>
        <v>0</v>
      </c>
      <c r="M48" s="8">
        <f>IF(L48&gt;0,VLOOKUP(L48,T$12:$AC$125,7),0)</f>
        <v>0</v>
      </c>
      <c r="N48" s="5">
        <f t="shared" si="5"/>
        <v>0</v>
      </c>
      <c r="O48" s="5">
        <f t="shared" ca="1" si="6"/>
        <v>6743.02</v>
      </c>
      <c r="P48" s="23" t="str">
        <f t="shared" si="11"/>
        <v>A+J=</v>
      </c>
      <c r="Q48" s="56">
        <f t="shared" si="12"/>
        <v>43656</v>
      </c>
      <c r="R48" s="10"/>
      <c r="S48" s="10"/>
      <c r="T48" s="26"/>
      <c r="U48" s="27"/>
      <c r="V48" s="28"/>
      <c r="W48" s="29"/>
      <c r="X48" s="28"/>
      <c r="Y48" s="28"/>
      <c r="Z48" s="37"/>
      <c r="AA48" s="29"/>
      <c r="AB48" s="26"/>
      <c r="AC48" s="31"/>
      <c r="AD48" s="27"/>
      <c r="AE48" s="10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</row>
    <row r="49" spans="1:168" x14ac:dyDescent="0.15">
      <c r="A49" s="101">
        <f t="shared" si="7"/>
        <v>43547</v>
      </c>
      <c r="B49" s="3">
        <f t="shared" ca="1" si="13"/>
        <v>1007003.27999999</v>
      </c>
      <c r="C49" s="5">
        <f t="shared" si="8"/>
        <v>1000000</v>
      </c>
      <c r="D49" s="4">
        <f ca="1">IF(A49&lt;$B$1,VLOOKUP(A49,[1]DI!$A$4:$B$15000,2,FALSE),0)</f>
        <v>0</v>
      </c>
      <c r="E49" s="5">
        <f t="shared" ca="1" si="1"/>
        <v>0</v>
      </c>
      <c r="F49" s="21">
        <f t="shared" si="9"/>
        <v>1.05</v>
      </c>
      <c r="G49" s="6">
        <f t="shared" ca="1" si="14"/>
        <v>1</v>
      </c>
      <c r="H49" s="5">
        <f ca="1">TRUNC(PRODUCT(G$10:G48),15)</f>
        <v>1.0070032770339301</v>
      </c>
      <c r="I49" s="5">
        <f t="shared" si="15"/>
        <v>1</v>
      </c>
      <c r="J49" s="5">
        <f t="shared" ca="1" si="3"/>
        <v>1.0070032799999999</v>
      </c>
      <c r="K49" s="5">
        <f t="shared" ca="1" si="4"/>
        <v>7003.2799999899999</v>
      </c>
      <c r="L49" s="22">
        <f>IF(VLOOKUP(A49,$U$12:$AD$125,8)=VLOOKUP(A48,$U$12:$AD$125,8),0,VLOOKUP(A49,U$12:$AD$125,8))</f>
        <v>0</v>
      </c>
      <c r="M49" s="8">
        <f>IF(L49&gt;0,VLOOKUP(L49,T$12:$AC$125,7),0)</f>
        <v>0</v>
      </c>
      <c r="N49" s="5">
        <f t="shared" si="5"/>
        <v>0</v>
      </c>
      <c r="O49" s="5">
        <f t="shared" ca="1" si="6"/>
        <v>7003.2799999899999</v>
      </c>
      <c r="P49" s="23" t="str">
        <f t="shared" si="11"/>
        <v>A+J=</v>
      </c>
      <c r="Q49" s="56">
        <f t="shared" si="12"/>
        <v>43656</v>
      </c>
      <c r="R49" s="10"/>
      <c r="S49" s="10"/>
      <c r="T49" s="26"/>
      <c r="U49" s="27"/>
      <c r="V49" s="28"/>
      <c r="W49" s="29"/>
      <c r="X49" s="28"/>
      <c r="Y49" s="28"/>
      <c r="Z49" s="37"/>
      <c r="AA49" s="29"/>
      <c r="AB49" s="26"/>
      <c r="AC49" s="31"/>
      <c r="AD49" s="27"/>
      <c r="AE49" s="10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</row>
    <row r="50" spans="1:168" x14ac:dyDescent="0.15">
      <c r="A50" s="101">
        <f t="shared" si="7"/>
        <v>43548</v>
      </c>
      <c r="B50" s="3">
        <f t="shared" ca="1" si="13"/>
        <v>1007003.27999999</v>
      </c>
      <c r="C50" s="5">
        <f t="shared" si="8"/>
        <v>1000000</v>
      </c>
      <c r="D50" s="4">
        <f ca="1">IF(A50&lt;$B$1,VLOOKUP(A50,[1]DI!$A$4:$B$15000,2,FALSE),0)</f>
        <v>0</v>
      </c>
      <c r="E50" s="5">
        <f t="shared" ca="1" si="1"/>
        <v>0</v>
      </c>
      <c r="F50" s="21">
        <f t="shared" si="9"/>
        <v>1.05</v>
      </c>
      <c r="G50" s="6">
        <f t="shared" ca="1" si="14"/>
        <v>1</v>
      </c>
      <c r="H50" s="5">
        <f ca="1">TRUNC(PRODUCT(G$10:G49),15)</f>
        <v>1.0070032770339301</v>
      </c>
      <c r="I50" s="5">
        <f t="shared" si="15"/>
        <v>1</v>
      </c>
      <c r="J50" s="5">
        <f t="shared" ca="1" si="3"/>
        <v>1.0070032799999999</v>
      </c>
      <c r="K50" s="5">
        <f t="shared" ca="1" si="4"/>
        <v>7003.2799999899999</v>
      </c>
      <c r="L50" s="22">
        <f>IF(VLOOKUP(A50,$U$12:$AD$125,8)=VLOOKUP(A49,$U$12:$AD$125,8),0,VLOOKUP(A50,U$12:$AD$125,8))</f>
        <v>0</v>
      </c>
      <c r="M50" s="8">
        <f>IF(L50&gt;0,VLOOKUP(L50,T$12:$AC$125,7),0)</f>
        <v>0</v>
      </c>
      <c r="N50" s="5">
        <f t="shared" si="5"/>
        <v>0</v>
      </c>
      <c r="O50" s="5">
        <f t="shared" ca="1" si="6"/>
        <v>7003.2799999899999</v>
      </c>
      <c r="P50" s="23" t="str">
        <f t="shared" si="11"/>
        <v>A+J=</v>
      </c>
      <c r="Q50" s="56">
        <f t="shared" si="12"/>
        <v>43656</v>
      </c>
      <c r="R50" s="10"/>
      <c r="S50" s="10"/>
      <c r="T50" s="26"/>
      <c r="U50" s="27"/>
      <c r="V50" s="28"/>
      <c r="W50" s="29"/>
      <c r="X50" s="28"/>
      <c r="Y50" s="28"/>
      <c r="Z50" s="37"/>
      <c r="AA50" s="29"/>
      <c r="AB50" s="26"/>
      <c r="AC50" s="31"/>
      <c r="AD50" s="27"/>
      <c r="AE50" s="10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</row>
    <row r="51" spans="1:168" x14ac:dyDescent="0.15">
      <c r="A51" s="101">
        <f t="shared" si="7"/>
        <v>43549</v>
      </c>
      <c r="B51" s="3">
        <f t="shared" ca="1" si="13"/>
        <v>1007003.27999999</v>
      </c>
      <c r="C51" s="5">
        <f t="shared" si="8"/>
        <v>1000000</v>
      </c>
      <c r="D51" s="4">
        <f ca="1">IF(A51&lt;$B$1,VLOOKUP(A51,[1]DI!$A$4:$B$15000,2,FALSE),0)</f>
        <v>6.4000000000000001E-2</v>
      </c>
      <c r="E51" s="5">
        <f t="shared" ca="1" si="1"/>
        <v>2.4620000000000002E-4</v>
      </c>
      <c r="F51" s="21">
        <f t="shared" si="9"/>
        <v>1.05</v>
      </c>
      <c r="G51" s="6">
        <f t="shared" ca="1" si="14"/>
        <v>1.0002585100000001</v>
      </c>
      <c r="H51" s="5">
        <f ca="1">TRUNC(PRODUCT(G$10:G50),15)</f>
        <v>1.0070032770339301</v>
      </c>
      <c r="I51" s="5">
        <f t="shared" si="15"/>
        <v>1</v>
      </c>
      <c r="J51" s="5">
        <f t="shared" ca="1" si="3"/>
        <v>1.0070032799999999</v>
      </c>
      <c r="K51" s="5">
        <f t="shared" ca="1" si="4"/>
        <v>7003.2799999899999</v>
      </c>
      <c r="L51" s="22">
        <f>IF(VLOOKUP(A51,$U$12:$AD$125,8)=VLOOKUP(A50,$U$12:$AD$125,8),0,VLOOKUP(A51,U$12:$AD$125,8))</f>
        <v>0</v>
      </c>
      <c r="M51" s="8">
        <f>IF(L51&gt;0,VLOOKUP(L51,T$12:$AC$125,7),0)</f>
        <v>0</v>
      </c>
      <c r="N51" s="5">
        <f t="shared" si="5"/>
        <v>0</v>
      </c>
      <c r="O51" s="5">
        <f t="shared" ca="1" si="6"/>
        <v>7003.2799999899999</v>
      </c>
      <c r="P51" s="23" t="str">
        <f t="shared" si="11"/>
        <v>A+J=</v>
      </c>
      <c r="Q51" s="56">
        <f t="shared" si="12"/>
        <v>43656</v>
      </c>
      <c r="R51" s="10"/>
      <c r="S51" s="10"/>
      <c r="T51" s="26"/>
      <c r="U51" s="27"/>
      <c r="V51" s="28"/>
      <c r="W51" s="29"/>
      <c r="X51" s="28"/>
      <c r="Y51" s="28"/>
      <c r="Z51" s="37"/>
      <c r="AA51" s="29"/>
      <c r="AB51" s="26"/>
      <c r="AC51" s="31"/>
      <c r="AD51" s="27"/>
      <c r="AE51" s="10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</row>
    <row r="52" spans="1:168" x14ac:dyDescent="0.15">
      <c r="A52" s="101">
        <f t="shared" si="7"/>
        <v>43550</v>
      </c>
      <c r="B52" s="3">
        <f t="shared" ca="1" si="13"/>
        <v>1007263.59999999</v>
      </c>
      <c r="C52" s="5">
        <f t="shared" si="8"/>
        <v>1000000</v>
      </c>
      <c r="D52" s="4">
        <f ca="1">IF(A52&lt;$B$1,VLOOKUP(A52,[1]DI!$A$4:$B$15000,2,FALSE),0)</f>
        <v>6.4000000000000001E-2</v>
      </c>
      <c r="E52" s="5">
        <f t="shared" ca="1" si="1"/>
        <v>2.4620000000000002E-4</v>
      </c>
      <c r="F52" s="21">
        <f t="shared" si="9"/>
        <v>1.05</v>
      </c>
      <c r="G52" s="6">
        <f t="shared" ca="1" si="14"/>
        <v>1.0002585100000001</v>
      </c>
      <c r="H52" s="5">
        <f ca="1">TRUNC(PRODUCT(G$10:G51),15)</f>
        <v>1.00726359745108</v>
      </c>
      <c r="I52" s="5">
        <f t="shared" si="15"/>
        <v>1</v>
      </c>
      <c r="J52" s="5">
        <f t="shared" ca="1" si="3"/>
        <v>1.0072635999999999</v>
      </c>
      <c r="K52" s="5">
        <f t="shared" ca="1" si="4"/>
        <v>7263.5999999899996</v>
      </c>
      <c r="L52" s="22">
        <f>IF(VLOOKUP(A52,$U$12:$AD$125,8)=VLOOKUP(A51,$U$12:$AD$125,8),0,VLOOKUP(A52,U$12:$AD$125,8))</f>
        <v>0</v>
      </c>
      <c r="M52" s="8">
        <f>IF(L52&gt;0,VLOOKUP(L52,T$12:$AC$125,7),0)</f>
        <v>0</v>
      </c>
      <c r="N52" s="5">
        <f t="shared" si="5"/>
        <v>0</v>
      </c>
      <c r="O52" s="5">
        <f t="shared" ca="1" si="6"/>
        <v>7263.5999999899996</v>
      </c>
      <c r="P52" s="23" t="str">
        <f t="shared" si="11"/>
        <v>A+J=</v>
      </c>
      <c r="Q52" s="56">
        <f t="shared" si="12"/>
        <v>43656</v>
      </c>
      <c r="R52" s="10"/>
      <c r="S52" s="10"/>
      <c r="T52" s="26"/>
      <c r="U52" s="27"/>
      <c r="V52" s="28"/>
      <c r="W52" s="29"/>
      <c r="X52" s="28"/>
      <c r="Y52" s="28"/>
      <c r="Z52" s="37"/>
      <c r="AA52" s="29"/>
      <c r="AB52" s="26"/>
      <c r="AC52" s="31"/>
      <c r="AD52" s="27"/>
      <c r="AE52" s="10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</row>
    <row r="53" spans="1:168" x14ac:dyDescent="0.15">
      <c r="A53" s="101">
        <f t="shared" si="7"/>
        <v>43551</v>
      </c>
      <c r="B53" s="3">
        <f t="shared" ca="1" si="13"/>
        <v>1007523.98999999</v>
      </c>
      <c r="C53" s="5">
        <f t="shared" si="8"/>
        <v>1000000</v>
      </c>
      <c r="D53" s="4">
        <f ca="1">IF(A53&lt;$B$1,VLOOKUP(A53,[1]DI!$A$4:$B$15000,2,FALSE),0)</f>
        <v>6.4000000000000001E-2</v>
      </c>
      <c r="E53" s="5">
        <f t="shared" ca="1" si="1"/>
        <v>2.4620000000000002E-4</v>
      </c>
      <c r="F53" s="21">
        <f t="shared" si="9"/>
        <v>1.05</v>
      </c>
      <c r="G53" s="6">
        <f t="shared" ca="1" si="14"/>
        <v>1.0002585100000001</v>
      </c>
      <c r="H53" s="5">
        <f ca="1">TRUNC(PRODUCT(G$10:G52),15)</f>
        <v>1.0075239851636499</v>
      </c>
      <c r="I53" s="5">
        <f t="shared" si="15"/>
        <v>1</v>
      </c>
      <c r="J53" s="5">
        <f t="shared" ca="1" si="3"/>
        <v>1.0075239899999999</v>
      </c>
      <c r="K53" s="5">
        <f t="shared" ca="1" si="4"/>
        <v>7523.9899999899999</v>
      </c>
      <c r="L53" s="22">
        <f>IF(VLOOKUP(A53,$U$12:$AD$125,8)=VLOOKUP(A52,$U$12:$AD$125,8),0,VLOOKUP(A53,U$12:$AD$125,8))</f>
        <v>0</v>
      </c>
      <c r="M53" s="8">
        <f>IF(L53&gt;0,VLOOKUP(L53,T$12:$AC$125,7),0)</f>
        <v>0</v>
      </c>
      <c r="N53" s="5">
        <f t="shared" si="5"/>
        <v>0</v>
      </c>
      <c r="O53" s="5">
        <f t="shared" ca="1" si="6"/>
        <v>7523.9899999899999</v>
      </c>
      <c r="P53" s="23" t="str">
        <f t="shared" si="11"/>
        <v>A+J=</v>
      </c>
      <c r="Q53" s="56">
        <f t="shared" si="12"/>
        <v>43656</v>
      </c>
      <c r="R53" s="10"/>
      <c r="S53" s="10"/>
      <c r="T53" s="26"/>
      <c r="U53" s="27"/>
      <c r="V53" s="28"/>
      <c r="W53" s="29"/>
      <c r="X53" s="28"/>
      <c r="Y53" s="28"/>
      <c r="Z53" s="37"/>
      <c r="AA53" s="29"/>
      <c r="AB53" s="26"/>
      <c r="AC53" s="31"/>
      <c r="AD53" s="27"/>
      <c r="AE53" s="10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</row>
    <row r="54" spans="1:168" x14ac:dyDescent="0.15">
      <c r="A54" s="101">
        <f t="shared" si="7"/>
        <v>43552</v>
      </c>
      <c r="B54" s="3">
        <f t="shared" ca="1" si="13"/>
        <v>1007784.44</v>
      </c>
      <c r="C54" s="5">
        <f t="shared" si="8"/>
        <v>1000000</v>
      </c>
      <c r="D54" s="4">
        <f ca="1">IF(A54&lt;$B$1,VLOOKUP(A54,[1]DI!$A$4:$B$15000,2,FALSE),0)</f>
        <v>6.4000000000000001E-2</v>
      </c>
      <c r="E54" s="5">
        <f t="shared" ca="1" si="1"/>
        <v>2.4620000000000002E-4</v>
      </c>
      <c r="F54" s="21">
        <f t="shared" si="9"/>
        <v>1.05</v>
      </c>
      <c r="G54" s="6">
        <f t="shared" ca="1" si="14"/>
        <v>1.0002585100000001</v>
      </c>
      <c r="H54" s="5">
        <f ca="1">TRUNC(PRODUCT(G$10:G53),15)</f>
        <v>1.0077844401890601</v>
      </c>
      <c r="I54" s="5">
        <f t="shared" si="15"/>
        <v>1</v>
      </c>
      <c r="J54" s="5">
        <f t="shared" ca="1" si="3"/>
        <v>1.00778444</v>
      </c>
      <c r="K54" s="5">
        <f t="shared" ca="1" si="4"/>
        <v>7784.44</v>
      </c>
      <c r="L54" s="22">
        <f>IF(VLOOKUP(A54,$U$12:$AD$125,8)=VLOOKUP(A53,$U$12:$AD$125,8),0,VLOOKUP(A54,U$12:$AD$125,8))</f>
        <v>0</v>
      </c>
      <c r="M54" s="8">
        <f>IF(L54&gt;0,VLOOKUP(L54,T$12:$AC$125,7),0)</f>
        <v>0</v>
      </c>
      <c r="N54" s="5">
        <f t="shared" si="5"/>
        <v>0</v>
      </c>
      <c r="O54" s="5">
        <f t="shared" ca="1" si="6"/>
        <v>7784.44</v>
      </c>
      <c r="P54" s="23" t="str">
        <f t="shared" si="11"/>
        <v>A+J=</v>
      </c>
      <c r="Q54" s="56">
        <f t="shared" si="12"/>
        <v>43656</v>
      </c>
      <c r="R54" s="10"/>
      <c r="S54" s="10"/>
      <c r="T54" s="26"/>
      <c r="U54" s="27"/>
      <c r="V54" s="28"/>
      <c r="W54" s="29"/>
      <c r="X54" s="28"/>
      <c r="Y54" s="28"/>
      <c r="Z54" s="37"/>
      <c r="AA54" s="29"/>
      <c r="AB54" s="26"/>
      <c r="AC54" s="31"/>
      <c r="AD54" s="27"/>
      <c r="AE54" s="10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</row>
    <row r="55" spans="1:168" x14ac:dyDescent="0.15">
      <c r="A55" s="101">
        <f t="shared" si="7"/>
        <v>43553</v>
      </c>
      <c r="B55" s="3">
        <f t="shared" ca="1" si="13"/>
        <v>1008044.96</v>
      </c>
      <c r="C55" s="5">
        <f t="shared" si="8"/>
        <v>1000000</v>
      </c>
      <c r="D55" s="4">
        <f ca="1">IF(A55&lt;$B$1,VLOOKUP(A55,[1]DI!$A$4:$B$15000,2,FALSE),0)</f>
        <v>6.4000000000000001E-2</v>
      </c>
      <c r="E55" s="5">
        <f t="shared" ca="1" si="1"/>
        <v>2.4620000000000002E-4</v>
      </c>
      <c r="F55" s="21">
        <f t="shared" si="9"/>
        <v>1.05</v>
      </c>
      <c r="G55" s="6">
        <f t="shared" ca="1" si="14"/>
        <v>1.0002585100000001</v>
      </c>
      <c r="H55" s="5">
        <f ca="1">TRUNC(PRODUCT(G$10:G54),15)</f>
        <v>1.0080449625446899</v>
      </c>
      <c r="I55" s="5">
        <f t="shared" si="15"/>
        <v>1</v>
      </c>
      <c r="J55" s="5">
        <f t="shared" ca="1" si="3"/>
        <v>1.0080449600000001</v>
      </c>
      <c r="K55" s="5">
        <f t="shared" ca="1" si="4"/>
        <v>8044.96</v>
      </c>
      <c r="L55" s="22">
        <f>IF(VLOOKUP(A55,$U$12:$AD$125,8)=VLOOKUP(A54,$U$12:$AD$125,8),0,VLOOKUP(A55,U$12:$AD$125,8))</f>
        <v>0</v>
      </c>
      <c r="M55" s="8">
        <f>IF(L55&gt;0,VLOOKUP(L55,T$12:$AC$125,7),0)</f>
        <v>0</v>
      </c>
      <c r="N55" s="5">
        <f t="shared" si="5"/>
        <v>0</v>
      </c>
      <c r="O55" s="5">
        <f t="shared" ca="1" si="6"/>
        <v>8044.96</v>
      </c>
      <c r="P55" s="23" t="str">
        <f t="shared" si="11"/>
        <v>A+J=</v>
      </c>
      <c r="Q55" s="56">
        <f t="shared" si="12"/>
        <v>43656</v>
      </c>
      <c r="R55" s="10"/>
      <c r="S55" s="10"/>
      <c r="T55" s="26"/>
      <c r="U55" s="27"/>
      <c r="V55" s="28"/>
      <c r="W55" s="29"/>
      <c r="X55" s="28"/>
      <c r="Y55" s="28"/>
      <c r="Z55" s="37"/>
      <c r="AA55" s="29"/>
      <c r="AB55" s="26"/>
      <c r="AC55" s="31"/>
      <c r="AD55" s="27"/>
      <c r="AE55" s="10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</row>
    <row r="56" spans="1:168" x14ac:dyDescent="0.15">
      <c r="A56" s="101">
        <f t="shared" si="7"/>
        <v>43554</v>
      </c>
      <c r="B56" s="3">
        <f t="shared" ca="1" si="13"/>
        <v>1008305.55</v>
      </c>
      <c r="C56" s="5">
        <f t="shared" si="8"/>
        <v>1000000</v>
      </c>
      <c r="D56" s="4">
        <f ca="1">IF(A56&lt;$B$1,VLOOKUP(A56,[1]DI!$A$4:$B$15000,2,FALSE),0)</f>
        <v>0</v>
      </c>
      <c r="E56" s="5">
        <f t="shared" ca="1" si="1"/>
        <v>0</v>
      </c>
      <c r="F56" s="21">
        <f t="shared" si="9"/>
        <v>1.05</v>
      </c>
      <c r="G56" s="6">
        <f t="shared" ca="1" si="14"/>
        <v>1</v>
      </c>
      <c r="H56" s="5">
        <f ca="1">TRUNC(PRODUCT(G$10:G55),15)</f>
        <v>1.00830555224796</v>
      </c>
      <c r="I56" s="5">
        <f t="shared" si="15"/>
        <v>1</v>
      </c>
      <c r="J56" s="5">
        <f t="shared" ca="1" si="3"/>
        <v>1.00830555</v>
      </c>
      <c r="K56" s="5">
        <f t="shared" ca="1" si="4"/>
        <v>8305.5499999999993</v>
      </c>
      <c r="L56" s="22">
        <f>IF(VLOOKUP(A56,$U$12:$AD$125,8)=VLOOKUP(A55,$U$12:$AD$125,8),0,VLOOKUP(A56,U$12:$AD$125,8))</f>
        <v>0</v>
      </c>
      <c r="M56" s="8">
        <f>IF(L56&gt;0,VLOOKUP(L56,T$12:$AC$125,7),0)</f>
        <v>0</v>
      </c>
      <c r="N56" s="5">
        <f t="shared" si="5"/>
        <v>0</v>
      </c>
      <c r="O56" s="5">
        <f t="shared" ca="1" si="6"/>
        <v>8305.5499999999993</v>
      </c>
      <c r="P56" s="23" t="str">
        <f t="shared" si="11"/>
        <v>A+J=</v>
      </c>
      <c r="Q56" s="56">
        <f t="shared" si="12"/>
        <v>43656</v>
      </c>
      <c r="R56" s="10"/>
      <c r="S56" s="10"/>
      <c r="T56" s="26"/>
      <c r="U56" s="27"/>
      <c r="V56" s="28"/>
      <c r="W56" s="29"/>
      <c r="X56" s="28"/>
      <c r="Y56" s="28"/>
      <c r="Z56" s="37"/>
      <c r="AA56" s="29"/>
      <c r="AB56" s="26"/>
      <c r="AC56" s="31"/>
      <c r="AD56" s="27"/>
      <c r="AE56" s="10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</row>
    <row r="57" spans="1:168" x14ac:dyDescent="0.15">
      <c r="A57" s="101">
        <f t="shared" si="7"/>
        <v>43555</v>
      </c>
      <c r="B57" s="3">
        <f t="shared" ca="1" si="13"/>
        <v>1008305.55</v>
      </c>
      <c r="C57" s="5">
        <f t="shared" si="8"/>
        <v>1000000</v>
      </c>
      <c r="D57" s="4">
        <f ca="1">IF(A57&lt;$B$1,VLOOKUP(A57,[1]DI!$A$4:$B$15000,2,FALSE),0)</f>
        <v>0</v>
      </c>
      <c r="E57" s="5">
        <f t="shared" ca="1" si="1"/>
        <v>0</v>
      </c>
      <c r="F57" s="21">
        <f t="shared" si="9"/>
        <v>1.05</v>
      </c>
      <c r="G57" s="6">
        <f t="shared" ca="1" si="14"/>
        <v>1</v>
      </c>
      <c r="H57" s="5">
        <f ca="1">TRUNC(PRODUCT(G$10:G56),15)</f>
        <v>1.00830555224796</v>
      </c>
      <c r="I57" s="5">
        <f t="shared" si="15"/>
        <v>1</v>
      </c>
      <c r="J57" s="5">
        <f t="shared" ca="1" si="3"/>
        <v>1.00830555</v>
      </c>
      <c r="K57" s="5">
        <f t="shared" ca="1" si="4"/>
        <v>8305.5499999999993</v>
      </c>
      <c r="L57" s="22">
        <f>IF(VLOOKUP(A57,$U$12:$AD$125,8)=VLOOKUP(A56,$U$12:$AD$125,8),0,VLOOKUP(A57,U$12:$AD$125,8))</f>
        <v>0</v>
      </c>
      <c r="M57" s="8">
        <f>IF(L57&gt;0,VLOOKUP(L57,T$12:$AC$125,7),0)</f>
        <v>0</v>
      </c>
      <c r="N57" s="5">
        <f t="shared" si="5"/>
        <v>0</v>
      </c>
      <c r="O57" s="5">
        <f t="shared" ca="1" si="6"/>
        <v>8305.5499999999993</v>
      </c>
      <c r="P57" s="23" t="str">
        <f t="shared" si="11"/>
        <v>A+J=</v>
      </c>
      <c r="Q57" s="56">
        <f t="shared" si="12"/>
        <v>43656</v>
      </c>
      <c r="R57" s="10"/>
      <c r="S57" s="10"/>
      <c r="T57" s="26"/>
      <c r="U57" s="27"/>
      <c r="V57" s="28"/>
      <c r="W57" s="29"/>
      <c r="X57" s="28"/>
      <c r="Y57" s="28"/>
      <c r="Z57" s="37"/>
      <c r="AA57" s="29"/>
      <c r="AB57" s="26"/>
      <c r="AC57" s="31"/>
      <c r="AD57" s="27"/>
      <c r="AE57" s="10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</row>
    <row r="58" spans="1:168" x14ac:dyDescent="0.15">
      <c r="A58" s="101">
        <f t="shared" si="7"/>
        <v>43556</v>
      </c>
      <c r="B58" s="3">
        <f t="shared" ca="1" si="13"/>
        <v>1008305.55</v>
      </c>
      <c r="C58" s="5">
        <f t="shared" si="8"/>
        <v>1000000</v>
      </c>
      <c r="D58" s="4">
        <f ca="1">IF(A58&lt;$B$1,VLOOKUP(A58,[1]DI!$A$4:$B$15000,2,FALSE),0)</f>
        <v>6.4000000000000001E-2</v>
      </c>
      <c r="E58" s="5">
        <f t="shared" ca="1" si="1"/>
        <v>2.4620000000000002E-4</v>
      </c>
      <c r="F58" s="21">
        <f t="shared" si="9"/>
        <v>1.05</v>
      </c>
      <c r="G58" s="6">
        <f t="shared" ca="1" si="14"/>
        <v>1.0002585100000001</v>
      </c>
      <c r="H58" s="5">
        <f ca="1">TRUNC(PRODUCT(G$10:G57),15)</f>
        <v>1.00830555224796</v>
      </c>
      <c r="I58" s="5">
        <f t="shared" si="15"/>
        <v>1</v>
      </c>
      <c r="J58" s="5">
        <f t="shared" ca="1" si="3"/>
        <v>1.00830555</v>
      </c>
      <c r="K58" s="5">
        <f t="shared" ca="1" si="4"/>
        <v>8305.5499999999993</v>
      </c>
      <c r="L58" s="22">
        <f>IF(VLOOKUP(A58,$U$12:$AD$125,8)=VLOOKUP(A57,$U$12:$AD$125,8),0,VLOOKUP(A58,U$12:$AD$125,8))</f>
        <v>0</v>
      </c>
      <c r="M58" s="8">
        <f>IF(L58&gt;0,VLOOKUP(L58,T$12:$AC$125,7),0)</f>
        <v>0</v>
      </c>
      <c r="N58" s="5">
        <f t="shared" si="5"/>
        <v>0</v>
      </c>
      <c r="O58" s="5">
        <f t="shared" ca="1" si="6"/>
        <v>8305.5499999999993</v>
      </c>
      <c r="P58" s="23" t="str">
        <f t="shared" si="11"/>
        <v>A+J=</v>
      </c>
      <c r="Q58" s="56">
        <f t="shared" si="12"/>
        <v>43656</v>
      </c>
      <c r="R58" s="10"/>
      <c r="S58" s="10"/>
      <c r="T58" s="26"/>
      <c r="U58" s="27"/>
      <c r="V58" s="28"/>
      <c r="W58" s="29"/>
      <c r="X58" s="28"/>
      <c r="Y58" s="28"/>
      <c r="Z58" s="37"/>
      <c r="AA58" s="29"/>
      <c r="AB58" s="26"/>
      <c r="AC58" s="31"/>
      <c r="AD58" s="27"/>
      <c r="AE58" s="10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</row>
    <row r="59" spans="1:168" x14ac:dyDescent="0.15">
      <c r="A59" s="101">
        <f t="shared" si="7"/>
        <v>43557</v>
      </c>
      <c r="B59" s="3">
        <f t="shared" ca="1" si="13"/>
        <v>1008566.20999999</v>
      </c>
      <c r="C59" s="5">
        <f t="shared" si="8"/>
        <v>1000000</v>
      </c>
      <c r="D59" s="4">
        <f ca="1">IF(A59&lt;$B$1,VLOOKUP(A59,[1]DI!$A$4:$B$15000,2,FALSE),0)</f>
        <v>6.4000000000000001E-2</v>
      </c>
      <c r="E59" s="5">
        <f t="shared" ca="1" si="1"/>
        <v>2.4620000000000002E-4</v>
      </c>
      <c r="F59" s="21">
        <f t="shared" si="9"/>
        <v>1.05</v>
      </c>
      <c r="G59" s="6">
        <f t="shared" ca="1" si="14"/>
        <v>1.0002585100000001</v>
      </c>
      <c r="H59" s="5">
        <f ca="1">TRUNC(PRODUCT(G$10:G58),15)</f>
        <v>1.0085662093162699</v>
      </c>
      <c r="I59" s="5">
        <f t="shared" si="15"/>
        <v>1</v>
      </c>
      <c r="J59" s="5">
        <f t="shared" ca="1" si="3"/>
        <v>1.0085662099999999</v>
      </c>
      <c r="K59" s="5">
        <f t="shared" ca="1" si="4"/>
        <v>8566.2099999900001</v>
      </c>
      <c r="L59" s="22">
        <f>IF(VLOOKUP(A59,$U$12:$AD$125,8)=VLOOKUP(A58,$U$12:$AD$125,8),0,VLOOKUP(A59,U$12:$AD$125,8))</f>
        <v>0</v>
      </c>
      <c r="M59" s="8">
        <f>IF(L59&gt;0,VLOOKUP(L59,T$12:$AC$125,7),0)</f>
        <v>0</v>
      </c>
      <c r="N59" s="5">
        <f t="shared" si="5"/>
        <v>0</v>
      </c>
      <c r="O59" s="5">
        <f t="shared" ca="1" si="6"/>
        <v>8566.2099999900001</v>
      </c>
      <c r="P59" s="23" t="str">
        <f t="shared" si="11"/>
        <v>A+J=</v>
      </c>
      <c r="Q59" s="56">
        <f t="shared" si="12"/>
        <v>43656</v>
      </c>
      <c r="R59" s="10"/>
      <c r="S59" s="10"/>
      <c r="T59" s="26"/>
      <c r="U59" s="27"/>
      <c r="V59" s="28"/>
      <c r="W59" s="29"/>
      <c r="X59" s="28"/>
      <c r="Y59" s="28"/>
      <c r="Z59" s="37"/>
      <c r="AA59" s="29"/>
      <c r="AB59" s="26"/>
      <c r="AC59" s="31"/>
      <c r="AD59" s="27"/>
      <c r="AE59" s="10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</row>
    <row r="60" spans="1:168" x14ac:dyDescent="0.15">
      <c r="A60" s="101">
        <f t="shared" si="7"/>
        <v>43558</v>
      </c>
      <c r="B60" s="3">
        <f t="shared" ca="1" si="13"/>
        <v>1008826.92999999</v>
      </c>
      <c r="C60" s="5">
        <f t="shared" si="8"/>
        <v>1000000</v>
      </c>
      <c r="D60" s="4">
        <f ca="1">IF(A60&lt;$B$1,VLOOKUP(A60,[1]DI!$A$4:$B$15000,2,FALSE),0)</f>
        <v>6.4000000000000001E-2</v>
      </c>
      <c r="E60" s="5">
        <f t="shared" ca="1" si="1"/>
        <v>2.4620000000000002E-4</v>
      </c>
      <c r="F60" s="21">
        <f t="shared" si="9"/>
        <v>1.05</v>
      </c>
      <c r="G60" s="6">
        <f t="shared" ca="1" si="14"/>
        <v>1.0002585100000001</v>
      </c>
      <c r="H60" s="5">
        <f ca="1">TRUNC(PRODUCT(G$10:G59),15)</f>
        <v>1.0088269337670399</v>
      </c>
      <c r="I60" s="5">
        <f t="shared" si="15"/>
        <v>1</v>
      </c>
      <c r="J60" s="5">
        <f t="shared" ca="1" si="3"/>
        <v>1.0088269299999999</v>
      </c>
      <c r="K60" s="5">
        <f t="shared" ca="1" si="4"/>
        <v>8826.9299999899995</v>
      </c>
      <c r="L60" s="22">
        <f>IF(VLOOKUP(A60,$U$12:$AD$125,8)=VLOOKUP(A59,$U$12:$AD$125,8),0,VLOOKUP(A60,U$12:$AD$125,8))</f>
        <v>0</v>
      </c>
      <c r="M60" s="8">
        <f>IF(L60&gt;0,VLOOKUP(L60,T$12:$AC$125,7),0)</f>
        <v>0</v>
      </c>
      <c r="N60" s="5">
        <f t="shared" si="5"/>
        <v>0</v>
      </c>
      <c r="O60" s="5">
        <f t="shared" ca="1" si="6"/>
        <v>8826.9299999899995</v>
      </c>
      <c r="P60" s="23" t="str">
        <f t="shared" si="11"/>
        <v>A+J=</v>
      </c>
      <c r="Q60" s="56">
        <f t="shared" si="12"/>
        <v>43656</v>
      </c>
      <c r="R60" s="10"/>
      <c r="S60" s="10"/>
      <c r="T60" s="26"/>
      <c r="U60" s="27"/>
      <c r="V60" s="28"/>
      <c r="W60" s="29"/>
      <c r="X60" s="28"/>
      <c r="Y60" s="28"/>
      <c r="Z60" s="37"/>
      <c r="AA60" s="29"/>
      <c r="AB60" s="26"/>
      <c r="AC60" s="31"/>
      <c r="AD60" s="27"/>
      <c r="AE60" s="10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</row>
    <row r="61" spans="1:168" x14ac:dyDescent="0.15">
      <c r="A61" s="101">
        <f t="shared" si="7"/>
        <v>43559</v>
      </c>
      <c r="B61" s="3">
        <f t="shared" ca="1" si="13"/>
        <v>1009087.73</v>
      </c>
      <c r="C61" s="5">
        <f t="shared" si="8"/>
        <v>1000000</v>
      </c>
      <c r="D61" s="4">
        <f ca="1">IF(A61&lt;$B$1,VLOOKUP(A61,[1]DI!$A$4:$B$15000,2,FALSE),0)</f>
        <v>6.4000000000000001E-2</v>
      </c>
      <c r="E61" s="5">
        <f t="shared" ca="1" si="1"/>
        <v>2.4620000000000002E-4</v>
      </c>
      <c r="F61" s="21">
        <f t="shared" si="9"/>
        <v>1.05</v>
      </c>
      <c r="G61" s="6">
        <f t="shared" ca="1" si="14"/>
        <v>1.0002585100000001</v>
      </c>
      <c r="H61" s="5">
        <f ca="1">TRUNC(PRODUCT(G$10:G60),15)</f>
        <v>1.00908772561769</v>
      </c>
      <c r="I61" s="5">
        <f t="shared" si="15"/>
        <v>1</v>
      </c>
      <c r="J61" s="5">
        <f t="shared" ca="1" si="3"/>
        <v>1.0090877300000001</v>
      </c>
      <c r="K61" s="5">
        <f t="shared" ca="1" si="4"/>
        <v>9087.73</v>
      </c>
      <c r="L61" s="22">
        <f>IF(VLOOKUP(A61,$U$12:$AD$125,8)=VLOOKUP(A60,$U$12:$AD$125,8),0,VLOOKUP(A61,U$12:$AD$125,8))</f>
        <v>0</v>
      </c>
      <c r="M61" s="8">
        <f>IF(L61&gt;0,VLOOKUP(L61,T$12:$AC$125,7),0)</f>
        <v>0</v>
      </c>
      <c r="N61" s="5">
        <f t="shared" si="5"/>
        <v>0</v>
      </c>
      <c r="O61" s="5">
        <f t="shared" ca="1" si="6"/>
        <v>9087.73</v>
      </c>
      <c r="P61" s="23" t="str">
        <f t="shared" si="11"/>
        <v>A+J=</v>
      </c>
      <c r="Q61" s="56">
        <f t="shared" si="12"/>
        <v>43656</v>
      </c>
      <c r="R61" s="10"/>
      <c r="S61" s="10"/>
      <c r="T61" s="26"/>
      <c r="U61" s="27"/>
      <c r="V61" s="28"/>
      <c r="W61" s="29"/>
      <c r="X61" s="28"/>
      <c r="Y61" s="28"/>
      <c r="Z61" s="37"/>
      <c r="AA61" s="29"/>
      <c r="AB61" s="26"/>
      <c r="AC61" s="31"/>
      <c r="AD61" s="27"/>
      <c r="AE61" s="10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</row>
    <row r="62" spans="1:168" x14ac:dyDescent="0.15">
      <c r="A62" s="101">
        <f t="shared" si="7"/>
        <v>43560</v>
      </c>
      <c r="B62" s="3">
        <f t="shared" ca="1" si="13"/>
        <v>1009348.5799999899</v>
      </c>
      <c r="C62" s="5">
        <f t="shared" si="8"/>
        <v>1000000</v>
      </c>
      <c r="D62" s="4">
        <f ca="1">IF(A62&lt;$B$1,VLOOKUP(A62,[1]DI!$A$4:$B$15000,2,FALSE),0)</f>
        <v>6.4000000000000001E-2</v>
      </c>
      <c r="E62" s="5">
        <f t="shared" ca="1" si="1"/>
        <v>2.4620000000000002E-4</v>
      </c>
      <c r="F62" s="21">
        <f t="shared" si="9"/>
        <v>1.05</v>
      </c>
      <c r="G62" s="6">
        <f t="shared" ca="1" si="14"/>
        <v>1.0002585100000001</v>
      </c>
      <c r="H62" s="5">
        <f ca="1">TRUNC(PRODUCT(G$10:G61),15)</f>
        <v>1.0093485848856401</v>
      </c>
      <c r="I62" s="5">
        <f t="shared" si="15"/>
        <v>1</v>
      </c>
      <c r="J62" s="5">
        <f t="shared" ca="1" si="3"/>
        <v>1.0093485799999999</v>
      </c>
      <c r="K62" s="5">
        <f t="shared" ca="1" si="4"/>
        <v>9348.5799999899991</v>
      </c>
      <c r="L62" s="22">
        <f>IF(VLOOKUP(A62,$U$12:$AD$125,8)=VLOOKUP(A61,$U$12:$AD$125,8),0,VLOOKUP(A62,U$12:$AD$125,8))</f>
        <v>0</v>
      </c>
      <c r="M62" s="8">
        <f>IF(L62&gt;0,VLOOKUP(L62,T$12:$AC$125,7),0)</f>
        <v>0</v>
      </c>
      <c r="N62" s="5">
        <f t="shared" si="5"/>
        <v>0</v>
      </c>
      <c r="O62" s="5">
        <f t="shared" ca="1" si="6"/>
        <v>9348.5799999899991</v>
      </c>
      <c r="P62" s="23" t="str">
        <f t="shared" si="11"/>
        <v>A+J=</v>
      </c>
      <c r="Q62" s="56">
        <f t="shared" si="12"/>
        <v>43656</v>
      </c>
      <c r="R62" s="10"/>
      <c r="S62" s="10"/>
      <c r="T62" s="26"/>
      <c r="U62" s="27"/>
      <c r="V62" s="28"/>
      <c r="W62" s="29"/>
      <c r="X62" s="28"/>
      <c r="Y62" s="28"/>
      <c r="Z62" s="37"/>
      <c r="AA62" s="29"/>
      <c r="AB62" s="26"/>
      <c r="AC62" s="31"/>
      <c r="AD62" s="27"/>
      <c r="AE62" s="10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</row>
    <row r="63" spans="1:168" x14ac:dyDescent="0.15">
      <c r="A63" s="101">
        <f t="shared" si="7"/>
        <v>43561</v>
      </c>
      <c r="B63" s="3">
        <f t="shared" ca="1" si="13"/>
        <v>1009609.50999999</v>
      </c>
      <c r="C63" s="5">
        <f t="shared" si="8"/>
        <v>1000000</v>
      </c>
      <c r="D63" s="4">
        <f ca="1">IF(A63&lt;$B$1,VLOOKUP(A63,[1]DI!$A$4:$B$15000,2,FALSE),0)</f>
        <v>0</v>
      </c>
      <c r="E63" s="5">
        <f t="shared" ca="1" si="1"/>
        <v>0</v>
      </c>
      <c r="F63" s="21">
        <f t="shared" si="9"/>
        <v>1.05</v>
      </c>
      <c r="G63" s="6">
        <f t="shared" ca="1" si="14"/>
        <v>1</v>
      </c>
      <c r="H63" s="5">
        <f ca="1">TRUNC(PRODUCT(G$10:G62),15)</f>
        <v>1.0096095115883199</v>
      </c>
      <c r="I63" s="5">
        <f t="shared" si="15"/>
        <v>1</v>
      </c>
      <c r="J63" s="5">
        <f t="shared" ca="1" si="3"/>
        <v>1.00960951</v>
      </c>
      <c r="K63" s="5">
        <f t="shared" ca="1" si="4"/>
        <v>9609.5099999899994</v>
      </c>
      <c r="L63" s="22">
        <f>IF(VLOOKUP(A63,$U$12:$AD$125,8)=VLOOKUP(A62,$U$12:$AD$125,8),0,VLOOKUP(A63,U$12:$AD$125,8))</f>
        <v>0</v>
      </c>
      <c r="M63" s="8">
        <f>IF(L63&gt;0,VLOOKUP(L63,T$12:$AC$125,7),0)</f>
        <v>0</v>
      </c>
      <c r="N63" s="5">
        <f t="shared" si="5"/>
        <v>0</v>
      </c>
      <c r="O63" s="5">
        <f t="shared" ca="1" si="6"/>
        <v>9609.5099999899994</v>
      </c>
      <c r="P63" s="23" t="str">
        <f t="shared" si="11"/>
        <v>A+J=</v>
      </c>
      <c r="Q63" s="56">
        <f t="shared" si="12"/>
        <v>43656</v>
      </c>
      <c r="R63" s="10"/>
      <c r="S63" s="10"/>
      <c r="T63" s="26"/>
      <c r="U63" s="27"/>
      <c r="V63" s="28"/>
      <c r="W63" s="29"/>
      <c r="X63" s="28"/>
      <c r="Y63" s="28"/>
      <c r="Z63" s="37"/>
      <c r="AA63" s="29"/>
      <c r="AB63" s="26"/>
      <c r="AC63" s="31"/>
      <c r="AD63" s="27"/>
      <c r="AE63" s="10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</row>
    <row r="64" spans="1:168" x14ac:dyDescent="0.15">
      <c r="A64" s="101">
        <f t="shared" si="7"/>
        <v>43562</v>
      </c>
      <c r="B64" s="3">
        <f t="shared" ca="1" si="13"/>
        <v>1009609.50999999</v>
      </c>
      <c r="C64" s="5">
        <f t="shared" si="8"/>
        <v>1000000</v>
      </c>
      <c r="D64" s="4">
        <f ca="1">IF(A64&lt;$B$1,VLOOKUP(A64,[1]DI!$A$4:$B$15000,2,FALSE),0)</f>
        <v>0</v>
      </c>
      <c r="E64" s="5">
        <f t="shared" ca="1" si="1"/>
        <v>0</v>
      </c>
      <c r="F64" s="21">
        <f t="shared" si="9"/>
        <v>1.05</v>
      </c>
      <c r="G64" s="6">
        <f t="shared" ca="1" si="14"/>
        <v>1</v>
      </c>
      <c r="H64" s="5">
        <f ca="1">TRUNC(PRODUCT(G$10:G63),15)</f>
        <v>1.0096095115883199</v>
      </c>
      <c r="I64" s="5">
        <f t="shared" si="15"/>
        <v>1</v>
      </c>
      <c r="J64" s="5">
        <f t="shared" ca="1" si="3"/>
        <v>1.00960951</v>
      </c>
      <c r="K64" s="5">
        <f t="shared" ca="1" si="4"/>
        <v>9609.5099999899994</v>
      </c>
      <c r="L64" s="22">
        <f>IF(VLOOKUP(A64,$U$12:$AD$125,8)=VLOOKUP(A63,$U$12:$AD$125,8),0,VLOOKUP(A64,U$12:$AD$125,8))</f>
        <v>0</v>
      </c>
      <c r="M64" s="8">
        <f>IF(L64&gt;0,VLOOKUP(L64,T$12:$AC$125,7),0)</f>
        <v>0</v>
      </c>
      <c r="N64" s="5">
        <f t="shared" si="5"/>
        <v>0</v>
      </c>
      <c r="O64" s="5">
        <f t="shared" ca="1" si="6"/>
        <v>9609.5099999899994</v>
      </c>
      <c r="P64" s="23" t="str">
        <f t="shared" si="11"/>
        <v>A+J=</v>
      </c>
      <c r="Q64" s="56">
        <f t="shared" si="12"/>
        <v>43656</v>
      </c>
      <c r="R64" s="10"/>
      <c r="S64" s="10"/>
      <c r="T64" s="26"/>
      <c r="U64" s="27"/>
      <c r="V64" s="28"/>
      <c r="W64" s="29"/>
      <c r="X64" s="28"/>
      <c r="Y64" s="28"/>
      <c r="Z64" s="37"/>
      <c r="AA64" s="29"/>
      <c r="AB64" s="26"/>
      <c r="AC64" s="31"/>
      <c r="AD64" s="27"/>
      <c r="AE64" s="10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</row>
    <row r="65" spans="1:171" x14ac:dyDescent="0.15">
      <c r="A65" s="101">
        <f t="shared" si="7"/>
        <v>43563</v>
      </c>
      <c r="B65" s="3">
        <f t="shared" ca="1" si="13"/>
        <v>1009609.50999999</v>
      </c>
      <c r="C65" s="5">
        <f t="shared" si="8"/>
        <v>1000000</v>
      </c>
      <c r="D65" s="4">
        <f ca="1">IF(A65&lt;$B$1,VLOOKUP(A65,[1]DI!$A$4:$B$15000,2,FALSE),0)</f>
        <v>6.4000000000000001E-2</v>
      </c>
      <c r="E65" s="5">
        <f t="shared" ca="1" si="1"/>
        <v>2.4620000000000002E-4</v>
      </c>
      <c r="F65" s="21">
        <f t="shared" si="9"/>
        <v>1.05</v>
      </c>
      <c r="G65" s="6">
        <f t="shared" ca="1" si="14"/>
        <v>1.0002585100000001</v>
      </c>
      <c r="H65" s="5">
        <f ca="1">TRUNC(PRODUCT(G$10:G64),15)</f>
        <v>1.0096095115883199</v>
      </c>
      <c r="I65" s="5">
        <f t="shared" si="15"/>
        <v>1</v>
      </c>
      <c r="J65" s="5">
        <f t="shared" ca="1" si="3"/>
        <v>1.00960951</v>
      </c>
      <c r="K65" s="5">
        <f t="shared" ca="1" si="4"/>
        <v>9609.5099999899994</v>
      </c>
      <c r="L65" s="22">
        <f>IF(VLOOKUP(A65,$U$12:$AD$125,8)=VLOOKUP(A64,$U$12:$AD$125,8),0,VLOOKUP(A65,U$12:$AD$125,8))</f>
        <v>0</v>
      </c>
      <c r="M65" s="8">
        <f>IF(L65&gt;0,VLOOKUP(L65,T$12:$AC$125,7),0)</f>
        <v>0</v>
      </c>
      <c r="N65" s="5">
        <f t="shared" si="5"/>
        <v>0</v>
      </c>
      <c r="O65" s="5">
        <f t="shared" ca="1" si="6"/>
        <v>9609.5099999899994</v>
      </c>
      <c r="P65" s="23" t="str">
        <f t="shared" si="11"/>
        <v>A+J=</v>
      </c>
      <c r="Q65" s="56">
        <f t="shared" si="12"/>
        <v>43656</v>
      </c>
      <c r="R65" s="10"/>
      <c r="S65" s="35"/>
      <c r="T65" s="26"/>
      <c r="U65" s="27"/>
      <c r="V65" s="28"/>
      <c r="W65" s="29"/>
      <c r="X65" s="28"/>
      <c r="Y65" s="28"/>
      <c r="Z65" s="37"/>
      <c r="AA65" s="29"/>
      <c r="AB65" s="26"/>
      <c r="AC65" s="31"/>
      <c r="AD65" s="27"/>
      <c r="AE65" s="35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</row>
    <row r="66" spans="1:171" x14ac:dyDescent="0.15">
      <c r="A66" s="101">
        <f t="shared" si="7"/>
        <v>43564</v>
      </c>
      <c r="B66" s="3">
        <f t="shared" ca="1" si="13"/>
        <v>1009870.51</v>
      </c>
      <c r="C66" s="5">
        <f t="shared" si="8"/>
        <v>1000000</v>
      </c>
      <c r="D66" s="4">
        <f ca="1">IF(A66&lt;$B$1,VLOOKUP(A66,[1]DI!$A$4:$B$15000,2,FALSE),0)</f>
        <v>6.4000000000000001E-2</v>
      </c>
      <c r="E66" s="5">
        <f t="shared" ca="1" si="1"/>
        <v>2.4620000000000002E-4</v>
      </c>
      <c r="F66" s="21">
        <f t="shared" si="9"/>
        <v>1.05</v>
      </c>
      <c r="G66" s="6">
        <f t="shared" ca="1" si="14"/>
        <v>1.0002585100000001</v>
      </c>
      <c r="H66" s="5">
        <f ca="1">TRUNC(PRODUCT(G$10:G65),15)</f>
        <v>1.0098705057431601</v>
      </c>
      <c r="I66" s="5">
        <f t="shared" si="15"/>
        <v>1</v>
      </c>
      <c r="J66" s="5">
        <f t="shared" ca="1" si="3"/>
        <v>1.0098705100000001</v>
      </c>
      <c r="K66" s="5">
        <f t="shared" ca="1" si="4"/>
        <v>9870.51</v>
      </c>
      <c r="L66" s="22">
        <f>IF(VLOOKUP(A66,$U$12:$AD$125,8)=VLOOKUP(A65,$U$12:$AD$125,8),0,VLOOKUP(A66,U$12:$AD$125,8))</f>
        <v>0</v>
      </c>
      <c r="M66" s="8">
        <f>IF(L66&gt;0,VLOOKUP(L66,T$12:$AC$125,7),0)</f>
        <v>0</v>
      </c>
      <c r="N66" s="5">
        <f t="shared" si="5"/>
        <v>0</v>
      </c>
      <c r="O66" s="5">
        <f t="shared" ca="1" si="6"/>
        <v>9870.51</v>
      </c>
      <c r="P66" s="23" t="str">
        <f t="shared" si="11"/>
        <v>A+J=</v>
      </c>
      <c r="Q66" s="56">
        <f t="shared" si="12"/>
        <v>43656</v>
      </c>
      <c r="R66" s="10"/>
      <c r="S66" s="10"/>
      <c r="T66" s="26"/>
      <c r="U66" s="27"/>
      <c r="V66" s="28"/>
      <c r="W66" s="29"/>
      <c r="X66" s="28"/>
      <c r="Y66" s="28"/>
      <c r="Z66" s="37"/>
      <c r="AA66" s="29"/>
      <c r="AB66" s="26"/>
      <c r="AC66" s="31"/>
      <c r="AD66" s="27"/>
      <c r="AE66" s="10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</row>
    <row r="67" spans="1:171" x14ac:dyDescent="0.15">
      <c r="A67" s="101">
        <f t="shared" si="7"/>
        <v>43565</v>
      </c>
      <c r="B67" s="3">
        <f t="shared" ca="1" si="13"/>
        <v>1010131.57</v>
      </c>
      <c r="C67" s="5">
        <f t="shared" si="8"/>
        <v>1000000</v>
      </c>
      <c r="D67" s="4">
        <f ca="1">IF(A67&lt;$B$1,VLOOKUP(A67,[1]DI!$A$4:$B$15000,2,FALSE),0)</f>
        <v>6.4000000000000001E-2</v>
      </c>
      <c r="E67" s="5">
        <f t="shared" ca="1" si="1"/>
        <v>2.4620000000000002E-4</v>
      </c>
      <c r="F67" s="21">
        <f t="shared" si="9"/>
        <v>1.05</v>
      </c>
      <c r="G67" s="6">
        <f t="shared" ca="1" si="14"/>
        <v>1.0002585100000001</v>
      </c>
      <c r="H67" s="5">
        <f ca="1">TRUNC(PRODUCT(G$10:G66),15)</f>
        <v>1.0101315673675999</v>
      </c>
      <c r="I67" s="5">
        <f t="shared" si="15"/>
        <v>1</v>
      </c>
      <c r="J67" s="5">
        <f t="shared" ca="1" si="3"/>
        <v>1.01013157</v>
      </c>
      <c r="K67" s="5">
        <f t="shared" ca="1" si="4"/>
        <v>10131.57</v>
      </c>
      <c r="L67" s="22">
        <f>IF(VLOOKUP(A67,$U$12:$AD$125,8)=VLOOKUP(A66,$U$12:$AD$125,8),0,VLOOKUP(A67,U$12:$AD$125,8))</f>
        <v>0</v>
      </c>
      <c r="M67" s="8">
        <f>IF(L67&gt;0,VLOOKUP(L67,T$12:$AC$125,7),0)</f>
        <v>0</v>
      </c>
      <c r="N67" s="5">
        <f t="shared" si="5"/>
        <v>0</v>
      </c>
      <c r="O67" s="5">
        <f t="shared" ca="1" si="6"/>
        <v>10131.57</v>
      </c>
      <c r="P67" s="23" t="str">
        <f t="shared" si="11"/>
        <v>A+J=</v>
      </c>
      <c r="Q67" s="56">
        <f t="shared" si="12"/>
        <v>43656</v>
      </c>
      <c r="R67" s="10"/>
      <c r="S67" s="10"/>
      <c r="T67" s="26"/>
      <c r="U67" s="27"/>
      <c r="V67" s="28"/>
      <c r="W67" s="29"/>
      <c r="X67" s="28"/>
      <c r="Y67" s="28"/>
      <c r="Z67" s="37"/>
      <c r="AA67" s="29"/>
      <c r="AB67" s="26"/>
      <c r="AC67" s="31"/>
      <c r="AD67" s="27"/>
      <c r="AE67" s="10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</row>
    <row r="68" spans="1:171" x14ac:dyDescent="0.15">
      <c r="A68" s="101">
        <f t="shared" si="7"/>
        <v>43566</v>
      </c>
      <c r="B68" s="3">
        <f t="shared" ca="1" si="13"/>
        <v>1010392.6999999899</v>
      </c>
      <c r="C68" s="5">
        <f t="shared" si="8"/>
        <v>1000000</v>
      </c>
      <c r="D68" s="4">
        <f ca="1">IF(A68&lt;$B$1,VLOOKUP(A68,[1]DI!$A$4:$B$15000,2,FALSE),0)</f>
        <v>6.4000000000000001E-2</v>
      </c>
      <c r="E68" s="5">
        <f t="shared" ca="1" si="1"/>
        <v>2.4620000000000002E-4</v>
      </c>
      <c r="F68" s="21">
        <f t="shared" si="9"/>
        <v>1.05</v>
      </c>
      <c r="G68" s="6">
        <f t="shared" ca="1" si="14"/>
        <v>1.0002585100000001</v>
      </c>
      <c r="H68" s="5">
        <f ca="1">TRUNC(PRODUCT(G$10:G67),15)</f>
        <v>1.0103926964790799</v>
      </c>
      <c r="I68" s="5">
        <f t="shared" si="15"/>
        <v>1</v>
      </c>
      <c r="J68" s="5">
        <f t="shared" ca="1" si="3"/>
        <v>1.0103926999999999</v>
      </c>
      <c r="K68" s="5">
        <f t="shared" ca="1" si="4"/>
        <v>10392.69999999</v>
      </c>
      <c r="L68" s="22">
        <f>IF(VLOOKUP(A68,$U$12:$AD$125,8)=VLOOKUP(A67,$U$12:$AD$125,8),0,VLOOKUP(A68,U$12:$AD$125,8))</f>
        <v>0</v>
      </c>
      <c r="M68" s="8">
        <f>IF(L68&gt;0,VLOOKUP(L68,T$12:$AC$125,7),0)</f>
        <v>0</v>
      </c>
      <c r="N68" s="5">
        <f t="shared" si="5"/>
        <v>0</v>
      </c>
      <c r="O68" s="5">
        <f t="shared" ca="1" si="6"/>
        <v>10392.69999999</v>
      </c>
      <c r="P68" s="23" t="str">
        <f t="shared" si="11"/>
        <v>A+J=</v>
      </c>
      <c r="Q68" s="56">
        <f t="shared" si="12"/>
        <v>43656</v>
      </c>
      <c r="R68" s="10"/>
      <c r="S68" s="10"/>
      <c r="T68" s="26"/>
      <c r="U68" s="27"/>
      <c r="V68" s="28"/>
      <c r="W68" s="29"/>
      <c r="X68" s="28"/>
      <c r="Y68" s="28"/>
      <c r="Z68" s="37"/>
      <c r="AA68" s="29"/>
      <c r="AB68" s="26"/>
      <c r="AC68" s="31"/>
      <c r="AD68" s="27"/>
      <c r="AE68" s="10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</row>
    <row r="69" spans="1:171" x14ac:dyDescent="0.15">
      <c r="A69" s="101">
        <f t="shared" si="7"/>
        <v>43567</v>
      </c>
      <c r="B69" s="3">
        <f t="shared" ca="1" si="13"/>
        <v>1010653.88999999</v>
      </c>
      <c r="C69" s="5">
        <f t="shared" si="8"/>
        <v>1000000</v>
      </c>
      <c r="D69" s="4">
        <f ca="1">IF(A69&lt;$B$1,VLOOKUP(A69,[1]DI!$A$4:$B$15000,2,FALSE),0)</f>
        <v>6.4000000000000001E-2</v>
      </c>
      <c r="E69" s="5">
        <f t="shared" ca="1" si="1"/>
        <v>2.4620000000000002E-4</v>
      </c>
      <c r="F69" s="21">
        <f t="shared" si="9"/>
        <v>1.05</v>
      </c>
      <c r="G69" s="6">
        <f t="shared" ca="1" si="14"/>
        <v>1.0002585100000001</v>
      </c>
      <c r="H69" s="5">
        <f ca="1">TRUNC(PRODUCT(G$10:G68),15)</f>
        <v>1.0106538930950499</v>
      </c>
      <c r="I69" s="5">
        <f t="shared" si="15"/>
        <v>1</v>
      </c>
      <c r="J69" s="5">
        <f t="shared" ca="1" si="3"/>
        <v>1.0106538899999999</v>
      </c>
      <c r="K69" s="5">
        <f t="shared" ca="1" si="4"/>
        <v>10653.88999999</v>
      </c>
      <c r="L69" s="22">
        <f>IF(VLOOKUP(A69,$U$12:$AD$125,8)=VLOOKUP(A68,$U$12:$AD$125,8),0,VLOOKUP(A69,U$12:$AD$125,8))</f>
        <v>0</v>
      </c>
      <c r="M69" s="8">
        <f>IF(L69&gt;0,VLOOKUP(L69,T$12:$AC$125,7),0)</f>
        <v>0</v>
      </c>
      <c r="N69" s="5">
        <f t="shared" si="5"/>
        <v>0</v>
      </c>
      <c r="O69" s="5">
        <f t="shared" ca="1" si="6"/>
        <v>10653.88999999</v>
      </c>
      <c r="P69" s="23" t="str">
        <f t="shared" si="11"/>
        <v>A+J=</v>
      </c>
      <c r="Q69" s="56">
        <f t="shared" si="12"/>
        <v>43656</v>
      </c>
      <c r="R69" s="10"/>
      <c r="S69" s="10"/>
      <c r="T69" s="26"/>
      <c r="U69" s="27"/>
      <c r="V69" s="28"/>
      <c r="W69" s="29"/>
      <c r="X69" s="28"/>
      <c r="Y69" s="28"/>
      <c r="Z69" s="37"/>
      <c r="AA69" s="29"/>
      <c r="AB69" s="26"/>
      <c r="AC69" s="31"/>
      <c r="AD69" s="27"/>
      <c r="AE69" s="10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</row>
    <row r="70" spans="1:171" x14ac:dyDescent="0.15">
      <c r="A70" s="101">
        <f t="shared" si="7"/>
        <v>43568</v>
      </c>
      <c r="B70" s="3">
        <f t="shared" ca="1" si="13"/>
        <v>1010915.15999999</v>
      </c>
      <c r="C70" s="5">
        <f t="shared" si="8"/>
        <v>1000000</v>
      </c>
      <c r="D70" s="4">
        <f ca="1">IF(A70&lt;$B$1,VLOOKUP(A70,[1]DI!$A$4:$B$15000,2,FALSE),0)</f>
        <v>0</v>
      </c>
      <c r="E70" s="5">
        <f t="shared" ca="1" si="1"/>
        <v>0</v>
      </c>
      <c r="F70" s="21">
        <f t="shared" si="9"/>
        <v>1.05</v>
      </c>
      <c r="G70" s="6">
        <f t="shared" ca="1" si="14"/>
        <v>1</v>
      </c>
      <c r="H70" s="5">
        <f ca="1">TRUNC(PRODUCT(G$10:G69),15)</f>
        <v>1.01091515723295</v>
      </c>
      <c r="I70" s="5">
        <f t="shared" si="15"/>
        <v>1</v>
      </c>
      <c r="J70" s="5">
        <f t="shared" ca="1" si="3"/>
        <v>1.0109151599999999</v>
      </c>
      <c r="K70" s="5">
        <f t="shared" ca="1" si="4"/>
        <v>10915.159999990001</v>
      </c>
      <c r="L70" s="22">
        <f>IF(VLOOKUP(A70,$U$12:$AD$125,8)=VLOOKUP(A69,$U$12:$AD$125,8),0,VLOOKUP(A70,U$12:$AD$125,8))</f>
        <v>0</v>
      </c>
      <c r="M70" s="8">
        <f>IF(L70&gt;0,VLOOKUP(L70,T$12:$AC$125,7),0)</f>
        <v>0</v>
      </c>
      <c r="N70" s="5">
        <f t="shared" si="5"/>
        <v>0</v>
      </c>
      <c r="O70" s="5">
        <f t="shared" ca="1" si="6"/>
        <v>10915.159999990001</v>
      </c>
      <c r="P70" s="23" t="str">
        <f t="shared" si="11"/>
        <v>A+J=</v>
      </c>
      <c r="Q70" s="56">
        <f t="shared" si="12"/>
        <v>43656</v>
      </c>
      <c r="R70" s="10"/>
      <c r="S70" s="10"/>
      <c r="T70" s="26"/>
      <c r="U70" s="27"/>
      <c r="V70" s="28"/>
      <c r="W70" s="29"/>
      <c r="X70" s="28"/>
      <c r="Y70" s="28"/>
      <c r="Z70" s="37"/>
      <c r="AA70" s="29"/>
      <c r="AB70" s="26"/>
      <c r="AC70" s="31"/>
      <c r="AD70" s="27"/>
      <c r="AE70" s="10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</row>
    <row r="71" spans="1:171" x14ac:dyDescent="0.15">
      <c r="A71" s="101">
        <f t="shared" si="7"/>
        <v>43569</v>
      </c>
      <c r="B71" s="3">
        <f t="shared" ca="1" si="13"/>
        <v>1010915.15999999</v>
      </c>
      <c r="C71" s="5">
        <f t="shared" si="8"/>
        <v>1000000</v>
      </c>
      <c r="D71" s="4">
        <f ca="1">IF(A71&lt;$B$1,VLOOKUP(A71,[1]DI!$A$4:$B$15000,2,FALSE),0)</f>
        <v>0</v>
      </c>
      <c r="E71" s="5">
        <f t="shared" ca="1" si="1"/>
        <v>0</v>
      </c>
      <c r="F71" s="21">
        <f t="shared" si="9"/>
        <v>1.05</v>
      </c>
      <c r="G71" s="6">
        <f t="shared" ca="1" si="14"/>
        <v>1</v>
      </c>
      <c r="H71" s="5">
        <f ca="1">TRUNC(PRODUCT(G$10:G70),15)</f>
        <v>1.01091515723295</v>
      </c>
      <c r="I71" s="5">
        <f t="shared" si="15"/>
        <v>1</v>
      </c>
      <c r="J71" s="5">
        <f t="shared" ca="1" si="3"/>
        <v>1.0109151599999999</v>
      </c>
      <c r="K71" s="5">
        <f t="shared" ca="1" si="4"/>
        <v>10915.159999990001</v>
      </c>
      <c r="L71" s="22">
        <f>IF(VLOOKUP(A71,$U$12:$AD$125,8)=VLOOKUP(A70,$U$12:$AD$125,8),0,VLOOKUP(A71,U$12:$AD$125,8))</f>
        <v>0</v>
      </c>
      <c r="M71" s="8">
        <f>IF(L71&gt;0,VLOOKUP(L71,T$12:$AC$125,7),0)</f>
        <v>0</v>
      </c>
      <c r="N71" s="5">
        <f t="shared" si="5"/>
        <v>0</v>
      </c>
      <c r="O71" s="5">
        <f t="shared" ca="1" si="6"/>
        <v>10915.159999990001</v>
      </c>
      <c r="P71" s="23" t="str">
        <f t="shared" si="11"/>
        <v>A+J=</v>
      </c>
      <c r="Q71" s="56">
        <f t="shared" si="12"/>
        <v>43656</v>
      </c>
      <c r="R71" s="10"/>
      <c r="S71" s="10"/>
      <c r="T71" s="26"/>
      <c r="U71" s="27"/>
      <c r="V71" s="28"/>
      <c r="W71" s="29"/>
      <c r="X71" s="28"/>
      <c r="Y71" s="28"/>
      <c r="Z71" s="37"/>
      <c r="AA71" s="29"/>
      <c r="AB71" s="26"/>
      <c r="AC71" s="31"/>
      <c r="AD71" s="27"/>
      <c r="AE71" s="10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</row>
    <row r="72" spans="1:171" x14ac:dyDescent="0.15">
      <c r="A72" s="101">
        <f t="shared" si="7"/>
        <v>43570</v>
      </c>
      <c r="B72" s="3">
        <f t="shared" ca="1" si="13"/>
        <v>1010915.15999999</v>
      </c>
      <c r="C72" s="5">
        <f t="shared" si="8"/>
        <v>1000000</v>
      </c>
      <c r="D72" s="4">
        <f ca="1">IF(A72&lt;$B$1,VLOOKUP(A72,[1]DI!$A$4:$B$15000,2,FALSE),0)</f>
        <v>6.4000000000000001E-2</v>
      </c>
      <c r="E72" s="5">
        <f t="shared" ca="1" si="1"/>
        <v>2.4620000000000002E-4</v>
      </c>
      <c r="F72" s="21">
        <f t="shared" si="9"/>
        <v>1.05</v>
      </c>
      <c r="G72" s="6">
        <f t="shared" ca="1" si="14"/>
        <v>1.0002585100000001</v>
      </c>
      <c r="H72" s="5">
        <f ca="1">TRUNC(PRODUCT(G$10:G71),15)</f>
        <v>1.01091515723295</v>
      </c>
      <c r="I72" s="5">
        <f t="shared" si="15"/>
        <v>1</v>
      </c>
      <c r="J72" s="5">
        <f t="shared" ca="1" si="3"/>
        <v>1.0109151599999999</v>
      </c>
      <c r="K72" s="5">
        <f t="shared" ca="1" si="4"/>
        <v>10915.159999990001</v>
      </c>
      <c r="L72" s="22">
        <f>IF(VLOOKUP(A72,$U$12:$AD$125,8)=VLOOKUP(A71,$U$12:$AD$125,8),0,VLOOKUP(A72,U$12:$AD$125,8))</f>
        <v>0</v>
      </c>
      <c r="M72" s="8">
        <f>IF(L72&gt;0,VLOOKUP(L72,T$12:$AC$125,7),0)</f>
        <v>0</v>
      </c>
      <c r="N72" s="5">
        <f t="shared" si="5"/>
        <v>0</v>
      </c>
      <c r="O72" s="5">
        <f t="shared" ca="1" si="6"/>
        <v>10915.159999990001</v>
      </c>
      <c r="P72" s="23" t="str">
        <f t="shared" si="11"/>
        <v>A+J=</v>
      </c>
      <c r="Q72" s="56">
        <f t="shared" si="12"/>
        <v>43656</v>
      </c>
      <c r="R72" s="10"/>
      <c r="S72" s="10"/>
      <c r="T72" s="26"/>
      <c r="U72" s="27"/>
      <c r="V72" s="28"/>
      <c r="W72" s="29"/>
      <c r="X72" s="28"/>
      <c r="Y72" s="28"/>
      <c r="Z72" s="37"/>
      <c r="AA72" s="29"/>
      <c r="AB72" s="26"/>
      <c r="AC72" s="31"/>
      <c r="AD72" s="27"/>
      <c r="AE72" s="10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</row>
    <row r="73" spans="1:171" x14ac:dyDescent="0.15">
      <c r="A73" s="101">
        <f t="shared" si="7"/>
        <v>43571</v>
      </c>
      <c r="B73" s="3">
        <f t="shared" ca="1" si="13"/>
        <v>1011176.49</v>
      </c>
      <c r="C73" s="5">
        <f t="shared" si="8"/>
        <v>1000000</v>
      </c>
      <c r="D73" s="4">
        <f ca="1">IF(A73&lt;$B$1,VLOOKUP(A73,[1]DI!$A$4:$B$15000,2,FALSE),0)</f>
        <v>6.4000000000000001E-2</v>
      </c>
      <c r="E73" s="5">
        <f t="shared" ca="1" si="1"/>
        <v>2.4620000000000002E-4</v>
      </c>
      <c r="F73" s="21">
        <f t="shared" si="9"/>
        <v>1.05</v>
      </c>
      <c r="G73" s="6">
        <f t="shared" ca="1" si="14"/>
        <v>1.0002585100000001</v>
      </c>
      <c r="H73" s="5">
        <f ca="1">TRUNC(PRODUCT(G$10:G72),15)</f>
        <v>1.0111764889102499</v>
      </c>
      <c r="I73" s="5">
        <f t="shared" si="15"/>
        <v>1</v>
      </c>
      <c r="J73" s="5">
        <f t="shared" ca="1" si="3"/>
        <v>1.01117649</v>
      </c>
      <c r="K73" s="5">
        <f t="shared" ca="1" si="4"/>
        <v>11176.49</v>
      </c>
      <c r="L73" s="22">
        <f>IF(VLOOKUP(A73,$U$12:$AD$125,8)=VLOOKUP(A72,$U$12:$AD$125,8),0,VLOOKUP(A73,U$12:$AD$125,8))</f>
        <v>0</v>
      </c>
      <c r="M73" s="8">
        <f>IF(L73&gt;0,VLOOKUP(L73,T$12:$AC$125,7),0)</f>
        <v>0</v>
      </c>
      <c r="N73" s="5">
        <f t="shared" si="5"/>
        <v>0</v>
      </c>
      <c r="O73" s="5">
        <f t="shared" ca="1" si="6"/>
        <v>11176.49</v>
      </c>
      <c r="P73" s="23" t="str">
        <f t="shared" si="11"/>
        <v>A+J=</v>
      </c>
      <c r="Q73" s="56">
        <f t="shared" si="12"/>
        <v>43656</v>
      </c>
      <c r="R73" s="10"/>
      <c r="S73" s="10"/>
      <c r="T73" s="26"/>
      <c r="U73" s="27"/>
      <c r="V73" s="28"/>
      <c r="W73" s="29"/>
      <c r="X73" s="28"/>
      <c r="Y73" s="28"/>
      <c r="Z73" s="37"/>
      <c r="AA73" s="29"/>
      <c r="AB73" s="26"/>
      <c r="AC73" s="31"/>
      <c r="AD73" s="27"/>
      <c r="AE73" s="10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</row>
    <row r="74" spans="1:171" x14ac:dyDescent="0.15">
      <c r="A74" s="101">
        <f t="shared" si="7"/>
        <v>43572</v>
      </c>
      <c r="B74" s="3">
        <f t="shared" ca="1" si="13"/>
        <v>1011437.89</v>
      </c>
      <c r="C74" s="5">
        <f t="shared" si="8"/>
        <v>1000000</v>
      </c>
      <c r="D74" s="4">
        <f ca="1">IF(A74&lt;$B$1,VLOOKUP(A74,[1]DI!$A$4:$B$15000,2,FALSE),0)</f>
        <v>6.4000000000000001E-2</v>
      </c>
      <c r="E74" s="5">
        <f t="shared" ref="E74:E137" ca="1" si="16">ROUND((((1+D74)^(1/252)-1)),8)</f>
        <v>2.4620000000000002E-4</v>
      </c>
      <c r="F74" s="21">
        <f t="shared" si="9"/>
        <v>1.05</v>
      </c>
      <c r="G74" s="6">
        <f t="shared" ca="1" si="14"/>
        <v>1.0002585100000001</v>
      </c>
      <c r="H74" s="5">
        <f ca="1">TRUNC(PRODUCT(G$10:G73),15)</f>
        <v>1.01143788814439</v>
      </c>
      <c r="I74" s="5">
        <f t="shared" si="15"/>
        <v>1</v>
      </c>
      <c r="J74" s="5">
        <f t="shared" ref="J74:J137" ca="1" si="17">ROUND(TRUNC(H74/I74,15),8)</f>
        <v>1.0114378900000001</v>
      </c>
      <c r="K74" s="5">
        <f t="shared" ref="K74:K137" ca="1" si="18">TRUNC((C74*(J74-1)),8)</f>
        <v>11437.89</v>
      </c>
      <c r="L74" s="22">
        <f>IF(VLOOKUP(A74,$U$12:$AD$125,8)=VLOOKUP(A73,$U$12:$AD$125,8),0,VLOOKUP(A74,U$12:$AD$125,8))</f>
        <v>0</v>
      </c>
      <c r="M74" s="8">
        <f>IF(L74&gt;0,VLOOKUP(L74,T$12:$AC$125,7),0)</f>
        <v>0</v>
      </c>
      <c r="N74" s="5">
        <f t="shared" ref="N74:N137" si="19">IF(M74&gt;0,(C$10*M74),0)</f>
        <v>0</v>
      </c>
      <c r="O74" s="5">
        <f t="shared" ref="O74:O137" ca="1" si="20">(K74+N74)</f>
        <v>11437.89</v>
      </c>
      <c r="P74" s="23" t="str">
        <f t="shared" si="11"/>
        <v>A+J=</v>
      </c>
      <c r="Q74" s="56">
        <f t="shared" si="12"/>
        <v>43656</v>
      </c>
      <c r="R74" s="10"/>
      <c r="S74" s="10"/>
      <c r="T74" s="26"/>
      <c r="U74" s="27"/>
      <c r="V74" s="28"/>
      <c r="W74" s="29"/>
      <c r="X74" s="28"/>
      <c r="Y74" s="28"/>
      <c r="Z74" s="37"/>
      <c r="AA74" s="29"/>
      <c r="AB74" s="26"/>
      <c r="AC74" s="31"/>
      <c r="AD74" s="27"/>
      <c r="AE74" s="10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</row>
    <row r="75" spans="1:171" x14ac:dyDescent="0.15">
      <c r="A75" s="101">
        <f t="shared" ref="A75:A138" si="21">(A74+1)</f>
        <v>43573</v>
      </c>
      <c r="B75" s="3">
        <f t="shared" ca="1" si="13"/>
        <v>1011699.35</v>
      </c>
      <c r="C75" s="5">
        <f t="shared" ref="C75:C138" si="22">TRUNC(C74-N74,8)</f>
        <v>1000000</v>
      </c>
      <c r="D75" s="4">
        <f ca="1">IF(A75&lt;$B$1,VLOOKUP(A75,[1]DI!$A$4:$B$15000,2,FALSE),0)</f>
        <v>6.4000000000000001E-2</v>
      </c>
      <c r="E75" s="5">
        <f t="shared" ca="1" si="16"/>
        <v>2.4620000000000002E-4</v>
      </c>
      <c r="F75" s="21">
        <f t="shared" ref="F75:F138" si="23">F74</f>
        <v>1.05</v>
      </c>
      <c r="G75" s="6">
        <f t="shared" ca="1" si="14"/>
        <v>1.0002585100000001</v>
      </c>
      <c r="H75" s="5">
        <f ca="1">TRUNC(PRODUCT(G$10:G74),15)</f>
        <v>1.0116993549528599</v>
      </c>
      <c r="I75" s="5">
        <f t="shared" si="15"/>
        <v>1</v>
      </c>
      <c r="J75" s="5">
        <f t="shared" ca="1" si="17"/>
        <v>1.01169935</v>
      </c>
      <c r="K75" s="5">
        <f t="shared" ca="1" si="18"/>
        <v>11699.35</v>
      </c>
      <c r="L75" s="22">
        <f>IF(VLOOKUP(A75,$U$12:$AD$125,8)=VLOOKUP(A74,$U$12:$AD$125,8),0,VLOOKUP(A75,U$12:$AD$125,8))</f>
        <v>0</v>
      </c>
      <c r="M75" s="8">
        <f>IF(L75&gt;0,VLOOKUP(L75,T$12:$AC$125,7),0)</f>
        <v>0</v>
      </c>
      <c r="N75" s="5">
        <f t="shared" si="19"/>
        <v>0</v>
      </c>
      <c r="O75" s="5">
        <f t="shared" ca="1" si="20"/>
        <v>11699.35</v>
      </c>
      <c r="P75" s="23" t="str">
        <f t="shared" ref="P75:P138" si="24">IF(L74&gt;0,VLOOKUP(A74,$U$12:$AD$125,9),P74)</f>
        <v>A+J=</v>
      </c>
      <c r="Q75" s="56">
        <f t="shared" ref="Q75:Q138" si="25">IF(L74&gt;0,VLOOKUP(A74,$U$12:$AD$125,10),Q74)</f>
        <v>43656</v>
      </c>
      <c r="R75" s="10"/>
      <c r="S75" s="10"/>
      <c r="T75" s="26"/>
      <c r="U75" s="27"/>
      <c r="V75" s="28"/>
      <c r="W75" s="29"/>
      <c r="X75" s="28"/>
      <c r="Y75" s="28"/>
      <c r="Z75" s="37"/>
      <c r="AA75" s="29"/>
      <c r="AB75" s="26"/>
      <c r="AC75" s="31"/>
      <c r="AD75" s="27"/>
      <c r="AE75" s="10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</row>
    <row r="76" spans="1:171" x14ac:dyDescent="0.15">
      <c r="A76" s="101">
        <f t="shared" si="21"/>
        <v>43574</v>
      </c>
      <c r="B76" s="3">
        <f t="shared" ref="B76:B139" ca="1" si="26">IF(A76&lt;=TODAY(),C76+K76,IF(AND(A76&gt;TODAY(),A76&lt;=$B$1),IF(VLOOKUP(TODAY(),$A$10:$D$5000,4,FALSE)=0,"n.d",C76+K76),"n.d"))</f>
        <v>1011960.88999999</v>
      </c>
      <c r="C76" s="5">
        <f t="shared" si="22"/>
        <v>1000000</v>
      </c>
      <c r="D76" s="4">
        <f ca="1">IF(A76&lt;$B$1,VLOOKUP(A76,[1]DI!$A$4:$B$15000,2,FALSE),0)</f>
        <v>0</v>
      </c>
      <c r="E76" s="5">
        <f t="shared" ca="1" si="16"/>
        <v>0</v>
      </c>
      <c r="F76" s="21">
        <f t="shared" si="23"/>
        <v>1.05</v>
      </c>
      <c r="G76" s="6">
        <f t="shared" ref="G76:G139" ca="1" si="27">TRUNC((1+(E76*F76)),15)</f>
        <v>1</v>
      </c>
      <c r="H76" s="5">
        <f ca="1">TRUNC(PRODUCT(G$10:G75),15)</f>
        <v>1.01196088935311</v>
      </c>
      <c r="I76" s="5">
        <f t="shared" ref="I76:I139" si="28">IF(OR(L75&gt;0,L75="E"),H75,I75)</f>
        <v>1</v>
      </c>
      <c r="J76" s="5">
        <f t="shared" ca="1" si="17"/>
        <v>1.0119608899999999</v>
      </c>
      <c r="K76" s="5">
        <f t="shared" ca="1" si="18"/>
        <v>11960.88999999</v>
      </c>
      <c r="L76" s="22">
        <f>IF(VLOOKUP(A76,$U$12:$AD$125,8)=VLOOKUP(A75,$U$12:$AD$125,8),0,VLOOKUP(A76,U$12:$AD$125,8))</f>
        <v>0</v>
      </c>
      <c r="M76" s="8">
        <f>IF(L76&gt;0,VLOOKUP(L76,T$12:$AC$125,7),0)</f>
        <v>0</v>
      </c>
      <c r="N76" s="5">
        <f t="shared" si="19"/>
        <v>0</v>
      </c>
      <c r="O76" s="5">
        <f t="shared" ca="1" si="20"/>
        <v>11960.88999999</v>
      </c>
      <c r="P76" s="23" t="str">
        <f t="shared" si="24"/>
        <v>A+J=</v>
      </c>
      <c r="Q76" s="56">
        <f t="shared" si="25"/>
        <v>43656</v>
      </c>
      <c r="R76" s="10"/>
      <c r="S76" s="10"/>
      <c r="T76" s="26"/>
      <c r="U76" s="27"/>
      <c r="V76" s="28"/>
      <c r="W76" s="29"/>
      <c r="X76" s="28"/>
      <c r="Y76" s="28"/>
      <c r="Z76" s="37"/>
      <c r="AA76" s="29"/>
      <c r="AB76" s="26"/>
      <c r="AC76" s="31"/>
      <c r="AD76" s="27"/>
      <c r="AE76" s="10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</row>
    <row r="77" spans="1:171" x14ac:dyDescent="0.15">
      <c r="A77" s="101">
        <f t="shared" si="21"/>
        <v>43575</v>
      </c>
      <c r="B77" s="3">
        <f t="shared" ca="1" si="26"/>
        <v>1011960.88999999</v>
      </c>
      <c r="C77" s="5">
        <f t="shared" si="22"/>
        <v>1000000</v>
      </c>
      <c r="D77" s="4">
        <f ca="1">IF(A77&lt;$B$1,VLOOKUP(A77,[1]DI!$A$4:$B$15000,2,FALSE),0)</f>
        <v>0</v>
      </c>
      <c r="E77" s="5">
        <f t="shared" ca="1" si="16"/>
        <v>0</v>
      </c>
      <c r="F77" s="21">
        <f t="shared" si="23"/>
        <v>1.05</v>
      </c>
      <c r="G77" s="6">
        <f t="shared" ca="1" si="27"/>
        <v>1</v>
      </c>
      <c r="H77" s="5">
        <f ca="1">TRUNC(PRODUCT(G$10:G76),15)</f>
        <v>1.01196088935311</v>
      </c>
      <c r="I77" s="5">
        <f t="shared" si="28"/>
        <v>1</v>
      </c>
      <c r="J77" s="5">
        <f t="shared" ca="1" si="17"/>
        <v>1.0119608899999999</v>
      </c>
      <c r="K77" s="5">
        <f t="shared" ca="1" si="18"/>
        <v>11960.88999999</v>
      </c>
      <c r="L77" s="22">
        <f>IF(VLOOKUP(A77,$U$12:$AD$125,8)=VLOOKUP(A76,$U$12:$AD$125,8),0,VLOOKUP(A77,U$12:$AD$125,8))</f>
        <v>0</v>
      </c>
      <c r="M77" s="8">
        <f>IF(L77&gt;0,VLOOKUP(L77,T$12:$AC$125,7),0)</f>
        <v>0</v>
      </c>
      <c r="N77" s="5">
        <f t="shared" si="19"/>
        <v>0</v>
      </c>
      <c r="O77" s="5">
        <f t="shared" ca="1" si="20"/>
        <v>11960.88999999</v>
      </c>
      <c r="P77" s="23" t="str">
        <f t="shared" si="24"/>
        <v>A+J=</v>
      </c>
      <c r="Q77" s="56">
        <f t="shared" si="25"/>
        <v>43656</v>
      </c>
      <c r="R77" s="10"/>
      <c r="S77" s="10"/>
      <c r="T77" s="26"/>
      <c r="U77" s="27"/>
      <c r="V77" s="28"/>
      <c r="W77" s="29"/>
      <c r="X77" s="28"/>
      <c r="Y77" s="28"/>
      <c r="Z77" s="37"/>
      <c r="AA77" s="29"/>
      <c r="AB77" s="26"/>
      <c r="AC77" s="31"/>
      <c r="AD77" s="27"/>
      <c r="AE77" s="10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</row>
    <row r="78" spans="1:171" x14ac:dyDescent="0.15">
      <c r="A78" s="101">
        <f t="shared" si="21"/>
        <v>43576</v>
      </c>
      <c r="B78" s="3">
        <f t="shared" ca="1" si="26"/>
        <v>1011960.88999999</v>
      </c>
      <c r="C78" s="5">
        <f t="shared" si="22"/>
        <v>1000000</v>
      </c>
      <c r="D78" s="4">
        <f ca="1">IF(A78&lt;$B$1,VLOOKUP(A78,[1]DI!$A$4:$B$15000,2,FALSE),0)</f>
        <v>0</v>
      </c>
      <c r="E78" s="5">
        <f t="shared" ca="1" si="16"/>
        <v>0</v>
      </c>
      <c r="F78" s="21">
        <f t="shared" si="23"/>
        <v>1.05</v>
      </c>
      <c r="G78" s="6">
        <f t="shared" ca="1" si="27"/>
        <v>1</v>
      </c>
      <c r="H78" s="5">
        <f ca="1">TRUNC(PRODUCT(G$10:G77),15)</f>
        <v>1.01196088935311</v>
      </c>
      <c r="I78" s="5">
        <f t="shared" si="28"/>
        <v>1</v>
      </c>
      <c r="J78" s="5">
        <f t="shared" ca="1" si="17"/>
        <v>1.0119608899999999</v>
      </c>
      <c r="K78" s="5">
        <f t="shared" ca="1" si="18"/>
        <v>11960.88999999</v>
      </c>
      <c r="L78" s="22">
        <f>IF(VLOOKUP(A78,$U$12:$AD$125,8)=VLOOKUP(A77,$U$12:$AD$125,8),0,VLOOKUP(A78,U$12:$AD$125,8))</f>
        <v>0</v>
      </c>
      <c r="M78" s="8">
        <f>IF(L78&gt;0,VLOOKUP(L78,T$12:$AC$125,7),0)</f>
        <v>0</v>
      </c>
      <c r="N78" s="5">
        <f t="shared" si="19"/>
        <v>0</v>
      </c>
      <c r="O78" s="5">
        <f t="shared" ca="1" si="20"/>
        <v>11960.88999999</v>
      </c>
      <c r="P78" s="23" t="str">
        <f t="shared" si="24"/>
        <v>A+J=</v>
      </c>
      <c r="Q78" s="56">
        <f t="shared" si="25"/>
        <v>43656</v>
      </c>
      <c r="R78" s="10"/>
      <c r="S78" s="10"/>
      <c r="T78" s="26"/>
      <c r="U78" s="27"/>
      <c r="V78" s="28"/>
      <c r="W78" s="29"/>
      <c r="X78" s="28"/>
      <c r="Y78" s="28"/>
      <c r="Z78" s="37"/>
      <c r="AA78" s="29"/>
      <c r="AB78" s="26"/>
      <c r="AC78" s="31"/>
      <c r="AD78" s="27"/>
      <c r="AE78" s="10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</row>
    <row r="79" spans="1:171" x14ac:dyDescent="0.15">
      <c r="A79" s="101">
        <f t="shared" si="21"/>
        <v>43577</v>
      </c>
      <c r="B79" s="3">
        <f t="shared" ca="1" si="26"/>
        <v>1011960.88999999</v>
      </c>
      <c r="C79" s="5">
        <f t="shared" si="22"/>
        <v>1000000</v>
      </c>
      <c r="D79" s="4">
        <f ca="1">IF(A79&lt;$B$1,VLOOKUP(A79,[1]DI!$A$4:$B$15000,2,FALSE),0)</f>
        <v>6.4000000000000001E-2</v>
      </c>
      <c r="E79" s="5">
        <f t="shared" ca="1" si="16"/>
        <v>2.4620000000000002E-4</v>
      </c>
      <c r="F79" s="21">
        <f t="shared" si="23"/>
        <v>1.05</v>
      </c>
      <c r="G79" s="6">
        <f t="shared" ca="1" si="27"/>
        <v>1.0002585100000001</v>
      </c>
      <c r="H79" s="5">
        <f ca="1">TRUNC(PRODUCT(G$10:G78),15)</f>
        <v>1.01196088935311</v>
      </c>
      <c r="I79" s="5">
        <f t="shared" si="28"/>
        <v>1</v>
      </c>
      <c r="J79" s="5">
        <f t="shared" ca="1" si="17"/>
        <v>1.0119608899999999</v>
      </c>
      <c r="K79" s="5">
        <f t="shared" ca="1" si="18"/>
        <v>11960.88999999</v>
      </c>
      <c r="L79" s="22">
        <f>IF(VLOOKUP(A79,$U$12:$AD$125,8)=VLOOKUP(A78,$U$12:$AD$125,8),0,VLOOKUP(A79,U$12:$AD$125,8))</f>
        <v>0</v>
      </c>
      <c r="M79" s="8">
        <f>IF(L79&gt;0,VLOOKUP(L79,T$12:$AC$125,7),0)</f>
        <v>0</v>
      </c>
      <c r="N79" s="5">
        <f t="shared" si="19"/>
        <v>0</v>
      </c>
      <c r="O79" s="5">
        <f t="shared" ca="1" si="20"/>
        <v>11960.88999999</v>
      </c>
      <c r="P79" s="23" t="str">
        <f t="shared" si="24"/>
        <v>A+J=</v>
      </c>
      <c r="Q79" s="56">
        <f t="shared" si="25"/>
        <v>43656</v>
      </c>
      <c r="R79" s="10"/>
      <c r="S79" s="10"/>
      <c r="T79" s="26"/>
      <c r="U79" s="27"/>
      <c r="V79" s="28"/>
      <c r="W79" s="29"/>
      <c r="X79" s="28"/>
      <c r="Y79" s="28"/>
      <c r="Z79" s="37"/>
      <c r="AA79" s="29"/>
      <c r="AB79" s="26"/>
      <c r="AC79" s="31"/>
      <c r="AD79" s="27"/>
      <c r="AE79" s="10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</row>
    <row r="80" spans="1:171" x14ac:dyDescent="0.15">
      <c r="A80" s="101">
        <f t="shared" si="21"/>
        <v>43578</v>
      </c>
      <c r="B80" s="3">
        <f t="shared" ca="1" si="26"/>
        <v>1012222.49</v>
      </c>
      <c r="C80" s="5">
        <f t="shared" si="22"/>
        <v>1000000</v>
      </c>
      <c r="D80" s="4">
        <f ca="1">IF(A80&lt;$B$1,VLOOKUP(A80,[1]DI!$A$4:$B$15000,2,FALSE),0)</f>
        <v>6.4000000000000001E-2</v>
      </c>
      <c r="E80" s="5">
        <f t="shared" ca="1" si="16"/>
        <v>2.4620000000000002E-4</v>
      </c>
      <c r="F80" s="21">
        <f t="shared" si="23"/>
        <v>1.05</v>
      </c>
      <c r="G80" s="6">
        <f t="shared" ca="1" si="27"/>
        <v>1.0002585100000001</v>
      </c>
      <c r="H80" s="5">
        <f ca="1">TRUNC(PRODUCT(G$10:G79),15)</f>
        <v>1.0122224913626101</v>
      </c>
      <c r="I80" s="5">
        <f t="shared" si="28"/>
        <v>1</v>
      </c>
      <c r="J80" s="5">
        <f t="shared" ca="1" si="17"/>
        <v>1.0122224900000001</v>
      </c>
      <c r="K80" s="5">
        <f t="shared" ca="1" si="18"/>
        <v>12222.49</v>
      </c>
      <c r="L80" s="22">
        <f>IF(VLOOKUP(A80,$U$12:$AD$125,8)=VLOOKUP(A79,$U$12:$AD$125,8),0,VLOOKUP(A80,U$12:$AD$125,8))</f>
        <v>0</v>
      </c>
      <c r="M80" s="8">
        <f>IF(L80&gt;0,VLOOKUP(L80,T$12:$AC$125,7),0)</f>
        <v>0</v>
      </c>
      <c r="N80" s="5">
        <f t="shared" si="19"/>
        <v>0</v>
      </c>
      <c r="O80" s="5">
        <f t="shared" ca="1" si="20"/>
        <v>12222.49</v>
      </c>
      <c r="P80" s="23" t="str">
        <f t="shared" si="24"/>
        <v>A+J=</v>
      </c>
      <c r="Q80" s="56">
        <f t="shared" si="25"/>
        <v>43656</v>
      </c>
      <c r="R80" s="10"/>
      <c r="S80" s="10"/>
      <c r="T80" s="26"/>
      <c r="U80" s="27"/>
      <c r="V80" s="28"/>
      <c r="W80" s="29"/>
      <c r="X80" s="28"/>
      <c r="Y80" s="28"/>
      <c r="Z80" s="37"/>
      <c r="AA80" s="29"/>
      <c r="AB80" s="26"/>
      <c r="AC80" s="31"/>
      <c r="AD80" s="27"/>
      <c r="AE80" s="10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</row>
    <row r="81" spans="1:168" x14ac:dyDescent="0.15">
      <c r="A81" s="101">
        <f t="shared" si="21"/>
        <v>43579</v>
      </c>
      <c r="B81" s="3">
        <f t="shared" ca="1" si="26"/>
        <v>1012484.16</v>
      </c>
      <c r="C81" s="5">
        <f t="shared" si="22"/>
        <v>1000000</v>
      </c>
      <c r="D81" s="4">
        <f ca="1">IF(A81&lt;$B$1,VLOOKUP(A81,[1]DI!$A$4:$B$15000,2,FALSE),0)</f>
        <v>6.4000000000000001E-2</v>
      </c>
      <c r="E81" s="5">
        <f t="shared" ca="1" si="16"/>
        <v>2.4620000000000002E-4</v>
      </c>
      <c r="F81" s="21">
        <f t="shared" si="23"/>
        <v>1.05</v>
      </c>
      <c r="G81" s="6">
        <f t="shared" ca="1" si="27"/>
        <v>1.0002585100000001</v>
      </c>
      <c r="H81" s="5">
        <f ca="1">TRUNC(PRODUCT(G$10:G80),15)</f>
        <v>1.01248416099886</v>
      </c>
      <c r="I81" s="5">
        <f t="shared" si="28"/>
        <v>1</v>
      </c>
      <c r="J81" s="5">
        <f t="shared" ca="1" si="17"/>
        <v>1.0124841600000001</v>
      </c>
      <c r="K81" s="5">
        <f t="shared" ca="1" si="18"/>
        <v>12484.16</v>
      </c>
      <c r="L81" s="22">
        <f>IF(VLOOKUP(A81,$U$12:$AD$125,8)=VLOOKUP(A80,$U$12:$AD$125,8),0,VLOOKUP(A81,U$12:$AD$125,8))</f>
        <v>0</v>
      </c>
      <c r="M81" s="8">
        <f>IF(L81&gt;0,VLOOKUP(L81,T$12:$AC$125,7),0)</f>
        <v>0</v>
      </c>
      <c r="N81" s="5">
        <f t="shared" si="19"/>
        <v>0</v>
      </c>
      <c r="O81" s="5">
        <f t="shared" ca="1" si="20"/>
        <v>12484.16</v>
      </c>
      <c r="P81" s="23" t="str">
        <f t="shared" si="24"/>
        <v>A+J=</v>
      </c>
      <c r="Q81" s="56">
        <f t="shared" si="25"/>
        <v>43656</v>
      </c>
      <c r="R81" s="10"/>
      <c r="S81" s="10"/>
      <c r="T81" s="26"/>
      <c r="U81" s="27"/>
      <c r="V81" s="28"/>
      <c r="W81" s="29"/>
      <c r="X81" s="28"/>
      <c r="Y81" s="28"/>
      <c r="Z81" s="37"/>
      <c r="AA81" s="29"/>
      <c r="AB81" s="26"/>
      <c r="AC81" s="31"/>
      <c r="AD81" s="27"/>
      <c r="AE81" s="10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</row>
    <row r="82" spans="1:168" x14ac:dyDescent="0.15">
      <c r="A82" s="101">
        <f t="shared" si="21"/>
        <v>43580</v>
      </c>
      <c r="B82" s="3">
        <f t="shared" ca="1" si="26"/>
        <v>1012745.9</v>
      </c>
      <c r="C82" s="5">
        <f t="shared" si="22"/>
        <v>1000000</v>
      </c>
      <c r="D82" s="4">
        <f ca="1">IF(A82&lt;$B$1,VLOOKUP(A82,[1]DI!$A$4:$B$15000,2,FALSE),0)</f>
        <v>6.4000000000000001E-2</v>
      </c>
      <c r="E82" s="5">
        <f t="shared" ca="1" si="16"/>
        <v>2.4620000000000002E-4</v>
      </c>
      <c r="F82" s="21">
        <f t="shared" si="23"/>
        <v>1.05</v>
      </c>
      <c r="G82" s="6">
        <f t="shared" ca="1" si="27"/>
        <v>1.0002585100000001</v>
      </c>
      <c r="H82" s="5">
        <f ca="1">TRUNC(PRODUCT(G$10:G81),15)</f>
        <v>1.01274589827932</v>
      </c>
      <c r="I82" s="5">
        <f t="shared" si="28"/>
        <v>1</v>
      </c>
      <c r="J82" s="5">
        <f t="shared" ca="1" si="17"/>
        <v>1.0127459000000001</v>
      </c>
      <c r="K82" s="5">
        <f t="shared" ca="1" si="18"/>
        <v>12745.9</v>
      </c>
      <c r="L82" s="22">
        <f>IF(VLOOKUP(A82,$U$12:$AD$125,8)=VLOOKUP(A81,$U$12:$AD$125,8),0,VLOOKUP(A82,U$12:$AD$125,8))</f>
        <v>0</v>
      </c>
      <c r="M82" s="8">
        <f>IF(L82&gt;0,VLOOKUP(L82,T$12:$AC$125,7),0)</f>
        <v>0</v>
      </c>
      <c r="N82" s="5">
        <f t="shared" si="19"/>
        <v>0</v>
      </c>
      <c r="O82" s="5">
        <f t="shared" ca="1" si="20"/>
        <v>12745.9</v>
      </c>
      <c r="P82" s="23" t="str">
        <f t="shared" si="24"/>
        <v>A+J=</v>
      </c>
      <c r="Q82" s="56">
        <f t="shared" si="25"/>
        <v>43656</v>
      </c>
      <c r="R82" s="10"/>
      <c r="S82" s="10"/>
      <c r="T82" s="26"/>
      <c r="U82" s="27"/>
      <c r="V82" s="28"/>
      <c r="W82" s="29"/>
      <c r="X82" s="28"/>
      <c r="Y82" s="28"/>
      <c r="Z82" s="37"/>
      <c r="AA82" s="29"/>
      <c r="AB82" s="26"/>
      <c r="AC82" s="31"/>
      <c r="AD82" s="27"/>
      <c r="AE82" s="10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</row>
    <row r="83" spans="1:168" x14ac:dyDescent="0.15">
      <c r="A83" s="101">
        <f t="shared" si="21"/>
        <v>43581</v>
      </c>
      <c r="B83" s="3">
        <f t="shared" ca="1" si="26"/>
        <v>1013007.7</v>
      </c>
      <c r="C83" s="5">
        <f t="shared" si="22"/>
        <v>1000000</v>
      </c>
      <c r="D83" s="4">
        <f ca="1">IF(A83&lt;$B$1,VLOOKUP(A83,[1]DI!$A$4:$B$15000,2,FALSE),0)</f>
        <v>6.4000000000000001E-2</v>
      </c>
      <c r="E83" s="5">
        <f t="shared" ca="1" si="16"/>
        <v>2.4620000000000002E-4</v>
      </c>
      <c r="F83" s="21">
        <f t="shared" si="23"/>
        <v>1.05</v>
      </c>
      <c r="G83" s="6">
        <f t="shared" ca="1" si="27"/>
        <v>1.0002585100000001</v>
      </c>
      <c r="H83" s="5">
        <f ca="1">TRUNC(PRODUCT(G$10:G82),15)</f>
        <v>1.0130077032214799</v>
      </c>
      <c r="I83" s="5">
        <f t="shared" si="28"/>
        <v>1</v>
      </c>
      <c r="J83" s="5">
        <f t="shared" ca="1" si="17"/>
        <v>1.0130077</v>
      </c>
      <c r="K83" s="5">
        <f t="shared" ca="1" si="18"/>
        <v>13007.7</v>
      </c>
      <c r="L83" s="22">
        <f>IF(VLOOKUP(A83,$U$12:$AD$125,8)=VLOOKUP(A82,$U$12:$AD$125,8),0,VLOOKUP(A83,U$12:$AD$125,8))</f>
        <v>0</v>
      </c>
      <c r="M83" s="8">
        <f>IF(L83&gt;0,VLOOKUP(L83,T$12:$AC$125,7),0)</f>
        <v>0</v>
      </c>
      <c r="N83" s="5">
        <f t="shared" si="19"/>
        <v>0</v>
      </c>
      <c r="O83" s="5">
        <f t="shared" ca="1" si="20"/>
        <v>13007.7</v>
      </c>
      <c r="P83" s="23" t="str">
        <f t="shared" si="24"/>
        <v>A+J=</v>
      </c>
      <c r="Q83" s="56">
        <f t="shared" si="25"/>
        <v>43656</v>
      </c>
      <c r="R83" s="10"/>
      <c r="S83" s="10"/>
      <c r="T83" s="26"/>
      <c r="U83" s="27"/>
      <c r="V83" s="28"/>
      <c r="W83" s="29"/>
      <c r="X83" s="28"/>
      <c r="Y83" s="28"/>
      <c r="Z83" s="37"/>
      <c r="AA83" s="29"/>
      <c r="AB83" s="26"/>
      <c r="AC83" s="31"/>
      <c r="AD83" s="27"/>
      <c r="AE83" s="10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</row>
    <row r="84" spans="1:168" x14ac:dyDescent="0.15">
      <c r="A84" s="101">
        <f t="shared" si="21"/>
        <v>43582</v>
      </c>
      <c r="B84" s="3">
        <f t="shared" ca="1" si="26"/>
        <v>1013269.58</v>
      </c>
      <c r="C84" s="5">
        <f t="shared" si="22"/>
        <v>1000000</v>
      </c>
      <c r="D84" s="4">
        <f ca="1">IF(A84&lt;$B$1,VLOOKUP(A84,[1]DI!$A$4:$B$15000,2,FALSE),0)</f>
        <v>0</v>
      </c>
      <c r="E84" s="5">
        <f t="shared" ca="1" si="16"/>
        <v>0</v>
      </c>
      <c r="F84" s="21">
        <f t="shared" si="23"/>
        <v>1.05</v>
      </c>
      <c r="G84" s="6">
        <f t="shared" ca="1" si="27"/>
        <v>1</v>
      </c>
      <c r="H84" s="5">
        <f ca="1">TRUNC(PRODUCT(G$10:G83),15)</f>
        <v>1.0132695758428401</v>
      </c>
      <c r="I84" s="5">
        <f t="shared" si="28"/>
        <v>1</v>
      </c>
      <c r="J84" s="5">
        <f t="shared" ca="1" si="17"/>
        <v>1.01326958</v>
      </c>
      <c r="K84" s="5">
        <f t="shared" ca="1" si="18"/>
        <v>13269.58</v>
      </c>
      <c r="L84" s="22">
        <f>IF(VLOOKUP(A84,$U$12:$AD$125,8)=VLOOKUP(A83,$U$12:$AD$125,8),0,VLOOKUP(A84,U$12:$AD$125,8))</f>
        <v>0</v>
      </c>
      <c r="M84" s="8">
        <f>IF(L84&gt;0,VLOOKUP(L84,T$12:$AC$125,7),0)</f>
        <v>0</v>
      </c>
      <c r="N84" s="5">
        <f t="shared" si="19"/>
        <v>0</v>
      </c>
      <c r="O84" s="5">
        <f t="shared" ca="1" si="20"/>
        <v>13269.58</v>
      </c>
      <c r="P84" s="23" t="str">
        <f t="shared" si="24"/>
        <v>A+J=</v>
      </c>
      <c r="Q84" s="56">
        <f t="shared" si="25"/>
        <v>43656</v>
      </c>
      <c r="R84" s="10"/>
      <c r="S84" s="10"/>
      <c r="T84" s="26"/>
      <c r="U84" s="27"/>
      <c r="V84" s="28"/>
      <c r="W84" s="29"/>
      <c r="X84" s="28"/>
      <c r="Y84" s="28"/>
      <c r="Z84" s="37"/>
      <c r="AA84" s="29"/>
      <c r="AB84" s="26"/>
      <c r="AC84" s="31"/>
      <c r="AD84" s="27"/>
      <c r="AE84" s="10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</row>
    <row r="85" spans="1:168" x14ac:dyDescent="0.15">
      <c r="A85" s="101">
        <f t="shared" si="21"/>
        <v>43583</v>
      </c>
      <c r="B85" s="3">
        <f t="shared" ca="1" si="26"/>
        <v>1013269.58</v>
      </c>
      <c r="C85" s="5">
        <f t="shared" si="22"/>
        <v>1000000</v>
      </c>
      <c r="D85" s="4">
        <f ca="1">IF(A85&lt;$B$1,VLOOKUP(A85,[1]DI!$A$4:$B$15000,2,FALSE),0)</f>
        <v>0</v>
      </c>
      <c r="E85" s="5">
        <f t="shared" ca="1" si="16"/>
        <v>0</v>
      </c>
      <c r="F85" s="21">
        <f t="shared" si="23"/>
        <v>1.05</v>
      </c>
      <c r="G85" s="6">
        <f t="shared" ca="1" si="27"/>
        <v>1</v>
      </c>
      <c r="H85" s="5">
        <f ca="1">TRUNC(PRODUCT(G$10:G84),15)</f>
        <v>1.0132695758428401</v>
      </c>
      <c r="I85" s="5">
        <f t="shared" si="28"/>
        <v>1</v>
      </c>
      <c r="J85" s="5">
        <f t="shared" ca="1" si="17"/>
        <v>1.01326958</v>
      </c>
      <c r="K85" s="5">
        <f t="shared" ca="1" si="18"/>
        <v>13269.58</v>
      </c>
      <c r="L85" s="22">
        <f>IF(VLOOKUP(A85,$U$12:$AD$125,8)=VLOOKUP(A84,$U$12:$AD$125,8),0,VLOOKUP(A85,U$12:$AD$125,8))</f>
        <v>0</v>
      </c>
      <c r="M85" s="8">
        <f>IF(L85&gt;0,VLOOKUP(L85,T$12:$AC$125,7),0)</f>
        <v>0</v>
      </c>
      <c r="N85" s="5">
        <f t="shared" si="19"/>
        <v>0</v>
      </c>
      <c r="O85" s="5">
        <f t="shared" ca="1" si="20"/>
        <v>13269.58</v>
      </c>
      <c r="P85" s="23" t="str">
        <f t="shared" si="24"/>
        <v>A+J=</v>
      </c>
      <c r="Q85" s="56">
        <f t="shared" si="25"/>
        <v>43656</v>
      </c>
      <c r="R85" s="10"/>
      <c r="S85" s="10"/>
      <c r="T85" s="26"/>
      <c r="U85" s="27"/>
      <c r="V85" s="28"/>
      <c r="W85" s="29"/>
      <c r="X85" s="28"/>
      <c r="Y85" s="28"/>
      <c r="Z85" s="37"/>
      <c r="AA85" s="29"/>
      <c r="AB85" s="26"/>
      <c r="AC85" s="31"/>
      <c r="AD85" s="27"/>
      <c r="AE85" s="10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</row>
    <row r="86" spans="1:168" x14ac:dyDescent="0.15">
      <c r="A86" s="101">
        <f t="shared" si="21"/>
        <v>43584</v>
      </c>
      <c r="B86" s="3">
        <f t="shared" ca="1" si="26"/>
        <v>1013269.58</v>
      </c>
      <c r="C86" s="5">
        <f t="shared" si="22"/>
        <v>1000000</v>
      </c>
      <c r="D86" s="4">
        <f ca="1">IF(A86&lt;$B$1,VLOOKUP(A86,[1]DI!$A$4:$B$15000,2,FALSE),0)</f>
        <v>6.4000000000000001E-2</v>
      </c>
      <c r="E86" s="5">
        <f t="shared" ca="1" si="16"/>
        <v>2.4620000000000002E-4</v>
      </c>
      <c r="F86" s="21">
        <f t="shared" si="23"/>
        <v>1.05</v>
      </c>
      <c r="G86" s="6">
        <f t="shared" ca="1" si="27"/>
        <v>1.0002585100000001</v>
      </c>
      <c r="H86" s="5">
        <f ca="1">TRUNC(PRODUCT(G$10:G85),15)</f>
        <v>1.0132695758428401</v>
      </c>
      <c r="I86" s="5">
        <f t="shared" si="28"/>
        <v>1</v>
      </c>
      <c r="J86" s="5">
        <f t="shared" ca="1" si="17"/>
        <v>1.01326958</v>
      </c>
      <c r="K86" s="5">
        <f t="shared" ca="1" si="18"/>
        <v>13269.58</v>
      </c>
      <c r="L86" s="22">
        <f>IF(VLOOKUP(A86,$U$12:$AD$125,8)=VLOOKUP(A85,$U$12:$AD$125,8),0,VLOOKUP(A86,U$12:$AD$125,8))</f>
        <v>0</v>
      </c>
      <c r="M86" s="8">
        <f>IF(L86&gt;0,VLOOKUP(L86,T$12:$AC$125,7),0)</f>
        <v>0</v>
      </c>
      <c r="N86" s="5">
        <f t="shared" si="19"/>
        <v>0</v>
      </c>
      <c r="O86" s="5">
        <f t="shared" ca="1" si="20"/>
        <v>13269.58</v>
      </c>
      <c r="P86" s="23" t="str">
        <f t="shared" si="24"/>
        <v>A+J=</v>
      </c>
      <c r="Q86" s="56">
        <f t="shared" si="25"/>
        <v>43656</v>
      </c>
      <c r="R86" s="10"/>
      <c r="S86" s="10"/>
      <c r="T86" s="26"/>
      <c r="U86" s="27"/>
      <c r="V86" s="28"/>
      <c r="W86" s="29"/>
      <c r="X86" s="28"/>
      <c r="Y86" s="28"/>
      <c r="Z86" s="37"/>
      <c r="AA86" s="29"/>
      <c r="AB86" s="26"/>
      <c r="AC86" s="31"/>
      <c r="AD86" s="27"/>
      <c r="AE86" s="10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</row>
    <row r="87" spans="1:168" x14ac:dyDescent="0.15">
      <c r="A87" s="101">
        <f t="shared" si="21"/>
        <v>43585</v>
      </c>
      <c r="B87" s="3">
        <f t="shared" ca="1" si="26"/>
        <v>1013531.51999999</v>
      </c>
      <c r="C87" s="5">
        <f t="shared" si="22"/>
        <v>1000000</v>
      </c>
      <c r="D87" s="4">
        <f ca="1">IF(A87&lt;$B$1,VLOOKUP(A87,[1]DI!$A$4:$B$15000,2,FALSE),0)</f>
        <v>6.4000000000000001E-2</v>
      </c>
      <c r="E87" s="5">
        <f t="shared" ca="1" si="16"/>
        <v>2.4620000000000002E-4</v>
      </c>
      <c r="F87" s="21">
        <f t="shared" si="23"/>
        <v>1.05</v>
      </c>
      <c r="G87" s="6">
        <f t="shared" ca="1" si="27"/>
        <v>1.0002585100000001</v>
      </c>
      <c r="H87" s="5">
        <f ca="1">TRUNC(PRODUCT(G$10:G86),15)</f>
        <v>1.01353151616089</v>
      </c>
      <c r="I87" s="5">
        <f t="shared" si="28"/>
        <v>1</v>
      </c>
      <c r="J87" s="5">
        <f t="shared" ca="1" si="17"/>
        <v>1.0135315199999999</v>
      </c>
      <c r="K87" s="5">
        <f t="shared" ca="1" si="18"/>
        <v>13531.51999999</v>
      </c>
      <c r="L87" s="22">
        <f>IF(VLOOKUP(A87,$U$12:$AD$125,8)=VLOOKUP(A86,$U$12:$AD$125,8),0,VLOOKUP(A87,U$12:$AD$125,8))</f>
        <v>0</v>
      </c>
      <c r="M87" s="8">
        <f>IF(L87&gt;0,VLOOKUP(L87,T$12:$AC$125,7),0)</f>
        <v>0</v>
      </c>
      <c r="N87" s="5">
        <f t="shared" si="19"/>
        <v>0</v>
      </c>
      <c r="O87" s="5">
        <f t="shared" ca="1" si="20"/>
        <v>13531.51999999</v>
      </c>
      <c r="P87" s="23" t="str">
        <f t="shared" si="24"/>
        <v>A+J=</v>
      </c>
      <c r="Q87" s="56">
        <f t="shared" si="25"/>
        <v>43656</v>
      </c>
      <c r="R87" s="10"/>
      <c r="S87" s="10"/>
      <c r="T87" s="26"/>
      <c r="U87" s="27"/>
      <c r="V87" s="28"/>
      <c r="W87" s="29"/>
      <c r="X87" s="28"/>
      <c r="Y87" s="28"/>
      <c r="Z87" s="37"/>
      <c r="AA87" s="29"/>
      <c r="AB87" s="26"/>
      <c r="AC87" s="31"/>
      <c r="AD87" s="27"/>
      <c r="AE87" s="10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</row>
    <row r="88" spans="1:168" x14ac:dyDescent="0.15">
      <c r="A88" s="101">
        <f t="shared" si="21"/>
        <v>43586</v>
      </c>
      <c r="B88" s="3">
        <f t="shared" ca="1" si="26"/>
        <v>1013793.51999999</v>
      </c>
      <c r="C88" s="5">
        <f t="shared" si="22"/>
        <v>1000000</v>
      </c>
      <c r="D88" s="4">
        <f ca="1">IF(A88&lt;$B$1,VLOOKUP(A88,[1]DI!$A$4:$B$15000,2,FALSE),0)</f>
        <v>0</v>
      </c>
      <c r="E88" s="5">
        <f t="shared" ca="1" si="16"/>
        <v>0</v>
      </c>
      <c r="F88" s="21">
        <f t="shared" si="23"/>
        <v>1.05</v>
      </c>
      <c r="G88" s="6">
        <f t="shared" ca="1" si="27"/>
        <v>1</v>
      </c>
      <c r="H88" s="5">
        <f ca="1">TRUNC(PRODUCT(G$10:G87),15)</f>
        <v>1.01379352419313</v>
      </c>
      <c r="I88" s="5">
        <f t="shared" si="28"/>
        <v>1</v>
      </c>
      <c r="J88" s="5">
        <f t="shared" ca="1" si="17"/>
        <v>1.0137935199999999</v>
      </c>
      <c r="K88" s="5">
        <f t="shared" ca="1" si="18"/>
        <v>13793.51999999</v>
      </c>
      <c r="L88" s="22">
        <f>IF(VLOOKUP(A88,$U$12:$AD$125,8)=VLOOKUP(A87,$U$12:$AD$125,8),0,VLOOKUP(A88,U$12:$AD$125,8))</f>
        <v>0</v>
      </c>
      <c r="M88" s="8">
        <f>IF(L88&gt;0,VLOOKUP(L88,T$12:$AC$125,7),0)</f>
        <v>0</v>
      </c>
      <c r="N88" s="5">
        <f t="shared" si="19"/>
        <v>0</v>
      </c>
      <c r="O88" s="5">
        <f t="shared" ca="1" si="20"/>
        <v>13793.51999999</v>
      </c>
      <c r="P88" s="23" t="str">
        <f t="shared" si="24"/>
        <v>A+J=</v>
      </c>
      <c r="Q88" s="56">
        <f t="shared" si="25"/>
        <v>43656</v>
      </c>
      <c r="R88" s="10"/>
      <c r="S88" s="10"/>
      <c r="T88" s="26"/>
      <c r="U88" s="27"/>
      <c r="V88" s="28"/>
      <c r="W88" s="29"/>
      <c r="X88" s="28"/>
      <c r="Y88" s="28"/>
      <c r="Z88" s="37"/>
      <c r="AA88" s="29"/>
      <c r="AB88" s="26"/>
      <c r="AC88" s="31"/>
      <c r="AD88" s="27"/>
      <c r="AE88" s="10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</row>
    <row r="89" spans="1:168" x14ac:dyDescent="0.15">
      <c r="A89" s="101">
        <f t="shared" si="21"/>
        <v>43587</v>
      </c>
      <c r="B89" s="3">
        <f t="shared" ca="1" si="26"/>
        <v>1013793.51999999</v>
      </c>
      <c r="C89" s="5">
        <f t="shared" si="22"/>
        <v>1000000</v>
      </c>
      <c r="D89" s="4">
        <f ca="1">IF(A89&lt;$B$1,VLOOKUP(A89,[1]DI!$A$4:$B$15000,2,FALSE),0)</f>
        <v>6.4000000000000001E-2</v>
      </c>
      <c r="E89" s="5">
        <f t="shared" ca="1" si="16"/>
        <v>2.4620000000000002E-4</v>
      </c>
      <c r="F89" s="21">
        <f t="shared" si="23"/>
        <v>1.05</v>
      </c>
      <c r="G89" s="6">
        <f t="shared" ca="1" si="27"/>
        <v>1.0002585100000001</v>
      </c>
      <c r="H89" s="5">
        <f ca="1">TRUNC(PRODUCT(G$10:G88),15)</f>
        <v>1.01379352419313</v>
      </c>
      <c r="I89" s="5">
        <f t="shared" si="28"/>
        <v>1</v>
      </c>
      <c r="J89" s="5">
        <f t="shared" ca="1" si="17"/>
        <v>1.0137935199999999</v>
      </c>
      <c r="K89" s="5">
        <f t="shared" ca="1" si="18"/>
        <v>13793.51999999</v>
      </c>
      <c r="L89" s="22">
        <f>IF(VLOOKUP(A89,$U$12:$AD$125,8)=VLOOKUP(A88,$U$12:$AD$125,8),0,VLOOKUP(A89,U$12:$AD$125,8))</f>
        <v>0</v>
      </c>
      <c r="M89" s="8">
        <f>IF(L89&gt;0,VLOOKUP(L89,T$12:$AC$125,7),0)</f>
        <v>0</v>
      </c>
      <c r="N89" s="5">
        <f t="shared" si="19"/>
        <v>0</v>
      </c>
      <c r="O89" s="5">
        <f t="shared" ca="1" si="20"/>
        <v>13793.51999999</v>
      </c>
      <c r="P89" s="23" t="str">
        <f t="shared" si="24"/>
        <v>A+J=</v>
      </c>
      <c r="Q89" s="56">
        <f t="shared" si="25"/>
        <v>43656</v>
      </c>
      <c r="R89" s="10"/>
      <c r="S89" s="10"/>
      <c r="T89" s="26"/>
      <c r="U89" s="27"/>
      <c r="V89" s="28"/>
      <c r="W89" s="29"/>
      <c r="X89" s="28"/>
      <c r="Y89" s="28"/>
      <c r="Z89" s="37"/>
      <c r="AA89" s="29"/>
      <c r="AB89" s="26"/>
      <c r="AC89" s="31"/>
      <c r="AD89" s="27"/>
      <c r="AE89" s="10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</row>
    <row r="90" spans="1:168" x14ac:dyDescent="0.15">
      <c r="A90" s="101">
        <f t="shared" si="21"/>
        <v>43588</v>
      </c>
      <c r="B90" s="3">
        <f t="shared" ca="1" si="26"/>
        <v>1014055.6</v>
      </c>
      <c r="C90" s="5">
        <f t="shared" si="22"/>
        <v>1000000</v>
      </c>
      <c r="D90" s="4">
        <f ca="1">IF(A90&lt;$B$1,VLOOKUP(A90,[1]DI!$A$4:$B$15000,2,FALSE),0)</f>
        <v>6.4000000000000001E-2</v>
      </c>
      <c r="E90" s="5">
        <f t="shared" ca="1" si="16"/>
        <v>2.4620000000000002E-4</v>
      </c>
      <c r="F90" s="21">
        <f t="shared" si="23"/>
        <v>1.05</v>
      </c>
      <c r="G90" s="6">
        <f t="shared" ca="1" si="27"/>
        <v>1.0002585100000001</v>
      </c>
      <c r="H90" s="5">
        <f ca="1">TRUNC(PRODUCT(G$10:G89),15)</f>
        <v>1.01405559995707</v>
      </c>
      <c r="I90" s="5">
        <f t="shared" si="28"/>
        <v>1</v>
      </c>
      <c r="J90" s="5">
        <f t="shared" ca="1" si="17"/>
        <v>1.0140556000000001</v>
      </c>
      <c r="K90" s="5">
        <f t="shared" ca="1" si="18"/>
        <v>14055.6</v>
      </c>
      <c r="L90" s="22">
        <f>IF(VLOOKUP(A90,$U$12:$AD$125,8)=VLOOKUP(A89,$U$12:$AD$125,8),0,VLOOKUP(A90,U$12:$AD$125,8))</f>
        <v>0</v>
      </c>
      <c r="M90" s="8">
        <f>IF(L90&gt;0,VLOOKUP(L90,T$12:$AC$125,7),0)</f>
        <v>0</v>
      </c>
      <c r="N90" s="5">
        <f t="shared" si="19"/>
        <v>0</v>
      </c>
      <c r="O90" s="5">
        <f t="shared" ca="1" si="20"/>
        <v>14055.6</v>
      </c>
      <c r="P90" s="23" t="str">
        <f t="shared" si="24"/>
        <v>A+J=</v>
      </c>
      <c r="Q90" s="56">
        <f t="shared" si="25"/>
        <v>43656</v>
      </c>
      <c r="R90" s="10"/>
      <c r="S90" s="10"/>
      <c r="T90" s="26"/>
      <c r="U90" s="27"/>
      <c r="V90" s="28"/>
      <c r="W90" s="29"/>
      <c r="X90" s="28"/>
      <c r="Y90" s="28"/>
      <c r="Z90" s="37"/>
      <c r="AA90" s="29"/>
      <c r="AB90" s="26"/>
      <c r="AC90" s="31"/>
      <c r="AD90" s="27"/>
      <c r="AE90" s="10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</row>
    <row r="91" spans="1:168" x14ac:dyDescent="0.15">
      <c r="A91" s="101">
        <f t="shared" si="21"/>
        <v>43589</v>
      </c>
      <c r="B91" s="3">
        <f t="shared" ca="1" si="26"/>
        <v>1014317.74</v>
      </c>
      <c r="C91" s="5">
        <f t="shared" si="22"/>
        <v>1000000</v>
      </c>
      <c r="D91" s="4">
        <f ca="1">IF(A91&lt;$B$1,VLOOKUP(A91,[1]DI!$A$4:$B$15000,2,FALSE),0)</f>
        <v>0</v>
      </c>
      <c r="E91" s="5">
        <f t="shared" ca="1" si="16"/>
        <v>0</v>
      </c>
      <c r="F91" s="21">
        <f t="shared" si="23"/>
        <v>1.05</v>
      </c>
      <c r="G91" s="6">
        <f t="shared" ca="1" si="27"/>
        <v>1</v>
      </c>
      <c r="H91" s="5">
        <f ca="1">TRUNC(PRODUCT(G$10:G90),15)</f>
        <v>1.01431774347022</v>
      </c>
      <c r="I91" s="5">
        <f t="shared" si="28"/>
        <v>1</v>
      </c>
      <c r="J91" s="5">
        <f t="shared" ca="1" si="17"/>
        <v>1.0143177400000001</v>
      </c>
      <c r="K91" s="5">
        <f t="shared" ca="1" si="18"/>
        <v>14317.74</v>
      </c>
      <c r="L91" s="22">
        <f>IF(VLOOKUP(A91,$U$12:$AD$125,8)=VLOOKUP(A90,$U$12:$AD$125,8),0,VLOOKUP(A91,U$12:$AD$125,8))</f>
        <v>0</v>
      </c>
      <c r="M91" s="8">
        <f>IF(L91&gt;0,VLOOKUP(L91,T$12:$AC$125,7),0)</f>
        <v>0</v>
      </c>
      <c r="N91" s="5">
        <f t="shared" si="19"/>
        <v>0</v>
      </c>
      <c r="O91" s="5">
        <f t="shared" ca="1" si="20"/>
        <v>14317.74</v>
      </c>
      <c r="P91" s="23" t="str">
        <f t="shared" si="24"/>
        <v>A+J=</v>
      </c>
      <c r="Q91" s="56">
        <f t="shared" si="25"/>
        <v>43656</v>
      </c>
      <c r="R91" s="10"/>
      <c r="S91" s="10"/>
      <c r="T91" s="26"/>
      <c r="U91" s="27"/>
      <c r="V91" s="28"/>
      <c r="W91" s="29"/>
      <c r="X91" s="28"/>
      <c r="Y91" s="28"/>
      <c r="Z91" s="37"/>
      <c r="AA91" s="29"/>
      <c r="AB91" s="26"/>
      <c r="AC91" s="31"/>
      <c r="AD91" s="27"/>
      <c r="AE91" s="10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</row>
    <row r="92" spans="1:168" x14ac:dyDescent="0.15">
      <c r="A92" s="101">
        <f t="shared" si="21"/>
        <v>43590</v>
      </c>
      <c r="B92" s="3">
        <f t="shared" ca="1" si="26"/>
        <v>1014317.74</v>
      </c>
      <c r="C92" s="5">
        <f t="shared" si="22"/>
        <v>1000000</v>
      </c>
      <c r="D92" s="4">
        <f ca="1">IF(A92&lt;$B$1,VLOOKUP(A92,[1]DI!$A$4:$B$15000,2,FALSE),0)</f>
        <v>0</v>
      </c>
      <c r="E92" s="5">
        <f t="shared" ca="1" si="16"/>
        <v>0</v>
      </c>
      <c r="F92" s="21">
        <f t="shared" si="23"/>
        <v>1.05</v>
      </c>
      <c r="G92" s="6">
        <f t="shared" ca="1" si="27"/>
        <v>1</v>
      </c>
      <c r="H92" s="5">
        <f ca="1">TRUNC(PRODUCT(G$10:G91),15)</f>
        <v>1.01431774347022</v>
      </c>
      <c r="I92" s="5">
        <f t="shared" si="28"/>
        <v>1</v>
      </c>
      <c r="J92" s="5">
        <f t="shared" ca="1" si="17"/>
        <v>1.0143177400000001</v>
      </c>
      <c r="K92" s="5">
        <f t="shared" ca="1" si="18"/>
        <v>14317.74</v>
      </c>
      <c r="L92" s="22">
        <f>IF(VLOOKUP(A92,$U$12:$AD$125,8)=VLOOKUP(A91,$U$12:$AD$125,8),0,VLOOKUP(A92,U$12:$AD$125,8))</f>
        <v>0</v>
      </c>
      <c r="M92" s="8">
        <f>IF(L92&gt;0,VLOOKUP(L92,T$12:$AC$125,7),0)</f>
        <v>0</v>
      </c>
      <c r="N92" s="5">
        <f t="shared" si="19"/>
        <v>0</v>
      </c>
      <c r="O92" s="5">
        <f t="shared" ca="1" si="20"/>
        <v>14317.74</v>
      </c>
      <c r="P92" s="23" t="str">
        <f t="shared" si="24"/>
        <v>A+J=</v>
      </c>
      <c r="Q92" s="56">
        <f t="shared" si="25"/>
        <v>43656</v>
      </c>
      <c r="R92" s="10"/>
      <c r="S92" s="10"/>
      <c r="T92" s="26"/>
      <c r="U92" s="27"/>
      <c r="V92" s="28"/>
      <c r="W92" s="29"/>
      <c r="X92" s="28"/>
      <c r="Y92" s="28"/>
      <c r="Z92" s="37"/>
      <c r="AA92" s="29"/>
      <c r="AB92" s="26"/>
      <c r="AC92" s="31"/>
      <c r="AD92" s="27"/>
      <c r="AE92" s="10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</row>
    <row r="93" spans="1:168" x14ac:dyDescent="0.15">
      <c r="A93" s="101">
        <f t="shared" si="21"/>
        <v>43591</v>
      </c>
      <c r="B93" s="3">
        <f t="shared" ca="1" si="26"/>
        <v>1014317.74</v>
      </c>
      <c r="C93" s="5">
        <f t="shared" si="22"/>
        <v>1000000</v>
      </c>
      <c r="D93" s="4">
        <f ca="1">IF(A93&lt;$B$1,VLOOKUP(A93,[1]DI!$A$4:$B$15000,2,FALSE),0)</f>
        <v>6.4000000000000001E-2</v>
      </c>
      <c r="E93" s="5">
        <f t="shared" ca="1" si="16"/>
        <v>2.4620000000000002E-4</v>
      </c>
      <c r="F93" s="21">
        <f t="shared" si="23"/>
        <v>1.05</v>
      </c>
      <c r="G93" s="6">
        <f t="shared" ca="1" si="27"/>
        <v>1.0002585100000001</v>
      </c>
      <c r="H93" s="5">
        <f ca="1">TRUNC(PRODUCT(G$10:G92),15)</f>
        <v>1.01431774347022</v>
      </c>
      <c r="I93" s="5">
        <f t="shared" si="28"/>
        <v>1</v>
      </c>
      <c r="J93" s="5">
        <f t="shared" ca="1" si="17"/>
        <v>1.0143177400000001</v>
      </c>
      <c r="K93" s="5">
        <f t="shared" ca="1" si="18"/>
        <v>14317.74</v>
      </c>
      <c r="L93" s="22">
        <f>IF(VLOOKUP(A93,$U$12:$AD$125,8)=VLOOKUP(A92,$U$12:$AD$125,8),0,VLOOKUP(A93,U$12:$AD$125,8))</f>
        <v>0</v>
      </c>
      <c r="M93" s="8">
        <f>IF(L93&gt;0,VLOOKUP(L93,T$12:$AC$125,7),0)</f>
        <v>0</v>
      </c>
      <c r="N93" s="5">
        <f t="shared" si="19"/>
        <v>0</v>
      </c>
      <c r="O93" s="5">
        <f t="shared" ca="1" si="20"/>
        <v>14317.74</v>
      </c>
      <c r="P93" s="23" t="str">
        <f t="shared" si="24"/>
        <v>A+J=</v>
      </c>
      <c r="Q93" s="56">
        <f t="shared" si="25"/>
        <v>43656</v>
      </c>
      <c r="R93" s="10"/>
      <c r="S93" s="10"/>
      <c r="T93" s="26"/>
      <c r="U93" s="27"/>
      <c r="V93" s="28"/>
      <c r="W93" s="29"/>
      <c r="X93" s="28"/>
      <c r="Y93" s="28"/>
      <c r="Z93" s="37"/>
      <c r="AA93" s="29"/>
      <c r="AB93" s="26"/>
      <c r="AC93" s="31"/>
      <c r="AD93" s="27"/>
      <c r="AE93" s="10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</row>
    <row r="94" spans="1:168" x14ac:dyDescent="0.15">
      <c r="A94" s="101">
        <f t="shared" si="21"/>
        <v>43592</v>
      </c>
      <c r="B94" s="3">
        <f t="shared" ca="1" si="26"/>
        <v>1014579.9499999899</v>
      </c>
      <c r="C94" s="5">
        <f t="shared" si="22"/>
        <v>1000000</v>
      </c>
      <c r="D94" s="4">
        <f ca="1">IF(A94&lt;$B$1,VLOOKUP(A94,[1]DI!$A$4:$B$15000,2,FALSE),0)</f>
        <v>6.4000000000000001E-2</v>
      </c>
      <c r="E94" s="5">
        <f t="shared" ca="1" si="16"/>
        <v>2.4620000000000002E-4</v>
      </c>
      <c r="F94" s="21">
        <f t="shared" si="23"/>
        <v>1.05</v>
      </c>
      <c r="G94" s="6">
        <f t="shared" ca="1" si="27"/>
        <v>1.0002585100000001</v>
      </c>
      <c r="H94" s="5">
        <f ca="1">TRUNC(PRODUCT(G$10:G93),15)</f>
        <v>1.01457995475008</v>
      </c>
      <c r="I94" s="5">
        <f t="shared" si="28"/>
        <v>1</v>
      </c>
      <c r="J94" s="5">
        <f t="shared" ca="1" si="17"/>
        <v>1.0145799499999999</v>
      </c>
      <c r="K94" s="5">
        <f t="shared" ca="1" si="18"/>
        <v>14579.94999999</v>
      </c>
      <c r="L94" s="22">
        <f>IF(VLOOKUP(A94,$U$12:$AD$125,8)=VLOOKUP(A93,$U$12:$AD$125,8),0,VLOOKUP(A94,U$12:$AD$125,8))</f>
        <v>0</v>
      </c>
      <c r="M94" s="8">
        <f>IF(L94&gt;0,VLOOKUP(L94,T$12:$AC$125,7),0)</f>
        <v>0</v>
      </c>
      <c r="N94" s="5">
        <f t="shared" si="19"/>
        <v>0</v>
      </c>
      <c r="O94" s="5">
        <f t="shared" ca="1" si="20"/>
        <v>14579.94999999</v>
      </c>
      <c r="P94" s="23" t="str">
        <f t="shared" si="24"/>
        <v>A+J=</v>
      </c>
      <c r="Q94" s="56">
        <f t="shared" si="25"/>
        <v>43656</v>
      </c>
      <c r="R94" s="10"/>
      <c r="S94" s="10"/>
      <c r="T94" s="26"/>
      <c r="U94" s="27"/>
      <c r="V94" s="28"/>
      <c r="W94" s="29"/>
      <c r="X94" s="28"/>
      <c r="Y94" s="28"/>
      <c r="Z94" s="37"/>
      <c r="AA94" s="29"/>
      <c r="AB94" s="26"/>
      <c r="AC94" s="31"/>
      <c r="AD94" s="27"/>
      <c r="AE94" s="10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</row>
    <row r="95" spans="1:168" x14ac:dyDescent="0.15">
      <c r="A95" s="101">
        <f t="shared" si="21"/>
        <v>43593</v>
      </c>
      <c r="B95" s="3">
        <f t="shared" ca="1" si="26"/>
        <v>1014842.23</v>
      </c>
      <c r="C95" s="5">
        <f t="shared" si="22"/>
        <v>1000000</v>
      </c>
      <c r="D95" s="4">
        <f ca="1">IF(A95&lt;$B$1,VLOOKUP(A95,[1]DI!$A$4:$B$15000,2,FALSE),0)</f>
        <v>6.4000000000000001E-2</v>
      </c>
      <c r="E95" s="5">
        <f t="shared" ca="1" si="16"/>
        <v>2.4620000000000002E-4</v>
      </c>
      <c r="F95" s="21">
        <f t="shared" si="23"/>
        <v>1.05</v>
      </c>
      <c r="G95" s="6">
        <f t="shared" ca="1" si="27"/>
        <v>1.0002585100000001</v>
      </c>
      <c r="H95" s="5">
        <f ca="1">TRUNC(PRODUCT(G$10:G94),15)</f>
        <v>1.01484223381419</v>
      </c>
      <c r="I95" s="5">
        <f t="shared" si="28"/>
        <v>1</v>
      </c>
      <c r="J95" s="5">
        <f t="shared" ca="1" si="17"/>
        <v>1.01484223</v>
      </c>
      <c r="K95" s="5">
        <f t="shared" ca="1" si="18"/>
        <v>14842.23</v>
      </c>
      <c r="L95" s="22">
        <f>IF(VLOOKUP(A95,$U$12:$AD$125,8)=VLOOKUP(A94,$U$12:$AD$125,8),0,VLOOKUP(A95,U$12:$AD$125,8))</f>
        <v>0</v>
      </c>
      <c r="M95" s="8">
        <f>IF(L95&gt;0,VLOOKUP(L95,T$12:$AC$125,7),0)</f>
        <v>0</v>
      </c>
      <c r="N95" s="5">
        <f t="shared" si="19"/>
        <v>0</v>
      </c>
      <c r="O95" s="5">
        <f t="shared" ca="1" si="20"/>
        <v>14842.23</v>
      </c>
      <c r="P95" s="23" t="str">
        <f t="shared" si="24"/>
        <v>A+J=</v>
      </c>
      <c r="Q95" s="56">
        <f t="shared" si="25"/>
        <v>43656</v>
      </c>
      <c r="R95" s="10"/>
      <c r="S95" s="10"/>
      <c r="T95" s="26"/>
      <c r="U95" s="27"/>
      <c r="V95" s="28"/>
      <c r="W95" s="29"/>
      <c r="X95" s="28"/>
      <c r="Y95" s="28"/>
      <c r="Z95" s="37"/>
      <c r="AA95" s="29"/>
      <c r="AB95" s="26"/>
      <c r="AC95" s="31"/>
      <c r="AD95" s="27"/>
      <c r="AE95" s="10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</row>
    <row r="96" spans="1:168" x14ac:dyDescent="0.15">
      <c r="A96" s="101">
        <f t="shared" si="21"/>
        <v>43594</v>
      </c>
      <c r="B96" s="3">
        <f t="shared" ca="1" si="26"/>
        <v>1015104.58</v>
      </c>
      <c r="C96" s="5">
        <f t="shared" si="22"/>
        <v>1000000</v>
      </c>
      <c r="D96" s="4">
        <f ca="1">IF(A96&lt;$B$1,VLOOKUP(A96,[1]DI!$A$4:$B$15000,2,FALSE),0)</f>
        <v>6.4000000000000001E-2</v>
      </c>
      <c r="E96" s="5">
        <f t="shared" ca="1" si="16"/>
        <v>2.4620000000000002E-4</v>
      </c>
      <c r="F96" s="21">
        <f t="shared" si="23"/>
        <v>1.05</v>
      </c>
      <c r="G96" s="6">
        <f t="shared" ca="1" si="27"/>
        <v>1.0002585100000001</v>
      </c>
      <c r="H96" s="5">
        <f ca="1">TRUNC(PRODUCT(G$10:G95),15)</f>
        <v>1.0151045806800501</v>
      </c>
      <c r="I96" s="5">
        <f t="shared" si="28"/>
        <v>1</v>
      </c>
      <c r="J96" s="5">
        <f t="shared" ca="1" si="17"/>
        <v>1.01510458</v>
      </c>
      <c r="K96" s="5">
        <f t="shared" ca="1" si="18"/>
        <v>15104.58</v>
      </c>
      <c r="L96" s="22">
        <f>IF(VLOOKUP(A96,$U$12:$AD$125,8)=VLOOKUP(A95,$U$12:$AD$125,8),0,VLOOKUP(A96,U$12:$AD$125,8))</f>
        <v>0</v>
      </c>
      <c r="M96" s="8">
        <f>IF(L96&gt;0,VLOOKUP(L96,T$12:$AC$125,7),0)</f>
        <v>0</v>
      </c>
      <c r="N96" s="5">
        <f t="shared" si="19"/>
        <v>0</v>
      </c>
      <c r="O96" s="5">
        <f t="shared" ca="1" si="20"/>
        <v>15104.58</v>
      </c>
      <c r="P96" s="23" t="str">
        <f t="shared" si="24"/>
        <v>A+J=</v>
      </c>
      <c r="Q96" s="56">
        <f t="shared" si="25"/>
        <v>43656</v>
      </c>
      <c r="R96" s="10"/>
      <c r="S96" s="10"/>
      <c r="T96" s="26"/>
      <c r="U96" s="27"/>
      <c r="V96" s="28"/>
      <c r="W96" s="29"/>
      <c r="X96" s="28"/>
      <c r="Y96" s="28"/>
      <c r="Z96" s="37"/>
      <c r="AA96" s="29"/>
      <c r="AB96" s="26"/>
      <c r="AC96" s="31"/>
      <c r="AD96" s="27"/>
      <c r="AE96" s="10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</row>
    <row r="97" spans="1:171" x14ac:dyDescent="0.15">
      <c r="A97" s="101">
        <f t="shared" si="21"/>
        <v>43595</v>
      </c>
      <c r="B97" s="3">
        <f t="shared" ca="1" si="26"/>
        <v>1015366.99999999</v>
      </c>
      <c r="C97" s="5">
        <f t="shared" si="22"/>
        <v>1000000</v>
      </c>
      <c r="D97" s="4">
        <f ca="1">IF(A97&lt;$B$1,VLOOKUP(A97,[1]DI!$A$4:$B$15000,2,FALSE),0)</f>
        <v>6.4000000000000001E-2</v>
      </c>
      <c r="E97" s="5">
        <f t="shared" ca="1" si="16"/>
        <v>2.4620000000000002E-4</v>
      </c>
      <c r="F97" s="21">
        <f t="shared" si="23"/>
        <v>1.05</v>
      </c>
      <c r="G97" s="6">
        <f t="shared" ca="1" si="27"/>
        <v>1.0002585100000001</v>
      </c>
      <c r="H97" s="5">
        <f ca="1">TRUNC(PRODUCT(G$10:G96),15)</f>
        <v>1.0153669953652</v>
      </c>
      <c r="I97" s="5">
        <f t="shared" si="28"/>
        <v>1</v>
      </c>
      <c r="J97" s="5">
        <f t="shared" ca="1" si="17"/>
        <v>1.0153669999999999</v>
      </c>
      <c r="K97" s="5">
        <f t="shared" ca="1" si="18"/>
        <v>15366.999999989999</v>
      </c>
      <c r="L97" s="22">
        <f>IF(VLOOKUP(A97,$U$12:$AD$125,8)=VLOOKUP(A96,$U$12:$AD$125,8),0,VLOOKUP(A97,U$12:$AD$125,8))</f>
        <v>0</v>
      </c>
      <c r="M97" s="8">
        <f>IF(L97&gt;0,VLOOKUP(L97,T$12:$AC$125,7),0)</f>
        <v>0</v>
      </c>
      <c r="N97" s="5">
        <f t="shared" si="19"/>
        <v>0</v>
      </c>
      <c r="O97" s="5">
        <f t="shared" ca="1" si="20"/>
        <v>15366.999999989999</v>
      </c>
      <c r="P97" s="23" t="str">
        <f t="shared" si="24"/>
        <v>A+J=</v>
      </c>
      <c r="Q97" s="56">
        <f t="shared" si="25"/>
        <v>43656</v>
      </c>
      <c r="R97" s="10"/>
      <c r="S97" s="10"/>
      <c r="T97" s="26"/>
      <c r="U97" s="27"/>
      <c r="V97" s="28"/>
      <c r="W97" s="29"/>
      <c r="X97" s="28"/>
      <c r="Y97" s="28"/>
      <c r="Z97" s="37"/>
      <c r="AA97" s="29"/>
      <c r="AB97" s="26"/>
      <c r="AC97" s="31"/>
      <c r="AD97" s="27"/>
      <c r="AE97" s="10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</row>
    <row r="98" spans="1:171" x14ac:dyDescent="0.15">
      <c r="A98" s="101">
        <f t="shared" si="21"/>
        <v>43596</v>
      </c>
      <c r="B98" s="3">
        <f t="shared" ca="1" si="26"/>
        <v>1015629.48</v>
      </c>
      <c r="C98" s="5">
        <f t="shared" si="22"/>
        <v>1000000</v>
      </c>
      <c r="D98" s="4">
        <f ca="1">IF(A98&lt;$B$1,VLOOKUP(A98,[1]DI!$A$4:$B$15000,2,FALSE),0)</f>
        <v>0</v>
      </c>
      <c r="E98" s="5">
        <f t="shared" ca="1" si="16"/>
        <v>0</v>
      </c>
      <c r="F98" s="21">
        <f t="shared" si="23"/>
        <v>1.05</v>
      </c>
      <c r="G98" s="6">
        <f t="shared" ca="1" si="27"/>
        <v>1</v>
      </c>
      <c r="H98" s="5">
        <f ca="1">TRUNC(PRODUCT(G$10:G97),15)</f>
        <v>1.01562947788717</v>
      </c>
      <c r="I98" s="5">
        <f t="shared" si="28"/>
        <v>1</v>
      </c>
      <c r="J98" s="5">
        <f t="shared" ca="1" si="17"/>
        <v>1.0156294800000001</v>
      </c>
      <c r="K98" s="5">
        <f t="shared" ca="1" si="18"/>
        <v>15629.48</v>
      </c>
      <c r="L98" s="22">
        <f>IF(VLOOKUP(A98,$U$12:$AD$125,8)=VLOOKUP(A97,$U$12:$AD$125,8),0,VLOOKUP(A98,U$12:$AD$125,8))</f>
        <v>0</v>
      </c>
      <c r="M98" s="8">
        <f>IF(L98&gt;0,VLOOKUP(L98,T$12:$AC$125,7),0)</f>
        <v>0</v>
      </c>
      <c r="N98" s="5">
        <f t="shared" si="19"/>
        <v>0</v>
      </c>
      <c r="O98" s="5">
        <f t="shared" ca="1" si="20"/>
        <v>15629.48</v>
      </c>
      <c r="P98" s="23" t="str">
        <f t="shared" si="24"/>
        <v>A+J=</v>
      </c>
      <c r="Q98" s="56">
        <f t="shared" si="25"/>
        <v>43656</v>
      </c>
      <c r="R98" s="10"/>
      <c r="S98" s="10"/>
      <c r="T98" s="26"/>
      <c r="U98" s="27"/>
      <c r="V98" s="28"/>
      <c r="W98" s="29"/>
      <c r="X98" s="28"/>
      <c r="Y98" s="28"/>
      <c r="Z98" s="37"/>
      <c r="AA98" s="29"/>
      <c r="AB98" s="26"/>
      <c r="AC98" s="31"/>
      <c r="AD98" s="27"/>
      <c r="AE98" s="10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</row>
    <row r="99" spans="1:171" x14ac:dyDescent="0.15">
      <c r="A99" s="101">
        <f t="shared" si="21"/>
        <v>43597</v>
      </c>
      <c r="B99" s="3">
        <f t="shared" ca="1" si="26"/>
        <v>1015629.48</v>
      </c>
      <c r="C99" s="5">
        <f t="shared" si="22"/>
        <v>1000000</v>
      </c>
      <c r="D99" s="4">
        <f ca="1">IF(A99&lt;$B$1,VLOOKUP(A99,[1]DI!$A$4:$B$15000,2,FALSE),0)</f>
        <v>0</v>
      </c>
      <c r="E99" s="5">
        <f t="shared" ca="1" si="16"/>
        <v>0</v>
      </c>
      <c r="F99" s="21">
        <f t="shared" si="23"/>
        <v>1.05</v>
      </c>
      <c r="G99" s="6">
        <f t="shared" ca="1" si="27"/>
        <v>1</v>
      </c>
      <c r="H99" s="5">
        <f ca="1">TRUNC(PRODUCT(G$10:G98),15)</f>
        <v>1.01562947788717</v>
      </c>
      <c r="I99" s="5">
        <f t="shared" si="28"/>
        <v>1</v>
      </c>
      <c r="J99" s="5">
        <f t="shared" ca="1" si="17"/>
        <v>1.0156294800000001</v>
      </c>
      <c r="K99" s="5">
        <f t="shared" ca="1" si="18"/>
        <v>15629.48</v>
      </c>
      <c r="L99" s="22">
        <f>IF(VLOOKUP(A99,$U$12:$AD$125,8)=VLOOKUP(A98,$U$12:$AD$125,8),0,VLOOKUP(A99,U$12:$AD$125,8))</f>
        <v>0</v>
      </c>
      <c r="M99" s="8">
        <f>IF(L99&gt;0,VLOOKUP(L99,T$12:$AC$125,7),0)</f>
        <v>0</v>
      </c>
      <c r="N99" s="5">
        <f t="shared" si="19"/>
        <v>0</v>
      </c>
      <c r="O99" s="5">
        <f t="shared" ca="1" si="20"/>
        <v>15629.48</v>
      </c>
      <c r="P99" s="23" t="str">
        <f t="shared" si="24"/>
        <v>A+J=</v>
      </c>
      <c r="Q99" s="56">
        <f t="shared" si="25"/>
        <v>43656</v>
      </c>
      <c r="R99" s="10"/>
      <c r="S99" s="10"/>
      <c r="T99" s="26"/>
      <c r="U99" s="27"/>
      <c r="V99" s="28"/>
      <c r="W99" s="29"/>
      <c r="X99" s="28"/>
      <c r="Y99" s="28"/>
      <c r="Z99" s="37"/>
      <c r="AA99" s="29"/>
      <c r="AB99" s="26"/>
      <c r="AC99" s="31"/>
      <c r="AD99" s="27"/>
      <c r="AE99" s="10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</row>
    <row r="100" spans="1:171" x14ac:dyDescent="0.15">
      <c r="A100" s="101">
        <f t="shared" si="21"/>
        <v>43598</v>
      </c>
      <c r="B100" s="3">
        <f t="shared" ca="1" si="26"/>
        <v>1015629.48</v>
      </c>
      <c r="C100" s="5">
        <f t="shared" si="22"/>
        <v>1000000</v>
      </c>
      <c r="D100" s="4">
        <f ca="1">IF(A100&lt;$B$1,VLOOKUP(A100,[1]DI!$A$4:$B$15000,2,FALSE),0)</f>
        <v>6.4000000000000001E-2</v>
      </c>
      <c r="E100" s="5">
        <f t="shared" ca="1" si="16"/>
        <v>2.4620000000000002E-4</v>
      </c>
      <c r="F100" s="21">
        <f t="shared" si="23"/>
        <v>1.05</v>
      </c>
      <c r="G100" s="6">
        <f t="shared" ca="1" si="27"/>
        <v>1.0002585100000001</v>
      </c>
      <c r="H100" s="5">
        <f ca="1">TRUNC(PRODUCT(G$10:G99),15)</f>
        <v>1.01562947788717</v>
      </c>
      <c r="I100" s="5">
        <f t="shared" si="28"/>
        <v>1</v>
      </c>
      <c r="J100" s="5">
        <f t="shared" ca="1" si="17"/>
        <v>1.0156294800000001</v>
      </c>
      <c r="K100" s="5">
        <f t="shared" ca="1" si="18"/>
        <v>15629.48</v>
      </c>
      <c r="L100" s="22">
        <f>IF(VLOOKUP(A100,$U$12:$AD$125,8)=VLOOKUP(A99,$U$12:$AD$125,8),0,VLOOKUP(A100,U$12:$AD$125,8))</f>
        <v>0</v>
      </c>
      <c r="M100" s="8">
        <f>IF(L100&gt;0,VLOOKUP(L100,T$12:$AC$125,7),0)</f>
        <v>0</v>
      </c>
      <c r="N100" s="5">
        <f t="shared" si="19"/>
        <v>0</v>
      </c>
      <c r="O100" s="5">
        <f t="shared" ca="1" si="20"/>
        <v>15629.48</v>
      </c>
      <c r="P100" s="23" t="str">
        <f t="shared" si="24"/>
        <v>A+J=</v>
      </c>
      <c r="Q100" s="56">
        <f t="shared" si="25"/>
        <v>43656</v>
      </c>
      <c r="R100" s="10"/>
      <c r="S100" s="10"/>
      <c r="T100" s="26"/>
      <c r="U100" s="27"/>
      <c r="V100" s="28"/>
      <c r="W100" s="29"/>
      <c r="X100" s="28"/>
      <c r="Y100" s="28"/>
      <c r="Z100" s="37"/>
      <c r="AA100" s="29"/>
      <c r="AB100" s="26"/>
      <c r="AC100" s="31"/>
      <c r="AD100" s="27"/>
      <c r="AE100" s="10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</row>
    <row r="101" spans="1:171" x14ac:dyDescent="0.15">
      <c r="A101" s="101">
        <f t="shared" si="21"/>
        <v>43599</v>
      </c>
      <c r="B101" s="3">
        <f t="shared" ca="1" si="26"/>
        <v>1015892.03</v>
      </c>
      <c r="C101" s="5">
        <f t="shared" si="22"/>
        <v>1000000</v>
      </c>
      <c r="D101" s="4">
        <f ca="1">IF(A101&lt;$B$1,VLOOKUP(A101,[1]DI!$A$4:$B$15000,2,FALSE),0)</f>
        <v>6.4000000000000001E-2</v>
      </c>
      <c r="E101" s="5">
        <f t="shared" ca="1" si="16"/>
        <v>2.4620000000000002E-4</v>
      </c>
      <c r="F101" s="21">
        <f t="shared" si="23"/>
        <v>1.05</v>
      </c>
      <c r="G101" s="6">
        <f t="shared" ca="1" si="27"/>
        <v>1.0002585100000001</v>
      </c>
      <c r="H101" s="5">
        <f ca="1">TRUNC(PRODUCT(G$10:G100),15)</f>
        <v>1.0158920282635</v>
      </c>
      <c r="I101" s="5">
        <f t="shared" si="28"/>
        <v>1</v>
      </c>
      <c r="J101" s="5">
        <f t="shared" ca="1" si="17"/>
        <v>1.0158920300000001</v>
      </c>
      <c r="K101" s="5">
        <f t="shared" ca="1" si="18"/>
        <v>15892.03</v>
      </c>
      <c r="L101" s="22">
        <f>IF(VLOOKUP(A101,$U$12:$AD$125,8)=VLOOKUP(A100,$U$12:$AD$125,8),0,VLOOKUP(A101,U$12:$AD$125,8))</f>
        <v>0</v>
      </c>
      <c r="M101" s="8">
        <f>IF(L101&gt;0,VLOOKUP(L101,T$12:$AC$125,7),0)</f>
        <v>0</v>
      </c>
      <c r="N101" s="5">
        <f t="shared" si="19"/>
        <v>0</v>
      </c>
      <c r="O101" s="5">
        <f t="shared" ca="1" si="20"/>
        <v>15892.03</v>
      </c>
      <c r="P101" s="23" t="str">
        <f t="shared" si="24"/>
        <v>A+J=</v>
      </c>
      <c r="Q101" s="56">
        <f t="shared" si="25"/>
        <v>43656</v>
      </c>
      <c r="R101" s="10"/>
      <c r="S101" s="10"/>
      <c r="T101" s="26"/>
      <c r="U101" s="27"/>
      <c r="V101" s="28"/>
      <c r="W101" s="29"/>
      <c r="X101" s="28"/>
      <c r="Y101" s="28"/>
      <c r="Z101" s="37"/>
      <c r="AA101" s="29"/>
      <c r="AB101" s="26"/>
      <c r="AC101" s="31"/>
      <c r="AD101" s="27"/>
      <c r="AE101" s="10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</row>
    <row r="102" spans="1:171" x14ac:dyDescent="0.15">
      <c r="A102" s="101">
        <f t="shared" si="21"/>
        <v>43600</v>
      </c>
      <c r="B102" s="3">
        <f t="shared" ca="1" si="26"/>
        <v>1016154.65</v>
      </c>
      <c r="C102" s="5">
        <f t="shared" si="22"/>
        <v>1000000</v>
      </c>
      <c r="D102" s="4">
        <f ca="1">IF(A102&lt;$B$1,VLOOKUP(A102,[1]DI!$A$4:$B$15000,2,FALSE),0)</f>
        <v>6.4000000000000001E-2</v>
      </c>
      <c r="E102" s="5">
        <f t="shared" ca="1" si="16"/>
        <v>2.4620000000000002E-4</v>
      </c>
      <c r="F102" s="21">
        <f t="shared" si="23"/>
        <v>1.05</v>
      </c>
      <c r="G102" s="6">
        <f t="shared" ca="1" si="27"/>
        <v>1.0002585100000001</v>
      </c>
      <c r="H102" s="5">
        <f ca="1">TRUNC(PRODUCT(G$10:G101),15)</f>
        <v>1.0161546465117299</v>
      </c>
      <c r="I102" s="5">
        <f t="shared" si="28"/>
        <v>1</v>
      </c>
      <c r="J102" s="5">
        <f t="shared" ca="1" si="17"/>
        <v>1.01615465</v>
      </c>
      <c r="K102" s="5">
        <f t="shared" ca="1" si="18"/>
        <v>16154.65</v>
      </c>
      <c r="L102" s="22">
        <f>IF(VLOOKUP(A102,$U$12:$AD$125,8)=VLOOKUP(A101,$U$12:$AD$125,8),0,VLOOKUP(A102,U$12:$AD$125,8))</f>
        <v>0</v>
      </c>
      <c r="M102" s="8">
        <f>IF(L102&gt;0,VLOOKUP(L102,T$12:$AC$125,7),0)</f>
        <v>0</v>
      </c>
      <c r="N102" s="5">
        <f t="shared" si="19"/>
        <v>0</v>
      </c>
      <c r="O102" s="5">
        <f t="shared" ca="1" si="20"/>
        <v>16154.65</v>
      </c>
      <c r="P102" s="23" t="str">
        <f t="shared" si="24"/>
        <v>A+J=</v>
      </c>
      <c r="Q102" s="56">
        <f t="shared" si="25"/>
        <v>43656</v>
      </c>
      <c r="R102" s="10"/>
      <c r="S102" s="10"/>
      <c r="T102" s="26"/>
      <c r="U102" s="27"/>
      <c r="V102" s="28"/>
      <c r="W102" s="29"/>
      <c r="X102" s="28"/>
      <c r="Y102" s="28"/>
      <c r="Z102" s="37"/>
      <c r="AA102" s="29"/>
      <c r="AB102" s="26"/>
      <c r="AC102" s="31"/>
      <c r="AD102" s="27"/>
      <c r="AE102" s="10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</row>
    <row r="103" spans="1:171" x14ac:dyDescent="0.15">
      <c r="A103" s="101">
        <f t="shared" si="21"/>
        <v>43601</v>
      </c>
      <c r="B103" s="3">
        <f t="shared" ca="1" si="26"/>
        <v>1016417.3299999899</v>
      </c>
      <c r="C103" s="5">
        <f t="shared" si="22"/>
        <v>1000000</v>
      </c>
      <c r="D103" s="4">
        <f ca="1">IF(A103&lt;$B$1,VLOOKUP(A103,[1]DI!$A$4:$B$15000,2,FALSE),0)</f>
        <v>6.4000000000000001E-2</v>
      </c>
      <c r="E103" s="5">
        <f t="shared" ca="1" si="16"/>
        <v>2.4620000000000002E-4</v>
      </c>
      <c r="F103" s="21">
        <f t="shared" si="23"/>
        <v>1.05</v>
      </c>
      <c r="G103" s="6">
        <f t="shared" ca="1" si="27"/>
        <v>1.0002585100000001</v>
      </c>
      <c r="H103" s="5">
        <f ca="1">TRUNC(PRODUCT(G$10:G102),15)</f>
        <v>1.0164173326493999</v>
      </c>
      <c r="I103" s="5">
        <f t="shared" si="28"/>
        <v>1</v>
      </c>
      <c r="J103" s="5">
        <f t="shared" ca="1" si="17"/>
        <v>1.0164173299999999</v>
      </c>
      <c r="K103" s="5">
        <f t="shared" ca="1" si="18"/>
        <v>16417.329999990001</v>
      </c>
      <c r="L103" s="22">
        <f>IF(VLOOKUP(A103,$U$12:$AD$125,8)=VLOOKUP(A102,$U$12:$AD$125,8),0,VLOOKUP(A103,U$12:$AD$125,8))</f>
        <v>0</v>
      </c>
      <c r="M103" s="8">
        <f>IF(L103&gt;0,VLOOKUP(L103,T$12:$AC$125,7),0)</f>
        <v>0</v>
      </c>
      <c r="N103" s="5">
        <f t="shared" si="19"/>
        <v>0</v>
      </c>
      <c r="O103" s="5">
        <f t="shared" ca="1" si="20"/>
        <v>16417.329999990001</v>
      </c>
      <c r="P103" s="23" t="str">
        <f t="shared" si="24"/>
        <v>A+J=</v>
      </c>
      <c r="Q103" s="56">
        <f t="shared" si="25"/>
        <v>43656</v>
      </c>
      <c r="R103" s="10"/>
      <c r="S103" s="10"/>
      <c r="T103" s="26"/>
      <c r="U103" s="27"/>
      <c r="V103" s="28"/>
      <c r="W103" s="29"/>
      <c r="X103" s="28"/>
      <c r="Y103" s="28"/>
      <c r="Z103" s="37"/>
      <c r="AA103" s="29"/>
      <c r="AB103" s="26"/>
      <c r="AC103" s="31"/>
      <c r="AD103" s="27"/>
      <c r="AE103" s="10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</row>
    <row r="104" spans="1:171" x14ac:dyDescent="0.15">
      <c r="A104" s="101">
        <f t="shared" si="21"/>
        <v>43602</v>
      </c>
      <c r="B104" s="3">
        <f t="shared" ca="1" si="26"/>
        <v>1016680.08999999</v>
      </c>
      <c r="C104" s="5">
        <f t="shared" si="22"/>
        <v>1000000</v>
      </c>
      <c r="D104" s="4">
        <f ca="1">IF(A104&lt;$B$1,VLOOKUP(A104,[1]DI!$A$4:$B$15000,2,FALSE),0)</f>
        <v>6.4000000000000001E-2</v>
      </c>
      <c r="E104" s="5">
        <f t="shared" ca="1" si="16"/>
        <v>2.4620000000000002E-4</v>
      </c>
      <c r="F104" s="21">
        <f t="shared" si="23"/>
        <v>1.05</v>
      </c>
      <c r="G104" s="6">
        <f t="shared" ca="1" si="27"/>
        <v>1.0002585100000001</v>
      </c>
      <c r="H104" s="5">
        <f ca="1">TRUNC(PRODUCT(G$10:G103),15)</f>
        <v>1.01668008669406</v>
      </c>
      <c r="I104" s="5">
        <f t="shared" si="28"/>
        <v>1</v>
      </c>
      <c r="J104" s="5">
        <f t="shared" ca="1" si="17"/>
        <v>1.0166800899999999</v>
      </c>
      <c r="K104" s="5">
        <f t="shared" ca="1" si="18"/>
        <v>16680.089999989999</v>
      </c>
      <c r="L104" s="22">
        <f>IF(VLOOKUP(A104,$U$12:$AD$125,8)=VLOOKUP(A103,$U$12:$AD$125,8),0,VLOOKUP(A104,U$12:$AD$125,8))</f>
        <v>0</v>
      </c>
      <c r="M104" s="8">
        <f>IF(L104&gt;0,VLOOKUP(L104,T$12:$AC$125,7),0)</f>
        <v>0</v>
      </c>
      <c r="N104" s="5">
        <f t="shared" si="19"/>
        <v>0</v>
      </c>
      <c r="O104" s="5">
        <f t="shared" ca="1" si="20"/>
        <v>16680.089999989999</v>
      </c>
      <c r="P104" s="23" t="str">
        <f t="shared" si="24"/>
        <v>A+J=</v>
      </c>
      <c r="Q104" s="56">
        <f t="shared" si="25"/>
        <v>43656</v>
      </c>
      <c r="R104" s="10"/>
      <c r="S104" s="35"/>
      <c r="T104" s="26"/>
      <c r="U104" s="27"/>
      <c r="V104" s="28"/>
      <c r="W104" s="29"/>
      <c r="X104" s="28"/>
      <c r="Y104" s="28"/>
      <c r="Z104" s="37"/>
      <c r="AA104" s="29"/>
      <c r="AB104" s="26"/>
      <c r="AC104" s="31"/>
      <c r="AD104" s="27"/>
      <c r="AE104" s="35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</row>
    <row r="105" spans="1:171" x14ac:dyDescent="0.15">
      <c r="A105" s="101">
        <f t="shared" si="21"/>
        <v>43603</v>
      </c>
      <c r="B105" s="3">
        <f t="shared" ca="1" si="26"/>
        <v>1016942.91</v>
      </c>
      <c r="C105" s="5">
        <f t="shared" si="22"/>
        <v>1000000</v>
      </c>
      <c r="D105" s="4">
        <f ca="1">IF(A105&lt;$B$1,VLOOKUP(A105,[1]DI!$A$4:$B$15000,2,FALSE),0)</f>
        <v>0</v>
      </c>
      <c r="E105" s="5">
        <f t="shared" ca="1" si="16"/>
        <v>0</v>
      </c>
      <c r="F105" s="21">
        <f t="shared" si="23"/>
        <v>1.05</v>
      </c>
      <c r="G105" s="6">
        <f t="shared" ca="1" si="27"/>
        <v>1</v>
      </c>
      <c r="H105" s="5">
        <f ca="1">TRUNC(PRODUCT(G$10:G104),15)</f>
        <v>1.01694290866327</v>
      </c>
      <c r="I105" s="5">
        <f t="shared" si="28"/>
        <v>1</v>
      </c>
      <c r="J105" s="5">
        <f t="shared" ca="1" si="17"/>
        <v>1.01694291</v>
      </c>
      <c r="K105" s="5">
        <f t="shared" ca="1" si="18"/>
        <v>16942.91</v>
      </c>
      <c r="L105" s="22">
        <f>IF(VLOOKUP(A105,$U$12:$AD$125,8)=VLOOKUP(A104,$U$12:$AD$125,8),0,VLOOKUP(A105,U$12:$AD$125,8))</f>
        <v>0</v>
      </c>
      <c r="M105" s="8">
        <f>IF(L105&gt;0,VLOOKUP(L105,T$12:$AC$125,7),0)</f>
        <v>0</v>
      </c>
      <c r="N105" s="5">
        <f t="shared" si="19"/>
        <v>0</v>
      </c>
      <c r="O105" s="5">
        <f t="shared" ca="1" si="20"/>
        <v>16942.91</v>
      </c>
      <c r="P105" s="23" t="str">
        <f t="shared" si="24"/>
        <v>A+J=</v>
      </c>
      <c r="Q105" s="56">
        <f t="shared" si="25"/>
        <v>43656</v>
      </c>
      <c r="R105" s="10"/>
      <c r="S105" s="10"/>
      <c r="T105" s="26"/>
      <c r="U105" s="27"/>
      <c r="V105" s="28"/>
      <c r="W105" s="29"/>
      <c r="X105" s="28"/>
      <c r="Y105" s="28"/>
      <c r="Z105" s="37"/>
      <c r="AA105" s="29"/>
      <c r="AB105" s="26"/>
      <c r="AC105" s="31"/>
      <c r="AD105" s="27"/>
      <c r="AE105" s="10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</row>
    <row r="106" spans="1:171" x14ac:dyDescent="0.15">
      <c r="A106" s="101">
        <f t="shared" si="21"/>
        <v>43604</v>
      </c>
      <c r="B106" s="3">
        <f t="shared" ca="1" si="26"/>
        <v>1016942.91</v>
      </c>
      <c r="C106" s="5">
        <f t="shared" si="22"/>
        <v>1000000</v>
      </c>
      <c r="D106" s="4">
        <f ca="1">IF(A106&lt;$B$1,VLOOKUP(A106,[1]DI!$A$4:$B$15000,2,FALSE),0)</f>
        <v>0</v>
      </c>
      <c r="E106" s="5">
        <f t="shared" ca="1" si="16"/>
        <v>0</v>
      </c>
      <c r="F106" s="21">
        <f t="shared" si="23"/>
        <v>1.05</v>
      </c>
      <c r="G106" s="6">
        <f t="shared" ca="1" si="27"/>
        <v>1</v>
      </c>
      <c r="H106" s="5">
        <f ca="1">TRUNC(PRODUCT(G$10:G105),15)</f>
        <v>1.01694290866327</v>
      </c>
      <c r="I106" s="5">
        <f t="shared" si="28"/>
        <v>1</v>
      </c>
      <c r="J106" s="5">
        <f t="shared" ca="1" si="17"/>
        <v>1.01694291</v>
      </c>
      <c r="K106" s="5">
        <f t="shared" ca="1" si="18"/>
        <v>16942.91</v>
      </c>
      <c r="L106" s="22">
        <f>IF(VLOOKUP(A106,$U$12:$AD$125,8)=VLOOKUP(A105,$U$12:$AD$125,8),0,VLOOKUP(A106,U$12:$AD$125,8))</f>
        <v>0</v>
      </c>
      <c r="M106" s="8">
        <f>IF(L106&gt;0,VLOOKUP(L106,T$12:$AC$125,7),0)</f>
        <v>0</v>
      </c>
      <c r="N106" s="5">
        <f t="shared" si="19"/>
        <v>0</v>
      </c>
      <c r="O106" s="5">
        <f t="shared" ca="1" si="20"/>
        <v>16942.91</v>
      </c>
      <c r="P106" s="23" t="str">
        <f t="shared" si="24"/>
        <v>A+J=</v>
      </c>
      <c r="Q106" s="56">
        <f t="shared" si="25"/>
        <v>43656</v>
      </c>
      <c r="R106" s="10"/>
      <c r="S106" s="10"/>
      <c r="T106" s="26"/>
      <c r="U106" s="27"/>
      <c r="V106" s="28"/>
      <c r="W106" s="29"/>
      <c r="X106" s="28"/>
      <c r="Y106" s="28"/>
      <c r="Z106" s="37"/>
      <c r="AA106" s="29"/>
      <c r="AB106" s="26"/>
      <c r="AC106" s="31"/>
      <c r="AD106" s="27"/>
      <c r="AE106" s="10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</row>
    <row r="107" spans="1:171" x14ac:dyDescent="0.15">
      <c r="A107" s="101">
        <f t="shared" si="21"/>
        <v>43605</v>
      </c>
      <c r="B107" s="3">
        <f t="shared" ca="1" si="26"/>
        <v>1016942.91</v>
      </c>
      <c r="C107" s="5">
        <f t="shared" si="22"/>
        <v>1000000</v>
      </c>
      <c r="D107" s="4">
        <f ca="1">IF(A107&lt;$B$1,VLOOKUP(A107,[1]DI!$A$4:$B$15000,2,FALSE),0)</f>
        <v>6.4000000000000001E-2</v>
      </c>
      <c r="E107" s="5">
        <f t="shared" ca="1" si="16"/>
        <v>2.4620000000000002E-4</v>
      </c>
      <c r="F107" s="21">
        <f t="shared" si="23"/>
        <v>1.05</v>
      </c>
      <c r="G107" s="6">
        <f t="shared" ca="1" si="27"/>
        <v>1.0002585100000001</v>
      </c>
      <c r="H107" s="5">
        <f ca="1">TRUNC(PRODUCT(G$10:G106),15)</f>
        <v>1.01694290866327</v>
      </c>
      <c r="I107" s="5">
        <f t="shared" si="28"/>
        <v>1</v>
      </c>
      <c r="J107" s="5">
        <f t="shared" ca="1" si="17"/>
        <v>1.01694291</v>
      </c>
      <c r="K107" s="5">
        <f t="shared" ca="1" si="18"/>
        <v>16942.91</v>
      </c>
      <c r="L107" s="22">
        <f>IF(VLOOKUP(A107,$U$12:$AD$125,8)=VLOOKUP(A106,$U$12:$AD$125,8),0,VLOOKUP(A107,U$12:$AD$125,8))</f>
        <v>0</v>
      </c>
      <c r="M107" s="8">
        <f>IF(L107&gt;0,VLOOKUP(L107,T$12:$AC$125,7),0)</f>
        <v>0</v>
      </c>
      <c r="N107" s="5">
        <f t="shared" si="19"/>
        <v>0</v>
      </c>
      <c r="O107" s="5">
        <f t="shared" ca="1" si="20"/>
        <v>16942.91</v>
      </c>
      <c r="P107" s="23" t="str">
        <f t="shared" si="24"/>
        <v>A+J=</v>
      </c>
      <c r="Q107" s="56">
        <f t="shared" si="25"/>
        <v>43656</v>
      </c>
      <c r="R107" s="10"/>
      <c r="S107" s="10"/>
      <c r="T107" s="26"/>
      <c r="U107" s="27"/>
      <c r="V107" s="28"/>
      <c r="W107" s="29"/>
      <c r="X107" s="28"/>
      <c r="Y107" s="28"/>
      <c r="Z107" s="37"/>
      <c r="AA107" s="29"/>
      <c r="AB107" s="26"/>
      <c r="AC107" s="31"/>
      <c r="AD107" s="27"/>
      <c r="AE107" s="10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</row>
    <row r="108" spans="1:171" x14ac:dyDescent="0.15">
      <c r="A108" s="101">
        <f t="shared" si="21"/>
        <v>43606</v>
      </c>
      <c r="B108" s="3">
        <f t="shared" ca="1" si="26"/>
        <v>1017205.79999999</v>
      </c>
      <c r="C108" s="5">
        <f t="shared" si="22"/>
        <v>1000000</v>
      </c>
      <c r="D108" s="4">
        <f ca="1">IF(A108&lt;$B$1,VLOOKUP(A108,[1]DI!$A$4:$B$15000,2,FALSE),0)</f>
        <v>6.4000000000000001E-2</v>
      </c>
      <c r="E108" s="5">
        <f t="shared" ca="1" si="16"/>
        <v>2.4620000000000002E-4</v>
      </c>
      <c r="F108" s="21">
        <f t="shared" si="23"/>
        <v>1.05</v>
      </c>
      <c r="G108" s="6">
        <f t="shared" ca="1" si="27"/>
        <v>1.0002585100000001</v>
      </c>
      <c r="H108" s="5">
        <f ca="1">TRUNC(PRODUCT(G$10:G107),15)</f>
        <v>1.0172057985745899</v>
      </c>
      <c r="I108" s="5">
        <f t="shared" si="28"/>
        <v>1</v>
      </c>
      <c r="J108" s="5">
        <f t="shared" ca="1" si="17"/>
        <v>1.0172057999999999</v>
      </c>
      <c r="K108" s="5">
        <f t="shared" ca="1" si="18"/>
        <v>17205.799999989998</v>
      </c>
      <c r="L108" s="22">
        <f>IF(VLOOKUP(A108,$U$12:$AD$125,8)=VLOOKUP(A107,$U$12:$AD$125,8),0,VLOOKUP(A108,U$12:$AD$125,8))</f>
        <v>0</v>
      </c>
      <c r="M108" s="8">
        <f>IF(L108&gt;0,VLOOKUP(L108,T$12:$AC$125,7),0)</f>
        <v>0</v>
      </c>
      <c r="N108" s="5">
        <f t="shared" si="19"/>
        <v>0</v>
      </c>
      <c r="O108" s="5">
        <f t="shared" ca="1" si="20"/>
        <v>17205.799999989998</v>
      </c>
      <c r="P108" s="23" t="str">
        <f t="shared" si="24"/>
        <v>A+J=</v>
      </c>
      <c r="Q108" s="56">
        <f t="shared" si="25"/>
        <v>43656</v>
      </c>
      <c r="R108" s="10"/>
      <c r="S108" s="10"/>
      <c r="T108" s="26"/>
      <c r="U108" s="27"/>
      <c r="V108" s="28"/>
      <c r="W108" s="29"/>
      <c r="X108" s="28"/>
      <c r="Y108" s="28"/>
      <c r="Z108" s="37"/>
      <c r="AA108" s="29"/>
      <c r="AB108" s="26"/>
      <c r="AC108" s="31"/>
      <c r="AD108" s="27"/>
      <c r="AE108" s="10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</row>
    <row r="109" spans="1:171" x14ac:dyDescent="0.15">
      <c r="A109" s="101">
        <f t="shared" si="21"/>
        <v>43607</v>
      </c>
      <c r="B109" s="3">
        <f t="shared" ca="1" si="26"/>
        <v>1017468.76</v>
      </c>
      <c r="C109" s="5">
        <f t="shared" si="22"/>
        <v>1000000</v>
      </c>
      <c r="D109" s="4">
        <f ca="1">IF(A109&lt;$B$1,VLOOKUP(A109,[1]DI!$A$4:$B$15000,2,FALSE),0)</f>
        <v>6.4000000000000001E-2</v>
      </c>
      <c r="E109" s="5">
        <f t="shared" ca="1" si="16"/>
        <v>2.4620000000000002E-4</v>
      </c>
      <c r="F109" s="21">
        <f t="shared" si="23"/>
        <v>1.05</v>
      </c>
      <c r="G109" s="6">
        <f t="shared" ca="1" si="27"/>
        <v>1.0002585100000001</v>
      </c>
      <c r="H109" s="5">
        <f ca="1">TRUNC(PRODUCT(G$10:G108),15)</f>
        <v>1.01746875644558</v>
      </c>
      <c r="I109" s="5">
        <f t="shared" si="28"/>
        <v>1</v>
      </c>
      <c r="J109" s="5">
        <f t="shared" ca="1" si="17"/>
        <v>1.0174687600000001</v>
      </c>
      <c r="K109" s="5">
        <f t="shared" ca="1" si="18"/>
        <v>17468.759999999998</v>
      </c>
      <c r="L109" s="22">
        <f>IF(VLOOKUP(A109,$U$12:$AD$125,8)=VLOOKUP(A108,$U$12:$AD$125,8),0,VLOOKUP(A109,U$12:$AD$125,8))</f>
        <v>0</v>
      </c>
      <c r="M109" s="8">
        <f>IF(L109&gt;0,VLOOKUP(L109,T$12:$AC$125,7),0)</f>
        <v>0</v>
      </c>
      <c r="N109" s="5">
        <f t="shared" si="19"/>
        <v>0</v>
      </c>
      <c r="O109" s="5">
        <f t="shared" ca="1" si="20"/>
        <v>17468.759999999998</v>
      </c>
      <c r="P109" s="23" t="str">
        <f t="shared" si="24"/>
        <v>A+J=</v>
      </c>
      <c r="Q109" s="56">
        <f t="shared" si="25"/>
        <v>43656</v>
      </c>
      <c r="R109" s="10"/>
      <c r="S109" s="10"/>
      <c r="T109" s="26"/>
      <c r="U109" s="27"/>
      <c r="V109" s="28"/>
      <c r="W109" s="29"/>
      <c r="X109" s="28"/>
      <c r="Y109" s="28"/>
      <c r="Z109" s="37"/>
      <c r="AA109" s="29"/>
      <c r="AB109" s="26"/>
      <c r="AC109" s="31"/>
      <c r="AD109" s="27"/>
      <c r="AE109" s="10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</row>
    <row r="110" spans="1:171" x14ac:dyDescent="0.15">
      <c r="A110" s="101">
        <f t="shared" si="21"/>
        <v>43608</v>
      </c>
      <c r="B110" s="3">
        <f t="shared" ca="1" si="26"/>
        <v>1017731.78</v>
      </c>
      <c r="C110" s="5">
        <f t="shared" si="22"/>
        <v>1000000</v>
      </c>
      <c r="D110" s="4">
        <f ca="1">IF(A110&lt;$B$1,VLOOKUP(A110,[1]DI!$A$4:$B$15000,2,FALSE),0)</f>
        <v>6.4000000000000001E-2</v>
      </c>
      <c r="E110" s="5">
        <f t="shared" ca="1" si="16"/>
        <v>2.4620000000000002E-4</v>
      </c>
      <c r="F110" s="21">
        <f t="shared" si="23"/>
        <v>1.05</v>
      </c>
      <c r="G110" s="6">
        <f t="shared" ca="1" si="27"/>
        <v>1.0002585100000001</v>
      </c>
      <c r="H110" s="5">
        <f ca="1">TRUNC(PRODUCT(G$10:G109),15)</f>
        <v>1.0177317822938099</v>
      </c>
      <c r="I110" s="5">
        <f t="shared" si="28"/>
        <v>1</v>
      </c>
      <c r="J110" s="5">
        <f t="shared" ca="1" si="17"/>
        <v>1.0177317800000001</v>
      </c>
      <c r="K110" s="5">
        <f t="shared" ca="1" si="18"/>
        <v>17731.78</v>
      </c>
      <c r="L110" s="22">
        <f>IF(VLOOKUP(A110,$U$12:$AD$125,8)=VLOOKUP(A109,$U$12:$AD$125,8),0,VLOOKUP(A110,U$12:$AD$125,8))</f>
        <v>0</v>
      </c>
      <c r="M110" s="8">
        <f>IF(L110&gt;0,VLOOKUP(L110,T$12:$AC$125,7),0)</f>
        <v>0</v>
      </c>
      <c r="N110" s="5">
        <f t="shared" si="19"/>
        <v>0</v>
      </c>
      <c r="O110" s="5">
        <f t="shared" ca="1" si="20"/>
        <v>17731.78</v>
      </c>
      <c r="P110" s="23" t="str">
        <f t="shared" si="24"/>
        <v>A+J=</v>
      </c>
      <c r="Q110" s="56">
        <f t="shared" si="25"/>
        <v>43656</v>
      </c>
      <c r="R110" s="10"/>
      <c r="S110" s="10"/>
      <c r="T110" s="26"/>
      <c r="U110" s="27"/>
      <c r="V110" s="28"/>
      <c r="W110" s="29"/>
      <c r="X110" s="28"/>
      <c r="Y110" s="28"/>
      <c r="Z110" s="37"/>
      <c r="AA110" s="29"/>
      <c r="AB110" s="26"/>
      <c r="AC110" s="31"/>
      <c r="AD110" s="27"/>
      <c r="AE110" s="10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</row>
    <row r="111" spans="1:171" x14ac:dyDescent="0.15">
      <c r="A111" s="101">
        <f t="shared" si="21"/>
        <v>43609</v>
      </c>
      <c r="B111" s="3">
        <f t="shared" ca="1" si="26"/>
        <v>1017994.88</v>
      </c>
      <c r="C111" s="5">
        <f t="shared" si="22"/>
        <v>1000000</v>
      </c>
      <c r="D111" s="4">
        <f ca="1">IF(A111&lt;$B$1,VLOOKUP(A111,[1]DI!$A$4:$B$15000,2,FALSE),0)</f>
        <v>6.4000000000000001E-2</v>
      </c>
      <c r="E111" s="5">
        <f t="shared" ca="1" si="16"/>
        <v>2.4620000000000002E-4</v>
      </c>
      <c r="F111" s="21">
        <f t="shared" si="23"/>
        <v>1.05</v>
      </c>
      <c r="G111" s="6">
        <f t="shared" ca="1" si="27"/>
        <v>1.0002585100000001</v>
      </c>
      <c r="H111" s="5">
        <f ca="1">TRUNC(PRODUCT(G$10:G110),15)</f>
        <v>1.01799487613685</v>
      </c>
      <c r="I111" s="5">
        <f t="shared" si="28"/>
        <v>1</v>
      </c>
      <c r="J111" s="5">
        <f t="shared" ca="1" si="17"/>
        <v>1.01799488</v>
      </c>
      <c r="K111" s="5">
        <f t="shared" ca="1" si="18"/>
        <v>17994.88</v>
      </c>
      <c r="L111" s="22">
        <f>IF(VLOOKUP(A111,$U$12:$AD$125,8)=VLOOKUP(A110,$U$12:$AD$125,8),0,VLOOKUP(A111,U$12:$AD$125,8))</f>
        <v>0</v>
      </c>
      <c r="M111" s="8">
        <f>IF(L111&gt;0,VLOOKUP(L111,T$12:$AC$125,7),0)</f>
        <v>0</v>
      </c>
      <c r="N111" s="5">
        <f t="shared" si="19"/>
        <v>0</v>
      </c>
      <c r="O111" s="5">
        <f t="shared" ca="1" si="20"/>
        <v>17994.88</v>
      </c>
      <c r="P111" s="23" t="str">
        <f t="shared" si="24"/>
        <v>A+J=</v>
      </c>
      <c r="Q111" s="56">
        <f t="shared" si="25"/>
        <v>43656</v>
      </c>
      <c r="R111" s="10"/>
      <c r="S111" s="10"/>
      <c r="T111" s="26"/>
      <c r="U111" s="27"/>
      <c r="V111" s="28"/>
      <c r="W111" s="29"/>
      <c r="X111" s="28"/>
      <c r="Y111" s="28"/>
      <c r="Z111" s="37"/>
      <c r="AA111" s="29"/>
      <c r="AB111" s="26"/>
      <c r="AC111" s="31"/>
      <c r="AD111" s="27"/>
      <c r="AE111" s="10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</row>
    <row r="112" spans="1:171" x14ac:dyDescent="0.15">
      <c r="A112" s="101">
        <f t="shared" si="21"/>
        <v>43610</v>
      </c>
      <c r="B112" s="3">
        <f t="shared" ca="1" si="26"/>
        <v>1018258.04</v>
      </c>
      <c r="C112" s="5">
        <f t="shared" si="22"/>
        <v>1000000</v>
      </c>
      <c r="D112" s="4">
        <f ca="1">IF(A112&lt;$B$1,VLOOKUP(A112,[1]DI!$A$4:$B$15000,2,FALSE),0)</f>
        <v>0</v>
      </c>
      <c r="E112" s="5">
        <f t="shared" ca="1" si="16"/>
        <v>0</v>
      </c>
      <c r="F112" s="21">
        <f t="shared" si="23"/>
        <v>1.05</v>
      </c>
      <c r="G112" s="6">
        <f t="shared" ca="1" si="27"/>
        <v>1</v>
      </c>
      <c r="H112" s="5">
        <f ca="1">TRUNC(PRODUCT(G$10:G111),15)</f>
        <v>1.0182580379922801</v>
      </c>
      <c r="I112" s="5">
        <f t="shared" si="28"/>
        <v>1</v>
      </c>
      <c r="J112" s="5">
        <f t="shared" ca="1" si="17"/>
        <v>1.0182580400000001</v>
      </c>
      <c r="K112" s="5">
        <f t="shared" ca="1" si="18"/>
        <v>18258.04</v>
      </c>
      <c r="L112" s="22">
        <f>IF(VLOOKUP(A112,$U$12:$AD$125,8)=VLOOKUP(A111,$U$12:$AD$125,8),0,VLOOKUP(A112,U$12:$AD$125,8))</f>
        <v>0</v>
      </c>
      <c r="M112" s="8">
        <f>IF(L112&gt;0,VLOOKUP(L112,T$12:$AC$125,7),0)</f>
        <v>0</v>
      </c>
      <c r="N112" s="5">
        <f t="shared" si="19"/>
        <v>0</v>
      </c>
      <c r="O112" s="5">
        <f t="shared" ca="1" si="20"/>
        <v>18258.04</v>
      </c>
      <c r="P112" s="23" t="str">
        <f t="shared" si="24"/>
        <v>A+J=</v>
      </c>
      <c r="Q112" s="56">
        <f t="shared" si="25"/>
        <v>43656</v>
      </c>
      <c r="R112" s="10"/>
      <c r="S112" s="10"/>
      <c r="T112" s="26"/>
      <c r="U112" s="27"/>
      <c r="V112" s="28"/>
      <c r="W112" s="29"/>
      <c r="X112" s="28"/>
      <c r="Y112" s="28"/>
      <c r="Z112" s="37"/>
      <c r="AA112" s="29"/>
      <c r="AB112" s="26"/>
      <c r="AC112" s="31"/>
      <c r="AD112" s="27"/>
      <c r="AE112" s="10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</row>
    <row r="113" spans="1:168" x14ac:dyDescent="0.15">
      <c r="A113" s="101">
        <f t="shared" si="21"/>
        <v>43611</v>
      </c>
      <c r="B113" s="3">
        <f t="shared" ca="1" si="26"/>
        <v>1018258.04</v>
      </c>
      <c r="C113" s="5">
        <f t="shared" si="22"/>
        <v>1000000</v>
      </c>
      <c r="D113" s="4">
        <f ca="1">IF(A113&lt;$B$1,VLOOKUP(A113,[1]DI!$A$4:$B$15000,2,FALSE),0)</f>
        <v>0</v>
      </c>
      <c r="E113" s="5">
        <f t="shared" ca="1" si="16"/>
        <v>0</v>
      </c>
      <c r="F113" s="21">
        <f t="shared" si="23"/>
        <v>1.05</v>
      </c>
      <c r="G113" s="6">
        <f t="shared" ca="1" si="27"/>
        <v>1</v>
      </c>
      <c r="H113" s="5">
        <f ca="1">TRUNC(PRODUCT(G$10:G112),15)</f>
        <v>1.0182580379922801</v>
      </c>
      <c r="I113" s="5">
        <f t="shared" si="28"/>
        <v>1</v>
      </c>
      <c r="J113" s="5">
        <f t="shared" ca="1" si="17"/>
        <v>1.0182580400000001</v>
      </c>
      <c r="K113" s="5">
        <f t="shared" ca="1" si="18"/>
        <v>18258.04</v>
      </c>
      <c r="L113" s="22">
        <f>IF(VLOOKUP(A113,$U$12:$AD$125,8)=VLOOKUP(A112,$U$12:$AD$125,8),0,VLOOKUP(A113,U$12:$AD$125,8))</f>
        <v>0</v>
      </c>
      <c r="M113" s="8">
        <f>IF(L113&gt;0,VLOOKUP(L113,T$12:$AC$125,7),0)</f>
        <v>0</v>
      </c>
      <c r="N113" s="5">
        <f t="shared" si="19"/>
        <v>0</v>
      </c>
      <c r="O113" s="5">
        <f t="shared" ca="1" si="20"/>
        <v>18258.04</v>
      </c>
      <c r="P113" s="23" t="str">
        <f t="shared" si="24"/>
        <v>A+J=</v>
      </c>
      <c r="Q113" s="56">
        <f t="shared" si="25"/>
        <v>43656</v>
      </c>
      <c r="R113" s="10"/>
      <c r="S113" s="10"/>
      <c r="T113" s="26"/>
      <c r="U113" s="27"/>
      <c r="V113" s="28"/>
      <c r="W113" s="29"/>
      <c r="X113" s="28"/>
      <c r="Y113" s="28"/>
      <c r="Z113" s="37"/>
      <c r="AA113" s="29"/>
      <c r="AB113" s="26"/>
      <c r="AC113" s="31"/>
      <c r="AD113" s="27"/>
      <c r="AE113" s="10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</row>
    <row r="114" spans="1:168" x14ac:dyDescent="0.15">
      <c r="A114" s="101">
        <f t="shared" si="21"/>
        <v>43612</v>
      </c>
      <c r="B114" s="3">
        <f t="shared" ca="1" si="26"/>
        <v>1018258.04</v>
      </c>
      <c r="C114" s="5">
        <f t="shared" si="22"/>
        <v>1000000</v>
      </c>
      <c r="D114" s="4">
        <f ca="1">IF(A114&lt;$B$1,VLOOKUP(A114,[1]DI!$A$4:$B$15000,2,FALSE),0)</f>
        <v>6.4000000000000001E-2</v>
      </c>
      <c r="E114" s="5">
        <f t="shared" ca="1" si="16"/>
        <v>2.4620000000000002E-4</v>
      </c>
      <c r="F114" s="21">
        <f t="shared" si="23"/>
        <v>1.05</v>
      </c>
      <c r="G114" s="6">
        <f t="shared" ca="1" si="27"/>
        <v>1.0002585100000001</v>
      </c>
      <c r="H114" s="5">
        <f ca="1">TRUNC(PRODUCT(G$10:G113),15)</f>
        <v>1.0182580379922801</v>
      </c>
      <c r="I114" s="5">
        <f t="shared" si="28"/>
        <v>1</v>
      </c>
      <c r="J114" s="5">
        <f t="shared" ca="1" si="17"/>
        <v>1.0182580400000001</v>
      </c>
      <c r="K114" s="5">
        <f t="shared" ca="1" si="18"/>
        <v>18258.04</v>
      </c>
      <c r="L114" s="22">
        <f>IF(VLOOKUP(A114,$U$12:$AD$125,8)=VLOOKUP(A113,$U$12:$AD$125,8),0,VLOOKUP(A114,U$12:$AD$125,8))</f>
        <v>0</v>
      </c>
      <c r="M114" s="8">
        <f>IF(L114&gt;0,VLOOKUP(L114,T$12:$AC$125,7),0)</f>
        <v>0</v>
      </c>
      <c r="N114" s="5">
        <f t="shared" si="19"/>
        <v>0</v>
      </c>
      <c r="O114" s="5">
        <f t="shared" ca="1" si="20"/>
        <v>18258.04</v>
      </c>
      <c r="P114" s="23" t="str">
        <f t="shared" si="24"/>
        <v>A+J=</v>
      </c>
      <c r="Q114" s="56">
        <f t="shared" si="25"/>
        <v>43656</v>
      </c>
      <c r="R114" s="10"/>
      <c r="S114" s="10"/>
      <c r="T114" s="26"/>
      <c r="U114" s="27"/>
      <c r="V114" s="28"/>
      <c r="W114" s="29"/>
      <c r="X114" s="28"/>
      <c r="Y114" s="28"/>
      <c r="Z114" s="37"/>
      <c r="AA114" s="29"/>
      <c r="AB114" s="26"/>
      <c r="AC114" s="31"/>
      <c r="AD114" s="27"/>
      <c r="AE114" s="10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</row>
    <row r="115" spans="1:168" x14ac:dyDescent="0.15">
      <c r="A115" s="101">
        <f t="shared" si="21"/>
        <v>43613</v>
      </c>
      <c r="B115" s="3">
        <f t="shared" ca="1" si="26"/>
        <v>1018521.26999999</v>
      </c>
      <c r="C115" s="5">
        <f t="shared" si="22"/>
        <v>1000000</v>
      </c>
      <c r="D115" s="4">
        <f ca="1">IF(A115&lt;$B$1,VLOOKUP(A115,[1]DI!$A$4:$B$15000,2,FALSE),0)</f>
        <v>6.4000000000000001E-2</v>
      </c>
      <c r="E115" s="5">
        <f t="shared" ca="1" si="16"/>
        <v>2.4620000000000002E-4</v>
      </c>
      <c r="F115" s="21">
        <f t="shared" si="23"/>
        <v>1.05</v>
      </c>
      <c r="G115" s="6">
        <f t="shared" ca="1" si="27"/>
        <v>1.0002585100000001</v>
      </c>
      <c r="H115" s="5">
        <f ca="1">TRUNC(PRODUCT(G$10:G114),15)</f>
        <v>1.01852126787768</v>
      </c>
      <c r="I115" s="5">
        <f t="shared" si="28"/>
        <v>1</v>
      </c>
      <c r="J115" s="5">
        <f t="shared" ca="1" si="17"/>
        <v>1.0185212699999999</v>
      </c>
      <c r="K115" s="5">
        <f t="shared" ca="1" si="18"/>
        <v>18521.26999999</v>
      </c>
      <c r="L115" s="22">
        <f>IF(VLOOKUP(A115,$U$12:$AD$125,8)=VLOOKUP(A114,$U$12:$AD$125,8),0,VLOOKUP(A115,U$12:$AD$125,8))</f>
        <v>0</v>
      </c>
      <c r="M115" s="8">
        <f>IF(L115&gt;0,VLOOKUP(L115,T$12:$AC$125,7),0)</f>
        <v>0</v>
      </c>
      <c r="N115" s="5">
        <f t="shared" si="19"/>
        <v>0</v>
      </c>
      <c r="O115" s="5">
        <f t="shared" ca="1" si="20"/>
        <v>18521.26999999</v>
      </c>
      <c r="P115" s="23" t="str">
        <f t="shared" si="24"/>
        <v>A+J=</v>
      </c>
      <c r="Q115" s="56">
        <f t="shared" si="25"/>
        <v>43656</v>
      </c>
      <c r="R115" s="10"/>
      <c r="S115" s="10"/>
      <c r="T115" s="26"/>
      <c r="U115" s="27"/>
      <c r="V115" s="28"/>
      <c r="W115" s="29"/>
      <c r="X115" s="28"/>
      <c r="Y115" s="28"/>
      <c r="Z115" s="37"/>
      <c r="AA115" s="29"/>
      <c r="AB115" s="26"/>
      <c r="AC115" s="31"/>
      <c r="AD115" s="27"/>
      <c r="AE115" s="10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</row>
    <row r="116" spans="1:168" x14ac:dyDescent="0.15">
      <c r="A116" s="101">
        <f t="shared" si="21"/>
        <v>43614</v>
      </c>
      <c r="B116" s="3">
        <f t="shared" ca="1" si="26"/>
        <v>1018784.57</v>
      </c>
      <c r="C116" s="5">
        <f t="shared" si="22"/>
        <v>1000000</v>
      </c>
      <c r="D116" s="4">
        <f ca="1">IF(A116&lt;$B$1,VLOOKUP(A116,[1]DI!$A$4:$B$15000,2,FALSE),0)</f>
        <v>6.4000000000000001E-2</v>
      </c>
      <c r="E116" s="5">
        <f t="shared" ca="1" si="16"/>
        <v>2.4620000000000002E-4</v>
      </c>
      <c r="F116" s="21">
        <f t="shared" si="23"/>
        <v>1.05</v>
      </c>
      <c r="G116" s="6">
        <f t="shared" ca="1" si="27"/>
        <v>1.0002585100000001</v>
      </c>
      <c r="H116" s="5">
        <f ca="1">TRUNC(PRODUCT(G$10:G115),15)</f>
        <v>1.01878456581064</v>
      </c>
      <c r="I116" s="5">
        <f t="shared" si="28"/>
        <v>1</v>
      </c>
      <c r="J116" s="5">
        <f t="shared" ca="1" si="17"/>
        <v>1.01878457</v>
      </c>
      <c r="K116" s="5">
        <f t="shared" ca="1" si="18"/>
        <v>18784.57</v>
      </c>
      <c r="L116" s="22">
        <f>IF(VLOOKUP(A116,$U$12:$AD$125,8)=VLOOKUP(A115,$U$12:$AD$125,8),0,VLOOKUP(A116,U$12:$AD$125,8))</f>
        <v>0</v>
      </c>
      <c r="M116" s="8">
        <f>IF(L116&gt;0,VLOOKUP(L116,T$12:$AC$125,7),0)</f>
        <v>0</v>
      </c>
      <c r="N116" s="5">
        <f t="shared" si="19"/>
        <v>0</v>
      </c>
      <c r="O116" s="5">
        <f t="shared" ca="1" si="20"/>
        <v>18784.57</v>
      </c>
      <c r="P116" s="23" t="str">
        <f t="shared" si="24"/>
        <v>A+J=</v>
      </c>
      <c r="Q116" s="56">
        <f t="shared" si="25"/>
        <v>43656</v>
      </c>
      <c r="R116" s="10"/>
      <c r="S116" s="10"/>
      <c r="T116" s="26"/>
      <c r="U116" s="27"/>
      <c r="V116" s="28"/>
      <c r="W116" s="29"/>
      <c r="X116" s="28"/>
      <c r="Y116" s="28"/>
      <c r="Z116" s="37"/>
      <c r="AA116" s="29"/>
      <c r="AB116" s="26"/>
      <c r="AC116" s="31"/>
      <c r="AD116" s="27"/>
      <c r="AE116" s="10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</row>
    <row r="117" spans="1:168" x14ac:dyDescent="0.15">
      <c r="A117" s="101">
        <f t="shared" si="21"/>
        <v>43615</v>
      </c>
      <c r="B117" s="3">
        <f t="shared" ca="1" si="26"/>
        <v>1019047.92999999</v>
      </c>
      <c r="C117" s="5">
        <f t="shared" si="22"/>
        <v>1000000</v>
      </c>
      <c r="D117" s="4">
        <f ca="1">IF(A117&lt;$B$1,VLOOKUP(A117,[1]DI!$A$4:$B$15000,2,FALSE),0)</f>
        <v>6.4000000000000001E-2</v>
      </c>
      <c r="E117" s="5">
        <f t="shared" ca="1" si="16"/>
        <v>2.4620000000000002E-4</v>
      </c>
      <c r="F117" s="21">
        <f t="shared" si="23"/>
        <v>1.05</v>
      </c>
      <c r="G117" s="6">
        <f t="shared" ca="1" si="27"/>
        <v>1.0002585100000001</v>
      </c>
      <c r="H117" s="5">
        <f ca="1">TRUNC(PRODUCT(G$10:G116),15)</f>
        <v>1.01904793180875</v>
      </c>
      <c r="I117" s="5">
        <f t="shared" si="28"/>
        <v>1</v>
      </c>
      <c r="J117" s="5">
        <f t="shared" ca="1" si="17"/>
        <v>1.0190479299999999</v>
      </c>
      <c r="K117" s="5">
        <f t="shared" ca="1" si="18"/>
        <v>19047.929999989999</v>
      </c>
      <c r="L117" s="22">
        <f>IF(VLOOKUP(A117,$U$12:$AD$125,8)=VLOOKUP(A116,$U$12:$AD$125,8),0,VLOOKUP(A117,U$12:$AD$125,8))</f>
        <v>0</v>
      </c>
      <c r="M117" s="8">
        <f>IF(L117&gt;0,VLOOKUP(L117,T$12:$AC$125,7),0)</f>
        <v>0</v>
      </c>
      <c r="N117" s="5">
        <f t="shared" si="19"/>
        <v>0</v>
      </c>
      <c r="O117" s="5">
        <f t="shared" ca="1" si="20"/>
        <v>19047.929999989999</v>
      </c>
      <c r="P117" s="23" t="str">
        <f t="shared" si="24"/>
        <v>A+J=</v>
      </c>
      <c r="Q117" s="56">
        <f t="shared" si="25"/>
        <v>43656</v>
      </c>
      <c r="R117" s="10"/>
      <c r="S117" s="10"/>
      <c r="T117" s="26"/>
      <c r="U117" s="27"/>
      <c r="V117" s="28"/>
      <c r="W117" s="29"/>
      <c r="X117" s="28"/>
      <c r="Y117" s="28"/>
      <c r="Z117" s="37"/>
      <c r="AA117" s="29"/>
      <c r="AB117" s="26"/>
      <c r="AC117" s="31"/>
      <c r="AD117" s="27"/>
      <c r="AE117" s="10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</row>
    <row r="118" spans="1:168" x14ac:dyDescent="0.15">
      <c r="A118" s="101">
        <f t="shared" si="21"/>
        <v>43616</v>
      </c>
      <c r="B118" s="3">
        <f t="shared" ca="1" si="26"/>
        <v>1019311.37</v>
      </c>
      <c r="C118" s="5">
        <f t="shared" si="22"/>
        <v>1000000</v>
      </c>
      <c r="D118" s="4">
        <f ca="1">IF(A118&lt;$B$1,VLOOKUP(A118,[1]DI!$A$4:$B$15000,2,FALSE),0)</f>
        <v>6.4000000000000001E-2</v>
      </c>
      <c r="E118" s="5">
        <f t="shared" ca="1" si="16"/>
        <v>2.4620000000000002E-4</v>
      </c>
      <c r="F118" s="21">
        <f t="shared" si="23"/>
        <v>1.05</v>
      </c>
      <c r="G118" s="6">
        <f t="shared" ca="1" si="27"/>
        <v>1.0002585100000001</v>
      </c>
      <c r="H118" s="5">
        <f ca="1">TRUNC(PRODUCT(G$10:G117),15)</f>
        <v>1.0193113658896</v>
      </c>
      <c r="I118" s="5">
        <f t="shared" si="28"/>
        <v>1</v>
      </c>
      <c r="J118" s="5">
        <f t="shared" ca="1" si="17"/>
        <v>1.01931137</v>
      </c>
      <c r="K118" s="5">
        <f t="shared" ca="1" si="18"/>
        <v>19311.37</v>
      </c>
      <c r="L118" s="22">
        <f>IF(VLOOKUP(A118,$U$12:$AD$125,8)=VLOOKUP(A117,$U$12:$AD$125,8),0,VLOOKUP(A118,U$12:$AD$125,8))</f>
        <v>0</v>
      </c>
      <c r="M118" s="8">
        <f>IF(L118&gt;0,VLOOKUP(L118,T$12:$AC$125,7),0)</f>
        <v>0</v>
      </c>
      <c r="N118" s="5">
        <f t="shared" si="19"/>
        <v>0</v>
      </c>
      <c r="O118" s="5">
        <f t="shared" ca="1" si="20"/>
        <v>19311.37</v>
      </c>
      <c r="P118" s="23" t="str">
        <f t="shared" si="24"/>
        <v>A+J=</v>
      </c>
      <c r="Q118" s="56">
        <f t="shared" si="25"/>
        <v>43656</v>
      </c>
      <c r="R118" s="10"/>
      <c r="S118" s="10"/>
      <c r="T118" s="26"/>
      <c r="U118" s="27"/>
      <c r="V118" s="28"/>
      <c r="W118" s="29"/>
      <c r="X118" s="28"/>
      <c r="Y118" s="28"/>
      <c r="Z118" s="37"/>
      <c r="AA118" s="29"/>
      <c r="AB118" s="26"/>
      <c r="AC118" s="31"/>
      <c r="AD118" s="27"/>
      <c r="AE118" s="10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</row>
    <row r="119" spans="1:168" x14ac:dyDescent="0.15">
      <c r="A119" s="101">
        <f t="shared" si="21"/>
        <v>43617</v>
      </c>
      <c r="B119" s="3">
        <f t="shared" ca="1" si="26"/>
        <v>1019574.87</v>
      </c>
      <c r="C119" s="5">
        <f t="shared" si="22"/>
        <v>1000000</v>
      </c>
      <c r="D119" s="4">
        <f ca="1">IF(A119&lt;$B$1,VLOOKUP(A119,[1]DI!$A$4:$B$15000,2,FALSE),0)</f>
        <v>0</v>
      </c>
      <c r="E119" s="5">
        <f t="shared" ca="1" si="16"/>
        <v>0</v>
      </c>
      <c r="F119" s="21">
        <f t="shared" si="23"/>
        <v>1.05</v>
      </c>
      <c r="G119" s="6">
        <f t="shared" ca="1" si="27"/>
        <v>1</v>
      </c>
      <c r="H119" s="5">
        <f ca="1">TRUNC(PRODUCT(G$10:G118),15)</f>
        <v>1.0195748680708001</v>
      </c>
      <c r="I119" s="5">
        <f t="shared" si="28"/>
        <v>1</v>
      </c>
      <c r="J119" s="5">
        <f t="shared" ca="1" si="17"/>
        <v>1.01957487</v>
      </c>
      <c r="K119" s="5">
        <f t="shared" ca="1" si="18"/>
        <v>19574.87</v>
      </c>
      <c r="L119" s="22">
        <f>IF(VLOOKUP(A119,$U$12:$AD$125,8)=VLOOKUP(A118,$U$12:$AD$125,8),0,VLOOKUP(A119,U$12:$AD$125,8))</f>
        <v>0</v>
      </c>
      <c r="M119" s="8">
        <f>IF(L119&gt;0,VLOOKUP(L119,T$12:$AC$125,7),0)</f>
        <v>0</v>
      </c>
      <c r="N119" s="5">
        <f t="shared" si="19"/>
        <v>0</v>
      </c>
      <c r="O119" s="5">
        <f t="shared" ca="1" si="20"/>
        <v>19574.87</v>
      </c>
      <c r="P119" s="23" t="str">
        <f t="shared" si="24"/>
        <v>A+J=</v>
      </c>
      <c r="Q119" s="56">
        <f t="shared" si="25"/>
        <v>43656</v>
      </c>
      <c r="R119" s="10"/>
      <c r="S119" s="10"/>
      <c r="T119" s="26"/>
      <c r="U119" s="27"/>
      <c r="V119" s="28"/>
      <c r="W119" s="29"/>
      <c r="X119" s="28"/>
      <c r="Y119" s="28"/>
      <c r="Z119" s="37"/>
      <c r="AA119" s="29"/>
      <c r="AB119" s="26"/>
      <c r="AC119" s="31"/>
      <c r="AD119" s="27"/>
      <c r="AE119" s="10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</row>
    <row r="120" spans="1:168" x14ac:dyDescent="0.15">
      <c r="A120" s="101">
        <f t="shared" si="21"/>
        <v>43618</v>
      </c>
      <c r="B120" s="3">
        <f t="shared" ca="1" si="26"/>
        <v>1019574.87</v>
      </c>
      <c r="C120" s="5">
        <f t="shared" si="22"/>
        <v>1000000</v>
      </c>
      <c r="D120" s="4">
        <f ca="1">IF(A120&lt;$B$1,VLOOKUP(A120,[1]DI!$A$4:$B$15000,2,FALSE),0)</f>
        <v>0</v>
      </c>
      <c r="E120" s="5">
        <f t="shared" ca="1" si="16"/>
        <v>0</v>
      </c>
      <c r="F120" s="21">
        <f t="shared" si="23"/>
        <v>1.05</v>
      </c>
      <c r="G120" s="6">
        <f t="shared" ca="1" si="27"/>
        <v>1</v>
      </c>
      <c r="H120" s="5">
        <f ca="1">TRUNC(PRODUCT(G$10:G119),15)</f>
        <v>1.0195748680708001</v>
      </c>
      <c r="I120" s="5">
        <f t="shared" si="28"/>
        <v>1</v>
      </c>
      <c r="J120" s="5">
        <f t="shared" ca="1" si="17"/>
        <v>1.01957487</v>
      </c>
      <c r="K120" s="5">
        <f t="shared" ca="1" si="18"/>
        <v>19574.87</v>
      </c>
      <c r="L120" s="22">
        <f>IF(VLOOKUP(A120,$U$12:$AD$125,8)=VLOOKUP(A119,$U$12:$AD$125,8),0,VLOOKUP(A120,U$12:$AD$125,8))</f>
        <v>0</v>
      </c>
      <c r="M120" s="8">
        <f>IF(L120&gt;0,VLOOKUP(L120,T$12:$AC$125,7),0)</f>
        <v>0</v>
      </c>
      <c r="N120" s="5">
        <f t="shared" si="19"/>
        <v>0</v>
      </c>
      <c r="O120" s="5">
        <f t="shared" ca="1" si="20"/>
        <v>19574.87</v>
      </c>
      <c r="P120" s="23" t="str">
        <f t="shared" si="24"/>
        <v>A+J=</v>
      </c>
      <c r="Q120" s="56">
        <f t="shared" si="25"/>
        <v>43656</v>
      </c>
      <c r="R120" s="10"/>
      <c r="S120" s="10"/>
      <c r="T120" s="26"/>
      <c r="U120" s="27"/>
      <c r="V120" s="28"/>
      <c r="W120" s="29"/>
      <c r="X120" s="28"/>
      <c r="Y120" s="28"/>
      <c r="Z120" s="37"/>
      <c r="AA120" s="29"/>
      <c r="AB120" s="26"/>
      <c r="AC120" s="31"/>
      <c r="AD120" s="27"/>
      <c r="AE120" s="10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</row>
    <row r="121" spans="1:168" x14ac:dyDescent="0.15">
      <c r="A121" s="101">
        <f t="shared" si="21"/>
        <v>43619</v>
      </c>
      <c r="B121" s="3">
        <f t="shared" ca="1" si="26"/>
        <v>1019574.87</v>
      </c>
      <c r="C121" s="5">
        <f t="shared" si="22"/>
        <v>1000000</v>
      </c>
      <c r="D121" s="4">
        <f ca="1">IF(A121&lt;$B$1,VLOOKUP(A121,[1]DI!$A$4:$B$15000,2,FALSE),0)</f>
        <v>6.4000000000000001E-2</v>
      </c>
      <c r="E121" s="5">
        <f t="shared" ca="1" si="16"/>
        <v>2.4620000000000002E-4</v>
      </c>
      <c r="F121" s="21">
        <f t="shared" si="23"/>
        <v>1.05</v>
      </c>
      <c r="G121" s="6">
        <f t="shared" ca="1" si="27"/>
        <v>1.0002585100000001</v>
      </c>
      <c r="H121" s="5">
        <f ca="1">TRUNC(PRODUCT(G$10:G120),15)</f>
        <v>1.0195748680708001</v>
      </c>
      <c r="I121" s="5">
        <f t="shared" si="28"/>
        <v>1</v>
      </c>
      <c r="J121" s="5">
        <f t="shared" ca="1" si="17"/>
        <v>1.01957487</v>
      </c>
      <c r="K121" s="5">
        <f t="shared" ca="1" si="18"/>
        <v>19574.87</v>
      </c>
      <c r="L121" s="22">
        <f>IF(VLOOKUP(A121,$U$12:$AD$125,8)=VLOOKUP(A120,$U$12:$AD$125,8),0,VLOOKUP(A121,U$12:$AD$125,8))</f>
        <v>0</v>
      </c>
      <c r="M121" s="8">
        <f>IF(L121&gt;0,VLOOKUP(L121,T$12:$AC$125,7),0)</f>
        <v>0</v>
      </c>
      <c r="N121" s="5">
        <f t="shared" si="19"/>
        <v>0</v>
      </c>
      <c r="O121" s="5">
        <f t="shared" ca="1" si="20"/>
        <v>19574.87</v>
      </c>
      <c r="P121" s="23" t="str">
        <f t="shared" si="24"/>
        <v>A+J=</v>
      </c>
      <c r="Q121" s="56">
        <f t="shared" si="25"/>
        <v>43656</v>
      </c>
      <c r="R121" s="10"/>
      <c r="S121" s="10"/>
      <c r="T121" s="26"/>
      <c r="U121" s="27"/>
      <c r="V121" s="28"/>
      <c r="W121" s="29"/>
      <c r="X121" s="28"/>
      <c r="Y121" s="28"/>
      <c r="Z121" s="37"/>
      <c r="AA121" s="29"/>
      <c r="AB121" s="26"/>
      <c r="AC121" s="31"/>
      <c r="AD121" s="27"/>
      <c r="AE121" s="10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</row>
    <row r="122" spans="1:168" x14ac:dyDescent="0.15">
      <c r="A122" s="101">
        <f t="shared" si="21"/>
        <v>43620</v>
      </c>
      <c r="B122" s="3">
        <f t="shared" ca="1" si="26"/>
        <v>1019838.44</v>
      </c>
      <c r="C122" s="5">
        <f t="shared" si="22"/>
        <v>1000000</v>
      </c>
      <c r="D122" s="4">
        <f ca="1">IF(A122&lt;$B$1,VLOOKUP(A122,[1]DI!$A$4:$B$15000,2,FALSE),0)</f>
        <v>6.4000000000000001E-2</v>
      </c>
      <c r="E122" s="5">
        <f t="shared" ca="1" si="16"/>
        <v>2.4620000000000002E-4</v>
      </c>
      <c r="F122" s="21">
        <f t="shared" si="23"/>
        <v>1.05</v>
      </c>
      <c r="G122" s="6">
        <f t="shared" ca="1" si="27"/>
        <v>1.0002585100000001</v>
      </c>
      <c r="H122" s="5">
        <f ca="1">TRUNC(PRODUCT(G$10:G121),15)</f>
        <v>1.0198384383699399</v>
      </c>
      <c r="I122" s="5">
        <f t="shared" si="28"/>
        <v>1</v>
      </c>
      <c r="J122" s="5">
        <f t="shared" ca="1" si="17"/>
        <v>1.01983844</v>
      </c>
      <c r="K122" s="5">
        <f t="shared" ca="1" si="18"/>
        <v>19838.439999999999</v>
      </c>
      <c r="L122" s="22">
        <f>IF(VLOOKUP(A122,$U$12:$AD$125,8)=VLOOKUP(A121,$U$12:$AD$125,8),0,VLOOKUP(A122,U$12:$AD$125,8))</f>
        <v>0</v>
      </c>
      <c r="M122" s="8">
        <f>IF(L122&gt;0,VLOOKUP(L122,T$12:$AC$125,7),0)</f>
        <v>0</v>
      </c>
      <c r="N122" s="5">
        <f t="shared" si="19"/>
        <v>0</v>
      </c>
      <c r="O122" s="5">
        <f t="shared" ca="1" si="20"/>
        <v>19838.439999999999</v>
      </c>
      <c r="P122" s="23" t="str">
        <f t="shared" si="24"/>
        <v>A+J=</v>
      </c>
      <c r="Q122" s="56">
        <f t="shared" si="25"/>
        <v>43656</v>
      </c>
      <c r="R122" s="10"/>
      <c r="S122" s="10"/>
      <c r="T122" s="26"/>
      <c r="U122" s="27"/>
      <c r="V122" s="28"/>
      <c r="W122" s="29"/>
      <c r="X122" s="28"/>
      <c r="Y122" s="28"/>
      <c r="Z122" s="37"/>
      <c r="AA122" s="29"/>
      <c r="AB122" s="26"/>
      <c r="AC122" s="31"/>
      <c r="AD122" s="27"/>
      <c r="AE122" s="10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</row>
    <row r="123" spans="1:168" x14ac:dyDescent="0.15">
      <c r="A123" s="101">
        <f t="shared" si="21"/>
        <v>43621</v>
      </c>
      <c r="B123" s="3">
        <f t="shared" ca="1" si="26"/>
        <v>1020102.08</v>
      </c>
      <c r="C123" s="5">
        <f t="shared" si="22"/>
        <v>1000000</v>
      </c>
      <c r="D123" s="4">
        <f ca="1">IF(A123&lt;$B$1,VLOOKUP(A123,[1]DI!$A$4:$B$15000,2,FALSE),0)</f>
        <v>6.4000000000000001E-2</v>
      </c>
      <c r="E123" s="5">
        <f t="shared" ca="1" si="16"/>
        <v>2.4620000000000002E-4</v>
      </c>
      <c r="F123" s="21">
        <f t="shared" si="23"/>
        <v>1.05</v>
      </c>
      <c r="G123" s="6">
        <f t="shared" ca="1" si="27"/>
        <v>1.0002585100000001</v>
      </c>
      <c r="H123" s="5">
        <f ca="1">TRUNC(PRODUCT(G$10:G122),15)</f>
        <v>1.02010207680465</v>
      </c>
      <c r="I123" s="5">
        <f t="shared" si="28"/>
        <v>1</v>
      </c>
      <c r="J123" s="5">
        <f t="shared" ca="1" si="17"/>
        <v>1.02010208</v>
      </c>
      <c r="K123" s="5">
        <f t="shared" ca="1" si="18"/>
        <v>20102.080000000002</v>
      </c>
      <c r="L123" s="22">
        <f>IF(VLOOKUP(A123,$U$12:$AD$125,8)=VLOOKUP(A122,$U$12:$AD$125,8),0,VLOOKUP(A123,U$12:$AD$125,8))</f>
        <v>0</v>
      </c>
      <c r="M123" s="8">
        <f>IF(L123&gt;0,VLOOKUP(L123,T$12:$AC$125,7),0)</f>
        <v>0</v>
      </c>
      <c r="N123" s="5">
        <f t="shared" si="19"/>
        <v>0</v>
      </c>
      <c r="O123" s="5">
        <f t="shared" ca="1" si="20"/>
        <v>20102.080000000002</v>
      </c>
      <c r="P123" s="23" t="str">
        <f t="shared" si="24"/>
        <v>A+J=</v>
      </c>
      <c r="Q123" s="56">
        <f t="shared" si="25"/>
        <v>43656</v>
      </c>
      <c r="R123" s="10"/>
      <c r="S123" s="10"/>
      <c r="T123" s="26"/>
      <c r="U123" s="27"/>
      <c r="V123" s="28"/>
      <c r="W123" s="29"/>
      <c r="X123" s="28"/>
      <c r="Y123" s="28"/>
      <c r="Z123" s="37"/>
      <c r="AA123" s="29"/>
      <c r="AB123" s="26"/>
      <c r="AC123" s="31"/>
      <c r="AD123" s="27"/>
      <c r="AE123" s="10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</row>
    <row r="124" spans="1:168" x14ac:dyDescent="0.15">
      <c r="A124" s="101">
        <f t="shared" si="21"/>
        <v>43622</v>
      </c>
      <c r="B124" s="3">
        <f t="shared" ca="1" si="26"/>
        <v>1020365.78</v>
      </c>
      <c r="C124" s="5">
        <f t="shared" si="22"/>
        <v>1000000</v>
      </c>
      <c r="D124" s="4">
        <f ca="1">IF(A124&lt;$B$1,VLOOKUP(A124,[1]DI!$A$4:$B$15000,2,FALSE),0)</f>
        <v>6.4000000000000001E-2</v>
      </c>
      <c r="E124" s="5">
        <f t="shared" ca="1" si="16"/>
        <v>2.4620000000000002E-4</v>
      </c>
      <c r="F124" s="21">
        <f t="shared" si="23"/>
        <v>1.05</v>
      </c>
      <c r="G124" s="6">
        <f t="shared" ca="1" si="27"/>
        <v>1.0002585100000001</v>
      </c>
      <c r="H124" s="5">
        <f ca="1">TRUNC(PRODUCT(G$10:G123),15)</f>
        <v>1.0203657833925199</v>
      </c>
      <c r="I124" s="5">
        <f t="shared" si="28"/>
        <v>1</v>
      </c>
      <c r="J124" s="5">
        <f t="shared" ca="1" si="17"/>
        <v>1.0203657800000001</v>
      </c>
      <c r="K124" s="5">
        <f t="shared" ca="1" si="18"/>
        <v>20365.78</v>
      </c>
      <c r="L124" s="22">
        <f>IF(VLOOKUP(A124,$U$12:$AD$125,8)=VLOOKUP(A123,$U$12:$AD$125,8),0,VLOOKUP(A124,U$12:$AD$125,8))</f>
        <v>0</v>
      </c>
      <c r="M124" s="8">
        <f>IF(L124&gt;0,VLOOKUP(L124,T$12:$AC$125,7),0)</f>
        <v>0</v>
      </c>
      <c r="N124" s="5">
        <f t="shared" si="19"/>
        <v>0</v>
      </c>
      <c r="O124" s="5">
        <f t="shared" ca="1" si="20"/>
        <v>20365.78</v>
      </c>
      <c r="P124" s="23" t="str">
        <f t="shared" si="24"/>
        <v>A+J=</v>
      </c>
      <c r="Q124" s="56">
        <f t="shared" si="25"/>
        <v>43656</v>
      </c>
      <c r="R124" s="10"/>
      <c r="S124" s="10"/>
      <c r="T124" s="26"/>
      <c r="U124" s="27"/>
      <c r="V124" s="28"/>
      <c r="W124" s="29"/>
      <c r="X124" s="28"/>
      <c r="Y124" s="28"/>
      <c r="Z124" s="37"/>
      <c r="AA124" s="29"/>
      <c r="AB124" s="26"/>
      <c r="AC124" s="31"/>
      <c r="AD124" s="27"/>
      <c r="AE124" s="10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</row>
    <row r="125" spans="1:168" x14ac:dyDescent="0.15">
      <c r="A125" s="101">
        <f t="shared" si="21"/>
        <v>43623</v>
      </c>
      <c r="B125" s="3">
        <f t="shared" ca="1" si="26"/>
        <v>1020629.55999999</v>
      </c>
      <c r="C125" s="5">
        <f t="shared" si="22"/>
        <v>1000000</v>
      </c>
      <c r="D125" s="4">
        <f ca="1">IF(A125&lt;$B$1,VLOOKUP(A125,[1]DI!$A$4:$B$15000,2,FALSE),0)</f>
        <v>6.4000000000000001E-2</v>
      </c>
      <c r="E125" s="5">
        <f t="shared" ca="1" si="16"/>
        <v>2.4620000000000002E-4</v>
      </c>
      <c r="F125" s="21">
        <f t="shared" si="23"/>
        <v>1.05</v>
      </c>
      <c r="G125" s="6">
        <f t="shared" ca="1" si="27"/>
        <v>1.0002585100000001</v>
      </c>
      <c r="H125" s="5">
        <f ca="1">TRUNC(PRODUCT(G$10:G124),15)</f>
        <v>1.0206295581511899</v>
      </c>
      <c r="I125" s="5">
        <f t="shared" si="28"/>
        <v>1</v>
      </c>
      <c r="J125" s="5">
        <f t="shared" ca="1" si="17"/>
        <v>1.0206295599999999</v>
      </c>
      <c r="K125" s="5">
        <f t="shared" ca="1" si="18"/>
        <v>20629.559999990001</v>
      </c>
      <c r="L125" s="22">
        <f>IF(VLOOKUP(A125,$U$12:$AD$125,8)=VLOOKUP(A124,$U$12:$AD$125,8),0,VLOOKUP(A125,U$12:$AD$125,8))</f>
        <v>0</v>
      </c>
      <c r="M125" s="8">
        <f>IF(L125&gt;0,VLOOKUP(L125,T$12:$AC$125,7),0)</f>
        <v>0</v>
      </c>
      <c r="N125" s="5">
        <f t="shared" si="19"/>
        <v>0</v>
      </c>
      <c r="O125" s="5">
        <f t="shared" ca="1" si="20"/>
        <v>20629.559999990001</v>
      </c>
      <c r="P125" s="23" t="str">
        <f t="shared" si="24"/>
        <v>A+J=</v>
      </c>
      <c r="Q125" s="56">
        <f t="shared" si="25"/>
        <v>43656</v>
      </c>
      <c r="R125" s="10"/>
      <c r="S125" s="10"/>
      <c r="T125" s="26"/>
      <c r="U125" s="27"/>
      <c r="V125" s="28"/>
      <c r="W125" s="29"/>
      <c r="X125" s="28"/>
      <c r="Y125" s="28"/>
      <c r="Z125" s="37"/>
      <c r="AA125" s="29"/>
      <c r="AB125" s="26"/>
      <c r="AC125" s="31"/>
      <c r="AD125" s="27"/>
      <c r="AE125" s="10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</row>
    <row r="126" spans="1:168" x14ac:dyDescent="0.15">
      <c r="A126" s="101">
        <f t="shared" si="21"/>
        <v>43624</v>
      </c>
      <c r="B126" s="3">
        <f t="shared" ca="1" si="26"/>
        <v>1020893.4</v>
      </c>
      <c r="C126" s="5">
        <f t="shared" si="22"/>
        <v>1000000</v>
      </c>
      <c r="D126" s="4">
        <f ca="1">IF(A126&lt;$B$1,VLOOKUP(A126,[1]DI!$A$4:$B$15000,2,FALSE),0)</f>
        <v>0</v>
      </c>
      <c r="E126" s="5">
        <f t="shared" ca="1" si="16"/>
        <v>0</v>
      </c>
      <c r="F126" s="21">
        <f t="shared" si="23"/>
        <v>1.05</v>
      </c>
      <c r="G126" s="6">
        <f t="shared" ca="1" si="27"/>
        <v>1</v>
      </c>
      <c r="H126" s="5">
        <f ca="1">TRUNC(PRODUCT(G$10:G125),15)</f>
        <v>1.02089340109826</v>
      </c>
      <c r="I126" s="5">
        <f t="shared" si="28"/>
        <v>1</v>
      </c>
      <c r="J126" s="5">
        <f t="shared" ca="1" si="17"/>
        <v>1.0208934000000001</v>
      </c>
      <c r="K126" s="5">
        <f t="shared" ca="1" si="18"/>
        <v>20893.400000000001</v>
      </c>
      <c r="L126" s="22">
        <f>IF(VLOOKUP(A126,$U$12:$AD$125,8)=VLOOKUP(A125,$U$12:$AD$125,8),0,VLOOKUP(A126,U$12:$AD$125,8))</f>
        <v>0</v>
      </c>
      <c r="M126" s="8">
        <f>IF(L126&gt;0,VLOOKUP(L126,T$12:$AC$125,7),0)</f>
        <v>0</v>
      </c>
      <c r="N126" s="5">
        <f t="shared" si="19"/>
        <v>0</v>
      </c>
      <c r="O126" s="5">
        <f t="shared" ca="1" si="20"/>
        <v>20893.400000000001</v>
      </c>
      <c r="P126" s="23" t="str">
        <f t="shared" si="24"/>
        <v>A+J=</v>
      </c>
      <c r="Q126" s="56">
        <f t="shared" si="25"/>
        <v>43656</v>
      </c>
      <c r="R126" s="10"/>
      <c r="S126" s="10"/>
      <c r="U126" s="18"/>
      <c r="V126" s="18"/>
      <c r="W126" s="18"/>
      <c r="AA126" s="10"/>
      <c r="AB126" s="10"/>
      <c r="AC126" s="10"/>
      <c r="AD126" s="10"/>
      <c r="AE126" s="10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</row>
    <row r="127" spans="1:168" x14ac:dyDescent="0.15">
      <c r="A127" s="101">
        <f t="shared" si="21"/>
        <v>43625</v>
      </c>
      <c r="B127" s="3">
        <f t="shared" ca="1" si="26"/>
        <v>1020893.4</v>
      </c>
      <c r="C127" s="5">
        <f t="shared" si="22"/>
        <v>1000000</v>
      </c>
      <c r="D127" s="4">
        <f ca="1">IF(A127&lt;$B$1,VLOOKUP(A127,[1]DI!$A$4:$B$15000,2,FALSE),0)</f>
        <v>0</v>
      </c>
      <c r="E127" s="5">
        <f t="shared" ca="1" si="16"/>
        <v>0</v>
      </c>
      <c r="F127" s="21">
        <f t="shared" si="23"/>
        <v>1.05</v>
      </c>
      <c r="G127" s="6">
        <f t="shared" ca="1" si="27"/>
        <v>1</v>
      </c>
      <c r="H127" s="5">
        <f ca="1">TRUNC(PRODUCT(G$10:G126),15)</f>
        <v>1.02089340109826</v>
      </c>
      <c r="I127" s="5">
        <f t="shared" si="28"/>
        <v>1</v>
      </c>
      <c r="J127" s="5">
        <f t="shared" ca="1" si="17"/>
        <v>1.0208934000000001</v>
      </c>
      <c r="K127" s="5">
        <f t="shared" ca="1" si="18"/>
        <v>20893.400000000001</v>
      </c>
      <c r="L127" s="22">
        <f>IF(VLOOKUP(A127,$U$12:$AD$125,8)=VLOOKUP(A126,$U$12:$AD$125,8),0,VLOOKUP(A127,U$12:$AD$125,8))</f>
        <v>0</v>
      </c>
      <c r="M127" s="8">
        <f>IF(L127&gt;0,VLOOKUP(L127,T$12:$AC$125,7),0)</f>
        <v>0</v>
      </c>
      <c r="N127" s="5">
        <f t="shared" si="19"/>
        <v>0</v>
      </c>
      <c r="O127" s="5">
        <f t="shared" ca="1" si="20"/>
        <v>20893.400000000001</v>
      </c>
      <c r="P127" s="23" t="str">
        <f t="shared" si="24"/>
        <v>A+J=</v>
      </c>
      <c r="Q127" s="56">
        <f t="shared" si="25"/>
        <v>43656</v>
      </c>
      <c r="R127" s="10"/>
      <c r="S127" s="10"/>
      <c r="U127" s="18"/>
      <c r="V127" s="18"/>
      <c r="W127" s="18"/>
      <c r="AA127" s="10"/>
      <c r="AB127" s="10"/>
      <c r="AC127" s="10"/>
      <c r="AD127" s="10"/>
      <c r="AE127" s="10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</row>
    <row r="128" spans="1:168" x14ac:dyDescent="0.15">
      <c r="A128" s="101">
        <f t="shared" si="21"/>
        <v>43626</v>
      </c>
      <c r="B128" s="3">
        <f t="shared" ca="1" si="26"/>
        <v>1020893.4</v>
      </c>
      <c r="C128" s="5">
        <f t="shared" si="22"/>
        <v>1000000</v>
      </c>
      <c r="D128" s="4">
        <f ca="1">IF(A128&lt;$B$1,VLOOKUP(A128,[1]DI!$A$4:$B$15000,2,FALSE),0)</f>
        <v>6.4000000000000001E-2</v>
      </c>
      <c r="E128" s="5">
        <f t="shared" ca="1" si="16"/>
        <v>2.4620000000000002E-4</v>
      </c>
      <c r="F128" s="21">
        <f t="shared" si="23"/>
        <v>1.05</v>
      </c>
      <c r="G128" s="6">
        <f t="shared" ca="1" si="27"/>
        <v>1.0002585100000001</v>
      </c>
      <c r="H128" s="5">
        <f ca="1">TRUNC(PRODUCT(G$10:G127),15)</f>
        <v>1.02089340109826</v>
      </c>
      <c r="I128" s="5">
        <f t="shared" si="28"/>
        <v>1</v>
      </c>
      <c r="J128" s="5">
        <f t="shared" ca="1" si="17"/>
        <v>1.0208934000000001</v>
      </c>
      <c r="K128" s="5">
        <f t="shared" ca="1" si="18"/>
        <v>20893.400000000001</v>
      </c>
      <c r="L128" s="22">
        <f>IF(VLOOKUP(A128,$U$12:$AD$125,8)=VLOOKUP(A127,$U$12:$AD$125,8),0,VLOOKUP(A128,U$12:$AD$125,8))</f>
        <v>0</v>
      </c>
      <c r="M128" s="8">
        <f>IF(L128&gt;0,VLOOKUP(L128,T$12:$AC$125,7),0)</f>
        <v>0</v>
      </c>
      <c r="N128" s="5">
        <f t="shared" si="19"/>
        <v>0</v>
      </c>
      <c r="O128" s="5">
        <f t="shared" ca="1" si="20"/>
        <v>20893.400000000001</v>
      </c>
      <c r="P128" s="23" t="str">
        <f t="shared" si="24"/>
        <v>A+J=</v>
      </c>
      <c r="Q128" s="56">
        <f t="shared" si="25"/>
        <v>43656</v>
      </c>
      <c r="R128" s="10"/>
      <c r="S128" s="10"/>
      <c r="T128" s="38" t="s">
        <v>44</v>
      </c>
      <c r="U128" s="39"/>
      <c r="V128" s="18"/>
      <c r="W128" s="18"/>
      <c r="X128" s="40" t="s">
        <v>45</v>
      </c>
      <c r="Y128" s="40" t="s">
        <v>46</v>
      </c>
      <c r="Z128" s="40" t="s">
        <v>47</v>
      </c>
      <c r="AA128" s="10"/>
      <c r="AB128" s="10"/>
      <c r="AC128" s="10"/>
      <c r="AD128" s="10"/>
      <c r="AE128" s="10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</row>
    <row r="129" spans="1:168" x14ac:dyDescent="0.15">
      <c r="A129" s="101">
        <f t="shared" si="21"/>
        <v>43627</v>
      </c>
      <c r="B129" s="3">
        <f t="shared" ca="1" si="26"/>
        <v>1021157.31</v>
      </c>
      <c r="C129" s="5">
        <f t="shared" si="22"/>
        <v>1000000</v>
      </c>
      <c r="D129" s="4">
        <f ca="1">IF(A129&lt;$B$1,VLOOKUP(A129,[1]DI!$A$4:$B$15000,2,FALSE),0)</f>
        <v>6.4000000000000001E-2</v>
      </c>
      <c r="E129" s="5">
        <f t="shared" ca="1" si="16"/>
        <v>2.4620000000000002E-4</v>
      </c>
      <c r="F129" s="21">
        <f t="shared" si="23"/>
        <v>1.05</v>
      </c>
      <c r="G129" s="6">
        <f t="shared" ca="1" si="27"/>
        <v>1.0002585100000001</v>
      </c>
      <c r="H129" s="5">
        <f ca="1">TRUNC(PRODUCT(G$10:G128),15)</f>
        <v>1.02115731225138</v>
      </c>
      <c r="I129" s="5">
        <f t="shared" si="28"/>
        <v>1</v>
      </c>
      <c r="J129" s="5">
        <f t="shared" ca="1" si="17"/>
        <v>1.02115731</v>
      </c>
      <c r="K129" s="5">
        <f t="shared" ca="1" si="18"/>
        <v>21157.31</v>
      </c>
      <c r="L129" s="22">
        <f>IF(VLOOKUP(A129,$U$12:$AD$125,8)=VLOOKUP(A128,$U$12:$AD$125,8),0,VLOOKUP(A129,U$12:$AD$125,8))</f>
        <v>0</v>
      </c>
      <c r="M129" s="8">
        <f>IF(L129&gt;0,VLOOKUP(L129,T$12:$AC$125,7),0)</f>
        <v>0</v>
      </c>
      <c r="N129" s="5">
        <f t="shared" si="19"/>
        <v>0</v>
      </c>
      <c r="O129" s="5">
        <f t="shared" ca="1" si="20"/>
        <v>21157.31</v>
      </c>
      <c r="P129" s="23" t="str">
        <f t="shared" si="24"/>
        <v>A+J=</v>
      </c>
      <c r="Q129" s="56">
        <f t="shared" si="25"/>
        <v>43656</v>
      </c>
      <c r="R129" s="10"/>
      <c r="S129" s="10"/>
      <c r="T129" s="111">
        <v>43101</v>
      </c>
      <c r="U129" s="112" t="s">
        <v>57</v>
      </c>
      <c r="V129" s="18"/>
      <c r="W129" s="18"/>
      <c r="X129" s="58">
        <v>43508</v>
      </c>
      <c r="Y129" s="58">
        <f>(X129-1)</f>
        <v>43507</v>
      </c>
      <c r="Z129" s="58">
        <f>WORKDAY(Y129,1,T$129:T$513)</f>
        <v>43508</v>
      </c>
      <c r="AA129" s="10"/>
      <c r="AB129" s="10"/>
      <c r="AC129" s="10"/>
      <c r="AD129" s="10"/>
      <c r="AE129" s="10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</row>
    <row r="130" spans="1:168" x14ac:dyDescent="0.15">
      <c r="A130" s="101">
        <f t="shared" si="21"/>
        <v>43628</v>
      </c>
      <c r="B130" s="3">
        <f t="shared" ca="1" si="26"/>
        <v>1021421.28999999</v>
      </c>
      <c r="C130" s="5">
        <f t="shared" si="22"/>
        <v>1000000</v>
      </c>
      <c r="D130" s="4">
        <f ca="1">IF(A130&lt;$B$1,VLOOKUP(A130,[1]DI!$A$4:$B$15000,2,FALSE),0)</f>
        <v>6.4000000000000001E-2</v>
      </c>
      <c r="E130" s="5">
        <f t="shared" ca="1" si="16"/>
        <v>2.4620000000000002E-4</v>
      </c>
      <c r="F130" s="21">
        <f t="shared" si="23"/>
        <v>1.05</v>
      </c>
      <c r="G130" s="6">
        <f t="shared" ca="1" si="27"/>
        <v>1.0002585100000001</v>
      </c>
      <c r="H130" s="5">
        <f ca="1">TRUNC(PRODUCT(G$10:G129),15)</f>
        <v>1.02142129162817</v>
      </c>
      <c r="I130" s="5">
        <f t="shared" si="28"/>
        <v>1</v>
      </c>
      <c r="J130" s="5">
        <f t="shared" ca="1" si="17"/>
        <v>1.0214212899999999</v>
      </c>
      <c r="K130" s="5">
        <f t="shared" ca="1" si="18"/>
        <v>21421.28999999</v>
      </c>
      <c r="L130" s="22">
        <f>IF(VLOOKUP(A130,$U$12:$AD$125,8)=VLOOKUP(A129,$U$12:$AD$125,8),0,VLOOKUP(A130,U$12:$AD$125,8))</f>
        <v>0</v>
      </c>
      <c r="M130" s="8">
        <f>IF(L130&gt;0,VLOOKUP(L130,T$12:$AC$125,7),0)</f>
        <v>0</v>
      </c>
      <c r="N130" s="5">
        <f t="shared" si="19"/>
        <v>0</v>
      </c>
      <c r="O130" s="5">
        <f t="shared" ca="1" si="20"/>
        <v>21421.28999999</v>
      </c>
      <c r="P130" s="23" t="str">
        <f t="shared" si="24"/>
        <v>A+J=</v>
      </c>
      <c r="Q130" s="56">
        <f t="shared" si="25"/>
        <v>43656</v>
      </c>
      <c r="R130" s="10"/>
      <c r="S130" s="10"/>
      <c r="T130" s="111">
        <v>43143</v>
      </c>
      <c r="U130" s="112" t="s">
        <v>48</v>
      </c>
      <c r="V130" s="18"/>
      <c r="W130" s="18"/>
      <c r="X130" s="58">
        <v>43688</v>
      </c>
      <c r="Y130" s="58">
        <f>(X130-1)</f>
        <v>43687</v>
      </c>
      <c r="Z130" s="58">
        <f>WORKDAY(Y130,1,T$129:T$513)</f>
        <v>43689</v>
      </c>
      <c r="AA130" s="10"/>
      <c r="AB130" s="10"/>
      <c r="AC130" s="10"/>
      <c r="AD130" s="10"/>
      <c r="AE130" s="10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</row>
    <row r="131" spans="1:168" x14ac:dyDescent="0.15">
      <c r="A131" s="101">
        <f t="shared" si="21"/>
        <v>43629</v>
      </c>
      <c r="B131" s="3">
        <f t="shared" ca="1" si="26"/>
        <v>1021685.34</v>
      </c>
      <c r="C131" s="5">
        <f t="shared" si="22"/>
        <v>1000000</v>
      </c>
      <c r="D131" s="4">
        <f ca="1">IF(A131&lt;$B$1,VLOOKUP(A131,[1]DI!$A$4:$B$15000,2,FALSE),0)</f>
        <v>6.4000000000000001E-2</v>
      </c>
      <c r="E131" s="5">
        <f t="shared" ca="1" si="16"/>
        <v>2.4620000000000002E-4</v>
      </c>
      <c r="F131" s="21">
        <f t="shared" si="23"/>
        <v>1.05</v>
      </c>
      <c r="G131" s="6">
        <f t="shared" ca="1" si="27"/>
        <v>1.0002585100000001</v>
      </c>
      <c r="H131" s="5">
        <f ca="1">TRUNC(PRODUCT(G$10:G130),15)</f>
        <v>1.0216853392462699</v>
      </c>
      <c r="I131" s="5">
        <f t="shared" si="28"/>
        <v>1</v>
      </c>
      <c r="J131" s="5">
        <f t="shared" ca="1" si="17"/>
        <v>1.0216853400000001</v>
      </c>
      <c r="K131" s="5">
        <f t="shared" ca="1" si="18"/>
        <v>21685.34</v>
      </c>
      <c r="L131" s="22">
        <f>IF(VLOOKUP(A131,$U$12:$AD$125,8)=VLOOKUP(A130,$U$12:$AD$125,8),0,VLOOKUP(A131,U$12:$AD$125,8))</f>
        <v>0</v>
      </c>
      <c r="M131" s="8">
        <f>IF(L131&gt;0,VLOOKUP(L131,T$12:$AC$125,7),0)</f>
        <v>0</v>
      </c>
      <c r="N131" s="5">
        <f t="shared" si="19"/>
        <v>0</v>
      </c>
      <c r="O131" s="5">
        <f t="shared" ca="1" si="20"/>
        <v>21685.34</v>
      </c>
      <c r="P131" s="23" t="str">
        <f t="shared" si="24"/>
        <v>A+J=</v>
      </c>
      <c r="Q131" s="56">
        <f t="shared" si="25"/>
        <v>43656</v>
      </c>
      <c r="R131" s="10"/>
      <c r="S131" s="10"/>
      <c r="T131" s="111">
        <v>43144</v>
      </c>
      <c r="U131" s="112" t="s">
        <v>48</v>
      </c>
      <c r="V131" s="18"/>
      <c r="W131" s="18"/>
      <c r="X131" s="27"/>
      <c r="Y131" s="27"/>
      <c r="Z131" s="27"/>
      <c r="AA131" s="10"/>
      <c r="AB131" s="10"/>
      <c r="AC131" s="10"/>
      <c r="AD131" s="10"/>
      <c r="AE131" s="10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</row>
    <row r="132" spans="1:168" x14ac:dyDescent="0.15">
      <c r="A132" s="101">
        <f t="shared" si="21"/>
        <v>43630</v>
      </c>
      <c r="B132" s="3">
        <f t="shared" ca="1" si="26"/>
        <v>1021949.46</v>
      </c>
      <c r="C132" s="5">
        <f t="shared" si="22"/>
        <v>1000000</v>
      </c>
      <c r="D132" s="4">
        <f ca="1">IF(A132&lt;$B$1,VLOOKUP(A132,[1]DI!$A$4:$B$15000,2,FALSE),0)</f>
        <v>6.4000000000000001E-2</v>
      </c>
      <c r="E132" s="5">
        <f t="shared" ca="1" si="16"/>
        <v>2.4620000000000002E-4</v>
      </c>
      <c r="F132" s="21">
        <f t="shared" si="23"/>
        <v>1.05</v>
      </c>
      <c r="G132" s="6">
        <f t="shared" ca="1" si="27"/>
        <v>1.0002585100000001</v>
      </c>
      <c r="H132" s="5">
        <f ca="1">TRUNC(PRODUCT(G$10:G131),15)</f>
        <v>1.0219494551233199</v>
      </c>
      <c r="I132" s="5">
        <f t="shared" si="28"/>
        <v>1</v>
      </c>
      <c r="J132" s="5">
        <f t="shared" ca="1" si="17"/>
        <v>1.0219494600000001</v>
      </c>
      <c r="K132" s="5">
        <f t="shared" ca="1" si="18"/>
        <v>21949.46</v>
      </c>
      <c r="L132" s="22">
        <f>IF(VLOOKUP(A132,$U$12:$AD$125,8)=VLOOKUP(A131,$U$12:$AD$125,8),0,VLOOKUP(A132,U$12:$AD$125,8))</f>
        <v>0</v>
      </c>
      <c r="M132" s="8">
        <f>IF(L132&gt;0,VLOOKUP(L132,T$12:$AC$125,7),0)</f>
        <v>0</v>
      </c>
      <c r="N132" s="5">
        <f t="shared" si="19"/>
        <v>0</v>
      </c>
      <c r="O132" s="5">
        <f t="shared" ca="1" si="20"/>
        <v>21949.46</v>
      </c>
      <c r="P132" s="23" t="str">
        <f t="shared" si="24"/>
        <v>A+J=</v>
      </c>
      <c r="Q132" s="56">
        <f t="shared" si="25"/>
        <v>43656</v>
      </c>
      <c r="R132" s="10"/>
      <c r="S132" s="10"/>
      <c r="T132" s="111">
        <v>43189</v>
      </c>
      <c r="U132" s="112" t="s">
        <v>58</v>
      </c>
      <c r="V132" s="18"/>
      <c r="W132" s="18"/>
      <c r="X132" s="27"/>
      <c r="Y132" s="27"/>
      <c r="Z132" s="27"/>
      <c r="AA132" s="10"/>
      <c r="AB132" s="10"/>
      <c r="AC132" s="10"/>
      <c r="AD132" s="10"/>
      <c r="AE132" s="10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</row>
    <row r="133" spans="1:168" x14ac:dyDescent="0.15">
      <c r="A133" s="101">
        <f t="shared" si="21"/>
        <v>43631</v>
      </c>
      <c r="B133" s="3">
        <f t="shared" ca="1" si="26"/>
        <v>1022213.63999999</v>
      </c>
      <c r="C133" s="5">
        <f t="shared" si="22"/>
        <v>1000000</v>
      </c>
      <c r="D133" s="4">
        <f ca="1">IF(A133&lt;$B$1,VLOOKUP(A133,[1]DI!$A$4:$B$15000,2,FALSE),0)</f>
        <v>0</v>
      </c>
      <c r="E133" s="5">
        <f t="shared" ca="1" si="16"/>
        <v>0</v>
      </c>
      <c r="F133" s="21">
        <f t="shared" si="23"/>
        <v>1.05</v>
      </c>
      <c r="G133" s="6">
        <f t="shared" ca="1" si="27"/>
        <v>1</v>
      </c>
      <c r="H133" s="5">
        <f ca="1">TRUNC(PRODUCT(G$10:G132),15)</f>
        <v>1.0222136392769601</v>
      </c>
      <c r="I133" s="5">
        <f t="shared" si="28"/>
        <v>1</v>
      </c>
      <c r="J133" s="5">
        <f t="shared" ca="1" si="17"/>
        <v>1.0222136399999999</v>
      </c>
      <c r="K133" s="5">
        <f t="shared" ca="1" si="18"/>
        <v>22213.639999989999</v>
      </c>
      <c r="L133" s="22">
        <f>IF(VLOOKUP(A133,$U$12:$AD$125,8)=VLOOKUP(A132,$U$12:$AD$125,8),0,VLOOKUP(A133,U$12:$AD$125,8))</f>
        <v>0</v>
      </c>
      <c r="M133" s="8">
        <f>IF(L133&gt;0,VLOOKUP(L133,T$12:$AC$125,7),0)</f>
        <v>0</v>
      </c>
      <c r="N133" s="5">
        <f t="shared" si="19"/>
        <v>0</v>
      </c>
      <c r="O133" s="5">
        <f t="shared" ca="1" si="20"/>
        <v>22213.639999989999</v>
      </c>
      <c r="P133" s="23" t="str">
        <f t="shared" si="24"/>
        <v>A+J=</v>
      </c>
      <c r="Q133" s="56">
        <f t="shared" si="25"/>
        <v>43656</v>
      </c>
      <c r="R133" s="10"/>
      <c r="S133" s="10"/>
      <c r="T133" s="111">
        <v>43221</v>
      </c>
      <c r="U133" s="112" t="s">
        <v>60</v>
      </c>
      <c r="V133" s="18"/>
      <c r="W133" s="18"/>
      <c r="X133" s="27"/>
      <c r="Y133" s="27"/>
      <c r="Z133" s="27"/>
      <c r="AA133" s="10"/>
      <c r="AB133" s="10"/>
      <c r="AC133" s="10"/>
      <c r="AD133" s="10"/>
      <c r="AE133" s="10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</row>
    <row r="134" spans="1:168" x14ac:dyDescent="0.15">
      <c r="A134" s="101">
        <f t="shared" si="21"/>
        <v>43632</v>
      </c>
      <c r="B134" s="3">
        <f t="shared" ca="1" si="26"/>
        <v>1022213.63999999</v>
      </c>
      <c r="C134" s="5">
        <f t="shared" si="22"/>
        <v>1000000</v>
      </c>
      <c r="D134" s="4">
        <f ca="1">IF(A134&lt;$B$1,VLOOKUP(A134,[1]DI!$A$4:$B$15000,2,FALSE),0)</f>
        <v>0</v>
      </c>
      <c r="E134" s="5">
        <f t="shared" ca="1" si="16"/>
        <v>0</v>
      </c>
      <c r="F134" s="21">
        <f t="shared" si="23"/>
        <v>1.05</v>
      </c>
      <c r="G134" s="6">
        <f t="shared" ca="1" si="27"/>
        <v>1</v>
      </c>
      <c r="H134" s="5">
        <f ca="1">TRUNC(PRODUCT(G$10:G133),15)</f>
        <v>1.0222136392769601</v>
      </c>
      <c r="I134" s="5">
        <f t="shared" si="28"/>
        <v>1</v>
      </c>
      <c r="J134" s="5">
        <f t="shared" ca="1" si="17"/>
        <v>1.0222136399999999</v>
      </c>
      <c r="K134" s="5">
        <f t="shared" ca="1" si="18"/>
        <v>22213.639999989999</v>
      </c>
      <c r="L134" s="22">
        <f>IF(VLOOKUP(A134,$U$12:$AD$125,8)=VLOOKUP(A133,$U$12:$AD$125,8),0,VLOOKUP(A134,U$12:$AD$125,8))</f>
        <v>0</v>
      </c>
      <c r="M134" s="8">
        <f>IF(L134&gt;0,VLOOKUP(L134,T$12:$AC$125,7),0)</f>
        <v>0</v>
      </c>
      <c r="N134" s="5">
        <f t="shared" si="19"/>
        <v>0</v>
      </c>
      <c r="O134" s="5">
        <f t="shared" ca="1" si="20"/>
        <v>22213.639999989999</v>
      </c>
      <c r="P134" s="23" t="str">
        <f t="shared" si="24"/>
        <v>A+J=</v>
      </c>
      <c r="Q134" s="56">
        <f t="shared" si="25"/>
        <v>43656</v>
      </c>
      <c r="R134" s="10"/>
      <c r="S134" s="10"/>
      <c r="T134" s="111">
        <v>43251</v>
      </c>
      <c r="U134" s="112" t="s">
        <v>59</v>
      </c>
      <c r="V134" s="18"/>
      <c r="W134" s="18"/>
      <c r="X134" s="27"/>
      <c r="Y134" s="27"/>
      <c r="Z134" s="27"/>
      <c r="AA134" s="10"/>
      <c r="AB134" s="10"/>
      <c r="AC134" s="10"/>
      <c r="AD134" s="10"/>
      <c r="AE134" s="10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</row>
    <row r="135" spans="1:168" x14ac:dyDescent="0.15">
      <c r="A135" s="101">
        <f t="shared" si="21"/>
        <v>43633</v>
      </c>
      <c r="B135" s="3">
        <f t="shared" ca="1" si="26"/>
        <v>1022213.63999999</v>
      </c>
      <c r="C135" s="5">
        <f t="shared" si="22"/>
        <v>1000000</v>
      </c>
      <c r="D135" s="4">
        <f ca="1">IF(A135&lt;$B$1,VLOOKUP(A135,[1]DI!$A$4:$B$15000,2,FALSE),0)</f>
        <v>6.4000000000000001E-2</v>
      </c>
      <c r="E135" s="5">
        <f t="shared" ca="1" si="16"/>
        <v>2.4620000000000002E-4</v>
      </c>
      <c r="F135" s="21">
        <f t="shared" si="23"/>
        <v>1.05</v>
      </c>
      <c r="G135" s="6">
        <f t="shared" ca="1" si="27"/>
        <v>1.0002585100000001</v>
      </c>
      <c r="H135" s="5">
        <f ca="1">TRUNC(PRODUCT(G$10:G134),15)</f>
        <v>1.0222136392769601</v>
      </c>
      <c r="I135" s="5">
        <f t="shared" si="28"/>
        <v>1</v>
      </c>
      <c r="J135" s="5">
        <f t="shared" ca="1" si="17"/>
        <v>1.0222136399999999</v>
      </c>
      <c r="K135" s="5">
        <f t="shared" ca="1" si="18"/>
        <v>22213.639999989999</v>
      </c>
      <c r="L135" s="22">
        <f>IF(VLOOKUP(A135,$U$12:$AD$125,8)=VLOOKUP(A134,$U$12:$AD$125,8),0,VLOOKUP(A135,U$12:$AD$125,8))</f>
        <v>0</v>
      </c>
      <c r="M135" s="8">
        <f>IF(L135&gt;0,VLOOKUP(L135,T$12:$AC$125,7),0)</f>
        <v>0</v>
      </c>
      <c r="N135" s="5">
        <f t="shared" si="19"/>
        <v>0</v>
      </c>
      <c r="O135" s="5">
        <f t="shared" ca="1" si="20"/>
        <v>22213.639999989999</v>
      </c>
      <c r="P135" s="23" t="str">
        <f t="shared" si="24"/>
        <v>A+J=</v>
      </c>
      <c r="Q135" s="56">
        <f t="shared" si="25"/>
        <v>43656</v>
      </c>
      <c r="R135" s="10"/>
      <c r="S135" s="10"/>
      <c r="T135" s="111">
        <v>43350</v>
      </c>
      <c r="U135" s="112" t="s">
        <v>61</v>
      </c>
      <c r="V135" s="18"/>
      <c r="W135" s="18"/>
      <c r="X135" s="27"/>
      <c r="Y135" s="27"/>
      <c r="Z135" s="27"/>
      <c r="AA135" s="10"/>
      <c r="AB135" s="10"/>
      <c r="AC135" s="10"/>
      <c r="AD135" s="10"/>
      <c r="AE135" s="10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</row>
    <row r="136" spans="1:168" x14ac:dyDescent="0.15">
      <c r="A136" s="101">
        <f t="shared" si="21"/>
        <v>43634</v>
      </c>
      <c r="B136" s="3">
        <f t="shared" ca="1" si="26"/>
        <v>1022477.89</v>
      </c>
      <c r="C136" s="5">
        <f t="shared" si="22"/>
        <v>1000000</v>
      </c>
      <c r="D136" s="4">
        <f ca="1">IF(A136&lt;$B$1,VLOOKUP(A136,[1]DI!$A$4:$B$15000,2,FALSE),0)</f>
        <v>6.4000000000000001E-2</v>
      </c>
      <c r="E136" s="5">
        <f t="shared" ca="1" si="16"/>
        <v>2.4620000000000002E-4</v>
      </c>
      <c r="F136" s="21">
        <f t="shared" si="23"/>
        <v>1.05</v>
      </c>
      <c r="G136" s="6">
        <f t="shared" ca="1" si="27"/>
        <v>1.0002585100000001</v>
      </c>
      <c r="H136" s="5">
        <f ca="1">TRUNC(PRODUCT(G$10:G135),15)</f>
        <v>1.02247789172485</v>
      </c>
      <c r="I136" s="5">
        <f t="shared" si="28"/>
        <v>1</v>
      </c>
      <c r="J136" s="5">
        <f t="shared" ca="1" si="17"/>
        <v>1.02247789</v>
      </c>
      <c r="K136" s="5">
        <f t="shared" ca="1" si="18"/>
        <v>22477.89</v>
      </c>
      <c r="L136" s="22">
        <f>IF(VLOOKUP(A136,$U$12:$AD$125,8)=VLOOKUP(A135,$U$12:$AD$125,8),0,VLOOKUP(A136,U$12:$AD$125,8))</f>
        <v>0</v>
      </c>
      <c r="M136" s="8">
        <f>IF(L136&gt;0,VLOOKUP(L136,T$12:$AC$125,7),0)</f>
        <v>0</v>
      </c>
      <c r="N136" s="5">
        <f t="shared" si="19"/>
        <v>0</v>
      </c>
      <c r="O136" s="5">
        <f t="shared" ca="1" si="20"/>
        <v>22477.89</v>
      </c>
      <c r="P136" s="23" t="str">
        <f t="shared" si="24"/>
        <v>A+J=</v>
      </c>
      <c r="Q136" s="56">
        <f t="shared" si="25"/>
        <v>43656</v>
      </c>
      <c r="R136" s="10"/>
      <c r="S136" s="10"/>
      <c r="T136" s="111">
        <v>43385</v>
      </c>
      <c r="U136" s="113" t="s">
        <v>50</v>
      </c>
      <c r="V136" s="18"/>
      <c r="W136" s="18"/>
      <c r="X136" s="27"/>
      <c r="Y136" s="27"/>
      <c r="Z136" s="27"/>
      <c r="AA136" s="10"/>
      <c r="AB136" s="10"/>
      <c r="AC136" s="10"/>
      <c r="AD136" s="10"/>
      <c r="AE136" s="10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</row>
    <row r="137" spans="1:168" x14ac:dyDescent="0.15">
      <c r="A137" s="101">
        <f t="shared" si="21"/>
        <v>43635</v>
      </c>
      <c r="B137" s="3">
        <f t="shared" ca="1" si="26"/>
        <v>1022742.21</v>
      </c>
      <c r="C137" s="5">
        <f t="shared" si="22"/>
        <v>1000000</v>
      </c>
      <c r="D137" s="4">
        <f ca="1">IF(A137&lt;$B$1,VLOOKUP(A137,[1]DI!$A$4:$B$15000,2,FALSE),0)</f>
        <v>6.4000000000000001E-2</v>
      </c>
      <c r="E137" s="5">
        <f t="shared" ca="1" si="16"/>
        <v>2.4620000000000002E-4</v>
      </c>
      <c r="F137" s="21">
        <f t="shared" si="23"/>
        <v>1.05</v>
      </c>
      <c r="G137" s="6">
        <f t="shared" ca="1" si="27"/>
        <v>1.0002585100000001</v>
      </c>
      <c r="H137" s="5">
        <f ca="1">TRUNC(PRODUCT(G$10:G136),15)</f>
        <v>1.0227422124846399</v>
      </c>
      <c r="I137" s="5">
        <f t="shared" si="28"/>
        <v>1</v>
      </c>
      <c r="J137" s="5">
        <f t="shared" ca="1" si="17"/>
        <v>1.0227422100000001</v>
      </c>
      <c r="K137" s="5">
        <f t="shared" ca="1" si="18"/>
        <v>22742.21</v>
      </c>
      <c r="L137" s="22">
        <f>IF(VLOOKUP(A137,$U$12:$AD$125,8)=VLOOKUP(A136,$U$12:$AD$125,8),0,VLOOKUP(A137,U$12:$AD$125,8))</f>
        <v>0</v>
      </c>
      <c r="M137" s="8">
        <f>IF(L137&gt;0,VLOOKUP(L137,T$12:$AC$125,7),0)</f>
        <v>0</v>
      </c>
      <c r="N137" s="5">
        <f t="shared" si="19"/>
        <v>0</v>
      </c>
      <c r="O137" s="5">
        <f t="shared" ca="1" si="20"/>
        <v>22742.21</v>
      </c>
      <c r="P137" s="23" t="str">
        <f t="shared" si="24"/>
        <v>A+J=</v>
      </c>
      <c r="Q137" s="56">
        <f t="shared" si="25"/>
        <v>43656</v>
      </c>
      <c r="R137" s="10"/>
      <c r="S137" s="10"/>
      <c r="T137" s="111">
        <v>43406</v>
      </c>
      <c r="U137" s="112" t="s">
        <v>54</v>
      </c>
      <c r="V137" s="18"/>
      <c r="W137" s="18"/>
      <c r="X137" s="27"/>
      <c r="Y137" s="27"/>
      <c r="Z137" s="27"/>
      <c r="AA137" s="10"/>
      <c r="AB137" s="10"/>
      <c r="AC137" s="10"/>
      <c r="AD137" s="10"/>
      <c r="AE137" s="10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</row>
    <row r="138" spans="1:168" x14ac:dyDescent="0.15">
      <c r="A138" s="101">
        <f t="shared" si="21"/>
        <v>43636</v>
      </c>
      <c r="B138" s="3">
        <f t="shared" ca="1" si="26"/>
        <v>1023006.6</v>
      </c>
      <c r="C138" s="5">
        <f t="shared" si="22"/>
        <v>1000000</v>
      </c>
      <c r="D138" s="4">
        <f ca="1">IF(A138&lt;$B$1,VLOOKUP(A138,[1]DI!$A$4:$B$15000,2,FALSE),0)</f>
        <v>0</v>
      </c>
      <c r="E138" s="5">
        <f t="shared" ref="E138:E191" ca="1" si="29">ROUND((((1+D138)^(1/252)-1)),8)</f>
        <v>0</v>
      </c>
      <c r="F138" s="21">
        <f t="shared" si="23"/>
        <v>1.05</v>
      </c>
      <c r="G138" s="6">
        <f t="shared" ca="1" si="27"/>
        <v>1</v>
      </c>
      <c r="H138" s="5">
        <f ca="1">TRUNC(PRODUCT(G$10:G137),15)</f>
        <v>1.02300660157399</v>
      </c>
      <c r="I138" s="5">
        <f t="shared" si="28"/>
        <v>1</v>
      </c>
      <c r="J138" s="5">
        <f t="shared" ref="J138:J191" ca="1" si="30">ROUND(TRUNC(H138/I138,15),8)</f>
        <v>1.0230066</v>
      </c>
      <c r="K138" s="5">
        <f t="shared" ref="K138:K191" ca="1" si="31">TRUNC((C138*(J138-1)),8)</f>
        <v>23006.6</v>
      </c>
      <c r="L138" s="22">
        <f>IF(VLOOKUP(A138,$U$12:$AD$125,8)=VLOOKUP(A137,$U$12:$AD$125,8),0,VLOOKUP(A138,U$12:$AD$125,8))</f>
        <v>0</v>
      </c>
      <c r="M138" s="8">
        <f>IF(L138&gt;0,VLOOKUP(L138,T$12:$AC$125,7),0)</f>
        <v>0</v>
      </c>
      <c r="N138" s="5">
        <f t="shared" ref="N138:N191" si="32">IF(M138&gt;0,(C$10*M138),0)</f>
        <v>0</v>
      </c>
      <c r="O138" s="5">
        <f t="shared" ref="O138:O191" ca="1" si="33">(K138+N138)</f>
        <v>23006.6</v>
      </c>
      <c r="P138" s="23" t="str">
        <f t="shared" si="24"/>
        <v>A+J=</v>
      </c>
      <c r="Q138" s="56">
        <f t="shared" si="25"/>
        <v>43656</v>
      </c>
      <c r="R138" s="10"/>
      <c r="S138" s="10"/>
      <c r="T138" s="111">
        <v>43419</v>
      </c>
      <c r="U138" s="112" t="s">
        <v>62</v>
      </c>
      <c r="V138" s="18"/>
      <c r="W138" s="18"/>
      <c r="X138" s="27"/>
      <c r="Y138" s="27"/>
      <c r="Z138" s="27"/>
      <c r="AA138" s="10"/>
      <c r="AB138" s="10"/>
      <c r="AC138" s="10"/>
      <c r="AD138" s="10"/>
      <c r="AE138" s="10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</row>
    <row r="139" spans="1:168" x14ac:dyDescent="0.15">
      <c r="A139" s="101">
        <f t="shared" ref="A139:A191" si="34">(A138+1)</f>
        <v>43637</v>
      </c>
      <c r="B139" s="3">
        <f t="shared" ca="1" si="26"/>
        <v>1023006.6</v>
      </c>
      <c r="C139" s="5">
        <f t="shared" ref="C139:C191" si="35">TRUNC(C138-N138,8)</f>
        <v>1000000</v>
      </c>
      <c r="D139" s="4">
        <f ca="1">IF(A139&lt;$B$1,VLOOKUP(A139,[1]DI!$A$4:$B$15000,2,FALSE),0)</f>
        <v>6.4000000000000001E-2</v>
      </c>
      <c r="E139" s="5">
        <f t="shared" ca="1" si="29"/>
        <v>2.4620000000000002E-4</v>
      </c>
      <c r="F139" s="21">
        <f t="shared" ref="F139:F191" si="36">F138</f>
        <v>1.05</v>
      </c>
      <c r="G139" s="6">
        <f t="shared" ca="1" si="27"/>
        <v>1.0002585100000001</v>
      </c>
      <c r="H139" s="5">
        <f ca="1">TRUNC(PRODUCT(G$10:G138),15)</f>
        <v>1.02300660157399</v>
      </c>
      <c r="I139" s="5">
        <f t="shared" si="28"/>
        <v>1</v>
      </c>
      <c r="J139" s="5">
        <f t="shared" ca="1" si="30"/>
        <v>1.0230066</v>
      </c>
      <c r="K139" s="5">
        <f t="shared" ca="1" si="31"/>
        <v>23006.6</v>
      </c>
      <c r="L139" s="22">
        <f>IF(VLOOKUP(A139,$U$12:$AD$125,8)=VLOOKUP(A138,$U$12:$AD$125,8),0,VLOOKUP(A139,U$12:$AD$125,8))</f>
        <v>0</v>
      </c>
      <c r="M139" s="8">
        <f>IF(L139&gt;0,VLOOKUP(L139,T$12:$AC$125,7),0)</f>
        <v>0</v>
      </c>
      <c r="N139" s="5">
        <f t="shared" si="32"/>
        <v>0</v>
      </c>
      <c r="O139" s="5">
        <f t="shared" ca="1" si="33"/>
        <v>23006.6</v>
      </c>
      <c r="P139" s="23" t="str">
        <f t="shared" ref="P139:P191" si="37">IF(L138&gt;0,VLOOKUP(A138,$U$12:$AD$125,9),P138)</f>
        <v>A+J=</v>
      </c>
      <c r="Q139" s="56">
        <f t="shared" ref="Q139:Q191" si="38">IF(L138&gt;0,VLOOKUP(A138,$U$12:$AD$125,10),Q138)</f>
        <v>43656</v>
      </c>
      <c r="R139" s="10"/>
      <c r="S139" s="10"/>
      <c r="T139" s="111">
        <v>43459</v>
      </c>
      <c r="U139" s="112" t="s">
        <v>56</v>
      </c>
      <c r="V139" s="18"/>
      <c r="W139" s="18"/>
      <c r="X139" s="27"/>
      <c r="Y139" s="27"/>
      <c r="Z139" s="27"/>
      <c r="AA139" s="10"/>
      <c r="AB139" s="10"/>
      <c r="AC139" s="10"/>
      <c r="AD139" s="10"/>
      <c r="AE139" s="10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</row>
    <row r="140" spans="1:168" x14ac:dyDescent="0.15">
      <c r="A140" s="101">
        <f t="shared" si="34"/>
        <v>43638</v>
      </c>
      <c r="B140" s="3">
        <f t="shared" ref="B140:B191" ca="1" si="39">IF(A140&lt;=TODAY(),C140+K140,IF(AND(A140&gt;TODAY(),A140&lt;=$B$1),IF(VLOOKUP(TODAY(),$A$10:$D$5000,4,FALSE)=0,"n.d",C140+K140),"n.d"))</f>
        <v>1023271.05999999</v>
      </c>
      <c r="C140" s="5">
        <f t="shared" si="35"/>
        <v>1000000</v>
      </c>
      <c r="D140" s="4">
        <f ca="1">IF(A140&lt;$B$1,VLOOKUP(A140,[1]DI!$A$4:$B$15000,2,FALSE),0)</f>
        <v>0</v>
      </c>
      <c r="E140" s="5">
        <f t="shared" ca="1" si="29"/>
        <v>0</v>
      </c>
      <c r="F140" s="21">
        <f t="shared" si="36"/>
        <v>1.05</v>
      </c>
      <c r="G140" s="6">
        <f t="shared" ref="G140:G191" ca="1" si="40">TRUNC((1+(E140*F140)),15)</f>
        <v>1</v>
      </c>
      <c r="H140" s="5">
        <f ca="1">TRUNC(PRODUCT(G$10:G139),15)</f>
        <v>1.02327105901056</v>
      </c>
      <c r="I140" s="5">
        <f t="shared" ref="I140:I191" si="41">IF(OR(L139&gt;0,L139="E"),H139,I139)</f>
        <v>1</v>
      </c>
      <c r="J140" s="5">
        <f t="shared" ca="1" si="30"/>
        <v>1.0232710599999999</v>
      </c>
      <c r="K140" s="5">
        <f t="shared" ca="1" si="31"/>
        <v>23271.059999990001</v>
      </c>
      <c r="L140" s="22">
        <f>IF(VLOOKUP(A140,$U$12:$AD$125,8)=VLOOKUP(A139,$U$12:$AD$125,8),0,VLOOKUP(A140,U$12:$AD$125,8))</f>
        <v>0</v>
      </c>
      <c r="M140" s="8">
        <f>IF(L140&gt;0,VLOOKUP(L140,T$12:$AC$125,7),0)</f>
        <v>0</v>
      </c>
      <c r="N140" s="5">
        <f t="shared" si="32"/>
        <v>0</v>
      </c>
      <c r="O140" s="5">
        <f t="shared" ca="1" si="33"/>
        <v>23271.059999990001</v>
      </c>
      <c r="P140" s="23" t="str">
        <f t="shared" si="37"/>
        <v>A+J=</v>
      </c>
      <c r="Q140" s="56">
        <f t="shared" si="38"/>
        <v>43656</v>
      </c>
      <c r="R140" s="10"/>
      <c r="S140" s="10"/>
      <c r="T140" s="111">
        <v>43466</v>
      </c>
      <c r="U140" s="112" t="s">
        <v>57</v>
      </c>
      <c r="V140" s="18"/>
      <c r="W140" s="18"/>
      <c r="X140" s="27"/>
      <c r="Y140" s="27"/>
      <c r="Z140" s="27"/>
      <c r="AA140" s="10"/>
      <c r="AB140" s="10"/>
      <c r="AC140" s="10"/>
      <c r="AD140" s="10"/>
      <c r="AE140" s="10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</row>
    <row r="141" spans="1:168" x14ac:dyDescent="0.15">
      <c r="A141" s="101">
        <f t="shared" si="34"/>
        <v>43639</v>
      </c>
      <c r="B141" s="3">
        <f t="shared" ca="1" si="39"/>
        <v>1023271.05999999</v>
      </c>
      <c r="C141" s="5">
        <f t="shared" si="35"/>
        <v>1000000</v>
      </c>
      <c r="D141" s="4">
        <f ca="1">IF(A141&lt;$B$1,VLOOKUP(A141,[1]DI!$A$4:$B$15000,2,FALSE),0)</f>
        <v>0</v>
      </c>
      <c r="E141" s="5">
        <f t="shared" ca="1" si="29"/>
        <v>0</v>
      </c>
      <c r="F141" s="21">
        <f t="shared" si="36"/>
        <v>1.05</v>
      </c>
      <c r="G141" s="6">
        <f t="shared" ca="1" si="40"/>
        <v>1</v>
      </c>
      <c r="H141" s="5">
        <f ca="1">TRUNC(PRODUCT(G$10:G140),15)</f>
        <v>1.02327105901056</v>
      </c>
      <c r="I141" s="5">
        <f t="shared" si="41"/>
        <v>1</v>
      </c>
      <c r="J141" s="5">
        <f t="shared" ca="1" si="30"/>
        <v>1.0232710599999999</v>
      </c>
      <c r="K141" s="5">
        <f t="shared" ca="1" si="31"/>
        <v>23271.059999990001</v>
      </c>
      <c r="L141" s="22">
        <f>IF(VLOOKUP(A141,$U$12:$AD$125,8)=VLOOKUP(A140,$U$12:$AD$125,8),0,VLOOKUP(A141,U$12:$AD$125,8))</f>
        <v>0</v>
      </c>
      <c r="M141" s="8">
        <f>IF(L141&gt;0,VLOOKUP(L141,T$12:$AC$125,7),0)</f>
        <v>0</v>
      </c>
      <c r="N141" s="5">
        <f t="shared" si="32"/>
        <v>0</v>
      </c>
      <c r="O141" s="5">
        <f t="shared" ca="1" si="33"/>
        <v>23271.059999990001</v>
      </c>
      <c r="P141" s="23" t="str">
        <f t="shared" si="37"/>
        <v>A+J=</v>
      </c>
      <c r="Q141" s="56">
        <f t="shared" si="38"/>
        <v>43656</v>
      </c>
      <c r="R141" s="10"/>
      <c r="S141" s="10"/>
      <c r="T141" s="111">
        <v>43528</v>
      </c>
      <c r="U141" s="112" t="s">
        <v>48</v>
      </c>
      <c r="V141" s="18"/>
      <c r="W141" s="18"/>
      <c r="X141" s="27"/>
      <c r="Y141" s="27"/>
      <c r="Z141" s="27"/>
      <c r="AA141" s="10"/>
      <c r="AB141" s="10"/>
      <c r="AC141" s="10"/>
      <c r="AD141" s="10"/>
      <c r="AE141" s="10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</row>
    <row r="142" spans="1:168" x14ac:dyDescent="0.15">
      <c r="A142" s="101">
        <f t="shared" si="34"/>
        <v>43640</v>
      </c>
      <c r="B142" s="3">
        <f t="shared" ca="1" si="39"/>
        <v>1023271.05999999</v>
      </c>
      <c r="C142" s="5">
        <f t="shared" si="35"/>
        <v>1000000</v>
      </c>
      <c r="D142" s="4">
        <f ca="1">IF(A142&lt;$B$1,VLOOKUP(A142,[1]DI!$A$4:$B$15000,2,FALSE),0)</f>
        <v>6.4000000000000001E-2</v>
      </c>
      <c r="E142" s="5">
        <f t="shared" ca="1" si="29"/>
        <v>2.4620000000000002E-4</v>
      </c>
      <c r="F142" s="21">
        <f t="shared" si="36"/>
        <v>1.05</v>
      </c>
      <c r="G142" s="6">
        <f t="shared" ca="1" si="40"/>
        <v>1.0002585100000001</v>
      </c>
      <c r="H142" s="5">
        <f ca="1">TRUNC(PRODUCT(G$10:G141),15)</f>
        <v>1.02327105901056</v>
      </c>
      <c r="I142" s="5">
        <f t="shared" si="41"/>
        <v>1</v>
      </c>
      <c r="J142" s="5">
        <f t="shared" ca="1" si="30"/>
        <v>1.0232710599999999</v>
      </c>
      <c r="K142" s="5">
        <f t="shared" ca="1" si="31"/>
        <v>23271.059999990001</v>
      </c>
      <c r="L142" s="22">
        <f>IF(VLOOKUP(A142,$U$12:$AD$125,8)=VLOOKUP(A141,$U$12:$AD$125,8),0,VLOOKUP(A142,U$12:$AD$125,8))</f>
        <v>0</v>
      </c>
      <c r="M142" s="8">
        <f>IF(L142&gt;0,VLOOKUP(L142,T$12:$AC$125,7),0)</f>
        <v>0</v>
      </c>
      <c r="N142" s="5">
        <f t="shared" si="32"/>
        <v>0</v>
      </c>
      <c r="O142" s="5">
        <f t="shared" ca="1" si="33"/>
        <v>23271.059999990001</v>
      </c>
      <c r="P142" s="23" t="str">
        <f t="shared" si="37"/>
        <v>A+J=</v>
      </c>
      <c r="Q142" s="56">
        <f t="shared" si="38"/>
        <v>43656</v>
      </c>
      <c r="R142" s="10"/>
      <c r="S142" s="10"/>
      <c r="T142" s="111">
        <v>43529</v>
      </c>
      <c r="U142" s="112" t="s">
        <v>48</v>
      </c>
      <c r="V142" s="18"/>
      <c r="W142" s="18"/>
      <c r="X142" s="27"/>
      <c r="Y142" s="27"/>
      <c r="Z142" s="27"/>
      <c r="AA142" s="10"/>
      <c r="AB142" s="10"/>
      <c r="AC142" s="10"/>
      <c r="AD142" s="10"/>
      <c r="AE142" s="10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</row>
    <row r="143" spans="1:168" x14ac:dyDescent="0.15">
      <c r="A143" s="101">
        <f t="shared" si="34"/>
        <v>43641</v>
      </c>
      <c r="B143" s="3">
        <f t="shared" ca="1" si="39"/>
        <v>1023535.5799999899</v>
      </c>
      <c r="C143" s="5">
        <f t="shared" si="35"/>
        <v>1000000</v>
      </c>
      <c r="D143" s="4">
        <f ca="1">IF(A143&lt;$B$1,VLOOKUP(A143,[1]DI!$A$4:$B$15000,2,FALSE),0)</f>
        <v>6.4000000000000001E-2</v>
      </c>
      <c r="E143" s="5">
        <f t="shared" ca="1" si="29"/>
        <v>2.4620000000000002E-4</v>
      </c>
      <c r="F143" s="21">
        <f t="shared" si="36"/>
        <v>1.05</v>
      </c>
      <c r="G143" s="6">
        <f t="shared" ca="1" si="40"/>
        <v>1.0002585100000001</v>
      </c>
      <c r="H143" s="5">
        <f ca="1">TRUNC(PRODUCT(G$10:G142),15)</f>
        <v>1.02353558481203</v>
      </c>
      <c r="I143" s="5">
        <f t="shared" si="41"/>
        <v>1</v>
      </c>
      <c r="J143" s="5">
        <f t="shared" ca="1" si="30"/>
        <v>1.0235355799999999</v>
      </c>
      <c r="K143" s="5">
        <f t="shared" ca="1" si="31"/>
        <v>23535.579999990001</v>
      </c>
      <c r="L143" s="22">
        <f>IF(VLOOKUP(A143,$U$12:$AD$125,8)=VLOOKUP(A142,$U$12:$AD$125,8),0,VLOOKUP(A143,U$12:$AD$125,8))</f>
        <v>0</v>
      </c>
      <c r="M143" s="8">
        <f>IF(L143&gt;0,VLOOKUP(L143,T$12:$AC$125,7),0)</f>
        <v>0</v>
      </c>
      <c r="N143" s="5">
        <f t="shared" si="32"/>
        <v>0</v>
      </c>
      <c r="O143" s="5">
        <f t="shared" ca="1" si="33"/>
        <v>23535.579999990001</v>
      </c>
      <c r="P143" s="23" t="str">
        <f t="shared" si="37"/>
        <v>A+J=</v>
      </c>
      <c r="Q143" s="56">
        <f t="shared" si="38"/>
        <v>43656</v>
      </c>
      <c r="R143" s="10"/>
      <c r="S143" s="10"/>
      <c r="T143" s="111">
        <v>43574</v>
      </c>
      <c r="U143" s="112" t="s">
        <v>58</v>
      </c>
      <c r="V143" s="18"/>
      <c r="W143" s="18"/>
      <c r="X143" s="27"/>
      <c r="Y143" s="27"/>
      <c r="Z143" s="27"/>
      <c r="AA143" s="10"/>
      <c r="AB143" s="10"/>
      <c r="AC143" s="10"/>
      <c r="AD143" s="10"/>
      <c r="AE143" s="10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</row>
    <row r="144" spans="1:168" x14ac:dyDescent="0.15">
      <c r="A144" s="101">
        <f t="shared" si="34"/>
        <v>43642</v>
      </c>
      <c r="B144" s="3">
        <f t="shared" ca="1" si="39"/>
        <v>1023800.18</v>
      </c>
      <c r="C144" s="5">
        <f t="shared" si="35"/>
        <v>1000000</v>
      </c>
      <c r="D144" s="4">
        <f ca="1">IF(A144&lt;$B$1,VLOOKUP(A144,[1]DI!$A$4:$B$15000,2,FALSE),0)</f>
        <v>6.4000000000000001E-2</v>
      </c>
      <c r="E144" s="5">
        <f t="shared" ca="1" si="29"/>
        <v>2.4620000000000002E-4</v>
      </c>
      <c r="F144" s="21">
        <f t="shared" si="36"/>
        <v>1.05</v>
      </c>
      <c r="G144" s="6">
        <f t="shared" ca="1" si="40"/>
        <v>1.0002585100000001</v>
      </c>
      <c r="H144" s="5">
        <f ca="1">TRUNC(PRODUCT(G$10:G143),15)</f>
        <v>1.02380017899606</v>
      </c>
      <c r="I144" s="5">
        <f t="shared" si="41"/>
        <v>1</v>
      </c>
      <c r="J144" s="5">
        <f t="shared" ca="1" si="30"/>
        <v>1.0238001800000001</v>
      </c>
      <c r="K144" s="5">
        <f t="shared" ca="1" si="31"/>
        <v>23800.18</v>
      </c>
      <c r="L144" s="22">
        <f>IF(VLOOKUP(A144,$U$12:$AD$125,8)=VLOOKUP(A143,$U$12:$AD$125,8),0,VLOOKUP(A144,U$12:$AD$125,8))</f>
        <v>0</v>
      </c>
      <c r="M144" s="8">
        <f>IF(L144&gt;0,VLOOKUP(L144,T$12:$AC$125,7),0)</f>
        <v>0</v>
      </c>
      <c r="N144" s="5">
        <f t="shared" si="32"/>
        <v>0</v>
      </c>
      <c r="O144" s="5">
        <f t="shared" ca="1" si="33"/>
        <v>23800.18</v>
      </c>
      <c r="P144" s="23" t="str">
        <f t="shared" si="37"/>
        <v>A+J=</v>
      </c>
      <c r="Q144" s="56">
        <f t="shared" si="38"/>
        <v>43656</v>
      </c>
      <c r="R144" s="10"/>
      <c r="S144" s="10"/>
      <c r="T144" s="111">
        <v>43586</v>
      </c>
      <c r="U144" s="112" t="s">
        <v>60</v>
      </c>
      <c r="V144" s="18"/>
      <c r="W144" s="18"/>
      <c r="X144" s="27"/>
      <c r="Y144" s="27"/>
      <c r="Z144" s="27"/>
      <c r="AA144" s="10"/>
      <c r="AB144" s="10"/>
      <c r="AC144" s="10"/>
      <c r="AD144" s="10"/>
      <c r="AE144" s="10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</row>
    <row r="145" spans="1:171" x14ac:dyDescent="0.15">
      <c r="A145" s="101">
        <f t="shared" si="34"/>
        <v>43643</v>
      </c>
      <c r="B145" s="3">
        <f t="shared" ca="1" si="39"/>
        <v>1024064.84</v>
      </c>
      <c r="C145" s="5">
        <f t="shared" si="35"/>
        <v>1000000</v>
      </c>
      <c r="D145" s="4">
        <f ca="1">IF(A145&lt;$B$1,VLOOKUP(A145,[1]DI!$A$4:$B$15000,2,FALSE),0)</f>
        <v>6.4000000000000001E-2</v>
      </c>
      <c r="E145" s="5">
        <f t="shared" ca="1" si="29"/>
        <v>2.4620000000000002E-4</v>
      </c>
      <c r="F145" s="21">
        <f t="shared" si="36"/>
        <v>1.05</v>
      </c>
      <c r="G145" s="6">
        <f t="shared" ca="1" si="40"/>
        <v>1.0002585100000001</v>
      </c>
      <c r="H145" s="5">
        <f ca="1">TRUNC(PRODUCT(G$10:G144),15)</f>
        <v>1.02406484158033</v>
      </c>
      <c r="I145" s="5">
        <f t="shared" si="41"/>
        <v>1</v>
      </c>
      <c r="J145" s="5">
        <f t="shared" ca="1" si="30"/>
        <v>1.0240648400000001</v>
      </c>
      <c r="K145" s="5">
        <f t="shared" ca="1" si="31"/>
        <v>24064.84</v>
      </c>
      <c r="L145" s="22">
        <f>IF(VLOOKUP(A145,$U$12:$AD$125,8)=VLOOKUP(A144,$U$12:$AD$125,8),0,VLOOKUP(A145,U$12:$AD$125,8))</f>
        <v>0</v>
      </c>
      <c r="M145" s="8">
        <f>IF(L145&gt;0,VLOOKUP(L145,T$12:$AC$125,7),0)</f>
        <v>0</v>
      </c>
      <c r="N145" s="5">
        <f t="shared" si="32"/>
        <v>0</v>
      </c>
      <c r="O145" s="5">
        <f t="shared" ca="1" si="33"/>
        <v>24064.84</v>
      </c>
      <c r="P145" s="23" t="str">
        <f t="shared" si="37"/>
        <v>A+J=</v>
      </c>
      <c r="Q145" s="56">
        <f t="shared" si="38"/>
        <v>43656</v>
      </c>
      <c r="R145" s="10"/>
      <c r="S145" s="10"/>
      <c r="T145" s="111">
        <v>43636</v>
      </c>
      <c r="U145" s="112" t="s">
        <v>59</v>
      </c>
      <c r="V145" s="18"/>
      <c r="W145" s="18"/>
      <c r="X145" s="27"/>
      <c r="Y145" s="27"/>
      <c r="Z145" s="27"/>
      <c r="AA145" s="10"/>
      <c r="AB145" s="10"/>
      <c r="AC145" s="10"/>
      <c r="AD145" s="10"/>
      <c r="AE145" s="10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</row>
    <row r="146" spans="1:171" x14ac:dyDescent="0.15">
      <c r="A146" s="101">
        <f t="shared" si="34"/>
        <v>43644</v>
      </c>
      <c r="B146" s="3">
        <f t="shared" ca="1" si="39"/>
        <v>1024329.5699999901</v>
      </c>
      <c r="C146" s="5">
        <f t="shared" si="35"/>
        <v>1000000</v>
      </c>
      <c r="D146" s="4">
        <f ca="1">IF(A146&lt;$B$1,VLOOKUP(A146,[1]DI!$A$4:$B$15000,2,FALSE),0)</f>
        <v>6.4000000000000001E-2</v>
      </c>
      <c r="E146" s="5">
        <f t="shared" ca="1" si="29"/>
        <v>2.4620000000000002E-4</v>
      </c>
      <c r="F146" s="21">
        <f t="shared" si="36"/>
        <v>1.05</v>
      </c>
      <c r="G146" s="6">
        <f t="shared" ca="1" si="40"/>
        <v>1.0002585100000001</v>
      </c>
      <c r="H146" s="5">
        <f ca="1">TRUNC(PRODUCT(G$10:G145),15)</f>
        <v>1.0243295725825301</v>
      </c>
      <c r="I146" s="5">
        <f t="shared" si="41"/>
        <v>1</v>
      </c>
      <c r="J146" s="5">
        <f t="shared" ca="1" si="30"/>
        <v>1.0243295699999999</v>
      </c>
      <c r="K146" s="5">
        <f t="shared" ca="1" si="31"/>
        <v>24329.569999989999</v>
      </c>
      <c r="L146" s="22">
        <f>IF(VLOOKUP(A146,$U$12:$AD$125,8)=VLOOKUP(A145,$U$12:$AD$125,8),0,VLOOKUP(A146,U$12:$AD$125,8))</f>
        <v>0</v>
      </c>
      <c r="M146" s="8">
        <f>IF(L146&gt;0,VLOOKUP(L146,T$12:$AC$125,7),0)</f>
        <v>0</v>
      </c>
      <c r="N146" s="5">
        <f t="shared" si="32"/>
        <v>0</v>
      </c>
      <c r="O146" s="5">
        <f t="shared" ca="1" si="33"/>
        <v>24329.569999989999</v>
      </c>
      <c r="P146" s="23" t="str">
        <f t="shared" si="37"/>
        <v>A+J=</v>
      </c>
      <c r="Q146" s="56">
        <f t="shared" si="38"/>
        <v>43656</v>
      </c>
      <c r="R146" s="10"/>
      <c r="S146" s="10"/>
      <c r="T146" s="111">
        <v>43784</v>
      </c>
      <c r="U146" s="112" t="s">
        <v>62</v>
      </c>
      <c r="V146" s="18"/>
      <c r="W146" s="18"/>
      <c r="X146" s="27"/>
      <c r="Y146" s="27"/>
      <c r="Z146" s="27"/>
      <c r="AA146" s="10"/>
      <c r="AB146" s="10"/>
      <c r="AC146" s="10"/>
      <c r="AD146" s="10"/>
      <c r="AE146" s="10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</row>
    <row r="147" spans="1:171" x14ac:dyDescent="0.15">
      <c r="A147" s="101">
        <f t="shared" si="34"/>
        <v>43645</v>
      </c>
      <c r="B147" s="3">
        <f t="shared" ca="1" si="39"/>
        <v>1024594.37</v>
      </c>
      <c r="C147" s="5">
        <f t="shared" si="35"/>
        <v>1000000</v>
      </c>
      <c r="D147" s="4">
        <f ca="1">IF(A147&lt;$B$1,VLOOKUP(A147,[1]DI!$A$4:$B$15000,2,FALSE),0)</f>
        <v>0</v>
      </c>
      <c r="E147" s="5">
        <f t="shared" ca="1" si="29"/>
        <v>0</v>
      </c>
      <c r="F147" s="21">
        <f t="shared" si="36"/>
        <v>1.05</v>
      </c>
      <c r="G147" s="6">
        <f t="shared" ca="1" si="40"/>
        <v>1</v>
      </c>
      <c r="H147" s="5">
        <f ca="1">TRUNC(PRODUCT(G$10:G146),15)</f>
        <v>1.0245943720203401</v>
      </c>
      <c r="I147" s="5">
        <f t="shared" si="41"/>
        <v>1</v>
      </c>
      <c r="J147" s="5">
        <f t="shared" ca="1" si="30"/>
        <v>1.02459437</v>
      </c>
      <c r="K147" s="5">
        <f t="shared" ca="1" si="31"/>
        <v>24594.37</v>
      </c>
      <c r="L147" s="22">
        <f>IF(VLOOKUP(A147,$U$12:$AD$125,8)=VLOOKUP(A146,$U$12:$AD$125,8),0,VLOOKUP(A147,U$12:$AD$125,8))</f>
        <v>0</v>
      </c>
      <c r="M147" s="8">
        <f>IF(L147&gt;0,VLOOKUP(L147,T$12:$AC$125,7),0)</f>
        <v>0</v>
      </c>
      <c r="N147" s="5">
        <f t="shared" si="32"/>
        <v>0</v>
      </c>
      <c r="O147" s="5">
        <f t="shared" ca="1" si="33"/>
        <v>24594.37</v>
      </c>
      <c r="P147" s="23" t="str">
        <f t="shared" si="37"/>
        <v>A+J=</v>
      </c>
      <c r="Q147" s="56">
        <f t="shared" si="38"/>
        <v>43656</v>
      </c>
      <c r="R147" s="10"/>
      <c r="S147" s="10"/>
      <c r="T147" s="111">
        <v>43824</v>
      </c>
      <c r="U147" s="112" t="s">
        <v>56</v>
      </c>
      <c r="V147" s="18"/>
      <c r="W147" s="18"/>
      <c r="X147" s="27"/>
      <c r="Y147" s="27"/>
      <c r="Z147" s="27"/>
      <c r="AA147" s="10"/>
      <c r="AB147" s="10"/>
      <c r="AC147" s="10"/>
      <c r="AD147" s="10"/>
      <c r="AE147" s="10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</row>
    <row r="148" spans="1:171" x14ac:dyDescent="0.15">
      <c r="A148" s="101">
        <f t="shared" si="34"/>
        <v>43646</v>
      </c>
      <c r="B148" s="3">
        <f t="shared" ca="1" si="39"/>
        <v>1024594.37</v>
      </c>
      <c r="C148" s="5">
        <f t="shared" si="35"/>
        <v>1000000</v>
      </c>
      <c r="D148" s="4">
        <f ca="1">IF(A148&lt;$B$1,VLOOKUP(A148,[1]DI!$A$4:$B$15000,2,FALSE),0)</f>
        <v>0</v>
      </c>
      <c r="E148" s="5">
        <f t="shared" ca="1" si="29"/>
        <v>0</v>
      </c>
      <c r="F148" s="21">
        <f t="shared" si="36"/>
        <v>1.05</v>
      </c>
      <c r="G148" s="6">
        <f t="shared" ca="1" si="40"/>
        <v>1</v>
      </c>
      <c r="H148" s="5">
        <f ca="1">TRUNC(PRODUCT(G$10:G147),15)</f>
        <v>1.0245943720203401</v>
      </c>
      <c r="I148" s="5">
        <f t="shared" si="41"/>
        <v>1</v>
      </c>
      <c r="J148" s="5">
        <f t="shared" ca="1" si="30"/>
        <v>1.02459437</v>
      </c>
      <c r="K148" s="5">
        <f t="shared" ca="1" si="31"/>
        <v>24594.37</v>
      </c>
      <c r="L148" s="22">
        <f>IF(VLOOKUP(A148,$U$12:$AD$125,8)=VLOOKUP(A147,$U$12:$AD$125,8),0,VLOOKUP(A148,U$12:$AD$125,8))</f>
        <v>0</v>
      </c>
      <c r="M148" s="8">
        <f>IF(L148&gt;0,VLOOKUP(L148,T$12:$AC$125,7),0)</f>
        <v>0</v>
      </c>
      <c r="N148" s="5">
        <f t="shared" si="32"/>
        <v>0</v>
      </c>
      <c r="O148" s="5">
        <f t="shared" ca="1" si="33"/>
        <v>24594.37</v>
      </c>
      <c r="P148" s="23" t="str">
        <f t="shared" si="37"/>
        <v>A+J=</v>
      </c>
      <c r="Q148" s="56">
        <f t="shared" si="38"/>
        <v>43656</v>
      </c>
      <c r="R148" s="10"/>
      <c r="S148" s="10"/>
      <c r="T148" s="111">
        <v>43831</v>
      </c>
      <c r="U148" s="112" t="s">
        <v>57</v>
      </c>
      <c r="V148" s="18"/>
      <c r="W148" s="18"/>
      <c r="X148" s="27"/>
      <c r="Y148" s="27"/>
      <c r="Z148" s="27"/>
      <c r="AA148" s="10"/>
      <c r="AB148" s="10"/>
      <c r="AC148" s="10"/>
      <c r="AD148" s="10"/>
      <c r="AE148" s="10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</row>
    <row r="149" spans="1:171" x14ac:dyDescent="0.15">
      <c r="A149" s="101">
        <f t="shared" si="34"/>
        <v>43647</v>
      </c>
      <c r="B149" s="3">
        <f t="shared" ca="1" si="39"/>
        <v>1024594.37</v>
      </c>
      <c r="C149" s="5">
        <f t="shared" si="35"/>
        <v>1000000</v>
      </c>
      <c r="D149" s="4">
        <f ca="1">IF(A149&lt;$B$1,VLOOKUP(A149,[1]DI!$A$4:$B$15000,2,FALSE),0)</f>
        <v>6.4000000000000001E-2</v>
      </c>
      <c r="E149" s="5">
        <f t="shared" ca="1" si="29"/>
        <v>2.4620000000000002E-4</v>
      </c>
      <c r="F149" s="21">
        <f t="shared" si="36"/>
        <v>1.05</v>
      </c>
      <c r="G149" s="6">
        <f t="shared" ca="1" si="40"/>
        <v>1.0002585100000001</v>
      </c>
      <c r="H149" s="5">
        <f ca="1">TRUNC(PRODUCT(G$10:G148),15)</f>
        <v>1.0245943720203401</v>
      </c>
      <c r="I149" s="5">
        <f t="shared" si="41"/>
        <v>1</v>
      </c>
      <c r="J149" s="5">
        <f t="shared" ca="1" si="30"/>
        <v>1.02459437</v>
      </c>
      <c r="K149" s="5">
        <f t="shared" ca="1" si="31"/>
        <v>24594.37</v>
      </c>
      <c r="L149" s="22">
        <f>IF(VLOOKUP(A149,$U$12:$AD$125,8)=VLOOKUP(A148,$U$12:$AD$125,8),0,VLOOKUP(A149,U$12:$AD$125,8))</f>
        <v>0</v>
      </c>
      <c r="M149" s="8">
        <f>IF(L149&gt;0,VLOOKUP(L149,T$12:$AC$125,7),0)</f>
        <v>0</v>
      </c>
      <c r="N149" s="5">
        <f t="shared" si="32"/>
        <v>0</v>
      </c>
      <c r="O149" s="5">
        <f t="shared" ca="1" si="33"/>
        <v>24594.37</v>
      </c>
      <c r="P149" s="23" t="str">
        <f t="shared" si="37"/>
        <v>A+J=</v>
      </c>
      <c r="Q149" s="56">
        <f t="shared" si="38"/>
        <v>43656</v>
      </c>
      <c r="R149" s="10"/>
      <c r="S149" s="10"/>
      <c r="T149" s="111">
        <v>43885</v>
      </c>
      <c r="U149" s="112" t="s">
        <v>48</v>
      </c>
      <c r="V149" s="18"/>
      <c r="W149" s="18"/>
      <c r="X149" s="27"/>
      <c r="Y149" s="27"/>
      <c r="Z149" s="27"/>
      <c r="AA149" s="10"/>
      <c r="AB149" s="10"/>
      <c r="AC149" s="10"/>
      <c r="AD149" s="10"/>
      <c r="AE149" s="10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</row>
    <row r="150" spans="1:171" x14ac:dyDescent="0.15">
      <c r="A150" s="101">
        <f t="shared" si="34"/>
        <v>43648</v>
      </c>
      <c r="B150" s="3">
        <f t="shared" ca="1" si="39"/>
        <v>1024859.24</v>
      </c>
      <c r="C150" s="5">
        <f t="shared" si="35"/>
        <v>1000000</v>
      </c>
      <c r="D150" s="4">
        <f ca="1">IF(A150&lt;$B$1,VLOOKUP(A150,[1]DI!$A$4:$B$15000,2,FALSE),0)</f>
        <v>6.4000000000000001E-2</v>
      </c>
      <c r="E150" s="5">
        <f t="shared" ca="1" si="29"/>
        <v>2.4620000000000002E-4</v>
      </c>
      <c r="F150" s="21">
        <f t="shared" si="36"/>
        <v>1.05</v>
      </c>
      <c r="G150" s="6">
        <f t="shared" ca="1" si="40"/>
        <v>1.0002585100000001</v>
      </c>
      <c r="H150" s="5">
        <f ca="1">TRUNC(PRODUCT(G$10:G149),15)</f>
        <v>1.02485923991145</v>
      </c>
      <c r="I150" s="5">
        <f t="shared" si="41"/>
        <v>1</v>
      </c>
      <c r="J150" s="5">
        <f t="shared" ca="1" si="30"/>
        <v>1.0248592400000001</v>
      </c>
      <c r="K150" s="5">
        <f t="shared" ca="1" si="31"/>
        <v>24859.24</v>
      </c>
      <c r="L150" s="22">
        <f>IF(VLOOKUP(A150,$U$12:$AD$125,8)=VLOOKUP(A149,$U$12:$AD$125,8),0,VLOOKUP(A150,U$12:$AD$125,8))</f>
        <v>0</v>
      </c>
      <c r="M150" s="8">
        <f>IF(L150&gt;0,VLOOKUP(L150,T$12:$AC$125,7),0)</f>
        <v>0</v>
      </c>
      <c r="N150" s="5">
        <f t="shared" si="32"/>
        <v>0</v>
      </c>
      <c r="O150" s="5">
        <f t="shared" ca="1" si="33"/>
        <v>24859.24</v>
      </c>
      <c r="P150" s="23" t="str">
        <f t="shared" si="37"/>
        <v>A+J=</v>
      </c>
      <c r="Q150" s="56">
        <f t="shared" si="38"/>
        <v>43656</v>
      </c>
      <c r="R150" s="10"/>
      <c r="S150" s="10"/>
      <c r="T150" s="111">
        <v>43886</v>
      </c>
      <c r="U150" s="112" t="s">
        <v>48</v>
      </c>
      <c r="V150" s="18"/>
      <c r="W150" s="18"/>
      <c r="X150" s="27"/>
      <c r="Y150" s="27"/>
      <c r="Z150" s="27"/>
      <c r="AA150" s="10"/>
      <c r="AB150" s="10"/>
      <c r="AC150" s="10"/>
      <c r="AD150" s="10"/>
      <c r="AE150" s="10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</row>
    <row r="151" spans="1:171" x14ac:dyDescent="0.15">
      <c r="A151" s="101">
        <f t="shared" si="34"/>
        <v>43649</v>
      </c>
      <c r="B151" s="3">
        <f t="shared" ca="1" si="39"/>
        <v>1025124.17999999</v>
      </c>
      <c r="C151" s="5">
        <f t="shared" si="35"/>
        <v>1000000</v>
      </c>
      <c r="D151" s="4">
        <f ca="1">IF(A151&lt;$B$1,VLOOKUP(A151,[1]DI!$A$4:$B$15000,2,FALSE),0)</f>
        <v>6.4000000000000001E-2</v>
      </c>
      <c r="E151" s="5">
        <f t="shared" ca="1" si="29"/>
        <v>2.4620000000000002E-4</v>
      </c>
      <c r="F151" s="21">
        <f t="shared" si="36"/>
        <v>1.05</v>
      </c>
      <c r="G151" s="6">
        <f t="shared" ca="1" si="40"/>
        <v>1.0002585100000001</v>
      </c>
      <c r="H151" s="5">
        <f ca="1">TRUNC(PRODUCT(G$10:G150),15)</f>
        <v>1.0251241762735599</v>
      </c>
      <c r="I151" s="5">
        <f t="shared" si="41"/>
        <v>1</v>
      </c>
      <c r="J151" s="5">
        <f t="shared" ca="1" si="30"/>
        <v>1.0251241799999999</v>
      </c>
      <c r="K151" s="5">
        <f t="shared" ca="1" si="31"/>
        <v>25124.179999989999</v>
      </c>
      <c r="L151" s="22">
        <f>IF(VLOOKUP(A151,$U$12:$AD$125,8)=VLOOKUP(A150,$U$12:$AD$125,8),0,VLOOKUP(A151,U$12:$AD$125,8))</f>
        <v>0</v>
      </c>
      <c r="M151" s="8">
        <f>IF(L151&gt;0,VLOOKUP(L151,T$12:$AC$125,7),0)</f>
        <v>0</v>
      </c>
      <c r="N151" s="5">
        <f t="shared" si="32"/>
        <v>0</v>
      </c>
      <c r="O151" s="5">
        <f t="shared" ca="1" si="33"/>
        <v>25124.179999989999</v>
      </c>
      <c r="P151" s="23" t="str">
        <f t="shared" si="37"/>
        <v>A+J=</v>
      </c>
      <c r="Q151" s="56">
        <f t="shared" si="38"/>
        <v>43656</v>
      </c>
      <c r="R151" s="10"/>
      <c r="S151" s="10"/>
      <c r="T151" s="111">
        <v>43931</v>
      </c>
      <c r="U151" s="112" t="s">
        <v>58</v>
      </c>
      <c r="V151" s="18"/>
      <c r="W151" s="18"/>
      <c r="X151" s="27"/>
      <c r="Y151" s="27"/>
      <c r="Z151" s="27"/>
      <c r="AA151" s="10"/>
      <c r="AB151" s="10"/>
      <c r="AC151" s="10"/>
      <c r="AD151" s="10"/>
      <c r="AE151" s="10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</row>
    <row r="152" spans="1:171" x14ac:dyDescent="0.15">
      <c r="A152" s="101">
        <f t="shared" si="34"/>
        <v>43650</v>
      </c>
      <c r="B152" s="3">
        <f t="shared" ca="1" si="39"/>
        <v>1025389.17999999</v>
      </c>
      <c r="C152" s="5">
        <f t="shared" si="35"/>
        <v>1000000</v>
      </c>
      <c r="D152" s="4">
        <f ca="1">IF(A152&lt;$B$1,VLOOKUP(A152,[1]DI!$A$4:$B$15000,2,FALSE),0)</f>
        <v>6.4000000000000001E-2</v>
      </c>
      <c r="E152" s="5">
        <f t="shared" ca="1" si="29"/>
        <v>2.4620000000000002E-4</v>
      </c>
      <c r="F152" s="21">
        <f t="shared" si="36"/>
        <v>1.05</v>
      </c>
      <c r="G152" s="6">
        <f t="shared" ca="1" si="40"/>
        <v>1.0002585100000001</v>
      </c>
      <c r="H152" s="5">
        <f ca="1">TRUNC(PRODUCT(G$10:G151),15)</f>
        <v>1.0253891811243701</v>
      </c>
      <c r="I152" s="5">
        <f t="shared" si="41"/>
        <v>1</v>
      </c>
      <c r="J152" s="5">
        <f t="shared" ca="1" si="30"/>
        <v>1.0253891799999999</v>
      </c>
      <c r="K152" s="5">
        <f t="shared" ca="1" si="31"/>
        <v>25389.179999989999</v>
      </c>
      <c r="L152" s="22">
        <f>IF(VLOOKUP(A152,$U$12:$AD$125,8)=VLOOKUP(A151,$U$12:$AD$125,8),0,VLOOKUP(A152,U$12:$AD$125,8))</f>
        <v>0</v>
      </c>
      <c r="M152" s="8">
        <f>IF(L152&gt;0,VLOOKUP(L152,T$12:$AC$125,7),0)</f>
        <v>0</v>
      </c>
      <c r="N152" s="5">
        <f t="shared" si="32"/>
        <v>0</v>
      </c>
      <c r="O152" s="5">
        <f t="shared" ca="1" si="33"/>
        <v>25389.179999989999</v>
      </c>
      <c r="P152" s="23" t="str">
        <f t="shared" si="37"/>
        <v>A+J=</v>
      </c>
      <c r="Q152" s="56">
        <f t="shared" si="38"/>
        <v>43656</v>
      </c>
      <c r="R152" s="10"/>
      <c r="S152" s="10"/>
      <c r="T152" s="111">
        <v>43942</v>
      </c>
      <c r="U152" s="112" t="s">
        <v>49</v>
      </c>
      <c r="V152" s="18"/>
      <c r="W152" s="18"/>
      <c r="X152" s="27"/>
      <c r="Y152" s="27"/>
      <c r="Z152" s="27"/>
      <c r="AA152" s="10"/>
      <c r="AB152" s="10"/>
      <c r="AC152" s="10"/>
      <c r="AD152" s="10"/>
      <c r="AE152" s="10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</row>
    <row r="153" spans="1:171" x14ac:dyDescent="0.15">
      <c r="A153" s="101">
        <f t="shared" si="34"/>
        <v>43651</v>
      </c>
      <c r="B153" s="3">
        <f t="shared" ca="1" si="39"/>
        <v>1025654.25</v>
      </c>
      <c r="C153" s="5">
        <f t="shared" si="35"/>
        <v>1000000</v>
      </c>
      <c r="D153" s="4">
        <f ca="1">IF(A153&lt;$B$1,VLOOKUP(A153,[1]DI!$A$4:$B$15000,2,FALSE),0)</f>
        <v>6.4000000000000001E-2</v>
      </c>
      <c r="E153" s="5">
        <f t="shared" ca="1" si="29"/>
        <v>2.4620000000000002E-4</v>
      </c>
      <c r="F153" s="21">
        <f t="shared" si="36"/>
        <v>1.05</v>
      </c>
      <c r="G153" s="6">
        <f t="shared" ca="1" si="40"/>
        <v>1.0002585100000001</v>
      </c>
      <c r="H153" s="5">
        <f ca="1">TRUNC(PRODUCT(G$10:G152),15)</f>
        <v>1.0256542544815801</v>
      </c>
      <c r="I153" s="5">
        <f t="shared" si="41"/>
        <v>1</v>
      </c>
      <c r="J153" s="5">
        <f t="shared" ca="1" si="30"/>
        <v>1.0256542500000001</v>
      </c>
      <c r="K153" s="5">
        <f t="shared" ca="1" si="31"/>
        <v>25654.25</v>
      </c>
      <c r="L153" s="22">
        <f>IF(VLOOKUP(A153,$U$12:$AD$125,8)=VLOOKUP(A152,$U$12:$AD$125,8),0,VLOOKUP(A153,U$12:$AD$125,8))</f>
        <v>0</v>
      </c>
      <c r="M153" s="8">
        <f>IF(L153&gt;0,VLOOKUP(L153,T$12:$AC$125,7),0)</f>
        <v>0</v>
      </c>
      <c r="N153" s="5">
        <f t="shared" si="32"/>
        <v>0</v>
      </c>
      <c r="O153" s="5">
        <f t="shared" ca="1" si="33"/>
        <v>25654.25</v>
      </c>
      <c r="P153" s="23" t="str">
        <f t="shared" si="37"/>
        <v>A+J=</v>
      </c>
      <c r="Q153" s="56">
        <f t="shared" si="38"/>
        <v>43656</v>
      </c>
      <c r="R153" s="10"/>
      <c r="S153" s="10"/>
      <c r="T153" s="111">
        <v>43952</v>
      </c>
      <c r="U153" s="112" t="s">
        <v>60</v>
      </c>
      <c r="V153" s="18"/>
      <c r="W153" s="18"/>
      <c r="X153" s="27"/>
      <c r="Y153" s="27"/>
      <c r="Z153" s="27"/>
      <c r="AA153" s="10"/>
      <c r="AB153" s="10"/>
      <c r="AC153" s="10"/>
      <c r="AD153" s="10"/>
      <c r="AE153" s="10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</row>
    <row r="154" spans="1:171" x14ac:dyDescent="0.15">
      <c r="A154" s="101">
        <f t="shared" si="34"/>
        <v>43652</v>
      </c>
      <c r="B154" s="3">
        <f t="shared" ca="1" si="39"/>
        <v>1025919.4</v>
      </c>
      <c r="C154" s="5">
        <f t="shared" si="35"/>
        <v>1000000</v>
      </c>
      <c r="D154" s="4">
        <f ca="1">IF(A154&lt;$B$1,VLOOKUP(A154,[1]DI!$A$4:$B$15000,2,FALSE),0)</f>
        <v>0</v>
      </c>
      <c r="E154" s="5">
        <f t="shared" ca="1" si="29"/>
        <v>0</v>
      </c>
      <c r="F154" s="21">
        <f t="shared" si="36"/>
        <v>1.05</v>
      </c>
      <c r="G154" s="6">
        <f t="shared" ca="1" si="40"/>
        <v>1</v>
      </c>
      <c r="H154" s="5">
        <f ca="1">TRUNC(PRODUCT(G$10:G153),15)</f>
        <v>1.0259193963629101</v>
      </c>
      <c r="I154" s="5">
        <f t="shared" si="41"/>
        <v>1</v>
      </c>
      <c r="J154" s="5">
        <f t="shared" ca="1" si="30"/>
        <v>1.0259194</v>
      </c>
      <c r="K154" s="5">
        <f t="shared" ca="1" si="31"/>
        <v>25919.4</v>
      </c>
      <c r="L154" s="22">
        <f>IF(VLOOKUP(A154,$U$12:$AD$125,8)=VLOOKUP(A153,$U$12:$AD$125,8),0,VLOOKUP(A154,U$12:$AD$125,8))</f>
        <v>0</v>
      </c>
      <c r="M154" s="8">
        <f>IF(L154&gt;0,VLOOKUP(L154,T$12:$AC$125,7),0)</f>
        <v>0</v>
      </c>
      <c r="N154" s="5">
        <f t="shared" si="32"/>
        <v>0</v>
      </c>
      <c r="O154" s="5">
        <f t="shared" ca="1" si="33"/>
        <v>25919.4</v>
      </c>
      <c r="P154" s="23" t="str">
        <f t="shared" si="37"/>
        <v>A+J=</v>
      </c>
      <c r="Q154" s="56">
        <f t="shared" si="38"/>
        <v>43656</v>
      </c>
      <c r="R154" s="10"/>
      <c r="S154" s="10"/>
      <c r="T154" s="111">
        <v>43993</v>
      </c>
      <c r="U154" s="112" t="s">
        <v>52</v>
      </c>
      <c r="V154" s="18"/>
      <c r="W154" s="18"/>
      <c r="X154" s="27"/>
      <c r="Y154" s="27"/>
      <c r="Z154" s="27"/>
      <c r="AA154" s="10"/>
      <c r="AB154" s="10"/>
      <c r="AC154" s="10"/>
      <c r="AD154" s="10"/>
      <c r="AE154" s="10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</row>
    <row r="155" spans="1:171" x14ac:dyDescent="0.15">
      <c r="A155" s="101">
        <f t="shared" si="34"/>
        <v>43653</v>
      </c>
      <c r="B155" s="3">
        <f t="shared" ca="1" si="39"/>
        <v>1025919.4</v>
      </c>
      <c r="C155" s="5">
        <f t="shared" si="35"/>
        <v>1000000</v>
      </c>
      <c r="D155" s="4">
        <f ca="1">IF(A155&lt;$B$1,VLOOKUP(A155,[1]DI!$A$4:$B$15000,2,FALSE),0)</f>
        <v>0</v>
      </c>
      <c r="E155" s="5">
        <f t="shared" ca="1" si="29"/>
        <v>0</v>
      </c>
      <c r="F155" s="21">
        <f t="shared" si="36"/>
        <v>1.05</v>
      </c>
      <c r="G155" s="6">
        <f t="shared" ca="1" si="40"/>
        <v>1</v>
      </c>
      <c r="H155" s="5">
        <f ca="1">TRUNC(PRODUCT(G$10:G154),15)</f>
        <v>1.0259193963629101</v>
      </c>
      <c r="I155" s="5">
        <f t="shared" si="41"/>
        <v>1</v>
      </c>
      <c r="J155" s="5">
        <f t="shared" ca="1" si="30"/>
        <v>1.0259194</v>
      </c>
      <c r="K155" s="5">
        <f t="shared" ca="1" si="31"/>
        <v>25919.4</v>
      </c>
      <c r="L155" s="22">
        <f>IF(VLOOKUP(A155,$U$12:$AD$125,8)=VLOOKUP(A154,$U$12:$AD$125,8),0,VLOOKUP(A155,U$12:$AD$125,8))</f>
        <v>0</v>
      </c>
      <c r="M155" s="8">
        <f>IF(L155&gt;0,VLOOKUP(L155,T$12:$AC$125,7),0)</f>
        <v>0</v>
      </c>
      <c r="N155" s="5">
        <f t="shared" si="32"/>
        <v>0</v>
      </c>
      <c r="O155" s="5">
        <f t="shared" ca="1" si="33"/>
        <v>25919.4</v>
      </c>
      <c r="P155" s="23" t="str">
        <f t="shared" si="37"/>
        <v>A+J=</v>
      </c>
      <c r="Q155" s="56">
        <f t="shared" si="38"/>
        <v>43656</v>
      </c>
      <c r="R155" s="10"/>
      <c r="S155" s="10"/>
      <c r="T155" s="111">
        <v>44081</v>
      </c>
      <c r="U155" s="112" t="s">
        <v>61</v>
      </c>
      <c r="V155" s="18"/>
      <c r="W155" s="18"/>
      <c r="X155" s="27"/>
      <c r="Y155" s="27"/>
      <c r="Z155" s="27"/>
      <c r="AA155" s="10"/>
      <c r="AB155" s="10"/>
      <c r="AC155" s="10"/>
      <c r="AD155" s="10"/>
      <c r="AE155" s="10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</row>
    <row r="156" spans="1:171" x14ac:dyDescent="0.15">
      <c r="A156" s="101">
        <f t="shared" si="34"/>
        <v>43654</v>
      </c>
      <c r="B156" s="3">
        <f t="shared" ca="1" si="39"/>
        <v>1025919.4</v>
      </c>
      <c r="C156" s="5">
        <f t="shared" si="35"/>
        <v>1000000</v>
      </c>
      <c r="D156" s="4">
        <f ca="1">IF(A156&lt;$B$1,VLOOKUP(A156,[1]DI!$A$4:$B$15000,2,FALSE),0)</f>
        <v>6.4000000000000001E-2</v>
      </c>
      <c r="E156" s="5">
        <f t="shared" ca="1" si="29"/>
        <v>2.4620000000000002E-4</v>
      </c>
      <c r="F156" s="21">
        <f t="shared" si="36"/>
        <v>1.05</v>
      </c>
      <c r="G156" s="6">
        <f t="shared" ca="1" si="40"/>
        <v>1.0002585100000001</v>
      </c>
      <c r="H156" s="5">
        <f ca="1">TRUNC(PRODUCT(G$10:G155),15)</f>
        <v>1.0259193963629101</v>
      </c>
      <c r="I156" s="5">
        <f t="shared" si="41"/>
        <v>1</v>
      </c>
      <c r="J156" s="5">
        <f t="shared" ca="1" si="30"/>
        <v>1.0259194</v>
      </c>
      <c r="K156" s="5">
        <f t="shared" ca="1" si="31"/>
        <v>25919.4</v>
      </c>
      <c r="L156" s="22">
        <f>IF(VLOOKUP(A156,$U$12:$AD$125,8)=VLOOKUP(A155,$U$12:$AD$125,8),0,VLOOKUP(A156,U$12:$AD$125,8))</f>
        <v>0</v>
      </c>
      <c r="M156" s="8">
        <f>IF(L156&gt;0,VLOOKUP(L156,T$12:$AC$125,7),0)</f>
        <v>0</v>
      </c>
      <c r="N156" s="5">
        <f t="shared" si="32"/>
        <v>0</v>
      </c>
      <c r="O156" s="5">
        <f t="shared" ca="1" si="33"/>
        <v>25919.4</v>
      </c>
      <c r="P156" s="23" t="str">
        <f t="shared" si="37"/>
        <v>A+J=</v>
      </c>
      <c r="Q156" s="56">
        <f t="shared" si="38"/>
        <v>43656</v>
      </c>
      <c r="R156" s="10"/>
      <c r="S156" s="35"/>
      <c r="T156" s="111">
        <v>44116</v>
      </c>
      <c r="U156" s="113" t="s">
        <v>50</v>
      </c>
      <c r="V156" s="18"/>
      <c r="W156" s="36"/>
      <c r="X156" s="27"/>
      <c r="Y156" s="27"/>
      <c r="Z156" s="27"/>
      <c r="AA156" s="10"/>
      <c r="AB156" s="10"/>
      <c r="AC156" s="35"/>
      <c r="AD156" s="35"/>
      <c r="AE156" s="35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</row>
    <row r="157" spans="1:171" x14ac:dyDescent="0.15">
      <c r="A157" s="101">
        <f t="shared" si="34"/>
        <v>43655</v>
      </c>
      <c r="B157" s="3">
        <f t="shared" ca="1" si="39"/>
        <v>1026184.61</v>
      </c>
      <c r="C157" s="5">
        <f t="shared" si="35"/>
        <v>1000000</v>
      </c>
      <c r="D157" s="4">
        <f ca="1">IF(A157&lt;$B$1,VLOOKUP(A157,[1]DI!$A$4:$B$15000,2,FALSE),0)</f>
        <v>6.4000000000000001E-2</v>
      </c>
      <c r="E157" s="5">
        <f t="shared" ca="1" si="29"/>
        <v>2.4620000000000002E-4</v>
      </c>
      <c r="F157" s="21">
        <f t="shared" si="36"/>
        <v>1.05</v>
      </c>
      <c r="G157" s="6">
        <f t="shared" ca="1" si="40"/>
        <v>1.0002585100000001</v>
      </c>
      <c r="H157" s="5">
        <f ca="1">TRUNC(PRODUCT(G$10:G156),15)</f>
        <v>1.02618460678606</v>
      </c>
      <c r="I157" s="5">
        <f t="shared" si="41"/>
        <v>1</v>
      </c>
      <c r="J157" s="5">
        <f t="shared" ca="1" si="30"/>
        <v>1.0261846100000001</v>
      </c>
      <c r="K157" s="5">
        <f t="shared" ca="1" si="31"/>
        <v>26184.61</v>
      </c>
      <c r="L157" s="22">
        <f>IF(VLOOKUP(A157,$U$12:$AD$125,8)=VLOOKUP(A156,$U$12:$AD$125,8),0,VLOOKUP(A157,U$12:$AD$125,8))</f>
        <v>0</v>
      </c>
      <c r="M157" s="8">
        <f>IF(L157&gt;0,VLOOKUP(L157,T$12:$AC$125,7),0)</f>
        <v>0</v>
      </c>
      <c r="N157" s="5">
        <f t="shared" si="32"/>
        <v>0</v>
      </c>
      <c r="O157" s="5">
        <f t="shared" ca="1" si="33"/>
        <v>26184.61</v>
      </c>
      <c r="P157" s="23" t="str">
        <f t="shared" si="37"/>
        <v>A+J=</v>
      </c>
      <c r="Q157" s="56">
        <f t="shared" si="38"/>
        <v>43656</v>
      </c>
      <c r="R157" s="10"/>
      <c r="S157" s="10"/>
      <c r="T157" s="111">
        <v>44137</v>
      </c>
      <c r="U157" s="112" t="s">
        <v>54</v>
      </c>
      <c r="V157" s="18"/>
      <c r="W157" s="18"/>
      <c r="X157" s="27"/>
      <c r="Y157" s="27"/>
      <c r="Z157" s="27"/>
      <c r="AA157" s="10"/>
      <c r="AB157" s="10"/>
      <c r="AC157" s="10"/>
      <c r="AD157" s="10"/>
      <c r="AE157" s="10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</row>
    <row r="158" spans="1:171" x14ac:dyDescent="0.15">
      <c r="A158" s="114">
        <f t="shared" si="34"/>
        <v>43656</v>
      </c>
      <c r="B158" s="115">
        <f t="shared" ca="1" si="39"/>
        <v>1026449.89</v>
      </c>
      <c r="C158" s="116">
        <f t="shared" si="35"/>
        <v>1000000</v>
      </c>
      <c r="D158" s="117">
        <f ca="1">IF(A158&lt;$B$1,VLOOKUP(A158,[1]DI!$A$4:$B$15000,2,FALSE),0)</f>
        <v>6.4000000000000001E-2</v>
      </c>
      <c r="E158" s="116">
        <f t="shared" ca="1" si="29"/>
        <v>2.4620000000000002E-4</v>
      </c>
      <c r="F158" s="118">
        <f t="shared" si="36"/>
        <v>1.05</v>
      </c>
      <c r="G158" s="119">
        <f t="shared" ca="1" si="40"/>
        <v>1.0002585100000001</v>
      </c>
      <c r="H158" s="116">
        <f ca="1">TRUNC(PRODUCT(G$10:G157),15)</f>
        <v>1.0264498857687601</v>
      </c>
      <c r="I158" s="116">
        <f t="shared" si="41"/>
        <v>1</v>
      </c>
      <c r="J158" s="116">
        <f t="shared" ca="1" si="30"/>
        <v>1.0264498900000001</v>
      </c>
      <c r="K158" s="116">
        <f t="shared" ca="1" si="31"/>
        <v>26449.89</v>
      </c>
      <c r="L158" s="120">
        <f>IF(VLOOKUP(A158,$U$12:$AD$125,8)=VLOOKUP(A157,$U$12:$AD$125,8),0,VLOOKUP(A158,U$12:$AD$125,8))</f>
        <v>1</v>
      </c>
      <c r="M158" s="121">
        <f>IF(L158&gt;0,VLOOKUP(L158,T$12:$AC$125,7),0)</f>
        <v>1</v>
      </c>
      <c r="N158" s="116">
        <f t="shared" si="32"/>
        <v>1000000</v>
      </c>
      <c r="O158" s="116">
        <f t="shared" ca="1" si="33"/>
        <v>1026449.89</v>
      </c>
      <c r="P158" s="122" t="str">
        <f t="shared" si="37"/>
        <v>A+J=</v>
      </c>
      <c r="Q158" s="123">
        <f t="shared" si="38"/>
        <v>43656</v>
      </c>
      <c r="R158" s="10"/>
      <c r="S158" s="10"/>
      <c r="T158" s="111">
        <v>44190</v>
      </c>
      <c r="U158" s="112" t="s">
        <v>56</v>
      </c>
      <c r="V158" s="18"/>
      <c r="W158" s="18"/>
      <c r="X158" s="27"/>
      <c r="Y158" s="27"/>
      <c r="Z158" s="27"/>
      <c r="AA158" s="10"/>
      <c r="AB158" s="10"/>
      <c r="AC158" s="10"/>
      <c r="AD158" s="10"/>
      <c r="AE158" s="10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</row>
    <row r="159" spans="1:171" x14ac:dyDescent="0.15">
      <c r="A159" s="101">
        <f t="shared" si="34"/>
        <v>43657</v>
      </c>
      <c r="B159" s="3">
        <f t="shared" ca="1" si="39"/>
        <v>0</v>
      </c>
      <c r="C159" s="5">
        <f t="shared" si="35"/>
        <v>0</v>
      </c>
      <c r="D159" s="4">
        <f ca="1">IF(A159&lt;$B$1,VLOOKUP(A159,[1]DI!$A$4:$B$15000,2,FALSE),0)</f>
        <v>6.4000000000000001E-2</v>
      </c>
      <c r="E159" s="5">
        <f t="shared" ca="1" si="29"/>
        <v>2.4620000000000002E-4</v>
      </c>
      <c r="F159" s="21">
        <f t="shared" si="36"/>
        <v>1.05</v>
      </c>
      <c r="G159" s="6">
        <f t="shared" ca="1" si="40"/>
        <v>1.0002585100000001</v>
      </c>
      <c r="H159" s="5">
        <f ca="1">TRUNC(PRODUCT(G$10:G158),15)</f>
        <v>1.0267152333287299</v>
      </c>
      <c r="I159" s="5">
        <f t="shared" ca="1" si="41"/>
        <v>1.0264498857687601</v>
      </c>
      <c r="J159" s="5">
        <f t="shared" ca="1" si="30"/>
        <v>1.0002585100000001</v>
      </c>
      <c r="K159" s="5">
        <f t="shared" ca="1" si="31"/>
        <v>0</v>
      </c>
      <c r="L159" s="22">
        <f>IF(VLOOKUP(A159,$U$12:$AD$125,8)=VLOOKUP(A158,$U$12:$AD$125,8),0,VLOOKUP(A159,U$12:$AD$125,8))</f>
        <v>0</v>
      </c>
      <c r="M159" s="8">
        <f>IF(L159&gt;0,VLOOKUP(L159,T$12:$AC$125,7),0)</f>
        <v>0</v>
      </c>
      <c r="N159" s="5">
        <f t="shared" si="32"/>
        <v>0</v>
      </c>
      <c r="O159" s="5">
        <f t="shared" ca="1" si="33"/>
        <v>0</v>
      </c>
      <c r="P159" s="23">
        <f t="shared" si="37"/>
        <v>0</v>
      </c>
      <c r="Q159" s="56">
        <f t="shared" si="38"/>
        <v>0</v>
      </c>
      <c r="R159" s="10"/>
      <c r="S159" s="10"/>
      <c r="T159" s="111">
        <v>44197</v>
      </c>
      <c r="U159" s="112" t="s">
        <v>57</v>
      </c>
      <c r="V159" s="18"/>
      <c r="W159" s="18"/>
      <c r="X159" s="27"/>
      <c r="Y159" s="27"/>
      <c r="Z159" s="27"/>
      <c r="AA159" s="10"/>
      <c r="AB159" s="10"/>
      <c r="AC159" s="10"/>
      <c r="AD159" s="10"/>
      <c r="AE159" s="10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</row>
    <row r="160" spans="1:171" x14ac:dyDescent="0.15">
      <c r="A160" s="101">
        <f t="shared" si="34"/>
        <v>43658</v>
      </c>
      <c r="B160" s="3">
        <f t="shared" ca="1" si="39"/>
        <v>0</v>
      </c>
      <c r="C160" s="5">
        <f t="shared" si="35"/>
        <v>0</v>
      </c>
      <c r="D160" s="4">
        <f ca="1">IF(A160&lt;$B$1,VLOOKUP(A160,[1]DI!$A$4:$B$15000,2,FALSE),0)</f>
        <v>6.4000000000000001E-2</v>
      </c>
      <c r="E160" s="5">
        <f t="shared" ca="1" si="29"/>
        <v>2.4620000000000002E-4</v>
      </c>
      <c r="F160" s="21">
        <f t="shared" si="36"/>
        <v>1.05</v>
      </c>
      <c r="G160" s="6">
        <f t="shared" ca="1" si="40"/>
        <v>1.0002585100000001</v>
      </c>
      <c r="H160" s="5">
        <f ca="1">TRUNC(PRODUCT(G$10:G159),15)</f>
        <v>1.0269806494836999</v>
      </c>
      <c r="I160" s="5">
        <f t="shared" ca="1" si="41"/>
        <v>1.0264498857687601</v>
      </c>
      <c r="J160" s="5">
        <f t="shared" ca="1" si="30"/>
        <v>1.00051709</v>
      </c>
      <c r="K160" s="5">
        <f t="shared" ca="1" si="31"/>
        <v>0</v>
      </c>
      <c r="L160" s="22">
        <f>IF(VLOOKUP(A160,$U$12:$AD$125,8)=VLOOKUP(A159,$U$12:$AD$125,8),0,VLOOKUP(A160,U$12:$AD$125,8))</f>
        <v>0</v>
      </c>
      <c r="M160" s="8">
        <f>IF(L160&gt;0,VLOOKUP(L160,T$12:$AC$125,7),0)</f>
        <v>0</v>
      </c>
      <c r="N160" s="5">
        <f t="shared" si="32"/>
        <v>0</v>
      </c>
      <c r="O160" s="5">
        <f t="shared" ca="1" si="33"/>
        <v>0</v>
      </c>
      <c r="P160" s="23">
        <f t="shared" si="37"/>
        <v>0</v>
      </c>
      <c r="Q160" s="56">
        <f t="shared" si="38"/>
        <v>0</v>
      </c>
      <c r="R160" s="10"/>
      <c r="S160" s="10"/>
      <c r="T160" s="111">
        <v>44242</v>
      </c>
      <c r="U160" s="112" t="s">
        <v>48</v>
      </c>
      <c r="V160" s="18"/>
      <c r="W160" s="18"/>
      <c r="X160" s="27"/>
      <c r="Y160" s="27"/>
      <c r="Z160" s="27"/>
      <c r="AA160" s="10"/>
      <c r="AB160" s="10"/>
      <c r="AC160" s="10"/>
      <c r="AD160" s="10"/>
      <c r="AE160" s="10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</row>
    <row r="161" spans="1:168" x14ac:dyDescent="0.15">
      <c r="A161" s="101">
        <f t="shared" si="34"/>
        <v>43659</v>
      </c>
      <c r="B161" s="3">
        <f t="shared" ca="1" si="39"/>
        <v>0</v>
      </c>
      <c r="C161" s="5">
        <f t="shared" si="35"/>
        <v>0</v>
      </c>
      <c r="D161" s="4">
        <f ca="1">IF(A161&lt;$B$1,VLOOKUP(A161,[1]DI!$A$4:$B$15000,2,FALSE),0)</f>
        <v>0</v>
      </c>
      <c r="E161" s="5">
        <f t="shared" ca="1" si="29"/>
        <v>0</v>
      </c>
      <c r="F161" s="21">
        <f t="shared" si="36"/>
        <v>1.05</v>
      </c>
      <c r="G161" s="6">
        <f t="shared" ca="1" si="40"/>
        <v>1</v>
      </c>
      <c r="H161" s="5">
        <f ca="1">TRUNC(PRODUCT(G$10:G160),15)</f>
        <v>1.0272461342514001</v>
      </c>
      <c r="I161" s="5">
        <f t="shared" ca="1" si="41"/>
        <v>1.0264498857687601</v>
      </c>
      <c r="J161" s="5">
        <f t="shared" ca="1" si="30"/>
        <v>1.00077573</v>
      </c>
      <c r="K161" s="5">
        <f t="shared" ca="1" si="31"/>
        <v>0</v>
      </c>
      <c r="L161" s="22">
        <f>IF(VLOOKUP(A161,$U$12:$AD$125,8)=VLOOKUP(A160,$U$12:$AD$125,8),0,VLOOKUP(A161,U$12:$AD$125,8))</f>
        <v>0</v>
      </c>
      <c r="M161" s="8">
        <f>IF(L161&gt;0,VLOOKUP(L161,T$12:$AC$125,7),0)</f>
        <v>0</v>
      </c>
      <c r="N161" s="5">
        <f t="shared" si="32"/>
        <v>0</v>
      </c>
      <c r="O161" s="5">
        <f t="shared" ca="1" si="33"/>
        <v>0</v>
      </c>
      <c r="P161" s="23">
        <f t="shared" si="37"/>
        <v>0</v>
      </c>
      <c r="Q161" s="56">
        <f t="shared" si="38"/>
        <v>0</v>
      </c>
      <c r="R161" s="10"/>
      <c r="S161" s="10"/>
      <c r="T161" s="111">
        <v>44243</v>
      </c>
      <c r="U161" s="112" t="s">
        <v>48</v>
      </c>
      <c r="V161" s="18"/>
      <c r="W161" s="18"/>
      <c r="X161" s="27"/>
      <c r="Y161" s="27"/>
      <c r="Z161" s="27"/>
      <c r="AA161" s="10"/>
      <c r="AB161" s="10"/>
      <c r="AC161" s="10"/>
      <c r="AD161" s="10"/>
      <c r="AE161" s="10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</row>
    <row r="162" spans="1:168" x14ac:dyDescent="0.15">
      <c r="A162" s="101">
        <f t="shared" si="34"/>
        <v>43660</v>
      </c>
      <c r="B162" s="3">
        <f t="shared" ca="1" si="39"/>
        <v>0</v>
      </c>
      <c r="C162" s="5">
        <f t="shared" si="35"/>
        <v>0</v>
      </c>
      <c r="D162" s="4">
        <f ca="1">IF(A162&lt;$B$1,VLOOKUP(A162,[1]DI!$A$4:$B$15000,2,FALSE),0)</f>
        <v>0</v>
      </c>
      <c r="E162" s="5">
        <f t="shared" ca="1" si="29"/>
        <v>0</v>
      </c>
      <c r="F162" s="21">
        <f t="shared" si="36"/>
        <v>1.05</v>
      </c>
      <c r="G162" s="6">
        <f t="shared" ca="1" si="40"/>
        <v>1</v>
      </c>
      <c r="H162" s="5">
        <f ca="1">TRUNC(PRODUCT(G$10:G161),15)</f>
        <v>1.0272461342514001</v>
      </c>
      <c r="I162" s="5">
        <f t="shared" ca="1" si="41"/>
        <v>1.0264498857687601</v>
      </c>
      <c r="J162" s="5">
        <f t="shared" ca="1" si="30"/>
        <v>1.00077573</v>
      </c>
      <c r="K162" s="5">
        <f t="shared" ca="1" si="31"/>
        <v>0</v>
      </c>
      <c r="L162" s="22">
        <f>IF(VLOOKUP(A162,$U$12:$AD$125,8)=VLOOKUP(A161,$U$12:$AD$125,8),0,VLOOKUP(A162,U$12:$AD$125,8))</f>
        <v>0</v>
      </c>
      <c r="M162" s="8">
        <f>IF(L162&gt;0,VLOOKUP(L162,T$12:$AC$125,7),0)</f>
        <v>0</v>
      </c>
      <c r="N162" s="5">
        <f t="shared" si="32"/>
        <v>0</v>
      </c>
      <c r="O162" s="5">
        <f t="shared" ca="1" si="33"/>
        <v>0</v>
      </c>
      <c r="P162" s="23">
        <f t="shared" si="37"/>
        <v>0</v>
      </c>
      <c r="Q162" s="56">
        <f t="shared" si="38"/>
        <v>0</v>
      </c>
      <c r="R162" s="10"/>
      <c r="S162" s="10"/>
      <c r="T162" s="111">
        <v>44288</v>
      </c>
      <c r="U162" s="112" t="s">
        <v>58</v>
      </c>
      <c r="V162" s="18"/>
      <c r="W162" s="18"/>
      <c r="X162" s="27"/>
      <c r="Y162" s="27"/>
      <c r="Z162" s="27"/>
      <c r="AA162" s="10"/>
      <c r="AB162" s="10"/>
      <c r="AC162" s="10"/>
      <c r="AD162" s="10"/>
      <c r="AE162" s="10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</row>
    <row r="163" spans="1:168" x14ac:dyDescent="0.15">
      <c r="A163" s="101">
        <f t="shared" si="34"/>
        <v>43661</v>
      </c>
      <c r="B163" s="3">
        <f t="shared" ca="1" si="39"/>
        <v>0</v>
      </c>
      <c r="C163" s="5">
        <f t="shared" si="35"/>
        <v>0</v>
      </c>
      <c r="D163" s="4">
        <f ca="1">IF(A163&lt;$B$1,VLOOKUP(A163,[1]DI!$A$4:$B$15000,2,FALSE),0)</f>
        <v>6.4000000000000001E-2</v>
      </c>
      <c r="E163" s="5">
        <f t="shared" ca="1" si="29"/>
        <v>2.4620000000000002E-4</v>
      </c>
      <c r="F163" s="21">
        <f t="shared" si="36"/>
        <v>1.05</v>
      </c>
      <c r="G163" s="6">
        <f t="shared" ca="1" si="40"/>
        <v>1.0002585100000001</v>
      </c>
      <c r="H163" s="5">
        <f ca="1">TRUNC(PRODUCT(G$10:G162),15)</f>
        <v>1.0272461342514001</v>
      </c>
      <c r="I163" s="5">
        <f t="shared" ca="1" si="41"/>
        <v>1.0264498857687601</v>
      </c>
      <c r="J163" s="5">
        <f t="shared" ca="1" si="30"/>
        <v>1.00077573</v>
      </c>
      <c r="K163" s="5">
        <f t="shared" ca="1" si="31"/>
        <v>0</v>
      </c>
      <c r="L163" s="22">
        <f>IF(VLOOKUP(A163,$U$12:$AD$125,8)=VLOOKUP(A162,$U$12:$AD$125,8),0,VLOOKUP(A163,U$12:$AD$125,8))</f>
        <v>0</v>
      </c>
      <c r="M163" s="8">
        <f>IF(L163&gt;0,VLOOKUP(L163,T$12:$AC$125,7),0)</f>
        <v>0</v>
      </c>
      <c r="N163" s="5">
        <f t="shared" si="32"/>
        <v>0</v>
      </c>
      <c r="O163" s="5">
        <f t="shared" ca="1" si="33"/>
        <v>0</v>
      </c>
      <c r="P163" s="23">
        <f t="shared" si="37"/>
        <v>0</v>
      </c>
      <c r="Q163" s="56">
        <f t="shared" si="38"/>
        <v>0</v>
      </c>
      <c r="R163" s="10"/>
      <c r="S163" s="10"/>
      <c r="T163" s="111">
        <v>44307</v>
      </c>
      <c r="U163" s="112" t="s">
        <v>49</v>
      </c>
      <c r="V163" s="18"/>
      <c r="W163" s="18"/>
      <c r="X163" s="27"/>
      <c r="Y163" s="27"/>
      <c r="Z163" s="27"/>
      <c r="AA163" s="10"/>
      <c r="AB163" s="10"/>
      <c r="AC163" s="10"/>
      <c r="AD163" s="10"/>
      <c r="AE163" s="10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</row>
    <row r="164" spans="1:168" x14ac:dyDescent="0.15">
      <c r="A164" s="101">
        <f t="shared" si="34"/>
        <v>43662</v>
      </c>
      <c r="B164" s="3">
        <f t="shared" ca="1" si="39"/>
        <v>0</v>
      </c>
      <c r="C164" s="5">
        <f t="shared" si="35"/>
        <v>0</v>
      </c>
      <c r="D164" s="4">
        <f ca="1">IF(A164&lt;$B$1,VLOOKUP(A164,[1]DI!$A$4:$B$15000,2,FALSE),0)</f>
        <v>6.4000000000000001E-2</v>
      </c>
      <c r="E164" s="5">
        <f t="shared" ca="1" si="29"/>
        <v>2.4620000000000002E-4</v>
      </c>
      <c r="F164" s="21">
        <f t="shared" si="36"/>
        <v>1.05</v>
      </c>
      <c r="G164" s="6">
        <f t="shared" ca="1" si="40"/>
        <v>1.0002585100000001</v>
      </c>
      <c r="H164" s="5">
        <f ca="1">TRUNC(PRODUCT(G$10:G163),15)</f>
        <v>1.02751168764956</v>
      </c>
      <c r="I164" s="5">
        <f t="shared" ca="1" si="41"/>
        <v>1.0264498857687601</v>
      </c>
      <c r="J164" s="5">
        <f t="shared" ca="1" si="30"/>
        <v>1.00103444</v>
      </c>
      <c r="K164" s="5">
        <f t="shared" ca="1" si="31"/>
        <v>0</v>
      </c>
      <c r="L164" s="22">
        <f>IF(VLOOKUP(A164,$U$12:$AD$125,8)=VLOOKUP(A163,$U$12:$AD$125,8),0,VLOOKUP(A164,U$12:$AD$125,8))</f>
        <v>0</v>
      </c>
      <c r="M164" s="8">
        <f>IF(L164&gt;0,VLOOKUP(L164,T$12:$AC$125,7),0)</f>
        <v>0</v>
      </c>
      <c r="N164" s="5">
        <f t="shared" si="32"/>
        <v>0</v>
      </c>
      <c r="O164" s="5">
        <f t="shared" ca="1" si="33"/>
        <v>0</v>
      </c>
      <c r="P164" s="23">
        <f t="shared" si="37"/>
        <v>0</v>
      </c>
      <c r="Q164" s="56">
        <f t="shared" si="38"/>
        <v>0</v>
      </c>
      <c r="R164" s="10"/>
      <c r="S164" s="10"/>
      <c r="T164" s="111">
        <v>44350</v>
      </c>
      <c r="U164" s="112" t="s">
        <v>59</v>
      </c>
      <c r="V164" s="18"/>
      <c r="W164" s="18"/>
      <c r="X164" s="27"/>
      <c r="Y164" s="27"/>
      <c r="Z164" s="27"/>
      <c r="AA164" s="10"/>
      <c r="AB164" s="10"/>
      <c r="AC164" s="10"/>
      <c r="AD164" s="10"/>
      <c r="AE164" s="10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</row>
    <row r="165" spans="1:168" x14ac:dyDescent="0.15">
      <c r="A165" s="101">
        <f t="shared" si="34"/>
        <v>43663</v>
      </c>
      <c r="B165" s="3">
        <f t="shared" ca="1" si="39"/>
        <v>0</v>
      </c>
      <c r="C165" s="5">
        <f t="shared" si="35"/>
        <v>0</v>
      </c>
      <c r="D165" s="4">
        <f ca="1">IF(A165&lt;$B$1,VLOOKUP(A165,[1]DI!$A$4:$B$15000,2,FALSE),0)</f>
        <v>6.4000000000000001E-2</v>
      </c>
      <c r="E165" s="5">
        <f t="shared" ca="1" si="29"/>
        <v>2.4620000000000002E-4</v>
      </c>
      <c r="F165" s="21">
        <f t="shared" si="36"/>
        <v>1.05</v>
      </c>
      <c r="G165" s="6">
        <f t="shared" ca="1" si="40"/>
        <v>1.0002585100000001</v>
      </c>
      <c r="H165" s="5">
        <f ca="1">TRUNC(PRODUCT(G$10:G164),15)</f>
        <v>1.0277773096959399</v>
      </c>
      <c r="I165" s="5">
        <f t="shared" ca="1" si="41"/>
        <v>1.0264498857687601</v>
      </c>
      <c r="J165" s="5">
        <f t="shared" ca="1" si="30"/>
        <v>1.00129322</v>
      </c>
      <c r="K165" s="5">
        <f t="shared" ca="1" si="31"/>
        <v>0</v>
      </c>
      <c r="L165" s="22">
        <f>IF(VLOOKUP(A165,$U$12:$AD$125,8)=VLOOKUP(A164,$U$12:$AD$125,8),0,VLOOKUP(A165,U$12:$AD$125,8))</f>
        <v>0</v>
      </c>
      <c r="M165" s="8">
        <f>IF(L165&gt;0,VLOOKUP(L165,T$12:$AC$125,7),0)</f>
        <v>0</v>
      </c>
      <c r="N165" s="5">
        <f t="shared" si="32"/>
        <v>0</v>
      </c>
      <c r="O165" s="5">
        <f t="shared" ca="1" si="33"/>
        <v>0</v>
      </c>
      <c r="P165" s="23">
        <f t="shared" si="37"/>
        <v>0</v>
      </c>
      <c r="Q165" s="56">
        <f t="shared" si="38"/>
        <v>0</v>
      </c>
      <c r="R165" s="10"/>
      <c r="S165" s="10"/>
      <c r="T165" s="111">
        <v>44446</v>
      </c>
      <c r="U165" s="112" t="s">
        <v>61</v>
      </c>
      <c r="V165" s="18"/>
      <c r="W165" s="18"/>
      <c r="X165" s="27"/>
      <c r="Y165" s="27"/>
      <c r="Z165" s="27"/>
      <c r="AA165" s="10"/>
      <c r="AB165" s="10"/>
      <c r="AC165" s="10"/>
      <c r="AD165" s="10"/>
      <c r="AE165" s="10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</row>
    <row r="166" spans="1:168" x14ac:dyDescent="0.15">
      <c r="A166" s="101">
        <f t="shared" si="34"/>
        <v>43664</v>
      </c>
      <c r="B166" s="3">
        <f t="shared" ca="1" si="39"/>
        <v>0</v>
      </c>
      <c r="C166" s="5">
        <f t="shared" si="35"/>
        <v>0</v>
      </c>
      <c r="D166" s="4">
        <f ca="1">IF(A166&lt;$B$1,VLOOKUP(A166,[1]DI!$A$4:$B$15000,2,FALSE),0)</f>
        <v>6.4000000000000001E-2</v>
      </c>
      <c r="E166" s="5">
        <f t="shared" ca="1" si="29"/>
        <v>2.4620000000000002E-4</v>
      </c>
      <c r="F166" s="21">
        <f t="shared" si="36"/>
        <v>1.05</v>
      </c>
      <c r="G166" s="6">
        <f t="shared" ca="1" si="40"/>
        <v>1.0002585100000001</v>
      </c>
      <c r="H166" s="5">
        <f ca="1">TRUNC(PRODUCT(G$10:G165),15)</f>
        <v>1.0280430004082699</v>
      </c>
      <c r="I166" s="5">
        <f t="shared" ca="1" si="41"/>
        <v>1.0264498857687601</v>
      </c>
      <c r="J166" s="5">
        <f t="shared" ca="1" si="30"/>
        <v>1.0015520600000001</v>
      </c>
      <c r="K166" s="5">
        <f t="shared" ca="1" si="31"/>
        <v>0</v>
      </c>
      <c r="L166" s="22">
        <f>IF(VLOOKUP(A166,$U$12:$AD$125,8)=VLOOKUP(A165,$U$12:$AD$125,8),0,VLOOKUP(A166,U$12:$AD$125,8))</f>
        <v>0</v>
      </c>
      <c r="M166" s="8">
        <f>IF(L166&gt;0,VLOOKUP(L166,T$12:$AC$125,7),0)</f>
        <v>0</v>
      </c>
      <c r="N166" s="5">
        <f t="shared" si="32"/>
        <v>0</v>
      </c>
      <c r="O166" s="5">
        <f t="shared" ca="1" si="33"/>
        <v>0</v>
      </c>
      <c r="P166" s="23">
        <f t="shared" si="37"/>
        <v>0</v>
      </c>
      <c r="Q166" s="56">
        <f t="shared" si="38"/>
        <v>0</v>
      </c>
      <c r="R166" s="10"/>
      <c r="S166" s="10"/>
      <c r="T166" s="111">
        <v>44481</v>
      </c>
      <c r="U166" s="113" t="s">
        <v>50</v>
      </c>
      <c r="V166" s="18"/>
      <c r="W166" s="18"/>
      <c r="X166" s="27"/>
      <c r="Y166" s="27"/>
      <c r="Z166" s="27"/>
      <c r="AA166" s="10"/>
      <c r="AB166" s="10"/>
      <c r="AC166" s="10"/>
      <c r="AD166" s="10"/>
      <c r="AE166" s="10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</row>
    <row r="167" spans="1:168" x14ac:dyDescent="0.15">
      <c r="A167" s="101">
        <f t="shared" si="34"/>
        <v>43665</v>
      </c>
      <c r="B167" s="3">
        <f t="shared" ca="1" si="39"/>
        <v>0</v>
      </c>
      <c r="C167" s="5">
        <f t="shared" si="35"/>
        <v>0</v>
      </c>
      <c r="D167" s="4">
        <f ca="1">IF(A167&lt;$B$1,VLOOKUP(A167,[1]DI!$A$4:$B$15000,2,FALSE),0)</f>
        <v>6.4000000000000001E-2</v>
      </c>
      <c r="E167" s="5">
        <f t="shared" ca="1" si="29"/>
        <v>2.4620000000000002E-4</v>
      </c>
      <c r="F167" s="21">
        <f t="shared" si="36"/>
        <v>1.05</v>
      </c>
      <c r="G167" s="6">
        <f t="shared" ca="1" si="40"/>
        <v>1.0002585100000001</v>
      </c>
      <c r="H167" s="5">
        <f ca="1">TRUNC(PRODUCT(G$10:G166),15)</f>
        <v>1.0283087598042999</v>
      </c>
      <c r="I167" s="5">
        <f t="shared" ca="1" si="41"/>
        <v>1.0264498857687601</v>
      </c>
      <c r="J167" s="5">
        <f t="shared" ca="1" si="30"/>
        <v>1.00181097</v>
      </c>
      <c r="K167" s="5">
        <f t="shared" ca="1" si="31"/>
        <v>0</v>
      </c>
      <c r="L167" s="22">
        <f>IF(VLOOKUP(A167,$U$12:$AD$125,8)=VLOOKUP(A166,$U$12:$AD$125,8),0,VLOOKUP(A167,U$12:$AD$125,8))</f>
        <v>0</v>
      </c>
      <c r="M167" s="8">
        <f>IF(L167&gt;0,VLOOKUP(L167,T$12:$AC$125,7),0)</f>
        <v>0</v>
      </c>
      <c r="N167" s="5">
        <f t="shared" si="32"/>
        <v>0</v>
      </c>
      <c r="O167" s="5">
        <f t="shared" ca="1" si="33"/>
        <v>0</v>
      </c>
      <c r="P167" s="23">
        <f t="shared" si="37"/>
        <v>0</v>
      </c>
      <c r="Q167" s="56">
        <f t="shared" si="38"/>
        <v>0</v>
      </c>
      <c r="R167" s="10"/>
      <c r="S167" s="10"/>
      <c r="T167" s="111">
        <v>44502</v>
      </c>
      <c r="U167" s="112" t="s">
        <v>54</v>
      </c>
      <c r="V167" s="18"/>
      <c r="W167" s="10"/>
      <c r="X167" s="27"/>
      <c r="Y167" s="27"/>
      <c r="Z167" s="27"/>
      <c r="AA167" s="10"/>
      <c r="AB167" s="10"/>
      <c r="AC167" s="10"/>
      <c r="AD167" s="10"/>
      <c r="AE167" s="10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</row>
    <row r="168" spans="1:168" x14ac:dyDescent="0.15">
      <c r="A168" s="101">
        <f t="shared" si="34"/>
        <v>43666</v>
      </c>
      <c r="B168" s="3">
        <f t="shared" ca="1" si="39"/>
        <v>0</v>
      </c>
      <c r="C168" s="5">
        <f t="shared" si="35"/>
        <v>0</v>
      </c>
      <c r="D168" s="4">
        <f ca="1">IF(A168&lt;$B$1,VLOOKUP(A168,[1]DI!$A$4:$B$15000,2,FALSE),0)</f>
        <v>0</v>
      </c>
      <c r="E168" s="5">
        <f t="shared" ca="1" si="29"/>
        <v>0</v>
      </c>
      <c r="F168" s="21">
        <f t="shared" si="36"/>
        <v>1.05</v>
      </c>
      <c r="G168" s="6">
        <f t="shared" ca="1" si="40"/>
        <v>1</v>
      </c>
      <c r="H168" s="5">
        <f ca="1">TRUNC(PRODUCT(G$10:G167),15)</f>
        <v>1.0285745879018</v>
      </c>
      <c r="I168" s="5">
        <f t="shared" ca="1" si="41"/>
        <v>1.0264498857687601</v>
      </c>
      <c r="J168" s="5">
        <f t="shared" ca="1" si="30"/>
        <v>1.0020699500000001</v>
      </c>
      <c r="K168" s="5">
        <f t="shared" ca="1" si="31"/>
        <v>0</v>
      </c>
      <c r="L168" s="22">
        <f>IF(VLOOKUP(A168,$U$12:$AD$125,8)=VLOOKUP(A167,$U$12:$AD$125,8),0,VLOOKUP(A168,U$12:$AD$125,8))</f>
        <v>0</v>
      </c>
      <c r="M168" s="8">
        <f>IF(L168&gt;0,VLOOKUP(L168,T$12:$AC$125,7),0)</f>
        <v>0</v>
      </c>
      <c r="N168" s="5">
        <f t="shared" si="32"/>
        <v>0</v>
      </c>
      <c r="O168" s="5">
        <f t="shared" ca="1" si="33"/>
        <v>0</v>
      </c>
      <c r="P168" s="23">
        <f t="shared" si="37"/>
        <v>0</v>
      </c>
      <c r="Q168" s="56">
        <f t="shared" si="38"/>
        <v>0</v>
      </c>
      <c r="R168" s="10"/>
      <c r="S168" s="10"/>
      <c r="T168" s="111">
        <v>44515</v>
      </c>
      <c r="U168" s="112" t="s">
        <v>62</v>
      </c>
      <c r="V168" s="18"/>
      <c r="W168" s="10"/>
      <c r="X168" s="27"/>
      <c r="Y168" s="27"/>
      <c r="Z168" s="27"/>
      <c r="AA168" s="10"/>
      <c r="AB168" s="10"/>
      <c r="AC168" s="10"/>
      <c r="AD168" s="10"/>
      <c r="AE168" s="10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</row>
    <row r="169" spans="1:168" x14ac:dyDescent="0.15">
      <c r="A169" s="101">
        <f t="shared" si="34"/>
        <v>43667</v>
      </c>
      <c r="B169" s="3">
        <f t="shared" ca="1" si="39"/>
        <v>0</v>
      </c>
      <c r="C169" s="5">
        <f t="shared" si="35"/>
        <v>0</v>
      </c>
      <c r="D169" s="4">
        <f ca="1">IF(A169&lt;$B$1,VLOOKUP(A169,[1]DI!$A$4:$B$15000,2,FALSE),0)</f>
        <v>0</v>
      </c>
      <c r="E169" s="5">
        <f t="shared" ca="1" si="29"/>
        <v>0</v>
      </c>
      <c r="F169" s="21">
        <f t="shared" si="36"/>
        <v>1.05</v>
      </c>
      <c r="G169" s="6">
        <f t="shared" ca="1" si="40"/>
        <v>1</v>
      </c>
      <c r="H169" s="5">
        <f ca="1">TRUNC(PRODUCT(G$10:G168),15)</f>
        <v>1.0285745879018</v>
      </c>
      <c r="I169" s="5">
        <f t="shared" ca="1" si="41"/>
        <v>1.0264498857687601</v>
      </c>
      <c r="J169" s="5">
        <f t="shared" ca="1" si="30"/>
        <v>1.0020699500000001</v>
      </c>
      <c r="K169" s="5">
        <f t="shared" ca="1" si="31"/>
        <v>0</v>
      </c>
      <c r="L169" s="22">
        <f>IF(VLOOKUP(A169,$U$12:$AD$125,8)=VLOOKUP(A168,$U$12:$AD$125,8),0,VLOOKUP(A169,U$12:$AD$125,8))</f>
        <v>0</v>
      </c>
      <c r="M169" s="8">
        <f>IF(L169&gt;0,VLOOKUP(L169,T$12:$AC$125,7),0)</f>
        <v>0</v>
      </c>
      <c r="N169" s="5">
        <f t="shared" si="32"/>
        <v>0</v>
      </c>
      <c r="O169" s="5">
        <f t="shared" ca="1" si="33"/>
        <v>0</v>
      </c>
      <c r="P169" s="23">
        <f t="shared" si="37"/>
        <v>0</v>
      </c>
      <c r="Q169" s="56">
        <f t="shared" si="38"/>
        <v>0</v>
      </c>
      <c r="R169" s="10"/>
      <c r="S169" s="10"/>
      <c r="T169" s="111">
        <v>44620</v>
      </c>
      <c r="U169" s="112" t="s">
        <v>48</v>
      </c>
      <c r="V169" s="18"/>
      <c r="W169" s="10"/>
      <c r="X169" s="27"/>
      <c r="Y169" s="27"/>
      <c r="Z169" s="27"/>
      <c r="AA169" s="10"/>
      <c r="AB169" s="10"/>
      <c r="AC169" s="10"/>
      <c r="AD169" s="10"/>
      <c r="AE169" s="10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</row>
    <row r="170" spans="1:168" x14ac:dyDescent="0.15">
      <c r="A170" s="101">
        <f t="shared" si="34"/>
        <v>43668</v>
      </c>
      <c r="B170" s="3">
        <f t="shared" ca="1" si="39"/>
        <v>0</v>
      </c>
      <c r="C170" s="5">
        <f t="shared" si="35"/>
        <v>0</v>
      </c>
      <c r="D170" s="4">
        <f ca="1">IF(A170&lt;$B$1,VLOOKUP(A170,[1]DI!$A$4:$B$15000,2,FALSE),0)</f>
        <v>6.4000000000000001E-2</v>
      </c>
      <c r="E170" s="5">
        <f t="shared" ca="1" si="29"/>
        <v>2.4620000000000002E-4</v>
      </c>
      <c r="F170" s="21">
        <f t="shared" si="36"/>
        <v>1.05</v>
      </c>
      <c r="G170" s="6">
        <f t="shared" ca="1" si="40"/>
        <v>1.0002585100000001</v>
      </c>
      <c r="H170" s="5">
        <f ca="1">TRUNC(PRODUCT(G$10:G169),15)</f>
        <v>1.0285745879018</v>
      </c>
      <c r="I170" s="5">
        <f t="shared" ca="1" si="41"/>
        <v>1.0264498857687601</v>
      </c>
      <c r="J170" s="5">
        <f t="shared" ca="1" si="30"/>
        <v>1.0020699500000001</v>
      </c>
      <c r="K170" s="5">
        <f t="shared" ca="1" si="31"/>
        <v>0</v>
      </c>
      <c r="L170" s="22">
        <f>IF(VLOOKUP(A170,$U$12:$AD$125,8)=VLOOKUP(A169,$U$12:$AD$125,8),0,VLOOKUP(A170,U$12:$AD$125,8))</f>
        <v>0</v>
      </c>
      <c r="M170" s="8">
        <f>IF(L170&gt;0,VLOOKUP(L170,T$12:$AC$125,7),0)</f>
        <v>0</v>
      </c>
      <c r="N170" s="5">
        <f t="shared" si="32"/>
        <v>0</v>
      </c>
      <c r="O170" s="5">
        <f t="shared" ca="1" si="33"/>
        <v>0</v>
      </c>
      <c r="P170" s="23">
        <f t="shared" si="37"/>
        <v>0</v>
      </c>
      <c r="Q170" s="56">
        <f t="shared" si="38"/>
        <v>0</v>
      </c>
      <c r="R170" s="10"/>
      <c r="S170" s="10"/>
      <c r="T170" s="111">
        <v>44621</v>
      </c>
      <c r="U170" s="112" t="s">
        <v>48</v>
      </c>
      <c r="V170" s="18"/>
      <c r="W170" s="10"/>
      <c r="X170" s="27"/>
      <c r="Y170" s="27"/>
      <c r="Z170" s="27"/>
      <c r="AA170" s="10"/>
      <c r="AB170" s="10"/>
      <c r="AC170" s="10"/>
      <c r="AD170" s="10"/>
      <c r="AE170" s="10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</row>
    <row r="171" spans="1:168" x14ac:dyDescent="0.15">
      <c r="A171" s="101">
        <f t="shared" si="34"/>
        <v>43669</v>
      </c>
      <c r="B171" s="3">
        <f t="shared" ca="1" si="39"/>
        <v>0</v>
      </c>
      <c r="C171" s="5">
        <f t="shared" si="35"/>
        <v>0</v>
      </c>
      <c r="D171" s="4">
        <f ca="1">IF(A171&lt;$B$1,VLOOKUP(A171,[1]DI!$A$4:$B$15000,2,FALSE),0)</f>
        <v>6.4000000000000001E-2</v>
      </c>
      <c r="E171" s="5">
        <f t="shared" ca="1" si="29"/>
        <v>2.4620000000000002E-4</v>
      </c>
      <c r="F171" s="21">
        <f t="shared" si="36"/>
        <v>1.05</v>
      </c>
      <c r="G171" s="6">
        <f t="shared" ca="1" si="40"/>
        <v>1.0002585100000001</v>
      </c>
      <c r="H171" s="5">
        <f ca="1">TRUNC(PRODUCT(G$10:G170),15)</f>
        <v>1.02884048471852</v>
      </c>
      <c r="I171" s="5">
        <f t="shared" ca="1" si="41"/>
        <v>1.0264498857687601</v>
      </c>
      <c r="J171" s="5">
        <f t="shared" ca="1" si="30"/>
        <v>1.002329</v>
      </c>
      <c r="K171" s="5">
        <f t="shared" ca="1" si="31"/>
        <v>0</v>
      </c>
      <c r="L171" s="22">
        <f>IF(VLOOKUP(A171,$U$12:$AD$125,8)=VLOOKUP(A170,$U$12:$AD$125,8),0,VLOOKUP(A171,U$12:$AD$125,8))</f>
        <v>0</v>
      </c>
      <c r="M171" s="8">
        <f>IF(L171&gt;0,VLOOKUP(L171,T$12:$AC$125,7),0)</f>
        <v>0</v>
      </c>
      <c r="N171" s="5">
        <f t="shared" si="32"/>
        <v>0</v>
      </c>
      <c r="O171" s="5">
        <f t="shared" ca="1" si="33"/>
        <v>0</v>
      </c>
      <c r="P171" s="23">
        <f t="shared" si="37"/>
        <v>0</v>
      </c>
      <c r="Q171" s="56">
        <f t="shared" si="38"/>
        <v>0</v>
      </c>
      <c r="R171" s="10"/>
      <c r="S171" s="10"/>
      <c r="T171" s="111">
        <v>44666</v>
      </c>
      <c r="U171" s="112" t="s">
        <v>58</v>
      </c>
      <c r="V171" s="18"/>
      <c r="W171" s="10"/>
      <c r="X171" s="27"/>
      <c r="Y171" s="27"/>
      <c r="Z171" s="27"/>
      <c r="AA171" s="10"/>
      <c r="AB171" s="10"/>
      <c r="AC171" s="10"/>
      <c r="AD171" s="10"/>
      <c r="AE171" s="10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</row>
    <row r="172" spans="1:168" x14ac:dyDescent="0.15">
      <c r="A172" s="101">
        <f t="shared" si="34"/>
        <v>43670</v>
      </c>
      <c r="B172" s="3">
        <f t="shared" ca="1" si="39"/>
        <v>0</v>
      </c>
      <c r="C172" s="5">
        <f t="shared" si="35"/>
        <v>0</v>
      </c>
      <c r="D172" s="4">
        <f ca="1">IF(A172&lt;$B$1,VLOOKUP(A172,[1]DI!$A$4:$B$15000,2,FALSE),0)</f>
        <v>6.4000000000000001E-2</v>
      </c>
      <c r="E172" s="5">
        <f t="shared" ca="1" si="29"/>
        <v>2.4620000000000002E-4</v>
      </c>
      <c r="F172" s="21">
        <f t="shared" si="36"/>
        <v>1.05</v>
      </c>
      <c r="G172" s="6">
        <f t="shared" ca="1" si="40"/>
        <v>1.0002585100000001</v>
      </c>
      <c r="H172" s="5">
        <f ca="1">TRUNC(PRODUCT(G$10:G171),15)</f>
        <v>1.02910645027222</v>
      </c>
      <c r="I172" s="5">
        <f t="shared" ca="1" si="41"/>
        <v>1.0264498857687601</v>
      </c>
      <c r="J172" s="5">
        <f t="shared" ca="1" si="30"/>
        <v>1.00258811</v>
      </c>
      <c r="K172" s="5">
        <f t="shared" ca="1" si="31"/>
        <v>0</v>
      </c>
      <c r="L172" s="22">
        <f>IF(VLOOKUP(A172,$U$12:$AD$125,8)=VLOOKUP(A171,$U$12:$AD$125,8),0,VLOOKUP(A172,U$12:$AD$125,8))</f>
        <v>0</v>
      </c>
      <c r="M172" s="8">
        <f>IF(L172&gt;0,VLOOKUP(L172,T$12:$AC$125,7),0)</f>
        <v>0</v>
      </c>
      <c r="N172" s="5">
        <f t="shared" si="32"/>
        <v>0</v>
      </c>
      <c r="O172" s="5">
        <f t="shared" ca="1" si="33"/>
        <v>0</v>
      </c>
      <c r="P172" s="23">
        <f t="shared" si="37"/>
        <v>0</v>
      </c>
      <c r="Q172" s="56">
        <f t="shared" si="38"/>
        <v>0</v>
      </c>
      <c r="R172" s="10"/>
      <c r="S172" s="10"/>
      <c r="T172" s="111">
        <v>44672</v>
      </c>
      <c r="U172" s="112" t="s">
        <v>49</v>
      </c>
      <c r="V172" s="18"/>
      <c r="W172" s="10"/>
      <c r="X172" s="27"/>
      <c r="Y172" s="27"/>
      <c r="Z172" s="27"/>
      <c r="AA172" s="10"/>
      <c r="AB172" s="10"/>
      <c r="AC172" s="10"/>
      <c r="AD172" s="10"/>
      <c r="AE172" s="10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</row>
    <row r="173" spans="1:168" x14ac:dyDescent="0.15">
      <c r="A173" s="101">
        <f t="shared" si="34"/>
        <v>43671</v>
      </c>
      <c r="B173" s="3">
        <f t="shared" ca="1" si="39"/>
        <v>0</v>
      </c>
      <c r="C173" s="5">
        <f t="shared" si="35"/>
        <v>0</v>
      </c>
      <c r="D173" s="4">
        <f ca="1">IF(A173&lt;$B$1,VLOOKUP(A173,[1]DI!$A$4:$B$15000,2,FALSE),0)</f>
        <v>6.4000000000000001E-2</v>
      </c>
      <c r="E173" s="5">
        <f t="shared" ca="1" si="29"/>
        <v>2.4620000000000002E-4</v>
      </c>
      <c r="F173" s="21">
        <f t="shared" si="36"/>
        <v>1.05</v>
      </c>
      <c r="G173" s="6">
        <f t="shared" ca="1" si="40"/>
        <v>1.0002585100000001</v>
      </c>
      <c r="H173" s="5">
        <f ca="1">TRUNC(PRODUCT(G$10:G172),15)</f>
        <v>1.02937248458068</v>
      </c>
      <c r="I173" s="5">
        <f t="shared" ca="1" si="41"/>
        <v>1.0264498857687601</v>
      </c>
      <c r="J173" s="5">
        <f t="shared" ca="1" si="30"/>
        <v>1.0028472900000001</v>
      </c>
      <c r="K173" s="5">
        <f t="shared" ca="1" si="31"/>
        <v>0</v>
      </c>
      <c r="L173" s="22">
        <f>IF(VLOOKUP(A173,$U$12:$AD$125,8)=VLOOKUP(A172,$U$12:$AD$125,8),0,VLOOKUP(A173,U$12:$AD$125,8))</f>
        <v>0</v>
      </c>
      <c r="M173" s="8">
        <f>IF(L173&gt;0,VLOOKUP(L173,T$12:$AC$125,7),0)</f>
        <v>0</v>
      </c>
      <c r="N173" s="5">
        <f t="shared" si="32"/>
        <v>0</v>
      </c>
      <c r="O173" s="5">
        <f t="shared" ca="1" si="33"/>
        <v>0</v>
      </c>
      <c r="P173" s="23">
        <f t="shared" si="37"/>
        <v>0</v>
      </c>
      <c r="Q173" s="56">
        <f t="shared" si="38"/>
        <v>0</v>
      </c>
      <c r="R173" s="10"/>
      <c r="S173" s="10"/>
      <c r="T173" s="111">
        <v>44728</v>
      </c>
      <c r="U173" s="112" t="s">
        <v>59</v>
      </c>
      <c r="V173" s="18"/>
      <c r="W173" s="10"/>
      <c r="X173" s="27"/>
      <c r="Y173" s="27"/>
      <c r="Z173" s="27"/>
      <c r="AA173" s="10"/>
      <c r="AB173" s="10"/>
      <c r="AC173" s="10"/>
      <c r="AD173" s="10"/>
      <c r="AE173" s="10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</row>
    <row r="174" spans="1:168" x14ac:dyDescent="0.15">
      <c r="A174" s="101">
        <f t="shared" si="34"/>
        <v>43672</v>
      </c>
      <c r="B174" s="3">
        <f t="shared" ca="1" si="39"/>
        <v>0</v>
      </c>
      <c r="C174" s="5">
        <f t="shared" si="35"/>
        <v>0</v>
      </c>
      <c r="D174" s="4">
        <f ca="1">IF(A174&lt;$B$1,VLOOKUP(A174,[1]DI!$A$4:$B$15000,2,FALSE),0)</f>
        <v>6.4000000000000001E-2</v>
      </c>
      <c r="E174" s="5">
        <f t="shared" ca="1" si="29"/>
        <v>2.4620000000000002E-4</v>
      </c>
      <c r="F174" s="21">
        <f t="shared" si="36"/>
        <v>1.05</v>
      </c>
      <c r="G174" s="6">
        <f t="shared" ca="1" si="40"/>
        <v>1.0002585100000001</v>
      </c>
      <c r="H174" s="5">
        <f ca="1">TRUNC(PRODUCT(G$10:G173),15)</f>
        <v>1.02963858766167</v>
      </c>
      <c r="I174" s="5">
        <f t="shared" ca="1" si="41"/>
        <v>1.0264498857687601</v>
      </c>
      <c r="J174" s="5">
        <f t="shared" ca="1" si="30"/>
        <v>1.0031065299999999</v>
      </c>
      <c r="K174" s="5">
        <f t="shared" ca="1" si="31"/>
        <v>0</v>
      </c>
      <c r="L174" s="22">
        <f>IF(VLOOKUP(A174,$U$12:$AD$125,8)=VLOOKUP(A173,$U$12:$AD$125,8),0,VLOOKUP(A174,U$12:$AD$125,8))</f>
        <v>0</v>
      </c>
      <c r="M174" s="8">
        <f>IF(L174&gt;0,VLOOKUP(L174,T$12:$AC$125,7),0)</f>
        <v>0</v>
      </c>
      <c r="N174" s="5">
        <f t="shared" si="32"/>
        <v>0</v>
      </c>
      <c r="O174" s="5">
        <f t="shared" ca="1" si="33"/>
        <v>0</v>
      </c>
      <c r="P174" s="23">
        <f t="shared" si="37"/>
        <v>0</v>
      </c>
      <c r="Q174" s="56">
        <f t="shared" si="38"/>
        <v>0</v>
      </c>
      <c r="R174" s="10"/>
      <c r="S174" s="10"/>
      <c r="T174" s="111">
        <v>44811</v>
      </c>
      <c r="U174" s="112" t="s">
        <v>61</v>
      </c>
      <c r="V174" s="18"/>
      <c r="W174" s="10"/>
      <c r="X174" s="27"/>
      <c r="Y174" s="27"/>
      <c r="Z174" s="27"/>
      <c r="AA174" s="10"/>
      <c r="AB174" s="10"/>
      <c r="AC174" s="10"/>
      <c r="AD174" s="10"/>
      <c r="AE174" s="10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</row>
    <row r="175" spans="1:168" x14ac:dyDescent="0.15">
      <c r="A175" s="101">
        <f t="shared" si="34"/>
        <v>43673</v>
      </c>
      <c r="B175" s="3">
        <f t="shared" ca="1" si="39"/>
        <v>0</v>
      </c>
      <c r="C175" s="5">
        <f t="shared" si="35"/>
        <v>0</v>
      </c>
      <c r="D175" s="4">
        <f ca="1">IF(A175&lt;$B$1,VLOOKUP(A175,[1]DI!$A$4:$B$15000,2,FALSE),0)</f>
        <v>0</v>
      </c>
      <c r="E175" s="5">
        <f t="shared" ca="1" si="29"/>
        <v>0</v>
      </c>
      <c r="F175" s="21">
        <f t="shared" si="36"/>
        <v>1.05</v>
      </c>
      <c r="G175" s="6">
        <f t="shared" ca="1" si="40"/>
        <v>1</v>
      </c>
      <c r="H175" s="5">
        <f ca="1">TRUNC(PRODUCT(G$10:G174),15)</f>
        <v>1.02990475953297</v>
      </c>
      <c r="I175" s="5">
        <f t="shared" ca="1" si="41"/>
        <v>1.0264498857687601</v>
      </c>
      <c r="J175" s="5">
        <f t="shared" ca="1" si="30"/>
        <v>1.00336585</v>
      </c>
      <c r="K175" s="5">
        <f t="shared" ca="1" si="31"/>
        <v>0</v>
      </c>
      <c r="L175" s="22">
        <f>IF(VLOOKUP(A175,$U$12:$AD$125,8)=VLOOKUP(A174,$U$12:$AD$125,8),0,VLOOKUP(A175,U$12:$AD$125,8))</f>
        <v>0</v>
      </c>
      <c r="M175" s="8">
        <f>IF(L175&gt;0,VLOOKUP(L175,T$12:$AC$125,7),0)</f>
        <v>0</v>
      </c>
      <c r="N175" s="5">
        <f t="shared" si="32"/>
        <v>0</v>
      </c>
      <c r="O175" s="5">
        <f t="shared" ca="1" si="33"/>
        <v>0</v>
      </c>
      <c r="P175" s="23">
        <f t="shared" si="37"/>
        <v>0</v>
      </c>
      <c r="Q175" s="56">
        <f t="shared" si="38"/>
        <v>0</v>
      </c>
      <c r="R175" s="10"/>
      <c r="S175" s="10"/>
      <c r="T175" s="111">
        <v>44846</v>
      </c>
      <c r="U175" s="113" t="s">
        <v>50</v>
      </c>
      <c r="V175" s="18"/>
      <c r="W175" s="10"/>
      <c r="X175" s="27"/>
      <c r="Y175" s="27"/>
      <c r="Z175" s="27"/>
      <c r="AA175" s="10"/>
      <c r="AB175" s="10"/>
      <c r="AC175" s="10"/>
      <c r="AD175" s="10"/>
      <c r="AE175" s="10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</row>
    <row r="176" spans="1:168" x14ac:dyDescent="0.15">
      <c r="A176" s="101">
        <f t="shared" si="34"/>
        <v>43674</v>
      </c>
      <c r="B176" s="3">
        <f t="shared" ca="1" si="39"/>
        <v>0</v>
      </c>
      <c r="C176" s="5">
        <f t="shared" si="35"/>
        <v>0</v>
      </c>
      <c r="D176" s="4">
        <f ca="1">IF(A176&lt;$B$1,VLOOKUP(A176,[1]DI!$A$4:$B$15000,2,FALSE),0)</f>
        <v>0</v>
      </c>
      <c r="E176" s="5">
        <f t="shared" ca="1" si="29"/>
        <v>0</v>
      </c>
      <c r="F176" s="21">
        <f t="shared" si="36"/>
        <v>1.05</v>
      </c>
      <c r="G176" s="6">
        <f t="shared" ca="1" si="40"/>
        <v>1</v>
      </c>
      <c r="H176" s="5">
        <f ca="1">TRUNC(PRODUCT(G$10:G175),15)</f>
        <v>1.02990475953297</v>
      </c>
      <c r="I176" s="5">
        <f t="shared" ca="1" si="41"/>
        <v>1.0264498857687601</v>
      </c>
      <c r="J176" s="5">
        <f t="shared" ca="1" si="30"/>
        <v>1.00336585</v>
      </c>
      <c r="K176" s="5">
        <f t="shared" ca="1" si="31"/>
        <v>0</v>
      </c>
      <c r="L176" s="22">
        <f>IF(VLOOKUP(A176,$U$12:$AD$125,8)=VLOOKUP(A175,$U$12:$AD$125,8),0,VLOOKUP(A176,U$12:$AD$125,8))</f>
        <v>0</v>
      </c>
      <c r="M176" s="8">
        <f>IF(L176&gt;0,VLOOKUP(L176,T$12:$AC$125,7),0)</f>
        <v>0</v>
      </c>
      <c r="N176" s="5">
        <f t="shared" si="32"/>
        <v>0</v>
      </c>
      <c r="O176" s="5">
        <f t="shared" ca="1" si="33"/>
        <v>0</v>
      </c>
      <c r="P176" s="23">
        <f t="shared" si="37"/>
        <v>0</v>
      </c>
      <c r="Q176" s="56">
        <f t="shared" si="38"/>
        <v>0</v>
      </c>
      <c r="R176" s="10"/>
      <c r="S176" s="10"/>
      <c r="T176" s="111">
        <v>44867</v>
      </c>
      <c r="U176" s="112" t="s">
        <v>54</v>
      </c>
      <c r="V176" s="18"/>
      <c r="W176" s="10"/>
      <c r="X176" s="27"/>
      <c r="Y176" s="27"/>
      <c r="Z176" s="27"/>
      <c r="AA176" s="10"/>
      <c r="AB176" s="10"/>
      <c r="AC176" s="10"/>
      <c r="AD176" s="10"/>
      <c r="AE176" s="10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</row>
    <row r="177" spans="1:171" x14ac:dyDescent="0.15">
      <c r="A177" s="101">
        <f t="shared" si="34"/>
        <v>43675</v>
      </c>
      <c r="B177" s="3">
        <f t="shared" ca="1" si="39"/>
        <v>0</v>
      </c>
      <c r="C177" s="5">
        <f t="shared" si="35"/>
        <v>0</v>
      </c>
      <c r="D177" s="4">
        <f ca="1">IF(A177&lt;$B$1,VLOOKUP(A177,[1]DI!$A$4:$B$15000,2,FALSE),0)</f>
        <v>6.4000000000000001E-2</v>
      </c>
      <c r="E177" s="5">
        <f t="shared" ca="1" si="29"/>
        <v>2.4620000000000002E-4</v>
      </c>
      <c r="F177" s="21">
        <f t="shared" si="36"/>
        <v>1.05</v>
      </c>
      <c r="G177" s="6">
        <f t="shared" ca="1" si="40"/>
        <v>1.0002585100000001</v>
      </c>
      <c r="H177" s="5">
        <f ca="1">TRUNC(PRODUCT(G$10:G176),15)</f>
        <v>1.02990475953297</v>
      </c>
      <c r="I177" s="5">
        <f t="shared" ca="1" si="41"/>
        <v>1.0264498857687601</v>
      </c>
      <c r="J177" s="5">
        <f t="shared" ca="1" si="30"/>
        <v>1.00336585</v>
      </c>
      <c r="K177" s="5">
        <f t="shared" ca="1" si="31"/>
        <v>0</v>
      </c>
      <c r="L177" s="22">
        <f>IF(VLOOKUP(A177,$U$12:$AD$125,8)=VLOOKUP(A176,$U$12:$AD$125,8),0,VLOOKUP(A177,U$12:$AD$125,8))</f>
        <v>0</v>
      </c>
      <c r="M177" s="8">
        <f>IF(L177&gt;0,VLOOKUP(L177,T$12:$AC$125,7),0)</f>
        <v>0</v>
      </c>
      <c r="N177" s="5">
        <f t="shared" si="32"/>
        <v>0</v>
      </c>
      <c r="O177" s="5">
        <f t="shared" ca="1" si="33"/>
        <v>0</v>
      </c>
      <c r="P177" s="23">
        <f t="shared" si="37"/>
        <v>0</v>
      </c>
      <c r="Q177" s="56">
        <f t="shared" si="38"/>
        <v>0</v>
      </c>
      <c r="R177" s="10"/>
      <c r="S177" s="10"/>
      <c r="T177" s="111">
        <v>44880</v>
      </c>
      <c r="U177" s="112" t="s">
        <v>62</v>
      </c>
      <c r="V177" s="18"/>
      <c r="W177" s="10"/>
      <c r="X177" s="27"/>
      <c r="Y177" s="27"/>
      <c r="Z177" s="27"/>
      <c r="AA177" s="10"/>
      <c r="AB177" s="10"/>
      <c r="AC177" s="10"/>
      <c r="AD177" s="10"/>
      <c r="AE177" s="10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</row>
    <row r="178" spans="1:171" x14ac:dyDescent="0.15">
      <c r="A178" s="101">
        <f t="shared" si="34"/>
        <v>43676</v>
      </c>
      <c r="B178" s="3">
        <f t="shared" ca="1" si="39"/>
        <v>0</v>
      </c>
      <c r="C178" s="5">
        <f t="shared" si="35"/>
        <v>0</v>
      </c>
      <c r="D178" s="4">
        <f ca="1">IF(A178&lt;$B$1,VLOOKUP(A178,[1]DI!$A$4:$B$15000,2,FALSE),0)</f>
        <v>6.4000000000000001E-2</v>
      </c>
      <c r="E178" s="5">
        <f t="shared" ca="1" si="29"/>
        <v>2.4620000000000002E-4</v>
      </c>
      <c r="F178" s="21">
        <f t="shared" si="36"/>
        <v>1.05</v>
      </c>
      <c r="G178" s="6">
        <f t="shared" ca="1" si="40"/>
        <v>1.0002585100000001</v>
      </c>
      <c r="H178" s="5">
        <f ca="1">TRUNC(PRODUCT(G$10:G177),15)</f>
        <v>1.0301710002123501</v>
      </c>
      <c r="I178" s="5">
        <f t="shared" ca="1" si="41"/>
        <v>1.0264498857687601</v>
      </c>
      <c r="J178" s="5">
        <f t="shared" ca="1" si="30"/>
        <v>1.0036252299999999</v>
      </c>
      <c r="K178" s="5">
        <f t="shared" ca="1" si="31"/>
        <v>0</v>
      </c>
      <c r="L178" s="22">
        <f>IF(VLOOKUP(A178,$U$12:$AD$125,8)=VLOOKUP(A177,$U$12:$AD$125,8),0,VLOOKUP(A178,U$12:$AD$125,8))</f>
        <v>0</v>
      </c>
      <c r="M178" s="8">
        <f>IF(L178&gt;0,VLOOKUP(L178,T$12:$AC$125,7),0)</f>
        <v>0</v>
      </c>
      <c r="N178" s="5">
        <f t="shared" si="32"/>
        <v>0</v>
      </c>
      <c r="O178" s="5">
        <f t="shared" ca="1" si="33"/>
        <v>0</v>
      </c>
      <c r="P178" s="23">
        <f t="shared" si="37"/>
        <v>0</v>
      </c>
      <c r="Q178" s="56">
        <f t="shared" si="38"/>
        <v>0</v>
      </c>
      <c r="R178" s="10"/>
      <c r="S178" s="10"/>
      <c r="T178" s="111">
        <v>44977</v>
      </c>
      <c r="U178" s="112" t="s">
        <v>48</v>
      </c>
      <c r="V178" s="18"/>
      <c r="W178" s="10"/>
      <c r="X178" s="27"/>
      <c r="Y178" s="27"/>
      <c r="Z178" s="27"/>
      <c r="AA178" s="10"/>
      <c r="AB178" s="10"/>
      <c r="AC178" s="10"/>
      <c r="AD178" s="10"/>
      <c r="AE178" s="10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</row>
    <row r="179" spans="1:171" x14ac:dyDescent="0.15">
      <c r="A179" s="101">
        <f t="shared" si="34"/>
        <v>43677</v>
      </c>
      <c r="B179" s="3">
        <f t="shared" ca="1" si="39"/>
        <v>0</v>
      </c>
      <c r="C179" s="5">
        <f t="shared" si="35"/>
        <v>0</v>
      </c>
      <c r="D179" s="4">
        <f ca="1">IF(A179&lt;$B$1,VLOOKUP(A179,[1]DI!$A$4:$B$15000,2,FALSE),0)</f>
        <v>6.4000000000000001E-2</v>
      </c>
      <c r="E179" s="5">
        <f t="shared" ca="1" si="29"/>
        <v>2.4620000000000002E-4</v>
      </c>
      <c r="F179" s="21">
        <f t="shared" si="36"/>
        <v>1.05</v>
      </c>
      <c r="G179" s="6">
        <f t="shared" ca="1" si="40"/>
        <v>1.0002585100000001</v>
      </c>
      <c r="H179" s="5">
        <f ca="1">TRUNC(PRODUCT(G$10:G178),15)</f>
        <v>1.03043730971762</v>
      </c>
      <c r="I179" s="5">
        <f t="shared" ca="1" si="41"/>
        <v>1.0264498857687601</v>
      </c>
      <c r="J179" s="5">
        <f t="shared" ca="1" si="30"/>
        <v>1.0038846699999999</v>
      </c>
      <c r="K179" s="5">
        <f t="shared" ca="1" si="31"/>
        <v>0</v>
      </c>
      <c r="L179" s="22">
        <f>IF(VLOOKUP(A179,$U$12:$AD$125,8)=VLOOKUP(A178,$U$12:$AD$125,8),0,VLOOKUP(A179,U$12:$AD$125,8))</f>
        <v>0</v>
      </c>
      <c r="M179" s="8">
        <f>IF(L179&gt;0,VLOOKUP(L179,T$12:$AC$125,7),0)</f>
        <v>0</v>
      </c>
      <c r="N179" s="5">
        <f t="shared" si="32"/>
        <v>0</v>
      </c>
      <c r="O179" s="5">
        <f t="shared" ca="1" si="33"/>
        <v>0</v>
      </c>
      <c r="P179" s="23">
        <f t="shared" si="37"/>
        <v>0</v>
      </c>
      <c r="Q179" s="56">
        <f t="shared" si="38"/>
        <v>0</v>
      </c>
      <c r="R179" s="10"/>
      <c r="S179" s="10"/>
      <c r="T179" s="111">
        <v>44978</v>
      </c>
      <c r="U179" s="112" t="s">
        <v>48</v>
      </c>
      <c r="V179" s="18"/>
      <c r="W179" s="10"/>
      <c r="X179" s="27"/>
      <c r="Y179" s="27"/>
      <c r="Z179" s="27"/>
      <c r="AA179" s="10"/>
      <c r="AB179" s="10"/>
      <c r="AC179" s="10"/>
      <c r="AD179" s="10"/>
      <c r="AE179" s="10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</row>
    <row r="180" spans="1:171" x14ac:dyDescent="0.15">
      <c r="A180" s="101">
        <f t="shared" si="34"/>
        <v>43678</v>
      </c>
      <c r="B180" s="3">
        <f t="shared" ca="1" si="39"/>
        <v>0</v>
      </c>
      <c r="C180" s="5">
        <f t="shared" si="35"/>
        <v>0</v>
      </c>
      <c r="D180" s="4">
        <f ca="1">IF(A180&lt;$B$1,VLOOKUP(A180,[1]DI!$A$4:$B$15000,2,FALSE),0)</f>
        <v>5.8999999999999997E-2</v>
      </c>
      <c r="E180" s="5">
        <f t="shared" ca="1" si="29"/>
        <v>2.2751E-4</v>
      </c>
      <c r="F180" s="21">
        <f t="shared" si="36"/>
        <v>1.05</v>
      </c>
      <c r="G180" s="6">
        <f t="shared" ca="1" si="40"/>
        <v>1.0002388855</v>
      </c>
      <c r="H180" s="5">
        <f ca="1">TRUNC(PRODUCT(G$10:G179),15)</f>
        <v>1.0307036880665501</v>
      </c>
      <c r="I180" s="5">
        <f t="shared" ca="1" si="41"/>
        <v>1.0264498857687601</v>
      </c>
      <c r="J180" s="5">
        <f t="shared" ca="1" si="30"/>
        <v>1.0041441900000001</v>
      </c>
      <c r="K180" s="5">
        <f t="shared" ca="1" si="31"/>
        <v>0</v>
      </c>
      <c r="L180" s="22">
        <f>IF(VLOOKUP(A180,$U$12:$AD$125,8)=VLOOKUP(A179,$U$12:$AD$125,8),0,VLOOKUP(A180,U$12:$AD$125,8))</f>
        <v>0</v>
      </c>
      <c r="M180" s="8">
        <f>IF(L180&gt;0,VLOOKUP(L180,T$12:$AC$125,7),0)</f>
        <v>0</v>
      </c>
      <c r="N180" s="5">
        <f t="shared" si="32"/>
        <v>0</v>
      </c>
      <c r="O180" s="5">
        <f t="shared" ca="1" si="33"/>
        <v>0</v>
      </c>
      <c r="P180" s="23">
        <f t="shared" si="37"/>
        <v>0</v>
      </c>
      <c r="Q180" s="56">
        <f t="shared" si="38"/>
        <v>0</v>
      </c>
      <c r="R180" s="10"/>
      <c r="S180" s="10"/>
      <c r="T180" s="111">
        <v>45023</v>
      </c>
      <c r="U180" s="112" t="s">
        <v>58</v>
      </c>
      <c r="V180" s="18"/>
      <c r="W180" s="10"/>
      <c r="X180" s="27"/>
      <c r="Y180" s="27"/>
      <c r="Z180" s="27"/>
      <c r="AA180" s="10"/>
      <c r="AB180" s="10"/>
      <c r="AC180" s="10"/>
      <c r="AD180" s="10"/>
      <c r="AE180" s="10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</row>
    <row r="181" spans="1:171" x14ac:dyDescent="0.15">
      <c r="A181" s="101">
        <f t="shared" si="34"/>
        <v>43679</v>
      </c>
      <c r="B181" s="3">
        <f t="shared" ca="1" si="39"/>
        <v>0</v>
      </c>
      <c r="C181" s="5">
        <f t="shared" si="35"/>
        <v>0</v>
      </c>
      <c r="D181" s="4">
        <f ca="1">IF(A181&lt;$B$1,VLOOKUP(A181,[1]DI!$A$4:$B$15000,2,FALSE),0)</f>
        <v>5.8999999999999997E-2</v>
      </c>
      <c r="E181" s="5">
        <f t="shared" ca="1" si="29"/>
        <v>2.2751E-4</v>
      </c>
      <c r="F181" s="21">
        <f t="shared" si="36"/>
        <v>1.05</v>
      </c>
      <c r="G181" s="6">
        <f t="shared" ca="1" si="40"/>
        <v>1.0002388855</v>
      </c>
      <c r="H181" s="5">
        <f ca="1">TRUNC(PRODUCT(G$10:G180),15)</f>
        <v>1.03094990823243</v>
      </c>
      <c r="I181" s="5">
        <f t="shared" ca="1" si="41"/>
        <v>1.0264498857687601</v>
      </c>
      <c r="J181" s="5">
        <f t="shared" ca="1" si="30"/>
        <v>1.00438406</v>
      </c>
      <c r="K181" s="5">
        <f t="shared" ca="1" si="31"/>
        <v>0</v>
      </c>
      <c r="L181" s="22">
        <f>IF(VLOOKUP(A181,$U$12:$AD$125,8)=VLOOKUP(A180,$U$12:$AD$125,8),0,VLOOKUP(A181,U$12:$AD$125,8))</f>
        <v>0</v>
      </c>
      <c r="M181" s="8">
        <f>IF(L181&gt;0,VLOOKUP(L181,T$12:$AC$125,7),0)</f>
        <v>0</v>
      </c>
      <c r="N181" s="5">
        <f t="shared" si="32"/>
        <v>0</v>
      </c>
      <c r="O181" s="5">
        <f t="shared" ca="1" si="33"/>
        <v>0</v>
      </c>
      <c r="P181" s="23">
        <f t="shared" si="37"/>
        <v>0</v>
      </c>
      <c r="Q181" s="56">
        <f t="shared" si="38"/>
        <v>0</v>
      </c>
      <c r="R181" s="10"/>
      <c r="S181" s="10"/>
      <c r="T181" s="111">
        <v>45037</v>
      </c>
      <c r="U181" s="112" t="s">
        <v>49</v>
      </c>
      <c r="V181" s="18"/>
      <c r="W181" s="10"/>
      <c r="X181" s="27"/>
      <c r="Y181" s="27"/>
      <c r="Z181" s="27"/>
      <c r="AA181" s="10"/>
      <c r="AB181" s="10"/>
      <c r="AC181" s="10"/>
      <c r="AD181" s="10"/>
      <c r="AE181" s="10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</row>
    <row r="182" spans="1:171" x14ac:dyDescent="0.15">
      <c r="A182" s="101">
        <f t="shared" si="34"/>
        <v>43680</v>
      </c>
      <c r="B182" s="3">
        <f t="shared" ca="1" si="39"/>
        <v>0</v>
      </c>
      <c r="C182" s="5">
        <f t="shared" si="35"/>
        <v>0</v>
      </c>
      <c r="D182" s="4">
        <f ca="1">IF(A182&lt;$B$1,VLOOKUP(A182,[1]DI!$A$4:$B$15000,2,FALSE),0)</f>
        <v>0</v>
      </c>
      <c r="E182" s="5">
        <f t="shared" ca="1" si="29"/>
        <v>0</v>
      </c>
      <c r="F182" s="21">
        <f t="shared" si="36"/>
        <v>1.05</v>
      </c>
      <c r="G182" s="6">
        <f t="shared" ca="1" si="40"/>
        <v>1</v>
      </c>
      <c r="H182" s="5">
        <f ca="1">TRUNC(PRODUCT(G$10:G181),15)</f>
        <v>1.0311961872167299</v>
      </c>
      <c r="I182" s="5">
        <f t="shared" ca="1" si="41"/>
        <v>1.0264498857687601</v>
      </c>
      <c r="J182" s="5">
        <f t="shared" ca="1" si="30"/>
        <v>1.004624</v>
      </c>
      <c r="K182" s="5">
        <f t="shared" ca="1" si="31"/>
        <v>0</v>
      </c>
      <c r="L182" s="22">
        <f>IF(VLOOKUP(A182,$U$12:$AD$125,8)=VLOOKUP(A181,$U$12:$AD$125,8),0,VLOOKUP(A182,U$12:$AD$125,8))</f>
        <v>0</v>
      </c>
      <c r="M182" s="8">
        <f>IF(L182&gt;0,VLOOKUP(L182,T$12:$AC$125,7),0)</f>
        <v>0</v>
      </c>
      <c r="N182" s="5">
        <f t="shared" si="32"/>
        <v>0</v>
      </c>
      <c r="O182" s="5">
        <f t="shared" ca="1" si="33"/>
        <v>0</v>
      </c>
      <c r="P182" s="23">
        <f t="shared" si="37"/>
        <v>0</v>
      </c>
      <c r="Q182" s="56">
        <f t="shared" si="38"/>
        <v>0</v>
      </c>
      <c r="R182" s="10"/>
      <c r="S182" s="10"/>
      <c r="T182" s="111">
        <v>45047</v>
      </c>
      <c r="U182" s="112" t="s">
        <v>60</v>
      </c>
      <c r="V182" s="18"/>
      <c r="W182" s="10"/>
      <c r="X182" s="27"/>
      <c r="Y182" s="27"/>
      <c r="Z182" s="27"/>
      <c r="AA182" s="10"/>
      <c r="AB182" s="10"/>
      <c r="AC182" s="10"/>
      <c r="AD182" s="10"/>
      <c r="AE182" s="10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</row>
    <row r="183" spans="1:171" x14ac:dyDescent="0.15">
      <c r="A183" s="101">
        <f t="shared" si="34"/>
        <v>43681</v>
      </c>
      <c r="B183" s="3">
        <f t="shared" ca="1" si="39"/>
        <v>0</v>
      </c>
      <c r="C183" s="5">
        <f t="shared" si="35"/>
        <v>0</v>
      </c>
      <c r="D183" s="4">
        <f ca="1">IF(A183&lt;$B$1,VLOOKUP(A183,[1]DI!$A$4:$B$15000,2,FALSE),0)</f>
        <v>0</v>
      </c>
      <c r="E183" s="5">
        <f t="shared" ca="1" si="29"/>
        <v>0</v>
      </c>
      <c r="F183" s="21">
        <f t="shared" si="36"/>
        <v>1.05</v>
      </c>
      <c r="G183" s="6">
        <f t="shared" ca="1" si="40"/>
        <v>1</v>
      </c>
      <c r="H183" s="5">
        <f ca="1">TRUNC(PRODUCT(G$10:G182),15)</f>
        <v>1.0311961872167299</v>
      </c>
      <c r="I183" s="5">
        <f t="shared" ca="1" si="41"/>
        <v>1.0264498857687601</v>
      </c>
      <c r="J183" s="5">
        <f t="shared" ca="1" si="30"/>
        <v>1.004624</v>
      </c>
      <c r="K183" s="5">
        <f t="shared" ca="1" si="31"/>
        <v>0</v>
      </c>
      <c r="L183" s="22">
        <f>IF(VLOOKUP(A183,$U$12:$AD$125,8)=VLOOKUP(A182,$U$12:$AD$125,8),0,VLOOKUP(A183,U$12:$AD$125,8))</f>
        <v>0</v>
      </c>
      <c r="M183" s="8">
        <f>IF(L183&gt;0,VLOOKUP(L183,T$12:$AC$125,7),0)</f>
        <v>0</v>
      </c>
      <c r="N183" s="5">
        <f t="shared" si="32"/>
        <v>0</v>
      </c>
      <c r="O183" s="5">
        <f t="shared" ca="1" si="33"/>
        <v>0</v>
      </c>
      <c r="P183" s="23">
        <f t="shared" si="37"/>
        <v>0</v>
      </c>
      <c r="Q183" s="56">
        <f t="shared" si="38"/>
        <v>0</v>
      </c>
      <c r="R183" s="10"/>
      <c r="S183" s="10"/>
      <c r="T183" s="111">
        <v>45085</v>
      </c>
      <c r="U183" s="112" t="s">
        <v>59</v>
      </c>
      <c r="V183" s="18"/>
      <c r="W183" s="10"/>
      <c r="X183" s="27"/>
      <c r="Y183" s="27"/>
      <c r="Z183" s="27"/>
      <c r="AA183" s="10"/>
      <c r="AB183" s="10"/>
      <c r="AC183" s="10"/>
      <c r="AD183" s="10"/>
      <c r="AE183" s="10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</row>
    <row r="184" spans="1:171" x14ac:dyDescent="0.15">
      <c r="A184" s="101">
        <f t="shared" si="34"/>
        <v>43682</v>
      </c>
      <c r="B184" s="3">
        <f t="shared" ca="1" si="39"/>
        <v>0</v>
      </c>
      <c r="C184" s="5">
        <f t="shared" si="35"/>
        <v>0</v>
      </c>
      <c r="D184" s="4">
        <f ca="1">IF(A184&lt;$B$1,VLOOKUP(A184,[1]DI!$A$4:$B$15000,2,FALSE),0)</f>
        <v>5.8999999999999997E-2</v>
      </c>
      <c r="E184" s="5">
        <f t="shared" ca="1" si="29"/>
        <v>2.2751E-4</v>
      </c>
      <c r="F184" s="21">
        <f t="shared" si="36"/>
        <v>1.05</v>
      </c>
      <c r="G184" s="6">
        <f t="shared" ca="1" si="40"/>
        <v>1.0002388855</v>
      </c>
      <c r="H184" s="5">
        <f ca="1">TRUNC(PRODUCT(G$10:G183),15)</f>
        <v>1.0311961872167299</v>
      </c>
      <c r="I184" s="5">
        <f t="shared" ca="1" si="41"/>
        <v>1.0264498857687601</v>
      </c>
      <c r="J184" s="5">
        <f t="shared" ca="1" si="30"/>
        <v>1.004624</v>
      </c>
      <c r="K184" s="5">
        <f t="shared" ca="1" si="31"/>
        <v>0</v>
      </c>
      <c r="L184" s="22">
        <f>IF(VLOOKUP(A184,$U$12:$AD$125,8)=VLOOKUP(A183,$U$12:$AD$125,8),0,VLOOKUP(A184,U$12:$AD$125,8))</f>
        <v>0</v>
      </c>
      <c r="M184" s="8">
        <f>IF(L184&gt;0,VLOOKUP(L184,T$12:$AC$125,7),0)</f>
        <v>0</v>
      </c>
      <c r="N184" s="5">
        <f t="shared" si="32"/>
        <v>0</v>
      </c>
      <c r="O184" s="5">
        <f t="shared" ca="1" si="33"/>
        <v>0</v>
      </c>
      <c r="P184" s="23">
        <f t="shared" si="37"/>
        <v>0</v>
      </c>
      <c r="Q184" s="56">
        <f t="shared" si="38"/>
        <v>0</v>
      </c>
      <c r="R184" s="10"/>
      <c r="S184" s="10"/>
      <c r="T184" s="111">
        <v>45176</v>
      </c>
      <c r="U184" s="112" t="s">
        <v>61</v>
      </c>
      <c r="V184" s="18"/>
      <c r="W184" s="10"/>
      <c r="X184" s="27"/>
      <c r="Y184" s="27"/>
      <c r="Z184" s="27"/>
      <c r="AA184" s="10"/>
      <c r="AB184" s="10"/>
      <c r="AC184" s="10"/>
      <c r="AD184" s="10"/>
      <c r="AE184" s="10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</row>
    <row r="185" spans="1:171" x14ac:dyDescent="0.15">
      <c r="A185" s="101">
        <f t="shared" si="34"/>
        <v>43683</v>
      </c>
      <c r="B185" s="3">
        <f t="shared" ca="1" si="39"/>
        <v>0</v>
      </c>
      <c r="C185" s="5">
        <f t="shared" si="35"/>
        <v>0</v>
      </c>
      <c r="D185" s="4">
        <f ca="1">IF(A185&lt;$B$1,VLOOKUP(A185,[1]DI!$A$4:$B$15000,2,FALSE),0)</f>
        <v>5.8999999999999997E-2</v>
      </c>
      <c r="E185" s="5">
        <f t="shared" ca="1" si="29"/>
        <v>2.2751E-4</v>
      </c>
      <c r="F185" s="21">
        <f t="shared" si="36"/>
        <v>1.05</v>
      </c>
      <c r="G185" s="6">
        <f t="shared" ca="1" si="40"/>
        <v>1.0002388855</v>
      </c>
      <c r="H185" s="5">
        <f ca="1">TRUNC(PRODUCT(G$10:G184),15)</f>
        <v>1.03144252503351</v>
      </c>
      <c r="I185" s="5">
        <f t="shared" ca="1" si="41"/>
        <v>1.0264498857687601</v>
      </c>
      <c r="J185" s="5">
        <f t="shared" ca="1" si="30"/>
        <v>1.00486399</v>
      </c>
      <c r="K185" s="5">
        <f t="shared" ca="1" si="31"/>
        <v>0</v>
      </c>
      <c r="L185" s="22">
        <f>IF(VLOOKUP(A185,$U$12:$AD$125,8)=VLOOKUP(A184,$U$12:$AD$125,8),0,VLOOKUP(A185,U$12:$AD$125,8))</f>
        <v>0</v>
      </c>
      <c r="M185" s="8">
        <f>IF(L185&gt;0,VLOOKUP(L185,T$12:$AC$125,7),0)</f>
        <v>0</v>
      </c>
      <c r="N185" s="5">
        <f t="shared" si="32"/>
        <v>0</v>
      </c>
      <c r="O185" s="5">
        <f t="shared" ca="1" si="33"/>
        <v>0</v>
      </c>
      <c r="P185" s="23">
        <f t="shared" si="37"/>
        <v>0</v>
      </c>
      <c r="Q185" s="56">
        <f t="shared" si="38"/>
        <v>0</v>
      </c>
      <c r="R185" s="10"/>
      <c r="S185" s="10"/>
      <c r="T185" s="111">
        <v>45211</v>
      </c>
      <c r="U185" s="113" t="s">
        <v>50</v>
      </c>
      <c r="V185" s="18"/>
      <c r="W185" s="10"/>
      <c r="X185" s="27"/>
      <c r="Y185" s="27"/>
      <c r="Z185" s="27"/>
      <c r="AA185" s="10"/>
      <c r="AB185" s="10"/>
      <c r="AC185" s="10"/>
      <c r="AD185" s="10"/>
      <c r="AE185" s="10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</row>
    <row r="186" spans="1:171" x14ac:dyDescent="0.15">
      <c r="A186" s="101">
        <f t="shared" si="34"/>
        <v>43684</v>
      </c>
      <c r="B186" s="3">
        <f t="shared" ca="1" si="39"/>
        <v>0</v>
      </c>
      <c r="C186" s="5">
        <f t="shared" si="35"/>
        <v>0</v>
      </c>
      <c r="D186" s="4">
        <f ca="1">IF(A186&lt;$B$1,VLOOKUP(A186,[1]DI!$A$4:$B$15000,2,FALSE),0)</f>
        <v>5.8999999999999997E-2</v>
      </c>
      <c r="E186" s="5">
        <f t="shared" ca="1" si="29"/>
        <v>2.2751E-4</v>
      </c>
      <c r="F186" s="21">
        <f t="shared" si="36"/>
        <v>1.05</v>
      </c>
      <c r="G186" s="6">
        <f t="shared" ca="1" si="40"/>
        <v>1.0002388855</v>
      </c>
      <c r="H186" s="5">
        <f ca="1">TRUNC(PRODUCT(G$10:G185),15)</f>
        <v>1.0316889216968299</v>
      </c>
      <c r="I186" s="5">
        <f t="shared" ca="1" si="41"/>
        <v>1.0264498857687601</v>
      </c>
      <c r="J186" s="5">
        <f t="shared" ca="1" si="30"/>
        <v>1.00510403</v>
      </c>
      <c r="K186" s="5">
        <f t="shared" ca="1" si="31"/>
        <v>0</v>
      </c>
      <c r="L186" s="22">
        <f>IF(VLOOKUP(A186,$U$12:$AD$125,8)=VLOOKUP(A185,$U$12:$AD$125,8),0,VLOOKUP(A186,U$12:$AD$125,8))</f>
        <v>0</v>
      </c>
      <c r="M186" s="8">
        <f>IF(L186&gt;0,VLOOKUP(L186,T$12:$AC$125,7),0)</f>
        <v>0</v>
      </c>
      <c r="N186" s="5">
        <f t="shared" si="32"/>
        <v>0</v>
      </c>
      <c r="O186" s="5">
        <f t="shared" ca="1" si="33"/>
        <v>0</v>
      </c>
      <c r="P186" s="23">
        <f t="shared" si="37"/>
        <v>0</v>
      </c>
      <c r="Q186" s="56">
        <f t="shared" si="38"/>
        <v>0</v>
      </c>
      <c r="R186" s="10"/>
      <c r="S186" s="10"/>
      <c r="T186" s="111">
        <v>45232</v>
      </c>
      <c r="U186" s="112" t="s">
        <v>54</v>
      </c>
      <c r="V186" s="18"/>
      <c r="W186" s="10"/>
      <c r="X186" s="27"/>
      <c r="Y186" s="27"/>
      <c r="Z186" s="27"/>
      <c r="AA186" s="10"/>
      <c r="AB186" s="10"/>
      <c r="AC186" s="10"/>
      <c r="AD186" s="10"/>
      <c r="AE186" s="10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</row>
    <row r="187" spans="1:171" x14ac:dyDescent="0.15">
      <c r="A187" s="101">
        <f t="shared" si="34"/>
        <v>43685</v>
      </c>
      <c r="B187" s="3">
        <f t="shared" ca="1" si="39"/>
        <v>0</v>
      </c>
      <c r="C187" s="5">
        <f t="shared" si="35"/>
        <v>0</v>
      </c>
      <c r="D187" s="4">
        <f ca="1">IF(A187&lt;$B$1,VLOOKUP(A187,[1]DI!$A$4:$B$15000,2,FALSE),0)</f>
        <v>5.8999999999999997E-2</v>
      </c>
      <c r="E187" s="5">
        <f t="shared" ca="1" si="29"/>
        <v>2.2751E-4</v>
      </c>
      <c r="F187" s="21">
        <f t="shared" si="36"/>
        <v>1.05</v>
      </c>
      <c r="G187" s="6">
        <f t="shared" ca="1" si="40"/>
        <v>1.0002388855</v>
      </c>
      <c r="H187" s="5">
        <f ca="1">TRUNC(PRODUCT(G$10:G186),15)</f>
        <v>1.03193537722073</v>
      </c>
      <c r="I187" s="5">
        <f t="shared" ca="1" si="41"/>
        <v>1.0264498857687601</v>
      </c>
      <c r="J187" s="5">
        <f t="shared" ca="1" si="30"/>
        <v>1.0053441400000001</v>
      </c>
      <c r="K187" s="5">
        <f t="shared" ca="1" si="31"/>
        <v>0</v>
      </c>
      <c r="L187" s="22">
        <f>IF(VLOOKUP(A187,$U$12:$AD$125,8)=VLOOKUP(A186,$U$12:$AD$125,8),0,VLOOKUP(A187,U$12:$AD$125,8))</f>
        <v>0</v>
      </c>
      <c r="M187" s="8">
        <f>IF(L187&gt;0,VLOOKUP(L187,T$12:$AC$125,7),0)</f>
        <v>0</v>
      </c>
      <c r="N187" s="5">
        <f t="shared" si="32"/>
        <v>0</v>
      </c>
      <c r="O187" s="5">
        <f t="shared" ca="1" si="33"/>
        <v>0</v>
      </c>
      <c r="P187" s="23">
        <f t="shared" si="37"/>
        <v>0</v>
      </c>
      <c r="Q187" s="56">
        <f t="shared" si="38"/>
        <v>0</v>
      </c>
      <c r="R187" s="10"/>
      <c r="S187" s="10"/>
      <c r="T187" s="111">
        <v>45245</v>
      </c>
      <c r="U187" s="112" t="s">
        <v>62</v>
      </c>
      <c r="V187" s="18"/>
      <c r="W187" s="10"/>
      <c r="X187" s="27"/>
      <c r="Y187" s="27"/>
      <c r="Z187" s="27"/>
      <c r="AA187" s="10"/>
      <c r="AB187" s="10"/>
      <c r="AC187" s="10"/>
      <c r="AD187" s="10"/>
      <c r="AE187" s="10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</row>
    <row r="188" spans="1:171" x14ac:dyDescent="0.15">
      <c r="A188" s="101">
        <f t="shared" si="34"/>
        <v>43686</v>
      </c>
      <c r="B188" s="3">
        <f t="shared" ca="1" si="39"/>
        <v>0</v>
      </c>
      <c r="C188" s="5">
        <f t="shared" si="35"/>
        <v>0</v>
      </c>
      <c r="D188" s="4">
        <f ca="1">IF(A188&lt;$B$1,VLOOKUP(A188,[1]DI!$A$4:$B$15000,2,FALSE),0)</f>
        <v>5.8999999999999997E-2</v>
      </c>
      <c r="E188" s="5">
        <f t="shared" ca="1" si="29"/>
        <v>2.2751E-4</v>
      </c>
      <c r="F188" s="21">
        <f t="shared" si="36"/>
        <v>1.05</v>
      </c>
      <c r="G188" s="6">
        <f t="shared" ca="1" si="40"/>
        <v>1.0002388855</v>
      </c>
      <c r="H188" s="5">
        <f ca="1">TRUNC(PRODUCT(G$10:G187),15)</f>
        <v>1.03218189161929</v>
      </c>
      <c r="I188" s="5">
        <f t="shared" ca="1" si="41"/>
        <v>1.0264498857687601</v>
      </c>
      <c r="J188" s="5">
        <f t="shared" ca="1" si="30"/>
        <v>1.0055843</v>
      </c>
      <c r="K188" s="5">
        <f t="shared" ca="1" si="31"/>
        <v>0</v>
      </c>
      <c r="L188" s="22">
        <f>IF(VLOOKUP(A188,$U$12:$AD$125,8)=VLOOKUP(A187,$U$12:$AD$125,8),0,VLOOKUP(A188,U$12:$AD$125,8))</f>
        <v>0</v>
      </c>
      <c r="M188" s="8">
        <f>IF(L188&gt;0,VLOOKUP(L188,T$12:$AC$125,7),0)</f>
        <v>0</v>
      </c>
      <c r="N188" s="5">
        <f t="shared" si="32"/>
        <v>0</v>
      </c>
      <c r="O188" s="5">
        <f t="shared" ca="1" si="33"/>
        <v>0</v>
      </c>
      <c r="P188" s="23">
        <f t="shared" si="37"/>
        <v>0</v>
      </c>
      <c r="Q188" s="56">
        <f t="shared" si="38"/>
        <v>0</v>
      </c>
      <c r="R188" s="10"/>
      <c r="S188" s="10"/>
      <c r="T188" s="111">
        <v>45285</v>
      </c>
      <c r="U188" s="112" t="s">
        <v>56</v>
      </c>
      <c r="V188" s="18"/>
      <c r="W188" s="10"/>
      <c r="X188" s="27"/>
      <c r="Y188" s="27"/>
      <c r="Z188" s="27"/>
      <c r="AA188" s="10"/>
      <c r="AB188" s="10"/>
      <c r="AC188" s="10"/>
      <c r="AD188" s="10"/>
      <c r="AE188" s="10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</row>
    <row r="189" spans="1:171" x14ac:dyDescent="0.15">
      <c r="A189" s="101">
        <f t="shared" si="34"/>
        <v>43687</v>
      </c>
      <c r="B189" s="3">
        <f t="shared" ca="1" si="39"/>
        <v>0</v>
      </c>
      <c r="C189" s="5">
        <f t="shared" si="35"/>
        <v>0</v>
      </c>
      <c r="D189" s="4">
        <f ca="1">IF(A189&lt;$B$1,VLOOKUP(A189,[1]DI!$A$4:$B$15000,2,FALSE),0)</f>
        <v>0</v>
      </c>
      <c r="E189" s="5">
        <f t="shared" ca="1" si="29"/>
        <v>0</v>
      </c>
      <c r="F189" s="21">
        <f t="shared" si="36"/>
        <v>1.05</v>
      </c>
      <c r="G189" s="6">
        <f t="shared" ca="1" si="40"/>
        <v>1</v>
      </c>
      <c r="H189" s="5">
        <f ca="1">TRUNC(PRODUCT(G$10:G188),15)</f>
        <v>1.03242846490656</v>
      </c>
      <c r="I189" s="5">
        <f t="shared" ca="1" si="41"/>
        <v>1.0264498857687601</v>
      </c>
      <c r="J189" s="5">
        <f t="shared" ca="1" si="30"/>
        <v>1.00582452</v>
      </c>
      <c r="K189" s="5">
        <f t="shared" ca="1" si="31"/>
        <v>0</v>
      </c>
      <c r="L189" s="22">
        <f>IF(VLOOKUP(A189,$U$12:$AD$125,8)=VLOOKUP(A188,$U$12:$AD$125,8),0,VLOOKUP(A189,U$12:$AD$125,8))</f>
        <v>0</v>
      </c>
      <c r="M189" s="8">
        <f>IF(L189&gt;0,VLOOKUP(L189,T$12:$AC$125,7),0)</f>
        <v>0</v>
      </c>
      <c r="N189" s="5">
        <f t="shared" si="32"/>
        <v>0</v>
      </c>
      <c r="O189" s="5">
        <f t="shared" ca="1" si="33"/>
        <v>0</v>
      </c>
      <c r="P189" s="23">
        <f t="shared" si="37"/>
        <v>0</v>
      </c>
      <c r="Q189" s="56">
        <f t="shared" si="38"/>
        <v>0</v>
      </c>
      <c r="R189" s="10"/>
      <c r="S189" s="10"/>
      <c r="T189" s="111">
        <v>45292</v>
      </c>
      <c r="U189" s="112" t="s">
        <v>57</v>
      </c>
      <c r="V189" s="18"/>
      <c r="W189" s="10"/>
      <c r="X189" s="27"/>
      <c r="Y189" s="27"/>
      <c r="Z189" s="27"/>
      <c r="AA189" s="10"/>
      <c r="AB189" s="10"/>
      <c r="AC189" s="10"/>
      <c r="AD189" s="10"/>
      <c r="AE189" s="10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</row>
    <row r="190" spans="1:171" x14ac:dyDescent="0.15">
      <c r="A190" s="101">
        <f t="shared" si="34"/>
        <v>43688</v>
      </c>
      <c r="B190" s="3">
        <f t="shared" ca="1" si="39"/>
        <v>0</v>
      </c>
      <c r="C190" s="5">
        <f t="shared" si="35"/>
        <v>0</v>
      </c>
      <c r="D190" s="4">
        <f ca="1">IF(A190&lt;$B$1,VLOOKUP(A190,[1]DI!$A$4:$B$15000,2,FALSE),0)</f>
        <v>0</v>
      </c>
      <c r="E190" s="5">
        <f t="shared" ca="1" si="29"/>
        <v>0</v>
      </c>
      <c r="F190" s="21">
        <f t="shared" si="36"/>
        <v>1.05</v>
      </c>
      <c r="G190" s="6">
        <f t="shared" ca="1" si="40"/>
        <v>1</v>
      </c>
      <c r="H190" s="5">
        <f ca="1">TRUNC(PRODUCT(G$10:G189),15)</f>
        <v>1.03242846490656</v>
      </c>
      <c r="I190" s="5">
        <f t="shared" ca="1" si="41"/>
        <v>1.0264498857687601</v>
      </c>
      <c r="J190" s="5">
        <f t="shared" ca="1" si="30"/>
        <v>1.00582452</v>
      </c>
      <c r="K190" s="5">
        <f t="shared" ca="1" si="31"/>
        <v>0</v>
      </c>
      <c r="L190" s="22">
        <f>IF(VLOOKUP(A190,$U$12:$AD$125,8)=VLOOKUP(A189,$U$12:$AD$125,8),0,VLOOKUP(A190,U$12:$AD$125,8))</f>
        <v>0</v>
      </c>
      <c r="M190" s="8">
        <f>IF(L190&gt;0,VLOOKUP(L190,T$12:$AC$125,7),0)</f>
        <v>0</v>
      </c>
      <c r="N190" s="5">
        <f t="shared" si="32"/>
        <v>0</v>
      </c>
      <c r="O190" s="5">
        <f t="shared" ca="1" si="33"/>
        <v>0</v>
      </c>
      <c r="P190" s="23">
        <f t="shared" si="37"/>
        <v>0</v>
      </c>
      <c r="Q190" s="56">
        <f t="shared" si="38"/>
        <v>0</v>
      </c>
      <c r="R190" s="10"/>
      <c r="S190" s="10"/>
      <c r="T190" s="111">
        <v>45334</v>
      </c>
      <c r="U190" s="112" t="s">
        <v>48</v>
      </c>
      <c r="V190" s="18"/>
      <c r="W190" s="10"/>
      <c r="X190" s="27"/>
      <c r="Y190" s="27"/>
      <c r="Z190" s="27"/>
      <c r="AA190" s="10"/>
      <c r="AB190" s="10"/>
      <c r="AC190" s="10"/>
      <c r="AD190" s="10"/>
      <c r="AE190" s="10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</row>
    <row r="191" spans="1:171" x14ac:dyDescent="0.15">
      <c r="A191" s="101">
        <f t="shared" si="34"/>
        <v>43689</v>
      </c>
      <c r="B191" s="3">
        <f t="shared" ca="1" si="39"/>
        <v>0</v>
      </c>
      <c r="C191" s="5">
        <f t="shared" si="35"/>
        <v>0</v>
      </c>
      <c r="D191" s="4">
        <f ca="1">IF(A191&lt;$B$1,VLOOKUP(A191,[1]DI!$A$4:$B$15000,2,FALSE),0)</f>
        <v>5.8999999999999997E-2</v>
      </c>
      <c r="E191" s="5">
        <f t="shared" ca="1" si="29"/>
        <v>2.2751E-4</v>
      </c>
      <c r="F191" s="21">
        <f t="shared" si="36"/>
        <v>1.05</v>
      </c>
      <c r="G191" s="6">
        <f t="shared" ca="1" si="40"/>
        <v>1.0002388855</v>
      </c>
      <c r="H191" s="5">
        <f ca="1">TRUNC(PRODUCT(G$10:G190),15)</f>
        <v>1.03242846490656</v>
      </c>
      <c r="I191" s="5">
        <f t="shared" ca="1" si="41"/>
        <v>1.0264498857687601</v>
      </c>
      <c r="J191" s="5">
        <f t="shared" ca="1" si="30"/>
        <v>1.00582452</v>
      </c>
      <c r="K191" s="5">
        <f t="shared" ca="1" si="31"/>
        <v>0</v>
      </c>
      <c r="L191" s="22">
        <f>IF(VLOOKUP(A191,$U$12:$AD$125,8)=VLOOKUP(A190,$U$12:$AD$125,8),0,VLOOKUP(A191,U$12:$AD$125,8))</f>
        <v>0</v>
      </c>
      <c r="M191" s="8">
        <f>IF(L191&gt;0,VLOOKUP(L191,T$12:$AC$125,7),0)</f>
        <v>0</v>
      </c>
      <c r="N191" s="5">
        <f t="shared" si="32"/>
        <v>0</v>
      </c>
      <c r="O191" s="5">
        <f t="shared" ca="1" si="33"/>
        <v>0</v>
      </c>
      <c r="P191" s="23">
        <f t="shared" si="37"/>
        <v>0</v>
      </c>
      <c r="Q191" s="56">
        <f t="shared" si="38"/>
        <v>0</v>
      </c>
      <c r="R191" s="10"/>
      <c r="S191" s="10"/>
      <c r="T191" s="111">
        <v>45335</v>
      </c>
      <c r="U191" s="112" t="s">
        <v>48</v>
      </c>
      <c r="V191" s="18"/>
      <c r="W191" s="10"/>
      <c r="X191" s="27"/>
      <c r="Y191" s="27"/>
      <c r="Z191" s="27"/>
      <c r="AA191" s="10"/>
      <c r="AB191" s="10"/>
      <c r="AC191" s="10"/>
      <c r="AD191" s="10"/>
      <c r="AE191" s="10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</row>
    <row r="192" spans="1:171" x14ac:dyDescent="0.15">
      <c r="A192" s="101"/>
      <c r="B192" s="3"/>
      <c r="C192" s="5"/>
      <c r="D192" s="4"/>
      <c r="E192" s="5"/>
      <c r="F192" s="21"/>
      <c r="G192" s="6"/>
      <c r="H192" s="5"/>
      <c r="I192" s="5"/>
      <c r="J192" s="5"/>
      <c r="K192" s="5"/>
      <c r="L192" s="22"/>
      <c r="M192" s="8"/>
      <c r="N192" s="5"/>
      <c r="O192" s="5"/>
      <c r="P192" s="23"/>
      <c r="Q192" s="56"/>
      <c r="R192" s="10"/>
      <c r="S192" s="35"/>
      <c r="T192" s="111">
        <v>45380</v>
      </c>
      <c r="U192" s="112" t="s">
        <v>58</v>
      </c>
      <c r="V192" s="18"/>
      <c r="W192" s="35"/>
      <c r="X192" s="27"/>
      <c r="Y192" s="27"/>
      <c r="Z192" s="27"/>
      <c r="AA192" s="10"/>
      <c r="AB192" s="10"/>
      <c r="AC192" s="35"/>
      <c r="AD192" s="35"/>
      <c r="AE192" s="35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</row>
    <row r="193" spans="1:171" x14ac:dyDescent="0.15">
      <c r="A193" s="102"/>
      <c r="B193" s="3"/>
      <c r="C193" s="5"/>
      <c r="D193" s="41"/>
      <c r="E193" s="5"/>
      <c r="F193" s="42"/>
      <c r="G193" s="6"/>
      <c r="H193" s="5"/>
      <c r="I193" s="43"/>
      <c r="J193" s="43"/>
      <c r="K193" s="43"/>
      <c r="L193" s="44"/>
      <c r="M193" s="45"/>
      <c r="N193" s="43"/>
      <c r="O193" s="43"/>
      <c r="P193" s="46"/>
      <c r="Q193" s="57"/>
      <c r="R193" s="10"/>
      <c r="S193" s="10"/>
      <c r="T193" s="111">
        <v>45413</v>
      </c>
      <c r="U193" s="112" t="s">
        <v>60</v>
      </c>
      <c r="V193" s="18"/>
      <c r="W193" s="10"/>
      <c r="X193" s="27"/>
      <c r="Y193" s="27"/>
      <c r="Z193" s="27"/>
      <c r="AA193" s="10"/>
      <c r="AB193" s="10"/>
      <c r="AC193" s="10"/>
      <c r="AD193" s="10"/>
      <c r="AE193" s="10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</row>
    <row r="194" spans="1:171" x14ac:dyDescent="0.15">
      <c r="A194" s="101"/>
      <c r="B194" s="3"/>
      <c r="C194" s="5"/>
      <c r="D194" s="4"/>
      <c r="E194" s="5"/>
      <c r="F194" s="21"/>
      <c r="G194" s="6"/>
      <c r="H194" s="5"/>
      <c r="I194" s="5"/>
      <c r="J194" s="5"/>
      <c r="K194" s="5"/>
      <c r="L194" s="22"/>
      <c r="M194" s="8"/>
      <c r="N194" s="5"/>
      <c r="O194" s="5"/>
      <c r="P194" s="23"/>
      <c r="Q194" s="56"/>
      <c r="R194" s="10"/>
      <c r="S194" s="35"/>
      <c r="T194" s="111">
        <v>45442</v>
      </c>
      <c r="U194" s="112" t="s">
        <v>59</v>
      </c>
      <c r="V194" s="18"/>
      <c r="W194" s="35"/>
      <c r="X194" s="27"/>
      <c r="Y194" s="27"/>
      <c r="Z194" s="27"/>
      <c r="AA194" s="10"/>
      <c r="AB194" s="10"/>
      <c r="AC194" s="35"/>
      <c r="AD194" s="35"/>
      <c r="AE194" s="35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</row>
    <row r="195" spans="1:171" x14ac:dyDescent="0.15">
      <c r="A195" s="101"/>
      <c r="B195" s="3"/>
      <c r="C195" s="5"/>
      <c r="D195" s="4"/>
      <c r="E195" s="5"/>
      <c r="F195" s="21"/>
      <c r="G195" s="6"/>
      <c r="H195" s="5"/>
      <c r="I195" s="5"/>
      <c r="J195" s="5"/>
      <c r="K195" s="5"/>
      <c r="L195" s="22"/>
      <c r="M195" s="8"/>
      <c r="N195" s="5"/>
      <c r="O195" s="5"/>
      <c r="P195" s="23"/>
      <c r="Q195" s="56"/>
      <c r="R195" s="10"/>
      <c r="S195" s="35"/>
      <c r="T195" s="111">
        <v>45611</v>
      </c>
      <c r="U195" s="112" t="s">
        <v>62</v>
      </c>
      <c r="V195" s="18"/>
      <c r="W195" s="35"/>
      <c r="X195" s="27"/>
      <c r="Y195" s="27"/>
      <c r="Z195" s="27"/>
      <c r="AA195" s="10"/>
      <c r="AB195" s="10"/>
      <c r="AC195" s="35"/>
      <c r="AD195" s="35"/>
      <c r="AE195" s="35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</row>
    <row r="196" spans="1:171" x14ac:dyDescent="0.15">
      <c r="A196" s="101"/>
      <c r="B196" s="3"/>
      <c r="C196" s="5"/>
      <c r="D196" s="4"/>
      <c r="E196" s="5"/>
      <c r="F196" s="21"/>
      <c r="G196" s="6"/>
      <c r="H196" s="5"/>
      <c r="I196" s="5"/>
      <c r="J196" s="5"/>
      <c r="K196" s="5"/>
      <c r="L196" s="22"/>
      <c r="M196" s="8"/>
      <c r="N196" s="5"/>
      <c r="O196" s="5"/>
      <c r="P196" s="23"/>
      <c r="Q196" s="56"/>
      <c r="R196" s="10"/>
      <c r="S196" s="10"/>
      <c r="T196" s="111">
        <v>45651</v>
      </c>
      <c r="U196" s="112" t="s">
        <v>56</v>
      </c>
      <c r="V196" s="18"/>
      <c r="W196" s="10"/>
      <c r="X196" s="27"/>
      <c r="Y196" s="27"/>
      <c r="Z196" s="27"/>
      <c r="AA196" s="10"/>
      <c r="AB196" s="10"/>
      <c r="AC196" s="10"/>
      <c r="AD196" s="10"/>
      <c r="AE196" s="10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</row>
    <row r="197" spans="1:171" x14ac:dyDescent="0.15">
      <c r="A197" s="101"/>
      <c r="B197" s="3"/>
      <c r="C197" s="5"/>
      <c r="D197" s="4"/>
      <c r="E197" s="5"/>
      <c r="F197" s="21"/>
      <c r="G197" s="6"/>
      <c r="H197" s="5"/>
      <c r="I197" s="5"/>
      <c r="J197" s="5"/>
      <c r="K197" s="5"/>
      <c r="L197" s="22"/>
      <c r="M197" s="8"/>
      <c r="N197" s="5"/>
      <c r="O197" s="5"/>
      <c r="P197" s="23"/>
      <c r="Q197" s="56"/>
      <c r="R197" s="10"/>
      <c r="S197" s="10"/>
      <c r="T197" s="111">
        <v>45658</v>
      </c>
      <c r="U197" s="112" t="s">
        <v>57</v>
      </c>
      <c r="V197" s="18"/>
      <c r="W197" s="10"/>
      <c r="X197" s="27"/>
      <c r="Y197" s="27"/>
      <c r="Z197" s="27"/>
      <c r="AA197" s="10"/>
      <c r="AB197" s="10"/>
      <c r="AC197" s="10"/>
      <c r="AD197" s="10"/>
      <c r="AE197" s="10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</row>
    <row r="198" spans="1:171" x14ac:dyDescent="0.15">
      <c r="A198" s="101"/>
      <c r="B198" s="3"/>
      <c r="C198" s="5"/>
      <c r="D198" s="4"/>
      <c r="E198" s="5"/>
      <c r="F198" s="21"/>
      <c r="G198" s="6"/>
      <c r="H198" s="5"/>
      <c r="I198" s="5"/>
      <c r="J198" s="5"/>
      <c r="K198" s="5"/>
      <c r="L198" s="22"/>
      <c r="M198" s="8"/>
      <c r="N198" s="5"/>
      <c r="O198" s="5"/>
      <c r="P198" s="23"/>
      <c r="Q198" s="56"/>
      <c r="R198" s="10"/>
      <c r="S198" s="10"/>
      <c r="T198" s="111">
        <v>45719</v>
      </c>
      <c r="U198" s="112" t="s">
        <v>48</v>
      </c>
      <c r="V198" s="18"/>
      <c r="W198" s="10"/>
      <c r="X198" s="27"/>
      <c r="Y198" s="27"/>
      <c r="Z198" s="27"/>
      <c r="AA198" s="10"/>
      <c r="AB198" s="10"/>
      <c r="AC198" s="10"/>
      <c r="AD198" s="10"/>
      <c r="AE198" s="10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</row>
    <row r="199" spans="1:171" x14ac:dyDescent="0.15">
      <c r="A199" s="101"/>
      <c r="B199" s="3"/>
      <c r="C199" s="5"/>
      <c r="D199" s="4"/>
      <c r="E199" s="5"/>
      <c r="F199" s="21"/>
      <c r="G199" s="6"/>
      <c r="H199" s="5"/>
      <c r="I199" s="5"/>
      <c r="J199" s="5"/>
      <c r="K199" s="5"/>
      <c r="L199" s="22"/>
      <c r="M199" s="8"/>
      <c r="N199" s="5"/>
      <c r="O199" s="5"/>
      <c r="P199" s="23"/>
      <c r="Q199" s="56"/>
      <c r="R199" s="10"/>
      <c r="S199" s="10"/>
      <c r="T199" s="111">
        <v>45720</v>
      </c>
      <c r="U199" s="112" t="s">
        <v>48</v>
      </c>
      <c r="V199" s="18"/>
      <c r="W199" s="10"/>
      <c r="X199" s="27"/>
      <c r="Y199" s="27"/>
      <c r="Z199" s="27"/>
      <c r="AA199" s="10"/>
      <c r="AB199" s="10"/>
      <c r="AC199" s="10"/>
      <c r="AD199" s="10"/>
      <c r="AE199" s="10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</row>
    <row r="200" spans="1:171" x14ac:dyDescent="0.15">
      <c r="A200" s="101"/>
      <c r="B200" s="3"/>
      <c r="C200" s="5"/>
      <c r="D200" s="4"/>
      <c r="E200" s="5"/>
      <c r="F200" s="21"/>
      <c r="G200" s="6"/>
      <c r="H200" s="5"/>
      <c r="I200" s="5"/>
      <c r="J200" s="5"/>
      <c r="K200" s="5"/>
      <c r="L200" s="22"/>
      <c r="M200" s="8"/>
      <c r="N200" s="5"/>
      <c r="O200" s="5"/>
      <c r="P200" s="23"/>
      <c r="Q200" s="56"/>
      <c r="R200" s="10"/>
      <c r="S200" s="10"/>
      <c r="T200" s="111">
        <v>45765</v>
      </c>
      <c r="U200" s="112" t="s">
        <v>58</v>
      </c>
      <c r="V200" s="18"/>
      <c r="W200" s="10"/>
      <c r="X200" s="27"/>
      <c r="Y200" s="27"/>
      <c r="Z200" s="27"/>
      <c r="AA200" s="10"/>
      <c r="AB200" s="10"/>
      <c r="AC200" s="10"/>
      <c r="AD200" s="10"/>
      <c r="AE200" s="10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</row>
    <row r="201" spans="1:171" x14ac:dyDescent="0.15">
      <c r="A201" s="101"/>
      <c r="B201" s="3"/>
      <c r="C201" s="5"/>
      <c r="D201" s="4"/>
      <c r="E201" s="5"/>
      <c r="F201" s="21"/>
      <c r="G201" s="6"/>
      <c r="H201" s="5"/>
      <c r="I201" s="5"/>
      <c r="J201" s="5"/>
      <c r="K201" s="5"/>
      <c r="L201" s="22"/>
      <c r="M201" s="8"/>
      <c r="N201" s="5"/>
      <c r="O201" s="5"/>
      <c r="P201" s="23"/>
      <c r="Q201" s="56"/>
      <c r="R201" s="10"/>
      <c r="S201" s="10"/>
      <c r="T201" s="111">
        <v>45768</v>
      </c>
      <c r="U201" s="112" t="s">
        <v>49</v>
      </c>
      <c r="V201" s="18"/>
      <c r="W201" s="10"/>
      <c r="X201" s="27"/>
      <c r="Y201" s="27"/>
      <c r="Z201" s="27"/>
      <c r="AA201" s="10"/>
      <c r="AB201" s="10"/>
      <c r="AC201" s="10"/>
      <c r="AD201" s="10"/>
      <c r="AE201" s="10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</row>
    <row r="202" spans="1:171" x14ac:dyDescent="0.15">
      <c r="A202" s="101"/>
      <c r="B202" s="3"/>
      <c r="C202" s="5"/>
      <c r="D202" s="4"/>
      <c r="E202" s="5"/>
      <c r="F202" s="21"/>
      <c r="G202" s="6"/>
      <c r="H202" s="5"/>
      <c r="I202" s="5"/>
      <c r="J202" s="5"/>
      <c r="K202" s="5"/>
      <c r="L202" s="22"/>
      <c r="M202" s="8"/>
      <c r="N202" s="5"/>
      <c r="O202" s="5"/>
      <c r="P202" s="23"/>
      <c r="Q202" s="56"/>
      <c r="R202" s="10"/>
      <c r="S202" s="10"/>
      <c r="T202" s="111">
        <v>45778</v>
      </c>
      <c r="U202" s="112" t="s">
        <v>51</v>
      </c>
      <c r="V202" s="18"/>
      <c r="W202" s="10"/>
      <c r="X202" s="27"/>
      <c r="Y202" s="27"/>
      <c r="Z202" s="27"/>
      <c r="AA202" s="10"/>
      <c r="AB202" s="10"/>
      <c r="AC202" s="10"/>
      <c r="AD202" s="10"/>
      <c r="AE202" s="10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</row>
    <row r="203" spans="1:171" x14ac:dyDescent="0.15">
      <c r="A203" s="101"/>
      <c r="B203" s="3"/>
      <c r="C203" s="5"/>
      <c r="D203" s="4"/>
      <c r="E203" s="5"/>
      <c r="F203" s="21"/>
      <c r="G203" s="6"/>
      <c r="H203" s="5"/>
      <c r="I203" s="5"/>
      <c r="J203" s="5"/>
      <c r="K203" s="5"/>
      <c r="L203" s="22"/>
      <c r="M203" s="8"/>
      <c r="N203" s="5"/>
      <c r="O203" s="5"/>
      <c r="P203" s="23"/>
      <c r="Q203" s="56"/>
      <c r="R203" s="10"/>
      <c r="S203" s="10"/>
      <c r="T203" s="111">
        <v>45827</v>
      </c>
      <c r="U203" s="112" t="s">
        <v>59</v>
      </c>
      <c r="V203" s="18"/>
      <c r="W203" s="10"/>
      <c r="X203" s="27"/>
      <c r="Y203" s="27"/>
      <c r="Z203" s="27"/>
      <c r="AA203" s="10"/>
      <c r="AB203" s="10"/>
      <c r="AC203" s="10"/>
      <c r="AD203" s="10"/>
      <c r="AE203" s="10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</row>
    <row r="204" spans="1:171" x14ac:dyDescent="0.15">
      <c r="A204" s="101"/>
      <c r="B204" s="3"/>
      <c r="C204" s="5"/>
      <c r="D204" s="4"/>
      <c r="E204" s="5"/>
      <c r="F204" s="21"/>
      <c r="G204" s="6"/>
      <c r="H204" s="5"/>
      <c r="I204" s="5"/>
      <c r="J204" s="5"/>
      <c r="K204" s="5"/>
      <c r="L204" s="22"/>
      <c r="M204" s="8"/>
      <c r="N204" s="5"/>
      <c r="O204" s="5"/>
      <c r="P204" s="23"/>
      <c r="Q204" s="56"/>
      <c r="R204" s="10"/>
      <c r="S204" s="10"/>
      <c r="T204" s="111">
        <v>46016</v>
      </c>
      <c r="U204" s="112" t="s">
        <v>56</v>
      </c>
      <c r="V204" s="18"/>
      <c r="W204" s="10"/>
      <c r="X204" s="27"/>
      <c r="Y204" s="27"/>
      <c r="Z204" s="27"/>
      <c r="AA204" s="10"/>
      <c r="AB204" s="10"/>
      <c r="AC204" s="10"/>
      <c r="AD204" s="10"/>
      <c r="AE204" s="10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</row>
    <row r="205" spans="1:171" x14ac:dyDescent="0.15">
      <c r="A205" s="101"/>
      <c r="B205" s="3"/>
      <c r="C205" s="5"/>
      <c r="D205" s="4"/>
      <c r="E205" s="5"/>
      <c r="F205" s="21"/>
      <c r="G205" s="6"/>
      <c r="H205" s="5"/>
      <c r="I205" s="5"/>
      <c r="J205" s="5"/>
      <c r="K205" s="5"/>
      <c r="L205" s="22"/>
      <c r="M205" s="8"/>
      <c r="N205" s="5"/>
      <c r="O205" s="5"/>
      <c r="P205" s="23"/>
      <c r="Q205" s="56"/>
      <c r="R205" s="10"/>
      <c r="S205" s="10"/>
      <c r="T205" s="111">
        <v>46023</v>
      </c>
      <c r="U205" s="112" t="s">
        <v>57</v>
      </c>
      <c r="V205" s="18"/>
      <c r="W205" s="10"/>
      <c r="X205" s="27"/>
      <c r="Y205" s="27"/>
      <c r="Z205" s="27"/>
      <c r="AA205" s="10"/>
      <c r="AB205" s="10"/>
      <c r="AC205" s="10"/>
      <c r="AD205" s="10"/>
      <c r="AE205" s="10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</row>
    <row r="206" spans="1:171" x14ac:dyDescent="0.15">
      <c r="A206" s="101"/>
      <c r="B206" s="3"/>
      <c r="C206" s="5"/>
      <c r="D206" s="4"/>
      <c r="E206" s="5"/>
      <c r="F206" s="21"/>
      <c r="G206" s="6"/>
      <c r="H206" s="5"/>
      <c r="I206" s="5"/>
      <c r="J206" s="5"/>
      <c r="K206" s="5"/>
      <c r="L206" s="22"/>
      <c r="M206" s="8"/>
      <c r="N206" s="5"/>
      <c r="O206" s="5"/>
      <c r="P206" s="23"/>
      <c r="Q206" s="56"/>
      <c r="R206" s="10"/>
      <c r="S206" s="35"/>
      <c r="T206" s="111">
        <v>46069</v>
      </c>
      <c r="U206" s="112" t="s">
        <v>48</v>
      </c>
      <c r="V206" s="18"/>
      <c r="W206" s="35"/>
      <c r="X206" s="27"/>
      <c r="Y206" s="27"/>
      <c r="Z206" s="27"/>
      <c r="AA206" s="10"/>
      <c r="AB206" s="10"/>
      <c r="AC206" s="35"/>
      <c r="AD206" s="35"/>
      <c r="AE206" s="35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</row>
    <row r="207" spans="1:171" x14ac:dyDescent="0.15">
      <c r="A207" s="101"/>
      <c r="B207" s="3"/>
      <c r="C207" s="5"/>
      <c r="D207" s="4"/>
      <c r="E207" s="5"/>
      <c r="F207" s="21"/>
      <c r="G207" s="6"/>
      <c r="H207" s="5"/>
      <c r="I207" s="5"/>
      <c r="J207" s="5"/>
      <c r="K207" s="5"/>
      <c r="L207" s="22"/>
      <c r="M207" s="8"/>
      <c r="N207" s="5"/>
      <c r="O207" s="5"/>
      <c r="P207" s="23"/>
      <c r="Q207" s="56"/>
      <c r="R207" s="10"/>
      <c r="S207" s="10"/>
      <c r="T207" s="111">
        <v>46070</v>
      </c>
      <c r="U207" s="112" t="s">
        <v>48</v>
      </c>
      <c r="V207" s="18"/>
      <c r="W207" s="10"/>
      <c r="X207" s="27"/>
      <c r="Y207" s="27"/>
      <c r="Z207" s="27"/>
      <c r="AA207" s="10"/>
      <c r="AB207" s="10"/>
      <c r="AC207" s="10"/>
      <c r="AD207" s="10"/>
      <c r="AE207" s="10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</row>
    <row r="208" spans="1:171" x14ac:dyDescent="0.15">
      <c r="A208" s="101"/>
      <c r="B208" s="3"/>
      <c r="C208" s="5"/>
      <c r="D208" s="4"/>
      <c r="E208" s="5"/>
      <c r="F208" s="21"/>
      <c r="G208" s="6"/>
      <c r="H208" s="5"/>
      <c r="I208" s="5"/>
      <c r="J208" s="5"/>
      <c r="K208" s="5"/>
      <c r="L208" s="22"/>
      <c r="M208" s="8"/>
      <c r="N208" s="5"/>
      <c r="O208" s="5"/>
      <c r="P208" s="23"/>
      <c r="Q208" s="56"/>
      <c r="R208" s="10"/>
      <c r="S208" s="10"/>
      <c r="T208" s="111">
        <v>46115</v>
      </c>
      <c r="U208" s="112" t="s">
        <v>58</v>
      </c>
      <c r="V208" s="18"/>
      <c r="W208" s="10"/>
      <c r="X208" s="27"/>
      <c r="Y208" s="27"/>
      <c r="Z208" s="27"/>
      <c r="AA208" s="10"/>
      <c r="AB208" s="10"/>
      <c r="AC208" s="10"/>
      <c r="AD208" s="10"/>
      <c r="AE208" s="10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</row>
    <row r="209" spans="1:168" x14ac:dyDescent="0.15">
      <c r="A209" s="101"/>
      <c r="B209" s="3"/>
      <c r="C209" s="5"/>
      <c r="D209" s="4"/>
      <c r="E209" s="5"/>
      <c r="F209" s="21"/>
      <c r="G209" s="6"/>
      <c r="H209" s="5"/>
      <c r="I209" s="5"/>
      <c r="J209" s="5"/>
      <c r="K209" s="5"/>
      <c r="L209" s="22"/>
      <c r="M209" s="8"/>
      <c r="N209" s="5"/>
      <c r="O209" s="5"/>
      <c r="P209" s="23"/>
      <c r="Q209" s="56"/>
      <c r="R209" s="10"/>
      <c r="S209" s="10"/>
      <c r="T209" s="111">
        <v>46133</v>
      </c>
      <c r="U209" s="112" t="s">
        <v>49</v>
      </c>
      <c r="V209" s="18"/>
      <c r="W209" s="10"/>
      <c r="X209" s="27"/>
      <c r="Y209" s="27"/>
      <c r="Z209" s="27"/>
      <c r="AA209" s="10"/>
      <c r="AB209" s="10"/>
      <c r="AC209" s="10"/>
      <c r="AD209" s="10"/>
      <c r="AE209" s="10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</row>
    <row r="210" spans="1:168" x14ac:dyDescent="0.15">
      <c r="A210" s="101"/>
      <c r="B210" s="3"/>
      <c r="C210" s="5"/>
      <c r="D210" s="4"/>
      <c r="E210" s="5"/>
      <c r="F210" s="21"/>
      <c r="G210" s="6"/>
      <c r="H210" s="5"/>
      <c r="I210" s="5"/>
      <c r="J210" s="5"/>
      <c r="K210" s="5"/>
      <c r="L210" s="22"/>
      <c r="M210" s="8"/>
      <c r="N210" s="5"/>
      <c r="O210" s="5"/>
      <c r="P210" s="23"/>
      <c r="Q210" s="56"/>
      <c r="R210" s="10"/>
      <c r="S210" s="10"/>
      <c r="T210" s="111">
        <v>46143</v>
      </c>
      <c r="U210" s="112" t="s">
        <v>60</v>
      </c>
      <c r="V210" s="18"/>
      <c r="W210" s="10"/>
      <c r="X210" s="27"/>
      <c r="Y210" s="27"/>
      <c r="Z210" s="27"/>
      <c r="AA210" s="10"/>
      <c r="AB210" s="10"/>
      <c r="AC210" s="10"/>
      <c r="AD210" s="10"/>
      <c r="AE210" s="10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</row>
    <row r="211" spans="1:168" x14ac:dyDescent="0.15">
      <c r="A211" s="101"/>
      <c r="B211" s="3"/>
      <c r="C211" s="5"/>
      <c r="D211" s="4"/>
      <c r="E211" s="5"/>
      <c r="F211" s="21"/>
      <c r="G211" s="6"/>
      <c r="H211" s="5"/>
      <c r="I211" s="5"/>
      <c r="J211" s="5"/>
      <c r="K211" s="5"/>
      <c r="L211" s="22"/>
      <c r="M211" s="8"/>
      <c r="N211" s="5"/>
      <c r="O211" s="5"/>
      <c r="P211" s="23"/>
      <c r="Q211" s="56"/>
      <c r="R211" s="10"/>
      <c r="S211" s="10"/>
      <c r="T211" s="111">
        <v>46177</v>
      </c>
      <c r="U211" s="112" t="s">
        <v>59</v>
      </c>
      <c r="V211" s="18"/>
      <c r="W211" s="10"/>
      <c r="X211" s="27"/>
      <c r="Y211" s="27"/>
      <c r="Z211" s="27"/>
      <c r="AA211" s="10"/>
      <c r="AB211" s="10"/>
      <c r="AC211" s="10"/>
      <c r="AD211" s="10"/>
      <c r="AE211" s="10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</row>
    <row r="212" spans="1:168" x14ac:dyDescent="0.15">
      <c r="A212" s="101"/>
      <c r="B212" s="3"/>
      <c r="C212" s="5"/>
      <c r="D212" s="4"/>
      <c r="E212" s="5"/>
      <c r="F212" s="21"/>
      <c r="G212" s="6"/>
      <c r="H212" s="5"/>
      <c r="I212" s="5"/>
      <c r="J212" s="5"/>
      <c r="K212" s="5"/>
      <c r="L212" s="22"/>
      <c r="M212" s="8"/>
      <c r="N212" s="5"/>
      <c r="O212" s="5"/>
      <c r="P212" s="23"/>
      <c r="Q212" s="56"/>
      <c r="R212" s="10"/>
      <c r="S212" s="10"/>
      <c r="T212" s="111">
        <v>46272</v>
      </c>
      <c r="U212" s="112" t="s">
        <v>61</v>
      </c>
      <c r="V212" s="18"/>
      <c r="W212" s="10"/>
      <c r="X212" s="27"/>
      <c r="Y212" s="27"/>
      <c r="Z212" s="27"/>
      <c r="AA212" s="10"/>
      <c r="AB212" s="10"/>
      <c r="AC212" s="10"/>
      <c r="AD212" s="10"/>
      <c r="AE212" s="10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</row>
    <row r="213" spans="1:168" x14ac:dyDescent="0.15">
      <c r="A213" s="101"/>
      <c r="B213" s="3"/>
      <c r="C213" s="5"/>
      <c r="D213" s="4"/>
      <c r="E213" s="5"/>
      <c r="F213" s="21"/>
      <c r="G213" s="6"/>
      <c r="H213" s="5"/>
      <c r="I213" s="5"/>
      <c r="J213" s="5"/>
      <c r="K213" s="5"/>
      <c r="L213" s="22"/>
      <c r="M213" s="8"/>
      <c r="N213" s="5"/>
      <c r="O213" s="5"/>
      <c r="P213" s="23"/>
      <c r="Q213" s="56"/>
      <c r="R213" s="10"/>
      <c r="S213" s="10"/>
      <c r="T213" s="111">
        <v>46307</v>
      </c>
      <c r="U213" s="113" t="s">
        <v>50</v>
      </c>
      <c r="V213" s="18"/>
      <c r="W213" s="10"/>
      <c r="X213" s="27"/>
      <c r="Y213" s="27"/>
      <c r="Z213" s="27"/>
      <c r="AA213" s="10"/>
      <c r="AB213" s="10"/>
      <c r="AC213" s="10"/>
      <c r="AD213" s="10"/>
      <c r="AE213" s="10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</row>
    <row r="214" spans="1:168" x14ac:dyDescent="0.15">
      <c r="A214" s="101"/>
      <c r="B214" s="3"/>
      <c r="C214" s="5"/>
      <c r="D214" s="4"/>
      <c r="E214" s="5"/>
      <c r="F214" s="21"/>
      <c r="G214" s="6"/>
      <c r="H214" s="5"/>
      <c r="I214" s="5"/>
      <c r="J214" s="5"/>
      <c r="K214" s="5"/>
      <c r="L214" s="22"/>
      <c r="M214" s="8"/>
      <c r="N214" s="5"/>
      <c r="O214" s="5"/>
      <c r="P214" s="23"/>
      <c r="Q214" s="56"/>
      <c r="R214" s="10"/>
      <c r="S214" s="10"/>
      <c r="T214" s="111">
        <v>46328</v>
      </c>
      <c r="U214" s="112" t="s">
        <v>54</v>
      </c>
      <c r="V214" s="18"/>
      <c r="W214" s="10"/>
      <c r="X214" s="27"/>
      <c r="Y214" s="27"/>
      <c r="Z214" s="27"/>
      <c r="AA214" s="10"/>
      <c r="AB214" s="10"/>
      <c r="AC214" s="10"/>
      <c r="AD214" s="10"/>
      <c r="AE214" s="10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</row>
    <row r="215" spans="1:168" x14ac:dyDescent="0.15">
      <c r="A215" s="101"/>
      <c r="B215" s="3"/>
      <c r="C215" s="5"/>
      <c r="D215" s="4"/>
      <c r="E215" s="5"/>
      <c r="F215" s="21"/>
      <c r="G215" s="6"/>
      <c r="H215" s="5"/>
      <c r="I215" s="5"/>
      <c r="J215" s="5"/>
      <c r="K215" s="5"/>
      <c r="L215" s="22"/>
      <c r="M215" s="8"/>
      <c r="N215" s="5"/>
      <c r="O215" s="5"/>
      <c r="P215" s="23"/>
      <c r="Q215" s="56"/>
      <c r="R215" s="10"/>
      <c r="S215" s="10"/>
      <c r="T215" s="111">
        <v>46381</v>
      </c>
      <c r="U215" s="112" t="s">
        <v>56</v>
      </c>
      <c r="V215" s="18"/>
      <c r="W215" s="10"/>
      <c r="X215" s="27"/>
      <c r="Y215" s="27"/>
      <c r="Z215" s="27"/>
      <c r="AA215" s="10"/>
      <c r="AB215" s="10"/>
      <c r="AC215" s="10"/>
      <c r="AD215" s="10"/>
      <c r="AE215" s="10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</row>
    <row r="216" spans="1:168" x14ac:dyDescent="0.15">
      <c r="A216" s="101"/>
      <c r="B216" s="3"/>
      <c r="C216" s="5"/>
      <c r="D216" s="4"/>
      <c r="E216" s="5"/>
      <c r="F216" s="21"/>
      <c r="G216" s="6"/>
      <c r="H216" s="5"/>
      <c r="I216" s="5"/>
      <c r="J216" s="5"/>
      <c r="K216" s="5"/>
      <c r="L216" s="22"/>
      <c r="M216" s="8"/>
      <c r="N216" s="5"/>
      <c r="O216" s="5"/>
      <c r="P216" s="23"/>
      <c r="Q216" s="56"/>
      <c r="R216" s="10"/>
      <c r="S216" s="10"/>
      <c r="T216" s="111">
        <v>46388</v>
      </c>
      <c r="U216" s="112" t="s">
        <v>57</v>
      </c>
      <c r="V216" s="18"/>
      <c r="W216" s="10"/>
      <c r="X216" s="27"/>
      <c r="Y216" s="27"/>
      <c r="Z216" s="27"/>
      <c r="AA216" s="10"/>
      <c r="AB216" s="10"/>
      <c r="AC216" s="10"/>
      <c r="AD216" s="10"/>
      <c r="AE216" s="10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</row>
    <row r="217" spans="1:168" x14ac:dyDescent="0.15">
      <c r="A217" s="101"/>
      <c r="B217" s="3"/>
      <c r="C217" s="5"/>
      <c r="D217" s="4"/>
      <c r="E217" s="5"/>
      <c r="F217" s="21"/>
      <c r="G217" s="6"/>
      <c r="H217" s="5"/>
      <c r="I217" s="5"/>
      <c r="J217" s="5"/>
      <c r="K217" s="5"/>
      <c r="L217" s="22"/>
      <c r="M217" s="8"/>
      <c r="N217" s="5"/>
      <c r="O217" s="5"/>
      <c r="P217" s="23"/>
      <c r="Q217" s="56"/>
      <c r="R217" s="10"/>
      <c r="S217" s="10"/>
      <c r="T217" s="111">
        <v>46426</v>
      </c>
      <c r="U217" s="112" t="s">
        <v>48</v>
      </c>
      <c r="V217" s="18"/>
      <c r="W217" s="10"/>
      <c r="X217" s="27"/>
      <c r="Y217" s="27"/>
      <c r="Z217" s="27"/>
      <c r="AA217" s="10"/>
      <c r="AB217" s="10"/>
      <c r="AC217" s="10"/>
      <c r="AD217" s="10"/>
      <c r="AE217" s="10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</row>
    <row r="218" spans="1:168" x14ac:dyDescent="0.15">
      <c r="A218" s="101"/>
      <c r="B218" s="3"/>
      <c r="C218" s="5"/>
      <c r="D218" s="4"/>
      <c r="E218" s="5"/>
      <c r="F218" s="21"/>
      <c r="G218" s="6"/>
      <c r="H218" s="5"/>
      <c r="I218" s="5"/>
      <c r="J218" s="5"/>
      <c r="K218" s="5"/>
      <c r="L218" s="22"/>
      <c r="M218" s="8"/>
      <c r="N218" s="5"/>
      <c r="O218" s="5"/>
      <c r="P218" s="23"/>
      <c r="Q218" s="56"/>
      <c r="R218" s="10"/>
      <c r="S218" s="10"/>
      <c r="T218" s="111">
        <v>46427</v>
      </c>
      <c r="U218" s="112" t="s">
        <v>48</v>
      </c>
      <c r="V218" s="18"/>
      <c r="W218" s="10"/>
      <c r="X218" s="27"/>
      <c r="Y218" s="27"/>
      <c r="Z218" s="27"/>
      <c r="AA218" s="10"/>
      <c r="AB218" s="10"/>
      <c r="AC218" s="10"/>
      <c r="AD218" s="10"/>
      <c r="AE218" s="10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</row>
    <row r="219" spans="1:168" x14ac:dyDescent="0.15">
      <c r="A219" s="101"/>
      <c r="B219" s="3"/>
      <c r="C219" s="5"/>
      <c r="D219" s="4"/>
      <c r="E219" s="5"/>
      <c r="F219" s="21"/>
      <c r="G219" s="6"/>
      <c r="H219" s="5"/>
      <c r="I219" s="5"/>
      <c r="J219" s="5"/>
      <c r="K219" s="5"/>
      <c r="L219" s="22"/>
      <c r="M219" s="8"/>
      <c r="N219" s="5"/>
      <c r="O219" s="5"/>
      <c r="P219" s="23"/>
      <c r="Q219" s="56"/>
      <c r="R219" s="10"/>
      <c r="S219" s="10"/>
      <c r="T219" s="111">
        <v>46472</v>
      </c>
      <c r="U219" s="112" t="s">
        <v>58</v>
      </c>
      <c r="V219" s="18"/>
      <c r="W219" s="10"/>
      <c r="X219" s="27"/>
      <c r="Y219" s="27"/>
      <c r="Z219" s="27"/>
      <c r="AA219" s="10"/>
      <c r="AB219" s="10"/>
      <c r="AC219" s="10"/>
      <c r="AD219" s="10"/>
      <c r="AE219" s="10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</row>
    <row r="220" spans="1:168" x14ac:dyDescent="0.15">
      <c r="A220" s="101"/>
      <c r="B220" s="3"/>
      <c r="C220" s="5"/>
      <c r="D220" s="4"/>
      <c r="E220" s="5"/>
      <c r="F220" s="21"/>
      <c r="G220" s="6"/>
      <c r="H220" s="5"/>
      <c r="I220" s="5"/>
      <c r="J220" s="5"/>
      <c r="K220" s="5"/>
      <c r="L220" s="22"/>
      <c r="M220" s="8"/>
      <c r="N220" s="5"/>
      <c r="O220" s="5"/>
      <c r="P220" s="23"/>
      <c r="Q220" s="56"/>
      <c r="R220" s="10"/>
      <c r="S220" s="10"/>
      <c r="T220" s="111">
        <v>46498</v>
      </c>
      <c r="U220" s="112" t="s">
        <v>49</v>
      </c>
      <c r="V220" s="18"/>
      <c r="W220" s="10"/>
      <c r="X220" s="27"/>
      <c r="Y220" s="27"/>
      <c r="Z220" s="27"/>
      <c r="AA220" s="10"/>
      <c r="AB220" s="10"/>
      <c r="AC220" s="10"/>
      <c r="AD220" s="10"/>
      <c r="AE220" s="10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</row>
    <row r="221" spans="1:168" x14ac:dyDescent="0.15">
      <c r="A221" s="101"/>
      <c r="B221" s="3"/>
      <c r="C221" s="5"/>
      <c r="D221" s="4"/>
      <c r="E221" s="5"/>
      <c r="F221" s="21"/>
      <c r="G221" s="6"/>
      <c r="H221" s="5"/>
      <c r="I221" s="5"/>
      <c r="J221" s="5"/>
      <c r="K221" s="5"/>
      <c r="L221" s="22"/>
      <c r="M221" s="8"/>
      <c r="N221" s="5"/>
      <c r="O221" s="5"/>
      <c r="P221" s="23"/>
      <c r="Q221" s="56"/>
      <c r="R221" s="10"/>
      <c r="S221" s="10"/>
      <c r="T221" s="111">
        <v>46534</v>
      </c>
      <c r="U221" s="112" t="s">
        <v>59</v>
      </c>
      <c r="V221" s="18"/>
      <c r="W221" s="10"/>
      <c r="X221" s="27"/>
      <c r="Y221" s="27"/>
      <c r="Z221" s="27"/>
      <c r="AA221" s="10"/>
      <c r="AB221" s="10"/>
      <c r="AC221" s="10"/>
      <c r="AD221" s="10"/>
      <c r="AE221" s="10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</row>
    <row r="222" spans="1:168" x14ac:dyDescent="0.15">
      <c r="A222" s="101"/>
      <c r="B222" s="3"/>
      <c r="C222" s="5"/>
      <c r="D222" s="4"/>
      <c r="E222" s="5"/>
      <c r="F222" s="21"/>
      <c r="G222" s="6"/>
      <c r="H222" s="5"/>
      <c r="I222" s="5"/>
      <c r="J222" s="5"/>
      <c r="K222" s="5"/>
      <c r="L222" s="22"/>
      <c r="M222" s="8"/>
      <c r="N222" s="5"/>
      <c r="O222" s="5"/>
      <c r="P222" s="23"/>
      <c r="Q222" s="56"/>
      <c r="R222" s="10"/>
      <c r="S222" s="10"/>
      <c r="T222" s="111">
        <v>46637</v>
      </c>
      <c r="U222" s="112" t="s">
        <v>53</v>
      </c>
      <c r="V222" s="18"/>
      <c r="W222" s="10"/>
      <c r="X222" s="27"/>
      <c r="Y222" s="27"/>
      <c r="Z222" s="27"/>
      <c r="AA222" s="10"/>
      <c r="AB222" s="10"/>
      <c r="AC222" s="10"/>
      <c r="AD222" s="10"/>
      <c r="AE222" s="10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</row>
    <row r="223" spans="1:168" x14ac:dyDescent="0.15">
      <c r="A223" s="101"/>
      <c r="B223" s="3"/>
      <c r="C223" s="5"/>
      <c r="D223" s="4"/>
      <c r="E223" s="5"/>
      <c r="F223" s="21"/>
      <c r="G223" s="6"/>
      <c r="H223" s="5"/>
      <c r="I223" s="5"/>
      <c r="J223" s="5"/>
      <c r="K223" s="5"/>
      <c r="L223" s="22"/>
      <c r="M223" s="8"/>
      <c r="N223" s="5"/>
      <c r="O223" s="5"/>
      <c r="P223" s="23"/>
      <c r="Q223" s="56"/>
      <c r="R223" s="10"/>
      <c r="S223" s="10"/>
      <c r="T223" s="111">
        <v>46672</v>
      </c>
      <c r="U223" s="113" t="s">
        <v>50</v>
      </c>
      <c r="V223" s="18"/>
      <c r="W223" s="10"/>
      <c r="X223" s="27"/>
      <c r="Y223" s="27"/>
      <c r="Z223" s="27"/>
      <c r="AA223" s="10"/>
      <c r="AB223" s="10"/>
      <c r="AC223" s="10"/>
      <c r="AD223" s="10"/>
      <c r="AE223" s="10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</row>
    <row r="224" spans="1:168" x14ac:dyDescent="0.15">
      <c r="A224" s="101"/>
      <c r="B224" s="3"/>
      <c r="C224" s="5"/>
      <c r="D224" s="4"/>
      <c r="E224" s="5"/>
      <c r="F224" s="21"/>
      <c r="G224" s="6"/>
      <c r="H224" s="5"/>
      <c r="I224" s="5"/>
      <c r="J224" s="5"/>
      <c r="K224" s="5"/>
      <c r="L224" s="22"/>
      <c r="M224" s="8"/>
      <c r="N224" s="5"/>
      <c r="O224" s="5"/>
      <c r="P224" s="23"/>
      <c r="Q224" s="56"/>
      <c r="R224" s="10"/>
      <c r="S224" s="10"/>
      <c r="T224" s="111">
        <v>46693</v>
      </c>
      <c r="U224" s="112" t="s">
        <v>54</v>
      </c>
      <c r="V224" s="18"/>
      <c r="W224" s="10"/>
      <c r="X224" s="27"/>
      <c r="Y224" s="27"/>
      <c r="Z224" s="27"/>
      <c r="AA224" s="10"/>
      <c r="AB224" s="10"/>
      <c r="AC224" s="10"/>
      <c r="AD224" s="10"/>
      <c r="AE224" s="10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</row>
    <row r="225" spans="1:171" x14ac:dyDescent="0.15">
      <c r="A225" s="101"/>
      <c r="B225" s="3"/>
      <c r="C225" s="5"/>
      <c r="D225" s="4"/>
      <c r="E225" s="5"/>
      <c r="F225" s="21"/>
      <c r="G225" s="6"/>
      <c r="H225" s="5"/>
      <c r="I225" s="5"/>
      <c r="J225" s="5"/>
      <c r="K225" s="5"/>
      <c r="L225" s="22"/>
      <c r="M225" s="8"/>
      <c r="N225" s="5"/>
      <c r="O225" s="5"/>
      <c r="P225" s="23"/>
      <c r="Q225" s="56"/>
      <c r="R225" s="47"/>
      <c r="S225" s="35"/>
      <c r="T225" s="111">
        <v>46706</v>
      </c>
      <c r="U225" s="112" t="s">
        <v>62</v>
      </c>
      <c r="V225" s="36"/>
      <c r="W225" s="35"/>
      <c r="X225" s="27"/>
      <c r="Y225" s="27"/>
      <c r="Z225" s="27"/>
      <c r="AA225" s="10"/>
      <c r="AB225" s="10"/>
      <c r="AC225" s="35"/>
      <c r="AD225" s="35"/>
      <c r="AE225" s="35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</row>
    <row r="226" spans="1:171" x14ac:dyDescent="0.15">
      <c r="A226" s="101"/>
      <c r="B226" s="3"/>
      <c r="C226" s="5"/>
      <c r="D226" s="4"/>
      <c r="E226" s="5"/>
      <c r="F226" s="21"/>
      <c r="G226" s="6"/>
      <c r="H226" s="5"/>
      <c r="I226" s="5"/>
      <c r="J226" s="5"/>
      <c r="K226" s="5"/>
      <c r="L226" s="22"/>
      <c r="M226" s="8"/>
      <c r="N226" s="5"/>
      <c r="O226" s="5"/>
      <c r="P226" s="23"/>
      <c r="Q226" s="56"/>
      <c r="R226" s="10"/>
      <c r="S226" s="10"/>
      <c r="T226" s="111">
        <v>46811</v>
      </c>
      <c r="U226" s="112" t="s">
        <v>48</v>
      </c>
      <c r="V226" s="18"/>
      <c r="W226" s="10"/>
      <c r="X226" s="27"/>
      <c r="Y226" s="27"/>
      <c r="Z226" s="27"/>
      <c r="AA226" s="10"/>
      <c r="AB226" s="10"/>
      <c r="AC226" s="10"/>
      <c r="AD226" s="10"/>
      <c r="AE226" s="10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</row>
    <row r="227" spans="1:171" x14ac:dyDescent="0.15">
      <c r="A227" s="101"/>
      <c r="B227" s="3"/>
      <c r="C227" s="5"/>
      <c r="D227" s="4"/>
      <c r="E227" s="5"/>
      <c r="F227" s="21"/>
      <c r="G227" s="6"/>
      <c r="H227" s="5"/>
      <c r="I227" s="5"/>
      <c r="J227" s="5"/>
      <c r="K227" s="5"/>
      <c r="L227" s="22"/>
      <c r="M227" s="8"/>
      <c r="N227" s="5"/>
      <c r="O227" s="5"/>
      <c r="P227" s="23"/>
      <c r="Q227" s="56"/>
      <c r="R227" s="10"/>
      <c r="S227" s="10"/>
      <c r="T227" s="111">
        <v>46812</v>
      </c>
      <c r="U227" s="112" t="s">
        <v>48</v>
      </c>
      <c r="V227" s="18"/>
      <c r="W227" s="10"/>
      <c r="X227" s="27"/>
      <c r="Y227" s="27"/>
      <c r="Z227" s="27"/>
      <c r="AA227" s="10"/>
      <c r="AB227" s="10"/>
      <c r="AC227" s="10"/>
      <c r="AD227" s="10"/>
      <c r="AE227" s="10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</row>
    <row r="228" spans="1:171" x14ac:dyDescent="0.15">
      <c r="A228" s="101"/>
      <c r="B228" s="3"/>
      <c r="C228" s="5"/>
      <c r="D228" s="4"/>
      <c r="E228" s="5"/>
      <c r="F228" s="21"/>
      <c r="G228" s="6"/>
      <c r="H228" s="5"/>
      <c r="I228" s="5"/>
      <c r="J228" s="5"/>
      <c r="K228" s="5"/>
      <c r="L228" s="22"/>
      <c r="M228" s="8"/>
      <c r="N228" s="5"/>
      <c r="O228" s="5"/>
      <c r="P228" s="23"/>
      <c r="Q228" s="56"/>
      <c r="R228" s="10"/>
      <c r="S228" s="10"/>
      <c r="T228" s="111">
        <v>46857</v>
      </c>
      <c r="U228" s="112" t="s">
        <v>58</v>
      </c>
      <c r="V228" s="18"/>
      <c r="W228" s="10"/>
      <c r="X228" s="27"/>
      <c r="Y228" s="27"/>
      <c r="Z228" s="27"/>
      <c r="AA228" s="10"/>
      <c r="AB228" s="10"/>
      <c r="AC228" s="10"/>
      <c r="AD228" s="10"/>
      <c r="AE228" s="10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</row>
    <row r="229" spans="1:171" x14ac:dyDescent="0.15">
      <c r="A229" s="101"/>
      <c r="B229" s="3"/>
      <c r="C229" s="5"/>
      <c r="D229" s="4"/>
      <c r="E229" s="5"/>
      <c r="F229" s="21"/>
      <c r="G229" s="6"/>
      <c r="H229" s="5"/>
      <c r="I229" s="5"/>
      <c r="J229" s="5"/>
      <c r="K229" s="5"/>
      <c r="L229" s="22"/>
      <c r="M229" s="8"/>
      <c r="N229" s="5"/>
      <c r="O229" s="5"/>
      <c r="P229" s="23"/>
      <c r="Q229" s="56"/>
      <c r="R229" s="10"/>
      <c r="S229" s="10"/>
      <c r="T229" s="111">
        <v>46864</v>
      </c>
      <c r="U229" s="112" t="s">
        <v>49</v>
      </c>
      <c r="V229" s="18"/>
      <c r="W229" s="10"/>
      <c r="X229" s="27"/>
      <c r="Y229" s="27"/>
      <c r="Z229" s="27"/>
      <c r="AA229" s="10"/>
      <c r="AB229" s="10"/>
      <c r="AC229" s="10"/>
      <c r="AD229" s="10"/>
      <c r="AE229" s="10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</row>
    <row r="230" spans="1:171" x14ac:dyDescent="0.15">
      <c r="A230" s="101"/>
      <c r="B230" s="3"/>
      <c r="C230" s="5"/>
      <c r="D230" s="4"/>
      <c r="E230" s="5"/>
      <c r="F230" s="21"/>
      <c r="G230" s="6"/>
      <c r="H230" s="5"/>
      <c r="I230" s="5"/>
      <c r="J230" s="5"/>
      <c r="K230" s="5"/>
      <c r="L230" s="22"/>
      <c r="M230" s="8"/>
      <c r="N230" s="5"/>
      <c r="O230" s="5"/>
      <c r="P230" s="23"/>
      <c r="Q230" s="56"/>
      <c r="R230" s="10"/>
      <c r="S230" s="10"/>
      <c r="T230" s="111">
        <v>46874</v>
      </c>
      <c r="U230" s="112" t="s">
        <v>60</v>
      </c>
      <c r="V230" s="18"/>
      <c r="W230" s="10"/>
      <c r="X230" s="27"/>
      <c r="Y230" s="27"/>
      <c r="Z230" s="27"/>
      <c r="AA230" s="10"/>
      <c r="AB230" s="10"/>
      <c r="AC230" s="10"/>
      <c r="AD230" s="10"/>
      <c r="AE230" s="10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</row>
    <row r="231" spans="1:171" x14ac:dyDescent="0.15">
      <c r="A231" s="101"/>
      <c r="B231" s="3"/>
      <c r="C231" s="5"/>
      <c r="D231" s="4"/>
      <c r="E231" s="5"/>
      <c r="F231" s="21"/>
      <c r="G231" s="6"/>
      <c r="H231" s="5"/>
      <c r="I231" s="5"/>
      <c r="J231" s="5"/>
      <c r="K231" s="5"/>
      <c r="L231" s="22"/>
      <c r="M231" s="8"/>
      <c r="N231" s="5"/>
      <c r="O231" s="5"/>
      <c r="P231" s="23"/>
      <c r="Q231" s="56"/>
      <c r="R231" s="10"/>
      <c r="S231" s="10"/>
      <c r="T231" s="111">
        <v>46919</v>
      </c>
      <c r="U231" s="112" t="s">
        <v>59</v>
      </c>
      <c r="V231" s="18"/>
      <c r="W231" s="10"/>
      <c r="X231" s="27"/>
      <c r="Y231" s="27"/>
      <c r="Z231" s="27"/>
      <c r="AA231" s="10"/>
      <c r="AB231" s="10"/>
      <c r="AC231" s="10"/>
      <c r="AD231" s="10"/>
      <c r="AE231" s="10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</row>
    <row r="232" spans="1:171" x14ac:dyDescent="0.15">
      <c r="A232" s="101"/>
      <c r="B232" s="3"/>
      <c r="C232" s="5"/>
      <c r="D232" s="4"/>
      <c r="E232" s="5"/>
      <c r="F232" s="21"/>
      <c r="G232" s="6"/>
      <c r="H232" s="5"/>
      <c r="I232" s="5"/>
      <c r="J232" s="5"/>
      <c r="K232" s="5"/>
      <c r="L232" s="22"/>
      <c r="M232" s="8"/>
      <c r="N232" s="5"/>
      <c r="O232" s="5"/>
      <c r="P232" s="23"/>
      <c r="Q232" s="56"/>
      <c r="R232" s="10"/>
      <c r="S232" s="10"/>
      <c r="T232" s="111">
        <v>47003</v>
      </c>
      <c r="U232" s="112" t="s">
        <v>61</v>
      </c>
      <c r="V232" s="18"/>
      <c r="W232" s="10"/>
      <c r="X232" s="27"/>
      <c r="Y232" s="27"/>
      <c r="Z232" s="27"/>
      <c r="AA232" s="10"/>
      <c r="AB232" s="10"/>
      <c r="AC232" s="10"/>
      <c r="AD232" s="10"/>
      <c r="AE232" s="10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</row>
    <row r="233" spans="1:171" x14ac:dyDescent="0.15">
      <c r="A233" s="101"/>
      <c r="B233" s="3"/>
      <c r="C233" s="5"/>
      <c r="D233" s="4"/>
      <c r="E233" s="5"/>
      <c r="F233" s="21"/>
      <c r="G233" s="6"/>
      <c r="H233" s="5"/>
      <c r="I233" s="5"/>
      <c r="J233" s="5"/>
      <c r="K233" s="5"/>
      <c r="L233" s="22"/>
      <c r="M233" s="8"/>
      <c r="N233" s="5"/>
      <c r="O233" s="5"/>
      <c r="P233" s="23"/>
      <c r="Q233" s="56"/>
      <c r="R233" s="10"/>
      <c r="S233" s="10"/>
      <c r="T233" s="111">
        <v>47038</v>
      </c>
      <c r="U233" s="113" t="s">
        <v>50</v>
      </c>
      <c r="V233" s="18"/>
      <c r="W233" s="10"/>
      <c r="X233" s="27"/>
      <c r="Y233" s="27"/>
      <c r="Z233" s="27"/>
      <c r="AA233" s="10"/>
      <c r="AB233" s="10"/>
      <c r="AC233" s="10"/>
      <c r="AD233" s="10"/>
      <c r="AE233" s="10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</row>
    <row r="234" spans="1:171" x14ac:dyDescent="0.15">
      <c r="A234" s="101"/>
      <c r="B234" s="3"/>
      <c r="C234" s="5"/>
      <c r="D234" s="4"/>
      <c r="E234" s="5"/>
      <c r="F234" s="21"/>
      <c r="G234" s="6"/>
      <c r="H234" s="5"/>
      <c r="I234" s="5"/>
      <c r="J234" s="5"/>
      <c r="K234" s="5"/>
      <c r="L234" s="22"/>
      <c r="M234" s="8"/>
      <c r="N234" s="5"/>
      <c r="O234" s="5"/>
      <c r="P234" s="23"/>
      <c r="Q234" s="56"/>
      <c r="R234" s="10"/>
      <c r="S234" s="10"/>
      <c r="T234" s="111">
        <v>47059</v>
      </c>
      <c r="U234" s="112" t="s">
        <v>54</v>
      </c>
      <c r="V234" s="18"/>
      <c r="W234" s="10"/>
      <c r="X234" s="27"/>
      <c r="Y234" s="27"/>
      <c r="Z234" s="27"/>
      <c r="AA234" s="10"/>
      <c r="AB234" s="10"/>
      <c r="AC234" s="10"/>
      <c r="AD234" s="10"/>
      <c r="AE234" s="10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</row>
    <row r="235" spans="1:171" x14ac:dyDescent="0.15">
      <c r="A235" s="101"/>
      <c r="B235" s="3"/>
      <c r="C235" s="5"/>
      <c r="D235" s="4"/>
      <c r="E235" s="5"/>
      <c r="F235" s="21"/>
      <c r="G235" s="6"/>
      <c r="H235" s="5"/>
      <c r="I235" s="5"/>
      <c r="J235" s="5"/>
      <c r="K235" s="5"/>
      <c r="L235" s="22"/>
      <c r="M235" s="8"/>
      <c r="N235" s="5"/>
      <c r="O235" s="5"/>
      <c r="P235" s="23"/>
      <c r="Q235" s="56"/>
      <c r="R235" s="10"/>
      <c r="S235" s="10"/>
      <c r="T235" s="111">
        <v>47072</v>
      </c>
      <c r="U235" s="112" t="s">
        <v>62</v>
      </c>
      <c r="V235" s="18"/>
      <c r="W235" s="10"/>
      <c r="X235" s="27"/>
      <c r="Y235" s="27"/>
      <c r="Z235" s="27"/>
      <c r="AA235" s="10"/>
      <c r="AB235" s="10"/>
      <c r="AC235" s="10"/>
      <c r="AD235" s="10"/>
      <c r="AE235" s="10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</row>
    <row r="236" spans="1:171" x14ac:dyDescent="0.15">
      <c r="A236" s="101"/>
      <c r="B236" s="3"/>
      <c r="C236" s="5"/>
      <c r="D236" s="4"/>
      <c r="E236" s="5"/>
      <c r="F236" s="21"/>
      <c r="G236" s="6"/>
      <c r="H236" s="5"/>
      <c r="I236" s="5"/>
      <c r="J236" s="5"/>
      <c r="K236" s="5"/>
      <c r="L236" s="22"/>
      <c r="M236" s="8"/>
      <c r="N236" s="5"/>
      <c r="O236" s="5"/>
      <c r="P236" s="23"/>
      <c r="Q236" s="56"/>
      <c r="R236" s="10"/>
      <c r="S236" s="10"/>
      <c r="T236" s="111">
        <v>47112</v>
      </c>
      <c r="U236" s="112" t="s">
        <v>56</v>
      </c>
      <c r="V236" s="18"/>
      <c r="W236" s="10"/>
      <c r="X236" s="27"/>
      <c r="Y236" s="27"/>
      <c r="Z236" s="27"/>
      <c r="AA236" s="10"/>
      <c r="AB236" s="10"/>
      <c r="AC236" s="10"/>
      <c r="AD236" s="10"/>
      <c r="AE236" s="10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</row>
    <row r="237" spans="1:171" x14ac:dyDescent="0.15">
      <c r="A237" s="101"/>
      <c r="B237" s="3"/>
      <c r="C237" s="5"/>
      <c r="D237" s="4"/>
      <c r="E237" s="5"/>
      <c r="F237" s="21"/>
      <c r="G237" s="6"/>
      <c r="H237" s="5"/>
      <c r="I237" s="5"/>
      <c r="J237" s="5"/>
      <c r="K237" s="5"/>
      <c r="L237" s="22"/>
      <c r="M237" s="8"/>
      <c r="N237" s="5"/>
      <c r="O237" s="5"/>
      <c r="P237" s="23"/>
      <c r="Q237" s="56"/>
      <c r="R237" s="10"/>
      <c r="S237" s="10"/>
      <c r="T237" s="111">
        <v>47119</v>
      </c>
      <c r="U237" s="112" t="s">
        <v>57</v>
      </c>
      <c r="V237" s="18"/>
      <c r="W237" s="10"/>
      <c r="X237" s="27"/>
      <c r="Y237" s="27"/>
      <c r="Z237" s="27"/>
      <c r="AA237" s="10"/>
      <c r="AB237" s="10"/>
      <c r="AC237" s="10"/>
      <c r="AD237" s="10"/>
      <c r="AE237" s="10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</row>
    <row r="238" spans="1:171" x14ac:dyDescent="0.15">
      <c r="A238" s="101"/>
      <c r="B238" s="3"/>
      <c r="C238" s="5"/>
      <c r="D238" s="4"/>
      <c r="E238" s="5"/>
      <c r="F238" s="21"/>
      <c r="G238" s="6"/>
      <c r="H238" s="5"/>
      <c r="I238" s="5"/>
      <c r="J238" s="5"/>
      <c r="K238" s="5"/>
      <c r="L238" s="22"/>
      <c r="M238" s="8"/>
      <c r="N238" s="5"/>
      <c r="O238" s="5"/>
      <c r="P238" s="23"/>
      <c r="Q238" s="56"/>
      <c r="R238" s="10"/>
      <c r="S238" s="10"/>
      <c r="T238" s="111">
        <v>47161</v>
      </c>
      <c r="U238" s="112" t="s">
        <v>48</v>
      </c>
      <c r="V238" s="18"/>
      <c r="W238" s="10"/>
      <c r="X238" s="27"/>
      <c r="Y238" s="27"/>
      <c r="Z238" s="27"/>
      <c r="AA238" s="10"/>
      <c r="AB238" s="10"/>
      <c r="AC238" s="10"/>
      <c r="AD238" s="10"/>
      <c r="AE238" s="10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</row>
    <row r="239" spans="1:171" x14ac:dyDescent="0.15">
      <c r="A239" s="101"/>
      <c r="B239" s="3"/>
      <c r="C239" s="5"/>
      <c r="D239" s="4"/>
      <c r="E239" s="5"/>
      <c r="F239" s="21"/>
      <c r="G239" s="6"/>
      <c r="H239" s="5"/>
      <c r="I239" s="5"/>
      <c r="J239" s="5"/>
      <c r="K239" s="5"/>
      <c r="L239" s="22"/>
      <c r="M239" s="8"/>
      <c r="N239" s="5"/>
      <c r="O239" s="5"/>
      <c r="P239" s="23"/>
      <c r="Q239" s="56"/>
      <c r="R239" s="10"/>
      <c r="S239" s="10"/>
      <c r="T239" s="111">
        <v>47162</v>
      </c>
      <c r="U239" s="112" t="s">
        <v>48</v>
      </c>
      <c r="V239" s="18"/>
      <c r="W239" s="10"/>
      <c r="X239" s="27"/>
      <c r="Y239" s="27"/>
      <c r="Z239" s="27"/>
      <c r="AA239" s="10"/>
      <c r="AB239" s="10"/>
      <c r="AC239" s="10"/>
      <c r="AD239" s="10"/>
      <c r="AE239" s="10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</row>
    <row r="240" spans="1:171" x14ac:dyDescent="0.15">
      <c r="A240" s="101"/>
      <c r="B240" s="3"/>
      <c r="C240" s="5"/>
      <c r="D240" s="4"/>
      <c r="E240" s="5"/>
      <c r="F240" s="21"/>
      <c r="G240" s="6"/>
      <c r="H240" s="5"/>
      <c r="I240" s="5"/>
      <c r="J240" s="5"/>
      <c r="K240" s="5"/>
      <c r="L240" s="22"/>
      <c r="M240" s="8"/>
      <c r="N240" s="5"/>
      <c r="O240" s="5"/>
      <c r="P240" s="23"/>
      <c r="Q240" s="56"/>
      <c r="R240" s="10"/>
      <c r="S240" s="10"/>
      <c r="T240" s="111">
        <v>47207</v>
      </c>
      <c r="U240" s="112" t="s">
        <v>58</v>
      </c>
      <c r="V240" s="18"/>
      <c r="W240" s="10"/>
      <c r="X240" s="27"/>
      <c r="Y240" s="27"/>
      <c r="Z240" s="27"/>
      <c r="AA240" s="10"/>
      <c r="AB240" s="10"/>
      <c r="AC240" s="10"/>
      <c r="AD240" s="10"/>
      <c r="AE240" s="10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</row>
    <row r="241" spans="1:171" x14ac:dyDescent="0.15">
      <c r="A241" s="101"/>
      <c r="B241" s="3"/>
      <c r="C241" s="5"/>
      <c r="D241" s="4"/>
      <c r="E241" s="5"/>
      <c r="F241" s="21"/>
      <c r="G241" s="6"/>
      <c r="H241" s="5"/>
      <c r="I241" s="5"/>
      <c r="J241" s="5"/>
      <c r="K241" s="5"/>
      <c r="L241" s="22"/>
      <c r="M241" s="8"/>
      <c r="N241" s="5"/>
      <c r="O241" s="5"/>
      <c r="P241" s="23"/>
      <c r="Q241" s="56"/>
      <c r="R241" s="10"/>
      <c r="S241" s="10"/>
      <c r="T241" s="111">
        <v>47239</v>
      </c>
      <c r="U241" s="112" t="s">
        <v>60</v>
      </c>
      <c r="V241" s="18"/>
      <c r="W241" s="10"/>
      <c r="X241" s="27"/>
      <c r="Y241" s="27"/>
      <c r="Z241" s="27"/>
      <c r="AA241" s="10"/>
      <c r="AB241" s="10"/>
      <c r="AC241" s="10"/>
      <c r="AD241" s="10"/>
      <c r="AE241" s="10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</row>
    <row r="242" spans="1:171" x14ac:dyDescent="0.15">
      <c r="A242" s="101"/>
      <c r="B242" s="3"/>
      <c r="C242" s="5"/>
      <c r="D242" s="4"/>
      <c r="E242" s="5"/>
      <c r="F242" s="21"/>
      <c r="G242" s="6"/>
      <c r="H242" s="5"/>
      <c r="I242" s="5"/>
      <c r="J242" s="5"/>
      <c r="K242" s="5"/>
      <c r="L242" s="22"/>
      <c r="M242" s="8"/>
      <c r="N242" s="5"/>
      <c r="O242" s="5"/>
      <c r="P242" s="23"/>
      <c r="Q242" s="56"/>
      <c r="R242" s="10"/>
      <c r="S242" s="10"/>
      <c r="T242" s="111">
        <v>47269</v>
      </c>
      <c r="U242" s="112" t="s">
        <v>59</v>
      </c>
      <c r="V242" s="18"/>
      <c r="W242" s="10"/>
      <c r="AA242" s="10"/>
      <c r="AB242" s="10"/>
      <c r="AC242" s="10"/>
      <c r="AD242" s="10"/>
      <c r="AE242" s="10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</row>
    <row r="243" spans="1:171" x14ac:dyDescent="0.15">
      <c r="A243" s="101"/>
      <c r="B243" s="3"/>
      <c r="C243" s="5"/>
      <c r="D243" s="4"/>
      <c r="E243" s="5"/>
      <c r="F243" s="21"/>
      <c r="G243" s="6"/>
      <c r="H243" s="5"/>
      <c r="I243" s="5"/>
      <c r="J243" s="5"/>
      <c r="K243" s="5"/>
      <c r="L243" s="22"/>
      <c r="M243" s="8"/>
      <c r="N243" s="5"/>
      <c r="O243" s="5"/>
      <c r="P243" s="23"/>
      <c r="Q243" s="56"/>
      <c r="R243" s="10"/>
      <c r="S243" s="10"/>
      <c r="T243" s="111">
        <v>47368</v>
      </c>
      <c r="U243" s="112" t="s">
        <v>61</v>
      </c>
      <c r="V243" s="18"/>
      <c r="W243" s="10"/>
      <c r="AA243" s="10"/>
      <c r="AB243" s="10"/>
      <c r="AC243" s="10"/>
      <c r="AD243" s="10"/>
      <c r="AE243" s="10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</row>
    <row r="244" spans="1:171" x14ac:dyDescent="0.15">
      <c r="A244" s="101"/>
      <c r="B244" s="3"/>
      <c r="C244" s="5"/>
      <c r="D244" s="4"/>
      <c r="E244" s="5"/>
      <c r="F244" s="21"/>
      <c r="G244" s="6"/>
      <c r="H244" s="5"/>
      <c r="I244" s="5"/>
      <c r="J244" s="5"/>
      <c r="K244" s="5"/>
      <c r="L244" s="22"/>
      <c r="M244" s="8"/>
      <c r="N244" s="5"/>
      <c r="O244" s="5"/>
      <c r="P244" s="23"/>
      <c r="Q244" s="56"/>
      <c r="R244" s="10"/>
      <c r="S244" s="10"/>
      <c r="T244" s="111">
        <v>47403</v>
      </c>
      <c r="U244" s="113" t="s">
        <v>50</v>
      </c>
      <c r="V244" s="18"/>
      <c r="W244" s="10"/>
      <c r="AA244" s="10"/>
      <c r="AB244" s="10"/>
      <c r="AC244" s="10"/>
      <c r="AD244" s="10"/>
      <c r="AE244" s="10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</row>
    <row r="245" spans="1:171" x14ac:dyDescent="0.15">
      <c r="A245" s="101"/>
      <c r="B245" s="3"/>
      <c r="C245" s="5"/>
      <c r="D245" s="4"/>
      <c r="E245" s="5"/>
      <c r="F245" s="21"/>
      <c r="G245" s="6"/>
      <c r="H245" s="5"/>
      <c r="I245" s="5"/>
      <c r="J245" s="5"/>
      <c r="K245" s="5"/>
      <c r="L245" s="22"/>
      <c r="M245" s="8"/>
      <c r="N245" s="5"/>
      <c r="O245" s="5"/>
      <c r="P245" s="23"/>
      <c r="Q245" s="56"/>
      <c r="R245" s="10"/>
      <c r="S245" s="10"/>
      <c r="T245" s="111">
        <v>47424</v>
      </c>
      <c r="U245" s="112" t="s">
        <v>54</v>
      </c>
      <c r="V245" s="18"/>
      <c r="W245" s="10"/>
      <c r="AA245" s="10"/>
      <c r="AB245" s="10"/>
      <c r="AC245" s="10"/>
      <c r="AD245" s="10"/>
      <c r="AE245" s="10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</row>
    <row r="246" spans="1:171" x14ac:dyDescent="0.15">
      <c r="A246" s="101"/>
      <c r="B246" s="3"/>
      <c r="C246" s="5"/>
      <c r="D246" s="4"/>
      <c r="E246" s="5"/>
      <c r="F246" s="21"/>
      <c r="G246" s="6"/>
      <c r="H246" s="5"/>
      <c r="I246" s="5"/>
      <c r="J246" s="5"/>
      <c r="K246" s="5"/>
      <c r="L246" s="22"/>
      <c r="M246" s="8"/>
      <c r="N246" s="5"/>
      <c r="O246" s="5"/>
      <c r="P246" s="23"/>
      <c r="Q246" s="56"/>
      <c r="R246" s="10"/>
      <c r="S246" s="10"/>
      <c r="T246" s="111">
        <v>47437</v>
      </c>
      <c r="U246" s="112" t="s">
        <v>55</v>
      </c>
      <c r="V246" s="18"/>
      <c r="W246" s="10"/>
      <c r="AA246" s="10"/>
      <c r="AB246" s="10"/>
      <c r="AC246" s="10"/>
      <c r="AD246" s="10"/>
      <c r="AE246" s="10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</row>
    <row r="247" spans="1:171" x14ac:dyDescent="0.15">
      <c r="A247" s="101"/>
      <c r="B247" s="3"/>
      <c r="C247" s="5"/>
      <c r="D247" s="4"/>
      <c r="E247" s="5"/>
      <c r="F247" s="21"/>
      <c r="G247" s="6"/>
      <c r="H247" s="5"/>
      <c r="I247" s="5"/>
      <c r="J247" s="5"/>
      <c r="K247" s="5"/>
      <c r="L247" s="22"/>
      <c r="M247" s="8"/>
      <c r="N247" s="5"/>
      <c r="O247" s="5"/>
      <c r="P247" s="23"/>
      <c r="Q247" s="56"/>
      <c r="R247" s="10"/>
      <c r="S247" s="35"/>
      <c r="T247" s="111">
        <v>47477</v>
      </c>
      <c r="U247" s="112" t="s">
        <v>56</v>
      </c>
      <c r="V247" s="18"/>
      <c r="W247" s="35"/>
      <c r="AA247" s="35"/>
      <c r="AB247" s="35"/>
      <c r="AC247" s="35"/>
      <c r="AD247" s="35"/>
      <c r="AE247" s="35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</row>
    <row r="248" spans="1:171" x14ac:dyDescent="0.15">
      <c r="A248" s="101"/>
      <c r="B248" s="3"/>
      <c r="C248" s="5"/>
      <c r="D248" s="4"/>
      <c r="E248" s="5"/>
      <c r="F248" s="21"/>
      <c r="G248" s="6"/>
      <c r="H248" s="5"/>
      <c r="I248" s="5"/>
      <c r="J248" s="5"/>
      <c r="K248" s="5"/>
      <c r="L248" s="22"/>
      <c r="M248" s="8"/>
      <c r="N248" s="5"/>
      <c r="O248" s="5"/>
      <c r="P248" s="23"/>
      <c r="Q248" s="56"/>
      <c r="R248" s="10"/>
      <c r="S248" s="10"/>
      <c r="T248" s="111">
        <v>47484</v>
      </c>
      <c r="U248" s="112" t="s">
        <v>57</v>
      </c>
      <c r="V248" s="18"/>
      <c r="W248" s="10"/>
      <c r="AA248" s="10"/>
      <c r="AB248" s="10"/>
      <c r="AC248" s="10"/>
      <c r="AD248" s="10"/>
      <c r="AE248" s="10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</row>
    <row r="249" spans="1:171" x14ac:dyDescent="0.15">
      <c r="A249" s="101"/>
      <c r="B249" s="3"/>
      <c r="C249" s="5"/>
      <c r="D249" s="4"/>
      <c r="E249" s="5"/>
      <c r="F249" s="21"/>
      <c r="G249" s="6"/>
      <c r="H249" s="5"/>
      <c r="I249" s="5"/>
      <c r="J249" s="5"/>
      <c r="K249" s="5"/>
      <c r="L249" s="22"/>
      <c r="M249" s="8"/>
      <c r="N249" s="5"/>
      <c r="O249" s="5"/>
      <c r="P249" s="23"/>
      <c r="Q249" s="56"/>
      <c r="R249" s="10"/>
      <c r="S249" s="10"/>
      <c r="T249" s="111">
        <v>47546</v>
      </c>
      <c r="U249" s="112" t="s">
        <v>48</v>
      </c>
      <c r="V249" s="18"/>
      <c r="W249" s="10"/>
      <c r="AA249" s="10"/>
      <c r="AB249" s="10"/>
      <c r="AC249" s="10"/>
      <c r="AD249" s="10"/>
      <c r="AE249" s="10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</row>
    <row r="250" spans="1:171" x14ac:dyDescent="0.15">
      <c r="A250" s="101"/>
      <c r="B250" s="3"/>
      <c r="C250" s="5"/>
      <c r="D250" s="4"/>
      <c r="E250" s="5"/>
      <c r="F250" s="21"/>
      <c r="G250" s="6"/>
      <c r="H250" s="5"/>
      <c r="I250" s="5"/>
      <c r="J250" s="5"/>
      <c r="K250" s="5"/>
      <c r="L250" s="22"/>
      <c r="M250" s="8"/>
      <c r="N250" s="5"/>
      <c r="O250" s="5"/>
      <c r="P250" s="23"/>
      <c r="Q250" s="56"/>
      <c r="R250" s="10"/>
      <c r="S250" s="10"/>
      <c r="T250" s="111">
        <v>47547</v>
      </c>
      <c r="U250" s="112" t="s">
        <v>48</v>
      </c>
      <c r="V250" s="18"/>
      <c r="W250" s="10"/>
      <c r="AA250" s="10"/>
      <c r="AB250" s="10"/>
      <c r="AC250" s="10"/>
      <c r="AD250" s="10"/>
      <c r="AE250" s="10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</row>
    <row r="251" spans="1:171" x14ac:dyDescent="0.15">
      <c r="A251" s="101"/>
      <c r="B251" s="3"/>
      <c r="C251" s="5"/>
      <c r="D251" s="4"/>
      <c r="E251" s="5"/>
      <c r="F251" s="21"/>
      <c r="G251" s="6"/>
      <c r="H251" s="5"/>
      <c r="I251" s="5"/>
      <c r="J251" s="5"/>
      <c r="K251" s="5"/>
      <c r="L251" s="22"/>
      <c r="M251" s="8"/>
      <c r="N251" s="5"/>
      <c r="O251" s="5"/>
      <c r="P251" s="23"/>
      <c r="Q251" s="56"/>
      <c r="R251" s="10"/>
      <c r="S251" s="10"/>
      <c r="T251" s="111">
        <v>47592</v>
      </c>
      <c r="U251" s="112" t="s">
        <v>58</v>
      </c>
      <c r="V251" s="18"/>
      <c r="W251" s="10"/>
      <c r="AA251" s="10"/>
      <c r="AB251" s="10"/>
      <c r="AC251" s="10"/>
      <c r="AD251" s="10"/>
      <c r="AE251" s="10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</row>
    <row r="252" spans="1:171" x14ac:dyDescent="0.15">
      <c r="A252" s="101"/>
      <c r="B252" s="3"/>
      <c r="C252" s="5"/>
      <c r="D252" s="4"/>
      <c r="E252" s="5"/>
      <c r="F252" s="21"/>
      <c r="G252" s="6"/>
      <c r="H252" s="5"/>
      <c r="I252" s="5"/>
      <c r="J252" s="5"/>
      <c r="K252" s="5"/>
      <c r="L252" s="22"/>
      <c r="M252" s="8"/>
      <c r="N252" s="5"/>
      <c r="O252" s="5"/>
      <c r="P252" s="23"/>
      <c r="Q252" s="56"/>
      <c r="R252" s="10"/>
      <c r="S252" s="10"/>
      <c r="T252" s="111">
        <v>47604</v>
      </c>
      <c r="U252" s="112" t="s">
        <v>60</v>
      </c>
      <c r="V252" s="18"/>
      <c r="W252" s="10"/>
      <c r="AA252" s="10"/>
      <c r="AB252" s="10"/>
      <c r="AC252" s="10"/>
      <c r="AD252" s="10"/>
      <c r="AE252" s="10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</row>
    <row r="253" spans="1:171" x14ac:dyDescent="0.15">
      <c r="A253" s="101"/>
      <c r="B253" s="3"/>
      <c r="C253" s="5"/>
      <c r="D253" s="4"/>
      <c r="E253" s="5"/>
      <c r="F253" s="21"/>
      <c r="G253" s="6"/>
      <c r="H253" s="5"/>
      <c r="I253" s="5"/>
      <c r="J253" s="5"/>
      <c r="K253" s="5"/>
      <c r="L253" s="22"/>
      <c r="M253" s="8"/>
      <c r="N253" s="5"/>
      <c r="O253" s="5"/>
      <c r="P253" s="23"/>
      <c r="Q253" s="56"/>
      <c r="R253" s="10"/>
      <c r="S253" s="10"/>
      <c r="T253" s="111">
        <v>47654</v>
      </c>
      <c r="U253" s="112" t="s">
        <v>59</v>
      </c>
      <c r="V253" s="18"/>
      <c r="W253" s="10"/>
      <c r="AA253" s="10"/>
      <c r="AB253" s="10"/>
      <c r="AC253" s="10"/>
      <c r="AD253" s="10"/>
      <c r="AE253" s="10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</row>
    <row r="254" spans="1:171" x14ac:dyDescent="0.15">
      <c r="A254" s="101"/>
      <c r="B254" s="3"/>
      <c r="C254" s="5"/>
      <c r="D254" s="4"/>
      <c r="E254" s="5"/>
      <c r="F254" s="21"/>
      <c r="G254" s="6"/>
      <c r="H254" s="5"/>
      <c r="I254" s="5"/>
      <c r="J254" s="5"/>
      <c r="K254" s="5"/>
      <c r="L254" s="22"/>
      <c r="M254" s="8"/>
      <c r="N254" s="5"/>
      <c r="O254" s="5"/>
      <c r="P254" s="23"/>
      <c r="Q254" s="56"/>
      <c r="R254" s="10"/>
      <c r="S254" s="10"/>
      <c r="T254" s="111">
        <v>47802</v>
      </c>
      <c r="U254" s="112" t="s">
        <v>62</v>
      </c>
      <c r="V254" s="18"/>
      <c r="W254" s="10"/>
      <c r="AA254" s="10"/>
      <c r="AB254" s="10"/>
      <c r="AC254" s="10"/>
      <c r="AD254" s="10"/>
      <c r="AE254" s="10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</row>
    <row r="255" spans="1:171" x14ac:dyDescent="0.15">
      <c r="A255" s="101"/>
      <c r="B255" s="3"/>
      <c r="C255" s="5"/>
      <c r="D255" s="4"/>
      <c r="E255" s="5"/>
      <c r="F255" s="21"/>
      <c r="G255" s="6"/>
      <c r="H255" s="5"/>
      <c r="I255" s="5"/>
      <c r="J255" s="5"/>
      <c r="K255" s="5"/>
      <c r="L255" s="22"/>
      <c r="M255" s="8"/>
      <c r="N255" s="5"/>
      <c r="O255" s="5"/>
      <c r="P255" s="23"/>
      <c r="Q255" s="56"/>
      <c r="R255" s="10"/>
      <c r="S255" s="10"/>
      <c r="T255" s="111">
        <v>47842</v>
      </c>
      <c r="U255" s="112" t="s">
        <v>56</v>
      </c>
      <c r="V255" s="18"/>
      <c r="W255" s="10"/>
      <c r="AA255" s="10"/>
      <c r="AB255" s="10"/>
      <c r="AC255" s="10"/>
      <c r="AD255" s="10"/>
      <c r="AE255" s="10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</row>
    <row r="256" spans="1:171" x14ac:dyDescent="0.15">
      <c r="A256" s="101"/>
      <c r="B256" s="3"/>
      <c r="C256" s="5"/>
      <c r="D256" s="4"/>
      <c r="E256" s="5"/>
      <c r="F256" s="21"/>
      <c r="G256" s="6"/>
      <c r="H256" s="5"/>
      <c r="I256" s="5"/>
      <c r="J256" s="5"/>
      <c r="K256" s="5"/>
      <c r="L256" s="22"/>
      <c r="M256" s="8"/>
      <c r="N256" s="5"/>
      <c r="O256" s="5"/>
      <c r="P256" s="23"/>
      <c r="Q256" s="56"/>
      <c r="R256" s="10"/>
      <c r="S256" s="10"/>
      <c r="T256" s="111">
        <v>47849</v>
      </c>
      <c r="U256" s="112" t="s">
        <v>57</v>
      </c>
      <c r="V256" s="18"/>
      <c r="W256" s="10"/>
      <c r="AA256" s="10"/>
      <c r="AB256" s="10"/>
      <c r="AC256" s="10"/>
      <c r="AD256" s="10"/>
      <c r="AE256" s="10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</row>
    <row r="257" spans="1:173" x14ac:dyDescent="0.15">
      <c r="A257" s="101"/>
      <c r="B257" s="3"/>
      <c r="C257" s="5"/>
      <c r="D257" s="4"/>
      <c r="E257" s="5"/>
      <c r="F257" s="21"/>
      <c r="G257" s="6"/>
      <c r="H257" s="5"/>
      <c r="I257" s="5"/>
      <c r="J257" s="5"/>
      <c r="K257" s="5"/>
      <c r="L257" s="22"/>
      <c r="M257" s="8"/>
      <c r="N257" s="5"/>
      <c r="O257" s="5"/>
      <c r="P257" s="23"/>
      <c r="Q257" s="56"/>
      <c r="R257" s="10"/>
      <c r="S257" s="10"/>
      <c r="T257" s="111">
        <v>47903</v>
      </c>
      <c r="U257" s="112" t="s">
        <v>48</v>
      </c>
      <c r="V257" s="18"/>
      <c r="W257" s="10"/>
      <c r="AA257" s="10"/>
      <c r="AB257" s="10"/>
      <c r="AC257" s="10"/>
      <c r="AD257" s="10"/>
      <c r="AE257" s="10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</row>
    <row r="258" spans="1:173" x14ac:dyDescent="0.15">
      <c r="A258" s="101"/>
      <c r="B258" s="3"/>
      <c r="C258" s="5"/>
      <c r="D258" s="4"/>
      <c r="E258" s="5"/>
      <c r="F258" s="21"/>
      <c r="G258" s="6"/>
      <c r="H258" s="5"/>
      <c r="I258" s="5"/>
      <c r="J258" s="5"/>
      <c r="K258" s="5"/>
      <c r="L258" s="22"/>
      <c r="M258" s="8"/>
      <c r="N258" s="5"/>
      <c r="O258" s="5"/>
      <c r="P258" s="23"/>
      <c r="Q258" s="56"/>
      <c r="R258" s="47"/>
      <c r="S258" s="35"/>
      <c r="T258" s="111">
        <v>47904</v>
      </c>
      <c r="U258" s="112" t="s">
        <v>48</v>
      </c>
      <c r="V258" s="36"/>
      <c r="W258" s="35"/>
      <c r="X258" s="36"/>
      <c r="Y258" s="36"/>
      <c r="Z258" s="36"/>
      <c r="AA258" s="35"/>
      <c r="AB258" s="35"/>
      <c r="AC258" s="35"/>
      <c r="AD258" s="35"/>
      <c r="AE258" s="35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</row>
    <row r="259" spans="1:173" x14ac:dyDescent="0.15">
      <c r="A259" s="101"/>
      <c r="B259" s="3"/>
      <c r="C259" s="5"/>
      <c r="D259" s="4"/>
      <c r="E259" s="5"/>
      <c r="F259" s="21"/>
      <c r="G259" s="6"/>
      <c r="H259" s="5"/>
      <c r="I259" s="5"/>
      <c r="J259" s="5"/>
      <c r="K259" s="5"/>
      <c r="L259" s="22"/>
      <c r="M259" s="8"/>
      <c r="N259" s="5"/>
      <c r="O259" s="5"/>
      <c r="P259" s="23"/>
      <c r="Q259" s="56"/>
      <c r="R259" s="10"/>
      <c r="S259" s="10"/>
      <c r="T259" s="111">
        <v>47949</v>
      </c>
      <c r="U259" s="112" t="s">
        <v>58</v>
      </c>
      <c r="V259" s="18"/>
      <c r="W259" s="10"/>
      <c r="AA259" s="10"/>
      <c r="AB259" s="10"/>
      <c r="AC259" s="10"/>
      <c r="AD259" s="10"/>
      <c r="AE259" s="10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</row>
    <row r="260" spans="1:173" x14ac:dyDescent="0.15">
      <c r="A260" s="101"/>
      <c r="B260" s="3"/>
      <c r="C260" s="5"/>
      <c r="D260" s="4"/>
      <c r="E260" s="5"/>
      <c r="F260" s="21"/>
      <c r="G260" s="6"/>
      <c r="H260" s="5"/>
      <c r="I260" s="5"/>
      <c r="J260" s="5"/>
      <c r="K260" s="5"/>
      <c r="L260" s="22"/>
      <c r="M260" s="8"/>
      <c r="N260" s="5"/>
      <c r="O260" s="5"/>
      <c r="P260" s="23"/>
      <c r="Q260" s="56"/>
      <c r="R260" s="10"/>
      <c r="S260" s="10"/>
      <c r="T260" s="111">
        <v>47959</v>
      </c>
      <c r="U260" s="112" t="s">
        <v>49</v>
      </c>
      <c r="V260" s="18"/>
      <c r="W260" s="10"/>
      <c r="AA260" s="10"/>
      <c r="AB260" s="10"/>
      <c r="AC260" s="10"/>
      <c r="AD260" s="10"/>
      <c r="AE260" s="10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</row>
    <row r="261" spans="1:173" x14ac:dyDescent="0.15">
      <c r="A261" s="101"/>
      <c r="B261" s="3"/>
      <c r="C261" s="5"/>
      <c r="D261" s="4"/>
      <c r="E261" s="5"/>
      <c r="F261" s="21"/>
      <c r="G261" s="6"/>
      <c r="H261" s="5"/>
      <c r="I261" s="5"/>
      <c r="J261" s="5"/>
      <c r="K261" s="5"/>
      <c r="L261" s="22"/>
      <c r="M261" s="8"/>
      <c r="N261" s="5"/>
      <c r="O261" s="5"/>
      <c r="P261" s="23"/>
      <c r="Q261" s="56"/>
      <c r="R261" s="10"/>
      <c r="S261" s="10"/>
      <c r="T261" s="111">
        <v>47969</v>
      </c>
      <c r="U261" s="112" t="s">
        <v>60</v>
      </c>
      <c r="V261" s="18"/>
      <c r="W261" s="10"/>
      <c r="AA261" s="10"/>
      <c r="AB261" s="10"/>
      <c r="AC261" s="10"/>
      <c r="AD261" s="10"/>
      <c r="AE261" s="10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</row>
    <row r="262" spans="1:173" x14ac:dyDescent="0.15">
      <c r="A262" s="101"/>
      <c r="B262" s="3"/>
      <c r="C262" s="5"/>
      <c r="D262" s="4"/>
      <c r="E262" s="5"/>
      <c r="F262" s="21"/>
      <c r="G262" s="6"/>
      <c r="H262" s="5"/>
      <c r="I262" s="5"/>
      <c r="J262" s="5"/>
      <c r="K262" s="5"/>
      <c r="L262" s="22"/>
      <c r="M262" s="8"/>
      <c r="N262" s="5"/>
      <c r="O262" s="5"/>
      <c r="P262" s="23"/>
      <c r="Q262" s="56"/>
      <c r="R262" s="10"/>
      <c r="S262" s="10"/>
      <c r="T262" s="111">
        <v>48011</v>
      </c>
      <c r="U262" s="112" t="s">
        <v>59</v>
      </c>
      <c r="V262" s="18"/>
      <c r="W262" s="10"/>
      <c r="AA262" s="10"/>
      <c r="AB262" s="10"/>
      <c r="AC262" s="10"/>
      <c r="AD262" s="10"/>
      <c r="AE262" s="10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</row>
    <row r="263" spans="1:173" x14ac:dyDescent="0.15">
      <c r="A263" s="101"/>
      <c r="B263" s="3"/>
      <c r="C263" s="5"/>
      <c r="D263" s="4"/>
      <c r="E263" s="5"/>
      <c r="F263" s="21"/>
      <c r="G263" s="6"/>
      <c r="H263" s="5"/>
      <c r="I263" s="5"/>
      <c r="J263" s="5"/>
      <c r="K263" s="5"/>
      <c r="L263" s="22"/>
      <c r="M263" s="8"/>
      <c r="N263" s="5"/>
      <c r="O263" s="5"/>
      <c r="P263" s="23"/>
      <c r="Q263" s="56"/>
      <c r="R263" s="10"/>
      <c r="S263" s="10"/>
      <c r="T263" s="111">
        <v>48207</v>
      </c>
      <c r="U263" s="112" t="s">
        <v>56</v>
      </c>
      <c r="V263" s="18"/>
      <c r="W263" s="10"/>
      <c r="AA263" s="10"/>
      <c r="AB263" s="10"/>
      <c r="AC263" s="10"/>
      <c r="AD263" s="10"/>
      <c r="AE263" s="10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</row>
    <row r="264" spans="1:173" x14ac:dyDescent="0.15">
      <c r="A264" s="101"/>
      <c r="B264" s="3"/>
      <c r="C264" s="5"/>
      <c r="D264" s="4"/>
      <c r="E264" s="5"/>
      <c r="F264" s="21"/>
      <c r="G264" s="6"/>
      <c r="H264" s="5"/>
      <c r="I264" s="5"/>
      <c r="J264" s="5"/>
      <c r="K264" s="5"/>
      <c r="L264" s="22"/>
      <c r="M264" s="8"/>
      <c r="N264" s="5"/>
      <c r="O264" s="5"/>
      <c r="P264" s="23"/>
      <c r="Q264" s="56"/>
      <c r="R264" s="10"/>
      <c r="S264" s="10"/>
      <c r="T264" s="111">
        <v>48214</v>
      </c>
      <c r="U264" s="112" t="s">
        <v>57</v>
      </c>
      <c r="V264" s="18"/>
      <c r="W264" s="10"/>
      <c r="AA264" s="10"/>
      <c r="AB264" s="10"/>
      <c r="AC264" s="10"/>
      <c r="AD264" s="10"/>
      <c r="AE264" s="10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</row>
    <row r="265" spans="1:173" x14ac:dyDescent="0.15">
      <c r="A265" s="101"/>
      <c r="B265" s="3"/>
      <c r="C265" s="5"/>
      <c r="D265" s="4"/>
      <c r="E265" s="5"/>
      <c r="F265" s="21"/>
      <c r="G265" s="6"/>
      <c r="H265" s="5"/>
      <c r="I265" s="5"/>
      <c r="J265" s="5"/>
      <c r="K265" s="5"/>
      <c r="L265" s="22"/>
      <c r="M265" s="8"/>
      <c r="N265" s="5"/>
      <c r="O265" s="5"/>
      <c r="P265" s="23"/>
      <c r="Q265" s="56"/>
      <c r="R265" s="10"/>
      <c r="S265" s="10"/>
      <c r="T265" s="111">
        <v>48253</v>
      </c>
      <c r="U265" s="112" t="s">
        <v>48</v>
      </c>
      <c r="V265" s="18"/>
      <c r="W265" s="10"/>
      <c r="AA265" s="10"/>
      <c r="AB265" s="10"/>
      <c r="AC265" s="10"/>
      <c r="AD265" s="10"/>
      <c r="AE265" s="10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</row>
    <row r="266" spans="1:173" x14ac:dyDescent="0.15">
      <c r="A266" s="101"/>
      <c r="B266" s="3"/>
      <c r="C266" s="5"/>
      <c r="D266" s="4"/>
      <c r="E266" s="5"/>
      <c r="F266" s="21"/>
      <c r="G266" s="6"/>
      <c r="H266" s="5"/>
      <c r="I266" s="5"/>
      <c r="J266" s="5"/>
      <c r="K266" s="5"/>
      <c r="L266" s="22"/>
      <c r="M266" s="8"/>
      <c r="N266" s="5"/>
      <c r="O266" s="5"/>
      <c r="P266" s="23"/>
      <c r="Q266" s="56"/>
      <c r="R266" s="10"/>
      <c r="S266" s="10"/>
      <c r="T266" s="111">
        <v>48254</v>
      </c>
      <c r="U266" s="112" t="s">
        <v>48</v>
      </c>
      <c r="V266" s="18"/>
      <c r="W266" s="10"/>
      <c r="AA266" s="10"/>
      <c r="AB266" s="10"/>
      <c r="AC266" s="10"/>
      <c r="AD266" s="10"/>
      <c r="AE266" s="10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</row>
    <row r="267" spans="1:173" x14ac:dyDescent="0.15">
      <c r="A267" s="101"/>
      <c r="B267" s="3"/>
      <c r="C267" s="5"/>
      <c r="D267" s="4"/>
      <c r="E267" s="5"/>
      <c r="F267" s="21"/>
      <c r="G267" s="6"/>
      <c r="H267" s="5"/>
      <c r="I267" s="5"/>
      <c r="J267" s="5"/>
      <c r="K267" s="5"/>
      <c r="L267" s="22"/>
      <c r="M267" s="8"/>
      <c r="N267" s="5"/>
      <c r="O267" s="5"/>
      <c r="P267" s="23"/>
      <c r="Q267" s="56"/>
      <c r="R267" s="10"/>
      <c r="S267" s="10"/>
      <c r="T267" s="111">
        <v>48299</v>
      </c>
      <c r="U267" s="112" t="s">
        <v>58</v>
      </c>
      <c r="V267" s="18"/>
      <c r="W267" s="10"/>
      <c r="AA267" s="10"/>
      <c r="AB267" s="10"/>
      <c r="AC267" s="10"/>
      <c r="AD267" s="10"/>
      <c r="AE267" s="10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</row>
    <row r="268" spans="1:173" x14ac:dyDescent="0.15">
      <c r="A268" s="101"/>
      <c r="B268" s="3"/>
      <c r="C268" s="5"/>
      <c r="D268" s="4"/>
      <c r="E268" s="5"/>
      <c r="F268" s="21"/>
      <c r="G268" s="6"/>
      <c r="H268" s="5"/>
      <c r="I268" s="5"/>
      <c r="J268" s="5"/>
      <c r="K268" s="5"/>
      <c r="L268" s="22"/>
      <c r="M268" s="8"/>
      <c r="N268" s="5"/>
      <c r="O268" s="5"/>
      <c r="P268" s="23"/>
      <c r="Q268" s="56"/>
      <c r="R268" s="10"/>
      <c r="S268" s="10"/>
      <c r="T268" s="111">
        <v>48325</v>
      </c>
      <c r="U268" s="112" t="s">
        <v>49</v>
      </c>
      <c r="V268" s="18"/>
      <c r="W268" s="10"/>
      <c r="AA268" s="10"/>
      <c r="AB268" s="10"/>
      <c r="AC268" s="10"/>
      <c r="AD268" s="10"/>
      <c r="AE268" s="10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</row>
    <row r="269" spans="1:173" x14ac:dyDescent="0.15">
      <c r="A269" s="101"/>
      <c r="B269" s="3"/>
      <c r="C269" s="5"/>
      <c r="D269" s="4"/>
      <c r="E269" s="5"/>
      <c r="F269" s="21"/>
      <c r="G269" s="6"/>
      <c r="H269" s="5"/>
      <c r="I269" s="5"/>
      <c r="J269" s="5"/>
      <c r="K269" s="5"/>
      <c r="L269" s="22"/>
      <c r="M269" s="8"/>
      <c r="N269" s="5"/>
      <c r="O269" s="5"/>
      <c r="P269" s="23"/>
      <c r="Q269" s="56"/>
      <c r="R269" s="10"/>
      <c r="S269" s="10"/>
      <c r="T269" s="111">
        <v>48361</v>
      </c>
      <c r="U269" s="112" t="s">
        <v>59</v>
      </c>
      <c r="V269" s="18"/>
      <c r="W269" s="10"/>
      <c r="AA269" s="10"/>
      <c r="AB269" s="10"/>
      <c r="AC269" s="10"/>
      <c r="AD269" s="10"/>
      <c r="AE269" s="10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</row>
    <row r="270" spans="1:173" x14ac:dyDescent="0.15">
      <c r="A270" s="101"/>
      <c r="B270" s="3"/>
      <c r="C270" s="5"/>
      <c r="D270" s="4"/>
      <c r="E270" s="5"/>
      <c r="F270" s="21"/>
      <c r="G270" s="6"/>
      <c r="H270" s="5"/>
      <c r="I270" s="5"/>
      <c r="J270" s="5"/>
      <c r="K270" s="5"/>
      <c r="L270" s="22"/>
      <c r="M270" s="8"/>
      <c r="N270" s="5"/>
      <c r="O270" s="5"/>
      <c r="P270" s="23"/>
      <c r="Q270" s="56"/>
      <c r="R270" s="10"/>
      <c r="S270" s="10"/>
      <c r="T270" s="111">
        <v>48464</v>
      </c>
      <c r="U270" s="112" t="s">
        <v>53</v>
      </c>
      <c r="V270" s="18"/>
      <c r="W270" s="10"/>
      <c r="AA270" s="10"/>
      <c r="AB270" s="10"/>
      <c r="AC270" s="10"/>
      <c r="AD270" s="10"/>
      <c r="AE270" s="10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</row>
    <row r="271" spans="1:173" x14ac:dyDescent="0.15">
      <c r="A271" s="101"/>
      <c r="B271" s="3"/>
      <c r="C271" s="5"/>
      <c r="D271" s="4"/>
      <c r="E271" s="5"/>
      <c r="F271" s="21"/>
      <c r="G271" s="6"/>
      <c r="H271" s="5"/>
      <c r="I271" s="5"/>
      <c r="J271" s="5"/>
      <c r="K271" s="5"/>
      <c r="L271" s="22"/>
      <c r="M271" s="8"/>
      <c r="N271" s="5"/>
      <c r="O271" s="5"/>
      <c r="P271" s="23"/>
      <c r="Q271" s="56"/>
      <c r="R271" s="10"/>
      <c r="S271" s="10"/>
      <c r="T271" s="111">
        <v>48499</v>
      </c>
      <c r="U271" s="113" t="s">
        <v>50</v>
      </c>
      <c r="V271" s="18"/>
      <c r="W271" s="10"/>
      <c r="AA271" s="10"/>
      <c r="AB271" s="10"/>
      <c r="AC271" s="10"/>
      <c r="AD271" s="10"/>
      <c r="AE271" s="10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</row>
    <row r="272" spans="1:173" x14ac:dyDescent="0.15">
      <c r="A272" s="101"/>
      <c r="B272" s="3"/>
      <c r="C272" s="5"/>
      <c r="D272" s="4"/>
      <c r="E272" s="5"/>
      <c r="F272" s="21"/>
      <c r="G272" s="6"/>
      <c r="H272" s="5"/>
      <c r="I272" s="5"/>
      <c r="J272" s="5"/>
      <c r="K272" s="5"/>
      <c r="L272" s="22"/>
      <c r="M272" s="8"/>
      <c r="N272" s="5"/>
      <c r="O272" s="5"/>
      <c r="P272" s="23"/>
      <c r="Q272" s="56"/>
      <c r="R272" s="10"/>
      <c r="S272" s="10"/>
      <c r="T272" s="111">
        <v>48520</v>
      </c>
      <c r="U272" s="112" t="s">
        <v>54</v>
      </c>
      <c r="V272" s="18"/>
      <c r="W272" s="10"/>
      <c r="AA272" s="10"/>
      <c r="AB272" s="10"/>
      <c r="AC272" s="10"/>
      <c r="AD272" s="10"/>
      <c r="AE272" s="10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</row>
    <row r="273" spans="1:173" x14ac:dyDescent="0.15">
      <c r="A273" s="101"/>
      <c r="B273" s="3"/>
      <c r="C273" s="5"/>
      <c r="D273" s="4"/>
      <c r="E273" s="5"/>
      <c r="F273" s="21"/>
      <c r="G273" s="6"/>
      <c r="H273" s="5"/>
      <c r="I273" s="5"/>
      <c r="J273" s="5"/>
      <c r="K273" s="5"/>
      <c r="L273" s="22"/>
      <c r="M273" s="8"/>
      <c r="N273" s="5"/>
      <c r="O273" s="5"/>
      <c r="P273" s="23"/>
      <c r="Q273" s="56"/>
      <c r="R273" s="10"/>
      <c r="S273" s="10"/>
      <c r="T273" s="111">
        <v>48533</v>
      </c>
      <c r="U273" s="112" t="s">
        <v>62</v>
      </c>
      <c r="V273" s="18"/>
      <c r="W273" s="10"/>
      <c r="AA273" s="10"/>
      <c r="AB273" s="10"/>
      <c r="AC273" s="10"/>
      <c r="AD273" s="10"/>
      <c r="AE273" s="10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</row>
    <row r="274" spans="1:173" x14ac:dyDescent="0.15">
      <c r="A274" s="101"/>
      <c r="B274" s="3"/>
      <c r="C274" s="5"/>
      <c r="D274" s="4"/>
      <c r="E274" s="5"/>
      <c r="F274" s="21"/>
      <c r="G274" s="6"/>
      <c r="H274" s="5"/>
      <c r="I274" s="5"/>
      <c r="J274" s="5"/>
      <c r="K274" s="5"/>
      <c r="L274" s="22"/>
      <c r="M274" s="8"/>
      <c r="N274" s="5"/>
      <c r="O274" s="5"/>
      <c r="P274" s="23"/>
      <c r="Q274" s="56"/>
      <c r="R274" s="10"/>
      <c r="S274" s="10"/>
      <c r="T274" s="111">
        <v>48638</v>
      </c>
      <c r="U274" s="112" t="s">
        <v>48</v>
      </c>
      <c r="V274" s="18"/>
      <c r="W274" s="10"/>
      <c r="AA274" s="10"/>
      <c r="AB274" s="10"/>
      <c r="AC274" s="10"/>
      <c r="AD274" s="10"/>
      <c r="AE274" s="10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</row>
    <row r="275" spans="1:173" x14ac:dyDescent="0.15">
      <c r="A275" s="101"/>
      <c r="B275" s="3"/>
      <c r="C275" s="5"/>
      <c r="D275" s="4"/>
      <c r="E275" s="5"/>
      <c r="F275" s="21"/>
      <c r="G275" s="6"/>
      <c r="H275" s="5"/>
      <c r="I275" s="5"/>
      <c r="J275" s="5"/>
      <c r="K275" s="5"/>
      <c r="L275" s="22"/>
      <c r="M275" s="8"/>
      <c r="N275" s="5"/>
      <c r="O275" s="5"/>
      <c r="P275" s="23"/>
      <c r="Q275" s="56"/>
      <c r="R275" s="10"/>
      <c r="S275" s="10"/>
      <c r="T275" s="111">
        <v>48639</v>
      </c>
      <c r="U275" s="112" t="s">
        <v>48</v>
      </c>
      <c r="V275" s="18"/>
      <c r="W275" s="10"/>
      <c r="AA275" s="10"/>
      <c r="AB275" s="10"/>
      <c r="AC275" s="10"/>
      <c r="AD275" s="10"/>
      <c r="AE275" s="10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</row>
    <row r="276" spans="1:173" x14ac:dyDescent="0.15">
      <c r="A276" s="101"/>
      <c r="B276" s="3"/>
      <c r="C276" s="5"/>
      <c r="D276" s="4"/>
      <c r="E276" s="5"/>
      <c r="F276" s="21"/>
      <c r="G276" s="6"/>
      <c r="H276" s="5"/>
      <c r="I276" s="5"/>
      <c r="J276" s="5"/>
      <c r="K276" s="5"/>
      <c r="L276" s="22"/>
      <c r="M276" s="8"/>
      <c r="N276" s="5"/>
      <c r="O276" s="5"/>
      <c r="P276" s="23"/>
      <c r="Q276" s="56"/>
      <c r="R276" s="10"/>
      <c r="S276" s="10"/>
      <c r="T276" s="111">
        <v>48684</v>
      </c>
      <c r="U276" s="112" t="s">
        <v>58</v>
      </c>
      <c r="V276" s="18"/>
      <c r="W276" s="10"/>
      <c r="AA276" s="10"/>
      <c r="AB276" s="10"/>
      <c r="AC276" s="10"/>
      <c r="AD276" s="10"/>
      <c r="AE276" s="10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</row>
    <row r="277" spans="1:173" x14ac:dyDescent="0.15">
      <c r="A277" s="101"/>
      <c r="B277" s="3"/>
      <c r="C277" s="5"/>
      <c r="D277" s="4"/>
      <c r="E277" s="5"/>
      <c r="F277" s="21"/>
      <c r="G277" s="6"/>
      <c r="H277" s="5"/>
      <c r="I277" s="5"/>
      <c r="J277" s="5"/>
      <c r="K277" s="5"/>
      <c r="L277" s="22"/>
      <c r="M277" s="8"/>
      <c r="N277" s="5"/>
      <c r="O277" s="5"/>
      <c r="P277" s="23"/>
      <c r="Q277" s="56"/>
      <c r="R277" s="10"/>
      <c r="S277" s="10"/>
      <c r="T277" s="111">
        <v>48690</v>
      </c>
      <c r="U277" s="112" t="s">
        <v>49</v>
      </c>
      <c r="V277" s="18"/>
      <c r="W277" s="10"/>
      <c r="AA277" s="10"/>
      <c r="AB277" s="10"/>
      <c r="AC277" s="10"/>
      <c r="AD277" s="10"/>
      <c r="AE277" s="10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</row>
    <row r="278" spans="1:173" x14ac:dyDescent="0.15">
      <c r="A278" s="101"/>
      <c r="B278" s="3"/>
      <c r="C278" s="5"/>
      <c r="D278" s="4"/>
      <c r="E278" s="5"/>
      <c r="F278" s="21"/>
      <c r="G278" s="6"/>
      <c r="H278" s="5"/>
      <c r="I278" s="5"/>
      <c r="J278" s="5"/>
      <c r="K278" s="5"/>
      <c r="L278" s="22"/>
      <c r="M278" s="8"/>
      <c r="N278" s="5"/>
      <c r="O278" s="5"/>
      <c r="P278" s="23"/>
      <c r="Q278" s="56"/>
      <c r="R278" s="10"/>
      <c r="S278" s="10"/>
      <c r="T278" s="111">
        <v>48746</v>
      </c>
      <c r="U278" s="112" t="s">
        <v>59</v>
      </c>
      <c r="V278" s="18"/>
      <c r="W278" s="10"/>
      <c r="AA278" s="10"/>
      <c r="AB278" s="10"/>
      <c r="AC278" s="10"/>
      <c r="AD278" s="10"/>
      <c r="AE278" s="10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</row>
    <row r="279" spans="1:173" x14ac:dyDescent="0.15">
      <c r="A279" s="101"/>
      <c r="B279" s="3"/>
      <c r="C279" s="5"/>
      <c r="D279" s="4"/>
      <c r="E279" s="5"/>
      <c r="F279" s="21"/>
      <c r="G279" s="6"/>
      <c r="H279" s="5"/>
      <c r="I279" s="5"/>
      <c r="J279" s="5"/>
      <c r="K279" s="5"/>
      <c r="L279" s="22"/>
      <c r="M279" s="8"/>
      <c r="N279" s="5"/>
      <c r="O279" s="5"/>
      <c r="P279" s="23"/>
      <c r="Q279" s="56"/>
      <c r="R279" s="10"/>
      <c r="S279" s="10"/>
      <c r="T279" s="111">
        <v>48829</v>
      </c>
      <c r="U279" s="112" t="s">
        <v>61</v>
      </c>
      <c r="V279" s="18"/>
      <c r="W279" s="10"/>
      <c r="AA279" s="10"/>
      <c r="AB279" s="10"/>
      <c r="AC279" s="10"/>
      <c r="AD279" s="10"/>
      <c r="AE279" s="10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</row>
    <row r="280" spans="1:173" x14ac:dyDescent="0.15">
      <c r="A280" s="101"/>
      <c r="B280" s="3"/>
      <c r="C280" s="5"/>
      <c r="D280" s="4"/>
      <c r="E280" s="5"/>
      <c r="F280" s="21"/>
      <c r="G280" s="6"/>
      <c r="H280" s="5"/>
      <c r="I280" s="5"/>
      <c r="J280" s="5"/>
      <c r="K280" s="5"/>
      <c r="L280" s="22"/>
      <c r="M280" s="8"/>
      <c r="N280" s="5"/>
      <c r="O280" s="5"/>
      <c r="P280" s="23"/>
      <c r="Q280" s="56"/>
      <c r="R280" s="10"/>
      <c r="S280" s="10"/>
      <c r="T280" s="111">
        <v>48864</v>
      </c>
      <c r="U280" s="113" t="s">
        <v>50</v>
      </c>
      <c r="V280" s="18"/>
      <c r="W280" s="10"/>
      <c r="AA280" s="10"/>
      <c r="AB280" s="10"/>
      <c r="AC280" s="10"/>
      <c r="AD280" s="10"/>
      <c r="AE280" s="10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</row>
    <row r="281" spans="1:173" x14ac:dyDescent="0.15">
      <c r="A281" s="101"/>
      <c r="B281" s="3"/>
      <c r="C281" s="5"/>
      <c r="D281" s="4"/>
      <c r="E281" s="5"/>
      <c r="F281" s="21"/>
      <c r="G281" s="6"/>
      <c r="H281" s="5"/>
      <c r="I281" s="5"/>
      <c r="J281" s="5"/>
      <c r="K281" s="5"/>
      <c r="L281" s="22"/>
      <c r="M281" s="8"/>
      <c r="N281" s="5"/>
      <c r="O281" s="5"/>
      <c r="P281" s="23"/>
      <c r="Q281" s="56"/>
      <c r="R281" s="10"/>
      <c r="S281" s="10"/>
      <c r="T281" s="111">
        <v>48885</v>
      </c>
      <c r="U281" s="112" t="s">
        <v>54</v>
      </c>
      <c r="V281" s="18"/>
      <c r="W281" s="10"/>
      <c r="AA281" s="10"/>
      <c r="AB281" s="10"/>
      <c r="AC281" s="10"/>
      <c r="AD281" s="10"/>
      <c r="AE281" s="10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</row>
    <row r="282" spans="1:173" x14ac:dyDescent="0.15">
      <c r="A282" s="101"/>
      <c r="B282" s="3"/>
      <c r="C282" s="5"/>
      <c r="D282" s="4"/>
      <c r="E282" s="5"/>
      <c r="F282" s="21"/>
      <c r="G282" s="6"/>
      <c r="H282" s="5"/>
      <c r="I282" s="5"/>
      <c r="J282" s="5"/>
      <c r="K282" s="5"/>
      <c r="L282" s="22"/>
      <c r="M282" s="8"/>
      <c r="N282" s="5"/>
      <c r="O282" s="5"/>
      <c r="P282" s="23"/>
      <c r="Q282" s="56"/>
      <c r="R282" s="10"/>
      <c r="S282" s="10"/>
      <c r="T282" s="111">
        <v>48898</v>
      </c>
      <c r="U282" s="112" t="s">
        <v>55</v>
      </c>
      <c r="V282" s="18"/>
      <c r="W282" s="10"/>
      <c r="AA282" s="10"/>
      <c r="AB282" s="10"/>
      <c r="AC282" s="10"/>
      <c r="AD282" s="10"/>
      <c r="AE282" s="10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</row>
    <row r="283" spans="1:173" x14ac:dyDescent="0.15">
      <c r="A283" s="101"/>
      <c r="B283" s="3"/>
      <c r="C283" s="5"/>
      <c r="D283" s="4"/>
      <c r="E283" s="5"/>
      <c r="F283" s="21"/>
      <c r="G283" s="6"/>
      <c r="H283" s="5"/>
      <c r="I283" s="5"/>
      <c r="J283" s="5"/>
      <c r="K283" s="5"/>
      <c r="L283" s="22"/>
      <c r="M283" s="8"/>
      <c r="N283" s="5"/>
      <c r="O283" s="5"/>
      <c r="P283" s="23"/>
      <c r="Q283" s="56"/>
      <c r="R283" s="10"/>
      <c r="S283" s="10"/>
      <c r="T283" s="60"/>
      <c r="U283" s="20"/>
      <c r="V283" s="18"/>
      <c r="W283" s="10"/>
      <c r="AA283" s="10"/>
      <c r="AB283" s="10"/>
      <c r="AC283" s="10"/>
      <c r="AD283" s="10"/>
      <c r="AE283" s="10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</row>
    <row r="284" spans="1:173" x14ac:dyDescent="0.15">
      <c r="A284" s="101"/>
      <c r="B284" s="3"/>
      <c r="C284" s="5"/>
      <c r="D284" s="4"/>
      <c r="E284" s="5"/>
      <c r="F284" s="21"/>
      <c r="G284" s="6"/>
      <c r="H284" s="5"/>
      <c r="I284" s="5"/>
      <c r="J284" s="5"/>
      <c r="K284" s="5"/>
      <c r="L284" s="22"/>
      <c r="M284" s="8"/>
      <c r="N284" s="5"/>
      <c r="O284" s="5"/>
      <c r="P284" s="23"/>
      <c r="Q284" s="56"/>
      <c r="R284" s="10"/>
      <c r="S284" s="10"/>
      <c r="T284" s="60"/>
      <c r="U284" s="20"/>
      <c r="V284" s="18"/>
      <c r="W284" s="10"/>
      <c r="AA284" s="10"/>
      <c r="AB284" s="10"/>
      <c r="AC284" s="10"/>
      <c r="AD284" s="10"/>
      <c r="AE284" s="10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</row>
    <row r="285" spans="1:173" x14ac:dyDescent="0.15">
      <c r="A285" s="101"/>
      <c r="B285" s="3"/>
      <c r="C285" s="5"/>
      <c r="D285" s="4"/>
      <c r="E285" s="5"/>
      <c r="F285" s="21"/>
      <c r="G285" s="6"/>
      <c r="H285" s="5"/>
      <c r="I285" s="5"/>
      <c r="J285" s="5"/>
      <c r="K285" s="5"/>
      <c r="L285" s="22"/>
      <c r="M285" s="8"/>
      <c r="N285" s="5"/>
      <c r="O285" s="5"/>
      <c r="P285" s="23"/>
      <c r="Q285" s="56"/>
      <c r="R285" s="10"/>
      <c r="S285" s="10"/>
      <c r="T285" s="60"/>
      <c r="U285" s="20"/>
      <c r="V285" s="18"/>
      <c r="W285" s="10"/>
      <c r="X285" s="10"/>
      <c r="Y285" s="10"/>
      <c r="Z285" s="10"/>
      <c r="AA285" s="10"/>
      <c r="AB285" s="10"/>
      <c r="AC285" s="10"/>
      <c r="AD285" s="10"/>
      <c r="AE285" s="10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</row>
    <row r="286" spans="1:173" x14ac:dyDescent="0.15">
      <c r="A286" s="101"/>
      <c r="B286" s="3"/>
      <c r="C286" s="5"/>
      <c r="D286" s="4"/>
      <c r="E286" s="5"/>
      <c r="F286" s="21"/>
      <c r="G286" s="6"/>
      <c r="H286" s="5"/>
      <c r="I286" s="5"/>
      <c r="J286" s="5"/>
      <c r="K286" s="5"/>
      <c r="L286" s="22"/>
      <c r="M286" s="8"/>
      <c r="N286" s="5"/>
      <c r="O286" s="5"/>
      <c r="P286" s="23"/>
      <c r="Q286" s="56"/>
      <c r="R286" s="10"/>
      <c r="S286" s="35"/>
      <c r="T286" s="60"/>
      <c r="U286" s="20"/>
      <c r="V286" s="18"/>
      <c r="W286" s="35"/>
      <c r="X286" s="35"/>
      <c r="Y286" s="35"/>
      <c r="Z286" s="10"/>
      <c r="AA286" s="35"/>
      <c r="AB286" s="35"/>
      <c r="AC286" s="35"/>
      <c r="AD286" s="35"/>
      <c r="AE286" s="35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</row>
    <row r="287" spans="1:173" x14ac:dyDescent="0.15">
      <c r="A287" s="101"/>
      <c r="B287" s="3"/>
      <c r="C287" s="5"/>
      <c r="D287" s="4"/>
      <c r="E287" s="5"/>
      <c r="F287" s="21"/>
      <c r="G287" s="6"/>
      <c r="H287" s="5"/>
      <c r="I287" s="5"/>
      <c r="J287" s="5"/>
      <c r="K287" s="5"/>
      <c r="L287" s="22"/>
      <c r="M287" s="8"/>
      <c r="N287" s="5"/>
      <c r="O287" s="5"/>
      <c r="P287" s="23"/>
      <c r="Q287" s="56"/>
      <c r="R287" s="10"/>
      <c r="S287" s="10"/>
      <c r="T287" s="60"/>
      <c r="U287" s="20"/>
      <c r="V287" s="18"/>
      <c r="W287" s="10"/>
      <c r="X287" s="10"/>
      <c r="Y287" s="10"/>
      <c r="Z287" s="10"/>
      <c r="AA287" s="10"/>
      <c r="AB287" s="10"/>
      <c r="AC287" s="10"/>
      <c r="AD287" s="10"/>
      <c r="AE287" s="10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</row>
    <row r="288" spans="1:173" x14ac:dyDescent="0.15">
      <c r="A288" s="101"/>
      <c r="B288" s="3"/>
      <c r="C288" s="5"/>
      <c r="D288" s="4"/>
      <c r="E288" s="5"/>
      <c r="F288" s="21"/>
      <c r="G288" s="6"/>
      <c r="H288" s="5"/>
      <c r="I288" s="5"/>
      <c r="J288" s="5"/>
      <c r="K288" s="5"/>
      <c r="L288" s="22"/>
      <c r="M288" s="8"/>
      <c r="N288" s="5"/>
      <c r="O288" s="5"/>
      <c r="P288" s="23"/>
      <c r="Q288" s="56"/>
      <c r="R288" s="47"/>
      <c r="S288" s="35"/>
      <c r="T288" s="59"/>
      <c r="U288" s="48"/>
      <c r="V288" s="36"/>
      <c r="W288" s="35"/>
      <c r="X288" s="35"/>
      <c r="Y288" s="35"/>
      <c r="Z288" s="35"/>
      <c r="AA288" s="35"/>
      <c r="AB288" s="35"/>
      <c r="AC288" s="35"/>
      <c r="AD288" s="35"/>
      <c r="AE288" s="35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</row>
    <row r="289" spans="1:168" x14ac:dyDescent="0.15">
      <c r="A289" s="101"/>
      <c r="B289" s="3"/>
      <c r="C289" s="5"/>
      <c r="D289" s="4"/>
      <c r="E289" s="5"/>
      <c r="F289" s="21"/>
      <c r="G289" s="6"/>
      <c r="H289" s="5"/>
      <c r="I289" s="5"/>
      <c r="J289" s="5"/>
      <c r="K289" s="5"/>
      <c r="L289" s="22"/>
      <c r="M289" s="8"/>
      <c r="N289" s="5"/>
      <c r="O289" s="5"/>
      <c r="P289" s="23"/>
      <c r="Q289" s="56"/>
      <c r="R289" s="10"/>
      <c r="S289" s="10"/>
      <c r="T289" s="60"/>
      <c r="U289" s="20"/>
      <c r="V289" s="18"/>
      <c r="W289" s="10"/>
      <c r="X289" s="10"/>
      <c r="Y289" s="10"/>
      <c r="Z289" s="10"/>
      <c r="AA289" s="10"/>
      <c r="AB289" s="10"/>
      <c r="AC289" s="10"/>
      <c r="AD289" s="10"/>
      <c r="AE289" s="10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</row>
    <row r="290" spans="1:168" x14ac:dyDescent="0.15">
      <c r="A290" s="101"/>
      <c r="B290" s="3"/>
      <c r="C290" s="5"/>
      <c r="D290" s="4"/>
      <c r="E290" s="5"/>
      <c r="F290" s="21"/>
      <c r="G290" s="6"/>
      <c r="H290" s="5"/>
      <c r="I290" s="5"/>
      <c r="J290" s="5"/>
      <c r="K290" s="5"/>
      <c r="L290" s="22"/>
      <c r="M290" s="8"/>
      <c r="N290" s="5"/>
      <c r="O290" s="5"/>
      <c r="P290" s="23"/>
      <c r="Q290" s="56"/>
      <c r="R290" s="10"/>
      <c r="S290" s="10"/>
      <c r="T290" s="60"/>
      <c r="U290" s="20"/>
      <c r="V290" s="18"/>
      <c r="W290" s="10"/>
      <c r="X290" s="10"/>
      <c r="Y290" s="10"/>
      <c r="Z290" s="10"/>
      <c r="AA290" s="10"/>
      <c r="AB290" s="10"/>
      <c r="AC290" s="10"/>
      <c r="AD290" s="10"/>
      <c r="AE290" s="10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</row>
    <row r="291" spans="1:168" x14ac:dyDescent="0.15">
      <c r="A291" s="101"/>
      <c r="B291" s="3"/>
      <c r="C291" s="5"/>
      <c r="D291" s="4"/>
      <c r="E291" s="5"/>
      <c r="F291" s="21"/>
      <c r="G291" s="6"/>
      <c r="H291" s="5"/>
      <c r="I291" s="5"/>
      <c r="J291" s="5"/>
      <c r="K291" s="5"/>
      <c r="L291" s="22"/>
      <c r="M291" s="8"/>
      <c r="N291" s="5"/>
      <c r="O291" s="5"/>
      <c r="P291" s="23"/>
      <c r="Q291" s="56"/>
      <c r="R291" s="10"/>
      <c r="S291" s="10"/>
      <c r="T291" s="60"/>
      <c r="U291" s="20"/>
      <c r="V291" s="18"/>
      <c r="W291" s="10"/>
      <c r="X291" s="10"/>
      <c r="Y291" s="10"/>
      <c r="Z291" s="10"/>
      <c r="AA291" s="10"/>
      <c r="AB291" s="10"/>
      <c r="AC291" s="10"/>
      <c r="AD291" s="10"/>
      <c r="AE291" s="10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</row>
    <row r="292" spans="1:168" x14ac:dyDescent="0.15">
      <c r="A292" s="101"/>
      <c r="B292" s="3"/>
      <c r="C292" s="5"/>
      <c r="D292" s="4"/>
      <c r="E292" s="5"/>
      <c r="F292" s="21"/>
      <c r="G292" s="6"/>
      <c r="H292" s="5"/>
      <c r="I292" s="5"/>
      <c r="J292" s="5"/>
      <c r="K292" s="5"/>
      <c r="L292" s="22"/>
      <c r="M292" s="8"/>
      <c r="N292" s="5"/>
      <c r="O292" s="5"/>
      <c r="P292" s="23"/>
      <c r="Q292" s="56"/>
      <c r="R292" s="10"/>
      <c r="S292" s="10"/>
      <c r="T292" s="60"/>
      <c r="U292" s="20"/>
      <c r="V292" s="18"/>
      <c r="W292" s="10"/>
      <c r="X292" s="10"/>
      <c r="Y292" s="10"/>
      <c r="Z292" s="10"/>
      <c r="AA292" s="10"/>
      <c r="AB292" s="10"/>
      <c r="AC292" s="10"/>
      <c r="AD292" s="10"/>
      <c r="AE292" s="10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</row>
    <row r="293" spans="1:168" x14ac:dyDescent="0.15">
      <c r="A293" s="101"/>
      <c r="B293" s="3"/>
      <c r="C293" s="5"/>
      <c r="D293" s="4"/>
      <c r="E293" s="5"/>
      <c r="F293" s="21"/>
      <c r="G293" s="6"/>
      <c r="H293" s="5"/>
      <c r="I293" s="5"/>
      <c r="J293" s="5"/>
      <c r="K293" s="5"/>
      <c r="L293" s="22"/>
      <c r="M293" s="8"/>
      <c r="N293" s="5"/>
      <c r="O293" s="5"/>
      <c r="P293" s="23"/>
      <c r="Q293" s="56"/>
      <c r="R293" s="10"/>
      <c r="S293" s="10"/>
      <c r="T293" s="60"/>
      <c r="U293" s="20"/>
      <c r="V293" s="18"/>
      <c r="W293" s="10"/>
      <c r="X293" s="10"/>
      <c r="Y293" s="10"/>
      <c r="Z293" s="10"/>
      <c r="AA293" s="10"/>
      <c r="AB293" s="10"/>
      <c r="AC293" s="10"/>
      <c r="AD293" s="10"/>
      <c r="AE293" s="10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</row>
    <row r="294" spans="1:168" x14ac:dyDescent="0.15">
      <c r="A294" s="101"/>
      <c r="B294" s="3"/>
      <c r="C294" s="5"/>
      <c r="D294" s="4"/>
      <c r="E294" s="5"/>
      <c r="F294" s="21"/>
      <c r="G294" s="6"/>
      <c r="H294" s="5"/>
      <c r="I294" s="5"/>
      <c r="J294" s="5"/>
      <c r="K294" s="5"/>
      <c r="L294" s="22"/>
      <c r="M294" s="8"/>
      <c r="N294" s="5"/>
      <c r="O294" s="5"/>
      <c r="P294" s="23"/>
      <c r="Q294" s="56"/>
      <c r="R294" s="10"/>
      <c r="S294" s="10"/>
      <c r="T294" s="60"/>
      <c r="U294" s="20"/>
      <c r="V294" s="18"/>
      <c r="W294" s="10"/>
      <c r="X294" s="10"/>
      <c r="Y294" s="10"/>
      <c r="Z294" s="10"/>
      <c r="AA294" s="10"/>
      <c r="AB294" s="10"/>
      <c r="AC294" s="10"/>
      <c r="AD294" s="10"/>
      <c r="AE294" s="10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</row>
    <row r="295" spans="1:168" x14ac:dyDescent="0.15">
      <c r="A295" s="101"/>
      <c r="B295" s="3"/>
      <c r="C295" s="5"/>
      <c r="D295" s="4"/>
      <c r="E295" s="5"/>
      <c r="F295" s="21"/>
      <c r="G295" s="6"/>
      <c r="H295" s="5"/>
      <c r="I295" s="5"/>
      <c r="J295" s="5"/>
      <c r="K295" s="5"/>
      <c r="L295" s="22"/>
      <c r="M295" s="8"/>
      <c r="N295" s="5"/>
      <c r="O295" s="5"/>
      <c r="P295" s="23"/>
      <c r="Q295" s="56"/>
      <c r="R295" s="10"/>
      <c r="S295" s="10"/>
      <c r="T295" s="60"/>
      <c r="U295" s="20"/>
      <c r="V295" s="18"/>
      <c r="W295" s="10"/>
      <c r="X295" s="10"/>
      <c r="Y295" s="10"/>
      <c r="Z295" s="10"/>
      <c r="AA295" s="10"/>
      <c r="AB295" s="10"/>
      <c r="AC295" s="10"/>
      <c r="AD295" s="10"/>
      <c r="AE295" s="10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</row>
    <row r="296" spans="1:168" x14ac:dyDescent="0.15">
      <c r="A296" s="101"/>
      <c r="B296" s="3"/>
      <c r="C296" s="5"/>
      <c r="D296" s="4"/>
      <c r="E296" s="5"/>
      <c r="F296" s="21"/>
      <c r="G296" s="6"/>
      <c r="H296" s="5"/>
      <c r="I296" s="5"/>
      <c r="J296" s="5"/>
      <c r="K296" s="5"/>
      <c r="L296" s="22"/>
      <c r="M296" s="8"/>
      <c r="N296" s="5"/>
      <c r="O296" s="5"/>
      <c r="P296" s="23"/>
      <c r="Q296" s="56"/>
      <c r="R296" s="10"/>
      <c r="S296" s="10"/>
      <c r="T296" s="60"/>
      <c r="U296" s="20"/>
      <c r="V296" s="18"/>
      <c r="W296" s="10"/>
      <c r="X296" s="10"/>
      <c r="Y296" s="10"/>
      <c r="Z296" s="10"/>
      <c r="AA296" s="10"/>
      <c r="AB296" s="10"/>
      <c r="AC296" s="10"/>
      <c r="AD296" s="10"/>
      <c r="AE296" s="10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</row>
    <row r="297" spans="1:168" x14ac:dyDescent="0.15">
      <c r="A297" s="101"/>
      <c r="B297" s="3"/>
      <c r="C297" s="5"/>
      <c r="D297" s="4"/>
      <c r="E297" s="5"/>
      <c r="F297" s="21"/>
      <c r="G297" s="6"/>
      <c r="H297" s="5"/>
      <c r="I297" s="5"/>
      <c r="J297" s="5"/>
      <c r="K297" s="5"/>
      <c r="L297" s="22"/>
      <c r="M297" s="8"/>
      <c r="N297" s="5"/>
      <c r="O297" s="5"/>
      <c r="P297" s="23"/>
      <c r="Q297" s="56"/>
      <c r="R297" s="10"/>
      <c r="S297" s="10"/>
      <c r="T297" s="60"/>
      <c r="U297" s="25"/>
      <c r="V297" s="18"/>
      <c r="W297" s="10"/>
      <c r="X297" s="10"/>
      <c r="Y297" s="10"/>
      <c r="Z297" s="10"/>
      <c r="AA297" s="10"/>
      <c r="AB297" s="10"/>
      <c r="AC297" s="10"/>
      <c r="AD297" s="10"/>
      <c r="AE297" s="10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</row>
    <row r="298" spans="1:168" x14ac:dyDescent="0.15">
      <c r="A298" s="101"/>
      <c r="B298" s="3"/>
      <c r="C298" s="5"/>
      <c r="D298" s="4"/>
      <c r="E298" s="5"/>
      <c r="F298" s="21"/>
      <c r="G298" s="6"/>
      <c r="H298" s="5"/>
      <c r="I298" s="5"/>
      <c r="J298" s="5"/>
      <c r="K298" s="5"/>
      <c r="L298" s="22"/>
      <c r="M298" s="8"/>
      <c r="N298" s="5"/>
      <c r="O298" s="5"/>
      <c r="P298" s="23"/>
      <c r="Q298" s="56"/>
      <c r="R298" s="10"/>
      <c r="S298" s="10"/>
      <c r="T298" s="60"/>
      <c r="U298" s="20"/>
      <c r="V298" s="18"/>
      <c r="W298" s="10"/>
      <c r="X298" s="10"/>
      <c r="Y298" s="10"/>
      <c r="Z298" s="10"/>
      <c r="AA298" s="10"/>
      <c r="AB298" s="10"/>
      <c r="AC298" s="10"/>
      <c r="AD298" s="10"/>
      <c r="AE298" s="10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</row>
    <row r="299" spans="1:168" x14ac:dyDescent="0.15">
      <c r="A299" s="101"/>
      <c r="B299" s="3"/>
      <c r="C299" s="5"/>
      <c r="D299" s="4"/>
      <c r="E299" s="5"/>
      <c r="F299" s="21"/>
      <c r="G299" s="6"/>
      <c r="H299" s="5"/>
      <c r="I299" s="5"/>
      <c r="J299" s="5"/>
      <c r="K299" s="5"/>
      <c r="L299" s="22"/>
      <c r="M299" s="8"/>
      <c r="N299" s="5"/>
      <c r="O299" s="5"/>
      <c r="P299" s="23"/>
      <c r="Q299" s="56"/>
      <c r="R299" s="10"/>
      <c r="S299" s="10"/>
      <c r="T299" s="60"/>
      <c r="U299" s="20"/>
      <c r="V299" s="18"/>
      <c r="W299" s="10"/>
      <c r="X299" s="10"/>
      <c r="Y299" s="10"/>
      <c r="Z299" s="10"/>
      <c r="AA299" s="10"/>
      <c r="AB299" s="10"/>
      <c r="AC299" s="10"/>
      <c r="AD299" s="10"/>
      <c r="AE299" s="10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</row>
    <row r="300" spans="1:168" x14ac:dyDescent="0.15">
      <c r="A300" s="101"/>
      <c r="B300" s="3"/>
      <c r="C300" s="5"/>
      <c r="D300" s="4"/>
      <c r="E300" s="5"/>
      <c r="F300" s="21"/>
      <c r="G300" s="6"/>
      <c r="H300" s="5"/>
      <c r="I300" s="5"/>
      <c r="J300" s="5"/>
      <c r="K300" s="5"/>
      <c r="L300" s="22"/>
      <c r="M300" s="8"/>
      <c r="N300" s="5"/>
      <c r="O300" s="5"/>
      <c r="P300" s="23"/>
      <c r="Q300" s="56"/>
      <c r="R300" s="10"/>
      <c r="S300" s="10"/>
      <c r="T300" s="60"/>
      <c r="U300" s="20"/>
      <c r="V300" s="18"/>
      <c r="W300" s="10"/>
      <c r="X300" s="10"/>
      <c r="Y300" s="10"/>
      <c r="Z300" s="10"/>
      <c r="AA300" s="10"/>
      <c r="AB300" s="10"/>
      <c r="AC300" s="10"/>
      <c r="AD300" s="10"/>
      <c r="AE300" s="10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</row>
    <row r="301" spans="1:168" x14ac:dyDescent="0.15">
      <c r="A301" s="101"/>
      <c r="B301" s="3"/>
      <c r="C301" s="5"/>
      <c r="D301" s="4"/>
      <c r="E301" s="5"/>
      <c r="F301" s="21"/>
      <c r="G301" s="6"/>
      <c r="H301" s="5"/>
      <c r="I301" s="5"/>
      <c r="J301" s="5"/>
      <c r="K301" s="5"/>
      <c r="L301" s="22"/>
      <c r="M301" s="8"/>
      <c r="N301" s="5"/>
      <c r="O301" s="5"/>
      <c r="P301" s="23"/>
      <c r="Q301" s="56"/>
      <c r="R301" s="10"/>
      <c r="S301" s="10"/>
      <c r="T301" s="60"/>
      <c r="U301" s="20"/>
      <c r="V301" s="18"/>
      <c r="W301" s="10"/>
      <c r="X301" s="10"/>
      <c r="Y301" s="10"/>
      <c r="Z301" s="10"/>
      <c r="AA301" s="10"/>
      <c r="AB301" s="10"/>
      <c r="AC301" s="10"/>
      <c r="AD301" s="10"/>
      <c r="AE301" s="10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</row>
    <row r="302" spans="1:168" x14ac:dyDescent="0.15">
      <c r="A302" s="101"/>
      <c r="B302" s="3"/>
      <c r="C302" s="5"/>
      <c r="D302" s="4"/>
      <c r="E302" s="5"/>
      <c r="F302" s="21"/>
      <c r="G302" s="6"/>
      <c r="H302" s="5"/>
      <c r="I302" s="5"/>
      <c r="J302" s="5"/>
      <c r="K302" s="5"/>
      <c r="L302" s="22"/>
      <c r="M302" s="8"/>
      <c r="N302" s="5"/>
      <c r="O302" s="5"/>
      <c r="P302" s="23"/>
      <c r="Q302" s="56"/>
      <c r="R302" s="10"/>
      <c r="S302" s="10"/>
      <c r="T302" s="60"/>
      <c r="U302" s="20"/>
      <c r="V302" s="18"/>
      <c r="W302" s="10"/>
      <c r="X302" s="10"/>
      <c r="Y302" s="10"/>
      <c r="Z302" s="10"/>
      <c r="AA302" s="10"/>
      <c r="AB302" s="10"/>
      <c r="AC302" s="10"/>
      <c r="AD302" s="10"/>
      <c r="AE302" s="10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</row>
    <row r="303" spans="1:168" x14ac:dyDescent="0.15">
      <c r="A303" s="101"/>
      <c r="B303" s="3"/>
      <c r="C303" s="5"/>
      <c r="D303" s="4"/>
      <c r="E303" s="5"/>
      <c r="F303" s="21"/>
      <c r="G303" s="6"/>
      <c r="H303" s="5"/>
      <c r="I303" s="5"/>
      <c r="J303" s="5"/>
      <c r="K303" s="5"/>
      <c r="L303" s="22"/>
      <c r="M303" s="8"/>
      <c r="N303" s="5"/>
      <c r="O303" s="5"/>
      <c r="P303" s="23"/>
      <c r="Q303" s="56"/>
      <c r="R303" s="10"/>
      <c r="S303" s="10"/>
      <c r="T303" s="60"/>
      <c r="U303" s="20"/>
      <c r="V303" s="18"/>
      <c r="W303" s="10"/>
      <c r="X303" s="10"/>
      <c r="Y303" s="10"/>
      <c r="Z303" s="10"/>
      <c r="AA303" s="10"/>
      <c r="AB303" s="10"/>
      <c r="AC303" s="10"/>
      <c r="AD303" s="10"/>
      <c r="AE303" s="10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</row>
    <row r="304" spans="1:168" x14ac:dyDescent="0.15">
      <c r="A304" s="101"/>
      <c r="B304" s="3"/>
      <c r="C304" s="5"/>
      <c r="D304" s="4"/>
      <c r="E304" s="5"/>
      <c r="F304" s="21"/>
      <c r="G304" s="6"/>
      <c r="H304" s="5"/>
      <c r="I304" s="5"/>
      <c r="J304" s="5"/>
      <c r="K304" s="5"/>
      <c r="L304" s="22"/>
      <c r="M304" s="8"/>
      <c r="N304" s="5"/>
      <c r="O304" s="5"/>
      <c r="P304" s="23"/>
      <c r="Q304" s="56"/>
      <c r="R304" s="10"/>
      <c r="S304" s="10"/>
      <c r="T304" s="60"/>
      <c r="U304" s="20"/>
      <c r="V304" s="18"/>
      <c r="W304" s="10"/>
      <c r="X304" s="10"/>
      <c r="Y304" s="10"/>
      <c r="Z304" s="10"/>
      <c r="AA304" s="10"/>
      <c r="AB304" s="10"/>
      <c r="AC304" s="10"/>
      <c r="AD304" s="10"/>
      <c r="AE304" s="10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</row>
    <row r="305" spans="1:168" x14ac:dyDescent="0.15">
      <c r="A305" s="101"/>
      <c r="B305" s="3"/>
      <c r="C305" s="5"/>
      <c r="D305" s="4"/>
      <c r="E305" s="5"/>
      <c r="F305" s="21"/>
      <c r="G305" s="6"/>
      <c r="H305" s="5"/>
      <c r="I305" s="5"/>
      <c r="J305" s="5"/>
      <c r="K305" s="5"/>
      <c r="L305" s="22"/>
      <c r="M305" s="8"/>
      <c r="N305" s="5"/>
      <c r="O305" s="5"/>
      <c r="P305" s="23"/>
      <c r="Q305" s="56"/>
      <c r="R305" s="10"/>
      <c r="S305" s="10"/>
      <c r="T305" s="60"/>
      <c r="U305" s="20"/>
      <c r="V305" s="18"/>
      <c r="W305" s="10"/>
      <c r="X305" s="10"/>
      <c r="Y305" s="10"/>
      <c r="Z305" s="10"/>
      <c r="AA305" s="10"/>
      <c r="AB305" s="10"/>
      <c r="AC305" s="10"/>
      <c r="AD305" s="10"/>
      <c r="AE305" s="10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</row>
    <row r="306" spans="1:168" x14ac:dyDescent="0.15">
      <c r="A306" s="101"/>
      <c r="B306" s="3"/>
      <c r="C306" s="5"/>
      <c r="D306" s="4"/>
      <c r="E306" s="5"/>
      <c r="F306" s="21"/>
      <c r="G306" s="6"/>
      <c r="H306" s="5"/>
      <c r="I306" s="5"/>
      <c r="J306" s="5"/>
      <c r="K306" s="5"/>
      <c r="L306" s="22"/>
      <c r="M306" s="8"/>
      <c r="N306" s="5"/>
      <c r="O306" s="5"/>
      <c r="P306" s="23"/>
      <c r="Q306" s="56"/>
      <c r="R306" s="10"/>
      <c r="S306" s="10"/>
      <c r="T306" s="60"/>
      <c r="U306" s="25"/>
      <c r="V306" s="18"/>
      <c r="W306" s="10"/>
      <c r="X306" s="10"/>
      <c r="Y306" s="10"/>
      <c r="Z306" s="10"/>
      <c r="AA306" s="10"/>
      <c r="AB306" s="10"/>
      <c r="AC306" s="10"/>
      <c r="AD306" s="10"/>
      <c r="AE306" s="10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</row>
    <row r="307" spans="1:168" x14ac:dyDescent="0.15">
      <c r="A307" s="101"/>
      <c r="B307" s="3"/>
      <c r="C307" s="5"/>
      <c r="D307" s="4"/>
      <c r="E307" s="5"/>
      <c r="F307" s="21"/>
      <c r="G307" s="6"/>
      <c r="H307" s="5"/>
      <c r="I307" s="5"/>
      <c r="J307" s="5"/>
      <c r="K307" s="5"/>
      <c r="L307" s="22"/>
      <c r="M307" s="8"/>
      <c r="N307" s="5"/>
      <c r="O307" s="5"/>
      <c r="P307" s="23"/>
      <c r="Q307" s="56"/>
      <c r="R307" s="10"/>
      <c r="S307" s="10"/>
      <c r="T307" s="60"/>
      <c r="U307" s="20"/>
      <c r="V307" s="18"/>
      <c r="W307" s="10"/>
      <c r="X307" s="10"/>
      <c r="Y307" s="10"/>
      <c r="Z307" s="10"/>
      <c r="AA307" s="10"/>
      <c r="AB307" s="10"/>
      <c r="AC307" s="10"/>
      <c r="AD307" s="10"/>
      <c r="AE307" s="10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</row>
    <row r="308" spans="1:168" x14ac:dyDescent="0.15">
      <c r="A308" s="101"/>
      <c r="B308" s="3"/>
      <c r="C308" s="5"/>
      <c r="D308" s="4"/>
      <c r="E308" s="5"/>
      <c r="F308" s="21"/>
      <c r="G308" s="6"/>
      <c r="H308" s="5"/>
      <c r="I308" s="5"/>
      <c r="J308" s="5"/>
      <c r="K308" s="5"/>
      <c r="L308" s="22"/>
      <c r="M308" s="8"/>
      <c r="N308" s="5"/>
      <c r="O308" s="5"/>
      <c r="P308" s="23"/>
      <c r="Q308" s="56"/>
      <c r="R308" s="10"/>
      <c r="S308" s="10"/>
      <c r="T308" s="60"/>
      <c r="U308" s="20"/>
      <c r="V308" s="18"/>
      <c r="W308" s="10"/>
      <c r="X308" s="10"/>
      <c r="Y308" s="10"/>
      <c r="Z308" s="10"/>
      <c r="AA308" s="10"/>
      <c r="AB308" s="10"/>
      <c r="AC308" s="10"/>
      <c r="AD308" s="10"/>
      <c r="AE308" s="10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</row>
    <row r="309" spans="1:168" x14ac:dyDescent="0.15">
      <c r="A309" s="101"/>
      <c r="B309" s="3"/>
      <c r="C309" s="5"/>
      <c r="D309" s="4"/>
      <c r="E309" s="5"/>
      <c r="F309" s="21"/>
      <c r="G309" s="6"/>
      <c r="H309" s="5"/>
      <c r="I309" s="5"/>
      <c r="J309" s="5"/>
      <c r="K309" s="5"/>
      <c r="L309" s="22"/>
      <c r="M309" s="8"/>
      <c r="N309" s="5"/>
      <c r="O309" s="5"/>
      <c r="P309" s="23"/>
      <c r="Q309" s="56"/>
      <c r="R309" s="10"/>
      <c r="S309" s="10"/>
      <c r="T309" s="60"/>
      <c r="U309" s="20"/>
      <c r="V309" s="18"/>
      <c r="W309" s="10"/>
      <c r="X309" s="10"/>
      <c r="Y309" s="10"/>
      <c r="Z309" s="10"/>
      <c r="AA309" s="10"/>
      <c r="AB309" s="10"/>
      <c r="AC309" s="10"/>
      <c r="AD309" s="10"/>
      <c r="AE309" s="10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</row>
    <row r="310" spans="1:168" x14ac:dyDescent="0.15">
      <c r="A310" s="101"/>
      <c r="B310" s="3"/>
      <c r="C310" s="5"/>
      <c r="D310" s="4"/>
      <c r="E310" s="5"/>
      <c r="F310" s="21"/>
      <c r="G310" s="6"/>
      <c r="H310" s="5"/>
      <c r="I310" s="5"/>
      <c r="J310" s="5"/>
      <c r="K310" s="5"/>
      <c r="L310" s="22"/>
      <c r="M310" s="8"/>
      <c r="N310" s="5"/>
      <c r="O310" s="5"/>
      <c r="P310" s="23"/>
      <c r="Q310" s="56"/>
      <c r="R310" s="10"/>
      <c r="S310" s="10"/>
      <c r="T310" s="60"/>
      <c r="U310" s="20"/>
      <c r="V310" s="18"/>
      <c r="W310" s="10"/>
      <c r="X310" s="10"/>
      <c r="Y310" s="10"/>
      <c r="Z310" s="10"/>
      <c r="AA310" s="10"/>
      <c r="AB310" s="10"/>
      <c r="AC310" s="10"/>
      <c r="AD310" s="10"/>
      <c r="AE310" s="10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</row>
    <row r="311" spans="1:168" x14ac:dyDescent="0.15">
      <c r="A311" s="101"/>
      <c r="B311" s="3"/>
      <c r="C311" s="5"/>
      <c r="D311" s="4"/>
      <c r="E311" s="5"/>
      <c r="F311" s="21"/>
      <c r="G311" s="6"/>
      <c r="H311" s="5"/>
      <c r="I311" s="5"/>
      <c r="J311" s="5"/>
      <c r="K311" s="5"/>
      <c r="L311" s="22"/>
      <c r="M311" s="8"/>
      <c r="N311" s="5"/>
      <c r="O311" s="5"/>
      <c r="P311" s="23"/>
      <c r="Q311" s="56"/>
      <c r="R311" s="10"/>
      <c r="S311" s="10"/>
      <c r="T311" s="60"/>
      <c r="U311" s="20"/>
      <c r="V311" s="18"/>
      <c r="W311" s="10"/>
      <c r="X311" s="10"/>
      <c r="Y311" s="10"/>
      <c r="Z311" s="10"/>
      <c r="AA311" s="10"/>
      <c r="AB311" s="10"/>
      <c r="AC311" s="10"/>
      <c r="AD311" s="10"/>
      <c r="AE311" s="10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</row>
    <row r="312" spans="1:168" x14ac:dyDescent="0.15">
      <c r="A312" s="101"/>
      <c r="B312" s="3"/>
      <c r="C312" s="5"/>
      <c r="D312" s="4"/>
      <c r="E312" s="5"/>
      <c r="F312" s="21"/>
      <c r="G312" s="6"/>
      <c r="H312" s="5"/>
      <c r="I312" s="5"/>
      <c r="J312" s="5"/>
      <c r="K312" s="5"/>
      <c r="L312" s="22"/>
      <c r="M312" s="8"/>
      <c r="N312" s="5"/>
      <c r="O312" s="5"/>
      <c r="P312" s="23"/>
      <c r="Q312" s="56"/>
      <c r="R312" s="10"/>
      <c r="S312" s="10"/>
      <c r="T312" s="60"/>
      <c r="U312" s="20"/>
      <c r="V312" s="18"/>
      <c r="W312" s="10"/>
      <c r="X312" s="10"/>
      <c r="Y312" s="10"/>
      <c r="Z312" s="10"/>
      <c r="AA312" s="10"/>
      <c r="AB312" s="10"/>
      <c r="AC312" s="10"/>
      <c r="AD312" s="10"/>
      <c r="AE312" s="10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</row>
    <row r="313" spans="1:168" x14ac:dyDescent="0.15">
      <c r="A313" s="101"/>
      <c r="B313" s="3"/>
      <c r="C313" s="5"/>
      <c r="D313" s="4"/>
      <c r="E313" s="5"/>
      <c r="F313" s="21"/>
      <c r="G313" s="6"/>
      <c r="H313" s="5"/>
      <c r="I313" s="5"/>
      <c r="J313" s="5"/>
      <c r="K313" s="5"/>
      <c r="L313" s="22"/>
      <c r="M313" s="8"/>
      <c r="N313" s="5"/>
      <c r="O313" s="5"/>
      <c r="P313" s="23"/>
      <c r="Q313" s="56"/>
      <c r="R313" s="10"/>
      <c r="S313" s="10"/>
      <c r="T313" s="60"/>
      <c r="U313" s="20"/>
      <c r="V313" s="18"/>
      <c r="W313" s="10"/>
      <c r="X313" s="10"/>
      <c r="Y313" s="10"/>
      <c r="Z313" s="10"/>
      <c r="AA313" s="10"/>
      <c r="AB313" s="10"/>
      <c r="AC313" s="10"/>
      <c r="AD313" s="10"/>
      <c r="AE313" s="10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</row>
    <row r="314" spans="1:168" x14ac:dyDescent="0.15">
      <c r="A314" s="101"/>
      <c r="B314" s="3"/>
      <c r="C314" s="5"/>
      <c r="D314" s="4"/>
      <c r="E314" s="5"/>
      <c r="F314" s="21"/>
      <c r="G314" s="6"/>
      <c r="H314" s="5"/>
      <c r="I314" s="5"/>
      <c r="J314" s="5"/>
      <c r="K314" s="5"/>
      <c r="L314" s="22"/>
      <c r="M314" s="8"/>
      <c r="N314" s="5"/>
      <c r="O314" s="5"/>
      <c r="P314" s="23"/>
      <c r="Q314" s="56"/>
      <c r="R314" s="10"/>
      <c r="S314" s="10"/>
      <c r="T314" s="60"/>
      <c r="U314" s="20"/>
      <c r="V314" s="18"/>
      <c r="W314" s="10"/>
      <c r="X314" s="10"/>
      <c r="Y314" s="10"/>
      <c r="Z314" s="10"/>
      <c r="AA314" s="10"/>
      <c r="AB314" s="10"/>
      <c r="AC314" s="10"/>
      <c r="AD314" s="10"/>
      <c r="AE314" s="10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</row>
    <row r="315" spans="1:168" x14ac:dyDescent="0.15">
      <c r="A315" s="101"/>
      <c r="B315" s="3"/>
      <c r="C315" s="5"/>
      <c r="D315" s="4"/>
      <c r="E315" s="5"/>
      <c r="F315" s="21"/>
      <c r="G315" s="6"/>
      <c r="H315" s="5"/>
      <c r="I315" s="5"/>
      <c r="J315" s="5"/>
      <c r="K315" s="5"/>
      <c r="L315" s="22"/>
      <c r="M315" s="8"/>
      <c r="N315" s="5"/>
      <c r="O315" s="5"/>
      <c r="P315" s="23"/>
      <c r="Q315" s="56"/>
      <c r="R315" s="10"/>
      <c r="S315" s="10"/>
      <c r="T315" s="60"/>
      <c r="U315" s="20"/>
      <c r="V315" s="18"/>
      <c r="W315" s="10"/>
      <c r="X315" s="10"/>
      <c r="Y315" s="10"/>
      <c r="Z315" s="10"/>
      <c r="AA315" s="10"/>
      <c r="AB315" s="10"/>
      <c r="AC315" s="10"/>
      <c r="AD315" s="10"/>
      <c r="AE315" s="10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</row>
    <row r="316" spans="1:168" x14ac:dyDescent="0.15">
      <c r="A316" s="101"/>
      <c r="B316" s="3"/>
      <c r="C316" s="5"/>
      <c r="D316" s="4"/>
      <c r="E316" s="5"/>
      <c r="F316" s="21"/>
      <c r="G316" s="6"/>
      <c r="H316" s="5"/>
      <c r="I316" s="5"/>
      <c r="J316" s="5"/>
      <c r="K316" s="5"/>
      <c r="L316" s="22"/>
      <c r="M316" s="8"/>
      <c r="N316" s="5"/>
      <c r="O316" s="5"/>
      <c r="P316" s="23"/>
      <c r="Q316" s="56"/>
      <c r="R316" s="47"/>
      <c r="S316" s="10"/>
      <c r="T316" s="60"/>
      <c r="U316" s="25"/>
      <c r="V316" s="18"/>
      <c r="W316" s="10"/>
      <c r="X316" s="10"/>
      <c r="Y316" s="10"/>
      <c r="Z316" s="10"/>
      <c r="AA316" s="10"/>
      <c r="AB316" s="10"/>
      <c r="AC316" s="10"/>
      <c r="AD316" s="10"/>
      <c r="AE316" s="10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</row>
    <row r="317" spans="1:168" x14ac:dyDescent="0.15">
      <c r="A317" s="101"/>
      <c r="B317" s="3"/>
      <c r="C317" s="5"/>
      <c r="D317" s="4"/>
      <c r="E317" s="5"/>
      <c r="F317" s="21"/>
      <c r="G317" s="6"/>
      <c r="H317" s="5"/>
      <c r="I317" s="5"/>
      <c r="J317" s="5"/>
      <c r="K317" s="5"/>
      <c r="L317" s="22"/>
      <c r="M317" s="8"/>
      <c r="N317" s="5"/>
      <c r="O317" s="5"/>
      <c r="P317" s="23"/>
      <c r="Q317" s="56"/>
      <c r="R317" s="10"/>
      <c r="S317" s="10"/>
      <c r="T317" s="60"/>
      <c r="U317" s="20"/>
      <c r="V317" s="18"/>
      <c r="W317" s="10"/>
      <c r="X317" s="10"/>
      <c r="Y317" s="10"/>
      <c r="Z317" s="10"/>
      <c r="AA317" s="10"/>
      <c r="AB317" s="10"/>
      <c r="AC317" s="10"/>
      <c r="AD317" s="10"/>
      <c r="AE317" s="10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18"/>
      <c r="FK317" s="18"/>
      <c r="FL317" s="18"/>
    </row>
    <row r="318" spans="1:168" x14ac:dyDescent="0.15">
      <c r="A318" s="101"/>
      <c r="B318" s="3"/>
      <c r="C318" s="5"/>
      <c r="D318" s="4"/>
      <c r="E318" s="5"/>
      <c r="F318" s="21"/>
      <c r="G318" s="6"/>
      <c r="H318" s="5"/>
      <c r="I318" s="5"/>
      <c r="J318" s="5"/>
      <c r="K318" s="5"/>
      <c r="L318" s="22"/>
      <c r="M318" s="8"/>
      <c r="N318" s="5"/>
      <c r="O318" s="5"/>
      <c r="P318" s="23"/>
      <c r="Q318" s="56"/>
      <c r="R318" s="10"/>
      <c r="S318" s="10"/>
      <c r="T318" s="60"/>
      <c r="U318" s="20"/>
      <c r="V318" s="18"/>
      <c r="W318" s="10"/>
      <c r="X318" s="10"/>
      <c r="Y318" s="10"/>
      <c r="Z318" s="10"/>
      <c r="AA318" s="10"/>
      <c r="AB318" s="10"/>
      <c r="AC318" s="10"/>
      <c r="AD318" s="10"/>
      <c r="AE318" s="10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</row>
    <row r="319" spans="1:168" x14ac:dyDescent="0.15">
      <c r="A319" s="101"/>
      <c r="B319" s="3"/>
      <c r="C319" s="5"/>
      <c r="D319" s="4"/>
      <c r="E319" s="5"/>
      <c r="F319" s="21"/>
      <c r="G319" s="6"/>
      <c r="H319" s="5"/>
      <c r="I319" s="5"/>
      <c r="J319" s="5"/>
      <c r="K319" s="5"/>
      <c r="L319" s="22"/>
      <c r="M319" s="8"/>
      <c r="N319" s="5"/>
      <c r="O319" s="5"/>
      <c r="P319" s="23"/>
      <c r="Q319" s="56"/>
      <c r="R319" s="10"/>
      <c r="S319" s="10"/>
      <c r="T319" s="60"/>
      <c r="U319" s="20"/>
      <c r="V319" s="18"/>
      <c r="W319" s="10"/>
      <c r="X319" s="10"/>
      <c r="Y319" s="10"/>
      <c r="Z319" s="10"/>
      <c r="AA319" s="10"/>
      <c r="AB319" s="10"/>
      <c r="AC319" s="10"/>
      <c r="AD319" s="10"/>
      <c r="AE319" s="10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</row>
    <row r="320" spans="1:168" x14ac:dyDescent="0.15">
      <c r="A320" s="101"/>
      <c r="B320" s="3"/>
      <c r="C320" s="5"/>
      <c r="D320" s="4"/>
      <c r="E320" s="5"/>
      <c r="F320" s="21"/>
      <c r="G320" s="6"/>
      <c r="H320" s="5"/>
      <c r="I320" s="5"/>
      <c r="J320" s="5"/>
      <c r="K320" s="5"/>
      <c r="L320" s="22"/>
      <c r="M320" s="8"/>
      <c r="N320" s="5"/>
      <c r="O320" s="5"/>
      <c r="P320" s="23"/>
      <c r="Q320" s="56"/>
      <c r="R320" s="10"/>
      <c r="S320" s="10"/>
      <c r="T320" s="61"/>
      <c r="U320" s="19"/>
      <c r="V320" s="18"/>
      <c r="W320" s="10"/>
      <c r="X320" s="10"/>
      <c r="Y320" s="10"/>
      <c r="Z320" s="10"/>
      <c r="AA320" s="10"/>
      <c r="AB320" s="10"/>
      <c r="AC320" s="10"/>
      <c r="AD320" s="10"/>
      <c r="AE320" s="10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</row>
    <row r="321" spans="1:168" x14ac:dyDescent="0.15">
      <c r="A321" s="101"/>
      <c r="B321" s="3"/>
      <c r="C321" s="5"/>
      <c r="D321" s="4"/>
      <c r="E321" s="5"/>
      <c r="F321" s="21"/>
      <c r="G321" s="6"/>
      <c r="H321" s="5"/>
      <c r="I321" s="5"/>
      <c r="J321" s="5"/>
      <c r="K321" s="5"/>
      <c r="L321" s="22"/>
      <c r="M321" s="8"/>
      <c r="N321" s="5"/>
      <c r="O321" s="5"/>
      <c r="P321" s="23"/>
      <c r="Q321" s="56"/>
      <c r="R321" s="10"/>
      <c r="S321" s="10"/>
      <c r="T321" s="61"/>
      <c r="U321" s="19"/>
      <c r="V321" s="18"/>
      <c r="W321" s="10"/>
      <c r="X321" s="10"/>
      <c r="Y321" s="10"/>
      <c r="Z321" s="10"/>
      <c r="AA321" s="10"/>
      <c r="AB321" s="10"/>
      <c r="AC321" s="10"/>
      <c r="AD321" s="10"/>
      <c r="AE321" s="10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</row>
    <row r="322" spans="1:168" x14ac:dyDescent="0.15">
      <c r="A322" s="101"/>
      <c r="B322" s="3"/>
      <c r="C322" s="5"/>
      <c r="D322" s="4"/>
      <c r="E322" s="5"/>
      <c r="F322" s="21"/>
      <c r="G322" s="6"/>
      <c r="H322" s="5"/>
      <c r="I322" s="5"/>
      <c r="J322" s="5"/>
      <c r="K322" s="5"/>
      <c r="L322" s="22"/>
      <c r="M322" s="8"/>
      <c r="N322" s="5"/>
      <c r="O322" s="5"/>
      <c r="P322" s="23"/>
      <c r="Q322" s="56"/>
      <c r="R322" s="10"/>
      <c r="S322" s="10"/>
      <c r="T322" s="61"/>
      <c r="U322" s="19"/>
      <c r="V322" s="18"/>
      <c r="W322" s="10"/>
      <c r="X322" s="10"/>
      <c r="Y322" s="10"/>
      <c r="Z322" s="10"/>
      <c r="AA322" s="10"/>
      <c r="AB322" s="10"/>
      <c r="AC322" s="10"/>
      <c r="AD322" s="10"/>
      <c r="AE322" s="10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</row>
    <row r="323" spans="1:168" x14ac:dyDescent="0.15">
      <c r="A323" s="101"/>
      <c r="B323" s="3"/>
      <c r="C323" s="5"/>
      <c r="D323" s="4"/>
      <c r="E323" s="5"/>
      <c r="F323" s="21"/>
      <c r="G323" s="6"/>
      <c r="H323" s="5"/>
      <c r="I323" s="5"/>
      <c r="J323" s="5"/>
      <c r="K323" s="5"/>
      <c r="L323" s="22"/>
      <c r="M323" s="8"/>
      <c r="N323" s="5"/>
      <c r="O323" s="5"/>
      <c r="P323" s="23"/>
      <c r="Q323" s="56"/>
      <c r="R323" s="10"/>
      <c r="S323" s="10"/>
      <c r="T323" s="61"/>
      <c r="U323" s="19"/>
      <c r="V323" s="18"/>
      <c r="W323" s="10"/>
      <c r="X323" s="10"/>
      <c r="Y323" s="10"/>
      <c r="Z323" s="10"/>
      <c r="AA323" s="10"/>
      <c r="AB323" s="10"/>
      <c r="AC323" s="10"/>
      <c r="AD323" s="10"/>
      <c r="AE323" s="10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</row>
    <row r="324" spans="1:168" x14ac:dyDescent="0.15">
      <c r="A324" s="101"/>
      <c r="B324" s="3"/>
      <c r="C324" s="5"/>
      <c r="D324" s="4"/>
      <c r="E324" s="5"/>
      <c r="F324" s="21"/>
      <c r="G324" s="6"/>
      <c r="H324" s="5"/>
      <c r="I324" s="5"/>
      <c r="J324" s="5"/>
      <c r="K324" s="5"/>
      <c r="L324" s="22"/>
      <c r="M324" s="8"/>
      <c r="N324" s="5"/>
      <c r="O324" s="5"/>
      <c r="P324" s="23"/>
      <c r="Q324" s="56"/>
      <c r="R324" s="10"/>
      <c r="S324" s="10"/>
      <c r="T324" s="61"/>
      <c r="U324" s="19"/>
      <c r="V324" s="18"/>
      <c r="W324" s="10"/>
      <c r="X324" s="10"/>
      <c r="Y324" s="10"/>
      <c r="Z324" s="10"/>
      <c r="AA324" s="10"/>
      <c r="AB324" s="10"/>
      <c r="AC324" s="10"/>
      <c r="AD324" s="10"/>
      <c r="AE324" s="10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</row>
    <row r="325" spans="1:168" x14ac:dyDescent="0.15">
      <c r="A325" s="101"/>
      <c r="B325" s="3"/>
      <c r="C325" s="5"/>
      <c r="D325" s="4"/>
      <c r="E325" s="5"/>
      <c r="F325" s="21"/>
      <c r="G325" s="6"/>
      <c r="H325" s="5"/>
      <c r="I325" s="5"/>
      <c r="J325" s="5"/>
      <c r="K325" s="5"/>
      <c r="L325" s="22"/>
      <c r="M325" s="8"/>
      <c r="N325" s="5"/>
      <c r="O325" s="5"/>
      <c r="P325" s="23"/>
      <c r="Q325" s="56"/>
      <c r="R325" s="10"/>
      <c r="S325" s="10"/>
      <c r="T325" s="61"/>
      <c r="U325" s="19"/>
      <c r="V325" s="18"/>
      <c r="W325" s="10"/>
      <c r="X325" s="10"/>
      <c r="Y325" s="10"/>
      <c r="Z325" s="10"/>
      <c r="AA325" s="10"/>
      <c r="AB325" s="10"/>
      <c r="AC325" s="10"/>
      <c r="AD325" s="10"/>
      <c r="AE325" s="10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</row>
    <row r="326" spans="1:168" x14ac:dyDescent="0.15">
      <c r="A326" s="101"/>
      <c r="B326" s="3"/>
      <c r="C326" s="5"/>
      <c r="D326" s="4"/>
      <c r="E326" s="5"/>
      <c r="F326" s="21"/>
      <c r="G326" s="6"/>
      <c r="H326" s="5"/>
      <c r="I326" s="5"/>
      <c r="J326" s="5"/>
      <c r="K326" s="5"/>
      <c r="L326" s="22"/>
      <c r="M326" s="8"/>
      <c r="N326" s="5"/>
      <c r="O326" s="5"/>
      <c r="P326" s="23"/>
      <c r="Q326" s="56"/>
      <c r="R326" s="10"/>
      <c r="S326" s="10"/>
      <c r="T326" s="61"/>
      <c r="U326" s="19"/>
      <c r="V326" s="18"/>
      <c r="W326" s="10"/>
      <c r="X326" s="10"/>
      <c r="Y326" s="10"/>
      <c r="Z326" s="10"/>
      <c r="AA326" s="10"/>
      <c r="AB326" s="10"/>
      <c r="AC326" s="10"/>
      <c r="AD326" s="10"/>
      <c r="AE326" s="10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/>
      <c r="FH326" s="18"/>
      <c r="FI326" s="18"/>
      <c r="FJ326" s="18"/>
      <c r="FK326" s="18"/>
      <c r="FL326" s="18"/>
    </row>
    <row r="327" spans="1:168" x14ac:dyDescent="0.15">
      <c r="A327" s="101"/>
      <c r="B327" s="3"/>
      <c r="C327" s="5"/>
      <c r="D327" s="4"/>
      <c r="E327" s="5"/>
      <c r="F327" s="21"/>
      <c r="G327" s="6"/>
      <c r="H327" s="5"/>
      <c r="I327" s="5"/>
      <c r="J327" s="5"/>
      <c r="K327" s="5"/>
      <c r="L327" s="22"/>
      <c r="M327" s="8"/>
      <c r="N327" s="5"/>
      <c r="O327" s="5"/>
      <c r="P327" s="23"/>
      <c r="Q327" s="56"/>
      <c r="R327" s="10"/>
      <c r="S327" s="10"/>
      <c r="T327" s="61"/>
      <c r="U327" s="19"/>
      <c r="V327" s="18"/>
      <c r="W327" s="10"/>
      <c r="X327" s="10"/>
      <c r="Y327" s="10"/>
      <c r="Z327" s="10"/>
      <c r="AA327" s="10"/>
      <c r="AB327" s="10"/>
      <c r="AC327" s="10"/>
      <c r="AD327" s="10"/>
      <c r="AE327" s="10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</row>
    <row r="328" spans="1:168" x14ac:dyDescent="0.15">
      <c r="A328" s="101"/>
      <c r="B328" s="3"/>
      <c r="C328" s="5"/>
      <c r="D328" s="4"/>
      <c r="E328" s="5"/>
      <c r="F328" s="21"/>
      <c r="G328" s="6"/>
      <c r="H328" s="5"/>
      <c r="I328" s="5"/>
      <c r="J328" s="5"/>
      <c r="K328" s="5"/>
      <c r="L328" s="22"/>
      <c r="M328" s="8"/>
      <c r="N328" s="5"/>
      <c r="O328" s="5"/>
      <c r="P328" s="23"/>
      <c r="Q328" s="56"/>
      <c r="R328" s="10"/>
      <c r="S328" s="10"/>
      <c r="T328" s="61"/>
      <c r="U328" s="19"/>
      <c r="V328" s="18"/>
      <c r="W328" s="10"/>
      <c r="X328" s="10"/>
      <c r="Y328" s="10"/>
      <c r="Z328" s="10"/>
      <c r="AA328" s="10"/>
      <c r="AB328" s="10"/>
      <c r="AC328" s="10"/>
      <c r="AD328" s="10"/>
      <c r="AE328" s="10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</row>
    <row r="329" spans="1:168" x14ac:dyDescent="0.15">
      <c r="A329" s="101"/>
      <c r="B329" s="3"/>
      <c r="C329" s="5"/>
      <c r="D329" s="4"/>
      <c r="E329" s="5"/>
      <c r="F329" s="21"/>
      <c r="G329" s="6"/>
      <c r="H329" s="5"/>
      <c r="I329" s="5"/>
      <c r="J329" s="5"/>
      <c r="K329" s="5"/>
      <c r="L329" s="22"/>
      <c r="M329" s="8"/>
      <c r="N329" s="5"/>
      <c r="O329" s="5"/>
      <c r="P329" s="23"/>
      <c r="Q329" s="56"/>
      <c r="R329" s="10"/>
      <c r="S329" s="10"/>
      <c r="T329" s="61"/>
      <c r="U329" s="19"/>
      <c r="V329" s="18"/>
      <c r="W329" s="10"/>
      <c r="X329" s="10"/>
      <c r="Y329" s="10"/>
      <c r="Z329" s="10"/>
      <c r="AA329" s="10"/>
      <c r="AB329" s="10"/>
      <c r="AC329" s="10"/>
      <c r="AD329" s="10"/>
      <c r="AE329" s="10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</row>
    <row r="330" spans="1:168" x14ac:dyDescent="0.15">
      <c r="A330" s="101"/>
      <c r="B330" s="3"/>
      <c r="C330" s="5"/>
      <c r="D330" s="4"/>
      <c r="E330" s="5"/>
      <c r="F330" s="21"/>
      <c r="G330" s="6"/>
      <c r="H330" s="5"/>
      <c r="I330" s="5"/>
      <c r="J330" s="5"/>
      <c r="K330" s="5"/>
      <c r="L330" s="22"/>
      <c r="M330" s="8"/>
      <c r="N330" s="5"/>
      <c r="O330" s="5"/>
      <c r="P330" s="23"/>
      <c r="Q330" s="56"/>
      <c r="R330" s="10"/>
      <c r="S330" s="10"/>
      <c r="T330" s="61"/>
      <c r="U330" s="19"/>
      <c r="V330" s="18"/>
      <c r="W330" s="10"/>
      <c r="X330" s="10"/>
      <c r="Y330" s="10"/>
      <c r="Z330" s="10"/>
      <c r="AA330" s="10"/>
      <c r="AB330" s="10"/>
      <c r="AC330" s="10"/>
      <c r="AD330" s="10"/>
      <c r="AE330" s="10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</row>
    <row r="331" spans="1:168" x14ac:dyDescent="0.15">
      <c r="A331" s="101"/>
      <c r="B331" s="3"/>
      <c r="C331" s="5"/>
      <c r="D331" s="4"/>
      <c r="E331" s="5"/>
      <c r="F331" s="21"/>
      <c r="G331" s="6"/>
      <c r="H331" s="5"/>
      <c r="I331" s="5"/>
      <c r="J331" s="5"/>
      <c r="K331" s="5"/>
      <c r="L331" s="22"/>
      <c r="M331" s="8"/>
      <c r="N331" s="5"/>
      <c r="O331" s="5"/>
      <c r="P331" s="23"/>
      <c r="Q331" s="56"/>
      <c r="R331" s="10"/>
      <c r="S331" s="10"/>
      <c r="T331" s="61"/>
      <c r="U331" s="19"/>
      <c r="V331" s="18"/>
      <c r="W331" s="10"/>
      <c r="X331" s="10"/>
      <c r="Y331" s="10"/>
      <c r="Z331" s="10"/>
      <c r="AA331" s="10"/>
      <c r="AB331" s="10"/>
      <c r="AC331" s="10"/>
      <c r="AD331" s="10"/>
      <c r="AE331" s="10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</row>
    <row r="332" spans="1:168" x14ac:dyDescent="0.15">
      <c r="A332" s="101"/>
      <c r="B332" s="3"/>
      <c r="C332" s="5"/>
      <c r="D332" s="4"/>
      <c r="E332" s="5"/>
      <c r="F332" s="21"/>
      <c r="G332" s="6"/>
      <c r="H332" s="5"/>
      <c r="I332" s="5"/>
      <c r="J332" s="5"/>
      <c r="K332" s="5"/>
      <c r="L332" s="22"/>
      <c r="M332" s="8"/>
      <c r="N332" s="5"/>
      <c r="O332" s="5"/>
      <c r="P332" s="23"/>
      <c r="Q332" s="56"/>
      <c r="R332" s="10"/>
      <c r="S332" s="10"/>
      <c r="T332" s="61"/>
      <c r="U332" s="19"/>
      <c r="V332" s="18"/>
      <c r="W332" s="10"/>
      <c r="X332" s="10"/>
      <c r="Y332" s="10"/>
      <c r="Z332" s="10"/>
      <c r="AA332" s="10"/>
      <c r="AB332" s="10"/>
      <c r="AC332" s="10"/>
      <c r="AD332" s="10"/>
      <c r="AE332" s="10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</row>
    <row r="333" spans="1:168" x14ac:dyDescent="0.15">
      <c r="A333" s="101"/>
      <c r="B333" s="3"/>
      <c r="C333" s="5"/>
      <c r="D333" s="4"/>
      <c r="E333" s="5"/>
      <c r="F333" s="21"/>
      <c r="G333" s="6"/>
      <c r="H333" s="5"/>
      <c r="I333" s="5"/>
      <c r="J333" s="5"/>
      <c r="K333" s="5"/>
      <c r="L333" s="22"/>
      <c r="M333" s="8"/>
      <c r="N333" s="5"/>
      <c r="O333" s="5"/>
      <c r="P333" s="23"/>
      <c r="Q333" s="56"/>
      <c r="R333" s="10"/>
      <c r="S333" s="10"/>
      <c r="T333" s="61"/>
      <c r="U333" s="19"/>
      <c r="V333" s="18"/>
      <c r="W333" s="10"/>
      <c r="X333" s="10"/>
      <c r="Y333" s="10"/>
      <c r="Z333" s="10"/>
      <c r="AA333" s="10"/>
      <c r="AB333" s="10"/>
      <c r="AC333" s="10"/>
      <c r="AD333" s="10"/>
      <c r="AE333" s="10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</row>
    <row r="334" spans="1:168" x14ac:dyDescent="0.15">
      <c r="A334" s="101"/>
      <c r="B334" s="3"/>
      <c r="C334" s="5"/>
      <c r="D334" s="4"/>
      <c r="E334" s="5"/>
      <c r="F334" s="21"/>
      <c r="G334" s="6"/>
      <c r="H334" s="5"/>
      <c r="I334" s="5"/>
      <c r="J334" s="5"/>
      <c r="K334" s="5"/>
      <c r="L334" s="22"/>
      <c r="M334" s="8"/>
      <c r="N334" s="5"/>
      <c r="O334" s="5"/>
      <c r="P334" s="23"/>
      <c r="Q334" s="56"/>
      <c r="R334" s="10"/>
      <c r="S334" s="10"/>
      <c r="T334" s="61"/>
      <c r="U334" s="19"/>
      <c r="V334" s="18"/>
      <c r="W334" s="10"/>
      <c r="X334" s="10"/>
      <c r="Y334" s="10"/>
      <c r="Z334" s="10"/>
      <c r="AA334" s="10"/>
      <c r="AB334" s="10"/>
      <c r="AC334" s="10"/>
      <c r="AD334" s="10"/>
      <c r="AE334" s="10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</row>
    <row r="335" spans="1:168" x14ac:dyDescent="0.15">
      <c r="A335" s="101"/>
      <c r="B335" s="3"/>
      <c r="C335" s="5"/>
      <c r="D335" s="4"/>
      <c r="E335" s="5"/>
      <c r="F335" s="21"/>
      <c r="G335" s="6"/>
      <c r="H335" s="5"/>
      <c r="I335" s="5"/>
      <c r="J335" s="5"/>
      <c r="K335" s="5"/>
      <c r="L335" s="22"/>
      <c r="M335" s="8"/>
      <c r="N335" s="5"/>
      <c r="O335" s="5"/>
      <c r="P335" s="23"/>
      <c r="Q335" s="56"/>
      <c r="R335" s="10"/>
      <c r="S335" s="10"/>
      <c r="T335" s="61"/>
      <c r="U335" s="19"/>
      <c r="V335" s="18"/>
      <c r="W335" s="10"/>
      <c r="X335" s="10"/>
      <c r="Y335" s="10"/>
      <c r="Z335" s="10"/>
      <c r="AA335" s="10"/>
      <c r="AB335" s="10"/>
      <c r="AC335" s="10"/>
      <c r="AD335" s="10"/>
      <c r="AE335" s="10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</row>
    <row r="336" spans="1:168" x14ac:dyDescent="0.15">
      <c r="A336" s="101"/>
      <c r="B336" s="3"/>
      <c r="C336" s="5"/>
      <c r="D336" s="4"/>
      <c r="E336" s="5"/>
      <c r="F336" s="21"/>
      <c r="G336" s="6"/>
      <c r="H336" s="5"/>
      <c r="I336" s="5"/>
      <c r="J336" s="5"/>
      <c r="K336" s="5"/>
      <c r="L336" s="22"/>
      <c r="M336" s="8"/>
      <c r="N336" s="5"/>
      <c r="O336" s="5"/>
      <c r="P336" s="23"/>
      <c r="Q336" s="56"/>
      <c r="R336" s="10"/>
      <c r="S336" s="10"/>
      <c r="T336" s="61"/>
      <c r="U336" s="25"/>
      <c r="V336" s="18"/>
      <c r="W336" s="10"/>
      <c r="X336" s="10"/>
      <c r="Y336" s="10"/>
      <c r="Z336" s="10"/>
      <c r="AA336" s="10"/>
      <c r="AB336" s="10"/>
      <c r="AC336" s="10"/>
      <c r="AD336" s="10"/>
      <c r="AE336" s="10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</row>
    <row r="337" spans="1:173" x14ac:dyDescent="0.15">
      <c r="A337" s="101"/>
      <c r="B337" s="3"/>
      <c r="C337" s="5"/>
      <c r="D337" s="4"/>
      <c r="E337" s="5"/>
      <c r="F337" s="21"/>
      <c r="G337" s="6"/>
      <c r="H337" s="5"/>
      <c r="I337" s="5"/>
      <c r="J337" s="5"/>
      <c r="K337" s="5"/>
      <c r="L337" s="22"/>
      <c r="M337" s="8"/>
      <c r="N337" s="5"/>
      <c r="O337" s="5"/>
      <c r="P337" s="23"/>
      <c r="Q337" s="56"/>
      <c r="R337" s="10"/>
      <c r="S337" s="10"/>
      <c r="T337" s="61"/>
      <c r="U337" s="19"/>
      <c r="V337" s="18"/>
      <c r="W337" s="10"/>
      <c r="X337" s="10"/>
      <c r="Y337" s="10"/>
      <c r="Z337" s="10"/>
      <c r="AA337" s="10"/>
      <c r="AB337" s="10"/>
      <c r="AC337" s="10"/>
      <c r="AD337" s="10"/>
      <c r="AE337" s="10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</row>
    <row r="338" spans="1:173" x14ac:dyDescent="0.15">
      <c r="A338" s="101"/>
      <c r="B338" s="3"/>
      <c r="C338" s="5"/>
      <c r="D338" s="4"/>
      <c r="E338" s="5"/>
      <c r="F338" s="21"/>
      <c r="G338" s="6"/>
      <c r="H338" s="5"/>
      <c r="I338" s="5"/>
      <c r="J338" s="5"/>
      <c r="K338" s="5"/>
      <c r="L338" s="22"/>
      <c r="M338" s="8"/>
      <c r="N338" s="5"/>
      <c r="O338" s="5"/>
      <c r="P338" s="23"/>
      <c r="Q338" s="56"/>
      <c r="R338" s="10"/>
      <c r="S338" s="35"/>
      <c r="T338" s="61"/>
      <c r="U338" s="19"/>
      <c r="V338" s="35"/>
      <c r="W338" s="35"/>
      <c r="X338" s="35"/>
      <c r="Y338" s="35"/>
      <c r="Z338" s="10"/>
      <c r="AA338" s="35"/>
      <c r="AB338" s="35"/>
      <c r="AC338" s="35"/>
      <c r="AD338" s="35"/>
      <c r="AE338" s="35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</row>
    <row r="339" spans="1:173" x14ac:dyDescent="0.15">
      <c r="A339" s="101"/>
      <c r="B339" s="3"/>
      <c r="C339" s="5"/>
      <c r="D339" s="4"/>
      <c r="E339" s="5"/>
      <c r="F339" s="21"/>
      <c r="G339" s="6"/>
      <c r="H339" s="5"/>
      <c r="I339" s="5"/>
      <c r="J339" s="5"/>
      <c r="K339" s="5"/>
      <c r="L339" s="22"/>
      <c r="M339" s="8"/>
      <c r="N339" s="5"/>
      <c r="O339" s="5"/>
      <c r="P339" s="23"/>
      <c r="Q339" s="56"/>
      <c r="R339" s="10"/>
      <c r="S339" s="10"/>
      <c r="T339" s="61"/>
      <c r="U339" s="19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</row>
    <row r="340" spans="1:173" x14ac:dyDescent="0.15">
      <c r="A340" s="101"/>
      <c r="B340" s="3"/>
      <c r="C340" s="5"/>
      <c r="D340" s="4"/>
      <c r="E340" s="5"/>
      <c r="F340" s="21"/>
      <c r="G340" s="6"/>
      <c r="H340" s="5"/>
      <c r="I340" s="5"/>
      <c r="J340" s="5"/>
      <c r="K340" s="5"/>
      <c r="L340" s="22"/>
      <c r="M340" s="8"/>
      <c r="N340" s="5"/>
      <c r="O340" s="5"/>
      <c r="P340" s="23"/>
      <c r="Q340" s="56"/>
      <c r="R340" s="10"/>
      <c r="S340" s="10"/>
      <c r="T340" s="61"/>
      <c r="U340" s="19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</row>
    <row r="341" spans="1:173" x14ac:dyDescent="0.15">
      <c r="A341" s="101"/>
      <c r="B341" s="3"/>
      <c r="C341" s="5"/>
      <c r="D341" s="4"/>
      <c r="E341" s="5"/>
      <c r="F341" s="21"/>
      <c r="G341" s="6"/>
      <c r="H341" s="5"/>
      <c r="I341" s="5"/>
      <c r="J341" s="5"/>
      <c r="K341" s="5"/>
      <c r="L341" s="22"/>
      <c r="M341" s="8"/>
      <c r="N341" s="5"/>
      <c r="O341" s="5"/>
      <c r="P341" s="23"/>
      <c r="Q341" s="56"/>
      <c r="R341" s="10"/>
      <c r="S341" s="10"/>
      <c r="T341" s="61"/>
      <c r="U341" s="19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</row>
    <row r="342" spans="1:173" x14ac:dyDescent="0.15">
      <c r="A342" s="101"/>
      <c r="B342" s="3"/>
      <c r="C342" s="5"/>
      <c r="D342" s="4"/>
      <c r="E342" s="5"/>
      <c r="F342" s="21"/>
      <c r="G342" s="6"/>
      <c r="H342" s="5"/>
      <c r="I342" s="5"/>
      <c r="J342" s="5"/>
      <c r="K342" s="5"/>
      <c r="L342" s="22"/>
      <c r="M342" s="8"/>
      <c r="N342" s="5"/>
      <c r="O342" s="5"/>
      <c r="P342" s="23"/>
      <c r="Q342" s="56"/>
      <c r="R342" s="10"/>
      <c r="S342" s="10"/>
      <c r="T342" s="61"/>
      <c r="U342" s="19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</row>
    <row r="343" spans="1:173" x14ac:dyDescent="0.15">
      <c r="A343" s="101"/>
      <c r="B343" s="3"/>
      <c r="C343" s="5"/>
      <c r="D343" s="4"/>
      <c r="E343" s="5"/>
      <c r="F343" s="21"/>
      <c r="G343" s="6"/>
      <c r="H343" s="5"/>
      <c r="I343" s="5"/>
      <c r="J343" s="5"/>
      <c r="K343" s="5"/>
      <c r="L343" s="22"/>
      <c r="M343" s="8"/>
      <c r="N343" s="5"/>
      <c r="O343" s="5"/>
      <c r="P343" s="23"/>
      <c r="Q343" s="56"/>
      <c r="R343" s="10"/>
      <c r="S343" s="10"/>
      <c r="T343" s="61"/>
      <c r="U343" s="19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</row>
    <row r="344" spans="1:173" x14ac:dyDescent="0.15">
      <c r="A344" s="101"/>
      <c r="B344" s="3"/>
      <c r="C344" s="5"/>
      <c r="D344" s="4"/>
      <c r="E344" s="5"/>
      <c r="F344" s="21"/>
      <c r="G344" s="6"/>
      <c r="H344" s="5"/>
      <c r="I344" s="5"/>
      <c r="J344" s="5"/>
      <c r="K344" s="5"/>
      <c r="L344" s="22"/>
      <c r="M344" s="8"/>
      <c r="N344" s="5"/>
      <c r="O344" s="5"/>
      <c r="P344" s="23"/>
      <c r="Q344" s="56"/>
      <c r="R344" s="10"/>
      <c r="S344" s="10"/>
      <c r="T344" s="61"/>
      <c r="U344" s="19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</row>
    <row r="345" spans="1:173" x14ac:dyDescent="0.15">
      <c r="A345" s="101"/>
      <c r="B345" s="3"/>
      <c r="C345" s="5"/>
      <c r="D345" s="4"/>
      <c r="E345" s="5"/>
      <c r="F345" s="21"/>
      <c r="G345" s="6"/>
      <c r="H345" s="5"/>
      <c r="I345" s="5"/>
      <c r="J345" s="5"/>
      <c r="K345" s="5"/>
      <c r="L345" s="22"/>
      <c r="M345" s="8"/>
      <c r="N345" s="5"/>
      <c r="O345" s="5"/>
      <c r="P345" s="23"/>
      <c r="Q345" s="56"/>
      <c r="R345" s="10"/>
      <c r="S345" s="10"/>
      <c r="T345" s="61"/>
      <c r="U345" s="19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</row>
    <row r="346" spans="1:173" x14ac:dyDescent="0.15">
      <c r="A346" s="101"/>
      <c r="B346" s="3"/>
      <c r="C346" s="5"/>
      <c r="D346" s="4"/>
      <c r="E346" s="5"/>
      <c r="F346" s="21"/>
      <c r="G346" s="6"/>
      <c r="H346" s="5"/>
      <c r="I346" s="5"/>
      <c r="J346" s="5"/>
      <c r="K346" s="5"/>
      <c r="L346" s="22"/>
      <c r="M346" s="8"/>
      <c r="N346" s="5"/>
      <c r="O346" s="5"/>
      <c r="P346" s="23"/>
      <c r="Q346" s="56"/>
      <c r="R346" s="10"/>
      <c r="S346" s="10"/>
      <c r="T346" s="61"/>
      <c r="U346" s="25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</row>
    <row r="347" spans="1:173" x14ac:dyDescent="0.15">
      <c r="A347" s="101"/>
      <c r="B347" s="3"/>
      <c r="C347" s="5"/>
      <c r="D347" s="4"/>
      <c r="E347" s="5"/>
      <c r="F347" s="21"/>
      <c r="G347" s="6"/>
      <c r="H347" s="5"/>
      <c r="I347" s="5"/>
      <c r="J347" s="5"/>
      <c r="K347" s="5"/>
      <c r="L347" s="22"/>
      <c r="M347" s="8"/>
      <c r="N347" s="5"/>
      <c r="O347" s="5"/>
      <c r="P347" s="23"/>
      <c r="Q347" s="56"/>
      <c r="R347" s="10"/>
      <c r="S347" s="10"/>
      <c r="T347" s="61"/>
      <c r="U347" s="19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</row>
    <row r="348" spans="1:173" x14ac:dyDescent="0.15">
      <c r="A348" s="101"/>
      <c r="B348" s="3"/>
      <c r="C348" s="5"/>
      <c r="D348" s="4"/>
      <c r="E348" s="5"/>
      <c r="F348" s="21"/>
      <c r="G348" s="6"/>
      <c r="H348" s="5"/>
      <c r="I348" s="5"/>
      <c r="J348" s="5"/>
      <c r="K348" s="5"/>
      <c r="L348" s="22"/>
      <c r="M348" s="8"/>
      <c r="N348" s="5"/>
      <c r="O348" s="5"/>
      <c r="P348" s="23"/>
      <c r="Q348" s="56"/>
      <c r="R348" s="10"/>
      <c r="S348" s="10"/>
      <c r="T348" s="61"/>
      <c r="U348" s="19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</row>
    <row r="349" spans="1:173" x14ac:dyDescent="0.15">
      <c r="A349" s="101"/>
      <c r="B349" s="3"/>
      <c r="C349" s="5"/>
      <c r="D349" s="4"/>
      <c r="E349" s="5"/>
      <c r="F349" s="21"/>
      <c r="G349" s="6"/>
      <c r="H349" s="5"/>
      <c r="I349" s="5"/>
      <c r="J349" s="5"/>
      <c r="K349" s="5"/>
      <c r="L349" s="22"/>
      <c r="M349" s="8"/>
      <c r="N349" s="5"/>
      <c r="O349" s="5"/>
      <c r="P349" s="23"/>
      <c r="Q349" s="56"/>
      <c r="R349" s="47"/>
      <c r="S349" s="35"/>
      <c r="T349" s="62"/>
      <c r="U349" s="49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</row>
    <row r="350" spans="1:173" x14ac:dyDescent="0.15">
      <c r="A350" s="101"/>
      <c r="B350" s="3"/>
      <c r="C350" s="5"/>
      <c r="D350" s="4"/>
      <c r="E350" s="5"/>
      <c r="F350" s="21"/>
      <c r="G350" s="6"/>
      <c r="H350" s="5"/>
      <c r="I350" s="5"/>
      <c r="J350" s="5"/>
      <c r="K350" s="5"/>
      <c r="L350" s="22"/>
      <c r="M350" s="8"/>
      <c r="N350" s="5"/>
      <c r="O350" s="5"/>
      <c r="P350" s="23"/>
      <c r="Q350" s="56"/>
      <c r="R350" s="10"/>
      <c r="S350" s="10"/>
      <c r="T350" s="61"/>
      <c r="U350" s="19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</row>
    <row r="351" spans="1:173" x14ac:dyDescent="0.15">
      <c r="A351" s="101"/>
      <c r="B351" s="3"/>
      <c r="C351" s="5"/>
      <c r="D351" s="4"/>
      <c r="E351" s="5"/>
      <c r="F351" s="21"/>
      <c r="G351" s="6"/>
      <c r="H351" s="5"/>
      <c r="I351" s="5"/>
      <c r="J351" s="5"/>
      <c r="K351" s="5"/>
      <c r="L351" s="22"/>
      <c r="M351" s="8"/>
      <c r="N351" s="5"/>
      <c r="O351" s="5"/>
      <c r="P351" s="23"/>
      <c r="Q351" s="56"/>
      <c r="R351" s="10"/>
      <c r="S351" s="10"/>
      <c r="T351" s="61"/>
      <c r="U351" s="19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</row>
    <row r="352" spans="1:173" x14ac:dyDescent="0.15">
      <c r="A352" s="101"/>
      <c r="B352" s="3"/>
      <c r="C352" s="5"/>
      <c r="D352" s="4"/>
      <c r="E352" s="5"/>
      <c r="F352" s="21"/>
      <c r="G352" s="6"/>
      <c r="H352" s="5"/>
      <c r="I352" s="5"/>
      <c r="J352" s="5"/>
      <c r="K352" s="5"/>
      <c r="L352" s="22"/>
      <c r="M352" s="8"/>
      <c r="N352" s="5"/>
      <c r="O352" s="5"/>
      <c r="P352" s="23"/>
      <c r="Q352" s="56"/>
      <c r="R352" s="10"/>
      <c r="S352" s="10"/>
      <c r="T352" s="61"/>
      <c r="U352" s="19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</row>
    <row r="353" spans="1:168" x14ac:dyDescent="0.15">
      <c r="A353" s="101"/>
      <c r="B353" s="3"/>
      <c r="C353" s="5"/>
      <c r="D353" s="4"/>
      <c r="E353" s="5"/>
      <c r="F353" s="21"/>
      <c r="G353" s="6"/>
      <c r="H353" s="5"/>
      <c r="I353" s="5"/>
      <c r="J353" s="5"/>
      <c r="K353" s="5"/>
      <c r="L353" s="22"/>
      <c r="M353" s="8"/>
      <c r="N353" s="5"/>
      <c r="O353" s="5"/>
      <c r="P353" s="23"/>
      <c r="Q353" s="56"/>
      <c r="R353" s="10"/>
      <c r="S353" s="10"/>
      <c r="T353" s="61"/>
      <c r="U353" s="19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</row>
    <row r="354" spans="1:168" x14ac:dyDescent="0.15">
      <c r="A354" s="101"/>
      <c r="B354" s="3"/>
      <c r="C354" s="5"/>
      <c r="D354" s="4"/>
      <c r="E354" s="5"/>
      <c r="F354" s="21"/>
      <c r="G354" s="6"/>
      <c r="H354" s="5"/>
      <c r="I354" s="5"/>
      <c r="J354" s="5"/>
      <c r="K354" s="5"/>
      <c r="L354" s="22"/>
      <c r="M354" s="8"/>
      <c r="N354" s="5"/>
      <c r="O354" s="5"/>
      <c r="P354" s="23"/>
      <c r="Q354" s="56"/>
      <c r="R354" s="10"/>
      <c r="S354" s="10"/>
      <c r="T354" s="61"/>
      <c r="U354" s="19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</row>
    <row r="355" spans="1:168" x14ac:dyDescent="0.15">
      <c r="A355" s="101"/>
      <c r="B355" s="3"/>
      <c r="C355" s="5"/>
      <c r="D355" s="4"/>
      <c r="E355" s="5"/>
      <c r="F355" s="21"/>
      <c r="G355" s="6"/>
      <c r="H355" s="5"/>
      <c r="I355" s="5"/>
      <c r="J355" s="5"/>
      <c r="K355" s="5"/>
      <c r="L355" s="22"/>
      <c r="M355" s="8"/>
      <c r="N355" s="5"/>
      <c r="O355" s="5"/>
      <c r="P355" s="23"/>
      <c r="Q355" s="56"/>
      <c r="R355" s="10"/>
      <c r="S355" s="10"/>
      <c r="T355" s="61"/>
      <c r="U355" s="19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</row>
    <row r="356" spans="1:168" x14ac:dyDescent="0.15">
      <c r="A356" s="101"/>
      <c r="B356" s="3"/>
      <c r="C356" s="5"/>
      <c r="D356" s="4"/>
      <c r="E356" s="5"/>
      <c r="F356" s="21"/>
      <c r="G356" s="6"/>
      <c r="H356" s="5"/>
      <c r="I356" s="5"/>
      <c r="J356" s="5"/>
      <c r="K356" s="5"/>
      <c r="L356" s="22"/>
      <c r="M356" s="8"/>
      <c r="N356" s="5"/>
      <c r="O356" s="5"/>
      <c r="P356" s="23"/>
      <c r="Q356" s="56"/>
      <c r="R356" s="10"/>
      <c r="S356" s="10"/>
      <c r="T356" s="61"/>
      <c r="U356" s="25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</row>
    <row r="357" spans="1:168" x14ac:dyDescent="0.15">
      <c r="A357" s="101"/>
      <c r="B357" s="3"/>
      <c r="C357" s="5"/>
      <c r="D357" s="4"/>
      <c r="E357" s="5"/>
      <c r="F357" s="21"/>
      <c r="G357" s="6"/>
      <c r="H357" s="5"/>
      <c r="I357" s="5"/>
      <c r="J357" s="5"/>
      <c r="K357" s="5"/>
      <c r="L357" s="22"/>
      <c r="M357" s="8"/>
      <c r="N357" s="5"/>
      <c r="O357" s="5"/>
      <c r="P357" s="23"/>
      <c r="Q357" s="56"/>
      <c r="R357" s="10"/>
      <c r="S357" s="10"/>
      <c r="T357" s="61"/>
      <c r="U357" s="19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</row>
    <row r="358" spans="1:168" x14ac:dyDescent="0.15">
      <c r="A358" s="101"/>
      <c r="B358" s="3"/>
      <c r="C358" s="5"/>
      <c r="D358" s="4"/>
      <c r="E358" s="5"/>
      <c r="F358" s="21"/>
      <c r="G358" s="6"/>
      <c r="H358" s="5"/>
      <c r="I358" s="5"/>
      <c r="J358" s="5"/>
      <c r="K358" s="5"/>
      <c r="L358" s="22"/>
      <c r="M358" s="8"/>
      <c r="N358" s="5"/>
      <c r="O358" s="5"/>
      <c r="P358" s="23"/>
      <c r="Q358" s="56"/>
      <c r="R358" s="10"/>
      <c r="S358" s="10"/>
      <c r="T358" s="61"/>
      <c r="U358" s="19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</row>
    <row r="359" spans="1:168" x14ac:dyDescent="0.15">
      <c r="A359" s="101"/>
      <c r="B359" s="3"/>
      <c r="C359" s="5"/>
      <c r="D359" s="4"/>
      <c r="E359" s="5"/>
      <c r="F359" s="21"/>
      <c r="G359" s="6"/>
      <c r="H359" s="5"/>
      <c r="I359" s="5"/>
      <c r="J359" s="5"/>
      <c r="K359" s="5"/>
      <c r="L359" s="22"/>
      <c r="M359" s="8"/>
      <c r="N359" s="5"/>
      <c r="O359" s="5"/>
      <c r="P359" s="23"/>
      <c r="Q359" s="56"/>
      <c r="R359" s="10"/>
      <c r="S359" s="10"/>
      <c r="T359" s="61"/>
      <c r="U359" s="19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</row>
    <row r="360" spans="1:168" x14ac:dyDescent="0.15">
      <c r="A360" s="101"/>
      <c r="B360" s="3"/>
      <c r="C360" s="5"/>
      <c r="D360" s="4"/>
      <c r="E360" s="5"/>
      <c r="F360" s="21"/>
      <c r="G360" s="6"/>
      <c r="H360" s="5"/>
      <c r="I360" s="5"/>
      <c r="J360" s="5"/>
      <c r="K360" s="5"/>
      <c r="L360" s="22"/>
      <c r="M360" s="8"/>
      <c r="N360" s="5"/>
      <c r="O360" s="5"/>
      <c r="P360" s="23"/>
      <c r="Q360" s="56"/>
      <c r="R360" s="10"/>
      <c r="S360" s="10"/>
      <c r="T360" s="111"/>
      <c r="U360" s="112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</row>
    <row r="361" spans="1:168" x14ac:dyDescent="0.15">
      <c r="A361" s="101"/>
      <c r="B361" s="3"/>
      <c r="C361" s="5"/>
      <c r="D361" s="4"/>
      <c r="E361" s="5"/>
      <c r="F361" s="21"/>
      <c r="G361" s="6"/>
      <c r="H361" s="5"/>
      <c r="I361" s="5"/>
      <c r="J361" s="5"/>
      <c r="K361" s="5"/>
      <c r="L361" s="22"/>
      <c r="M361" s="8"/>
      <c r="N361" s="5"/>
      <c r="O361" s="5"/>
      <c r="P361" s="23"/>
      <c r="Q361" s="56"/>
      <c r="R361" s="10"/>
      <c r="S361" s="10"/>
      <c r="T361" s="111"/>
      <c r="U361" s="112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</row>
    <row r="362" spans="1:168" x14ac:dyDescent="0.15">
      <c r="A362" s="101"/>
      <c r="B362" s="3"/>
      <c r="C362" s="5"/>
      <c r="D362" s="4"/>
      <c r="E362" s="5"/>
      <c r="F362" s="21"/>
      <c r="G362" s="6"/>
      <c r="H362" s="5"/>
      <c r="I362" s="5"/>
      <c r="J362" s="5"/>
      <c r="K362" s="5"/>
      <c r="L362" s="22"/>
      <c r="M362" s="8"/>
      <c r="N362" s="5"/>
      <c r="O362" s="5"/>
      <c r="P362" s="23"/>
      <c r="Q362" s="56"/>
      <c r="R362" s="10"/>
      <c r="S362" s="10"/>
      <c r="T362" s="111"/>
      <c r="U362" s="112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</row>
    <row r="363" spans="1:168" x14ac:dyDescent="0.15">
      <c r="A363" s="101"/>
      <c r="B363" s="3"/>
      <c r="C363" s="5"/>
      <c r="D363" s="4"/>
      <c r="E363" s="5"/>
      <c r="F363" s="21"/>
      <c r="G363" s="6"/>
      <c r="H363" s="5"/>
      <c r="I363" s="5"/>
      <c r="J363" s="5"/>
      <c r="K363" s="5"/>
      <c r="L363" s="22"/>
      <c r="M363" s="8"/>
      <c r="N363" s="5"/>
      <c r="O363" s="5"/>
      <c r="P363" s="23"/>
      <c r="Q363" s="56"/>
      <c r="R363" s="10"/>
      <c r="S363" s="10"/>
      <c r="T363" s="111"/>
      <c r="U363" s="112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</row>
    <row r="364" spans="1:168" x14ac:dyDescent="0.15">
      <c r="A364" s="101"/>
      <c r="B364" s="3"/>
      <c r="C364" s="5"/>
      <c r="D364" s="4"/>
      <c r="E364" s="5"/>
      <c r="F364" s="21"/>
      <c r="G364" s="6"/>
      <c r="H364" s="5"/>
      <c r="I364" s="5"/>
      <c r="J364" s="5"/>
      <c r="K364" s="5"/>
      <c r="L364" s="22"/>
      <c r="M364" s="8"/>
      <c r="N364" s="5"/>
      <c r="O364" s="5"/>
      <c r="P364" s="23"/>
      <c r="Q364" s="56"/>
      <c r="R364" s="10"/>
      <c r="S364" s="10"/>
      <c r="T364" s="111"/>
      <c r="U364" s="112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</row>
    <row r="365" spans="1:168" x14ac:dyDescent="0.15">
      <c r="A365" s="101"/>
      <c r="B365" s="3"/>
      <c r="C365" s="5"/>
      <c r="D365" s="4"/>
      <c r="E365" s="5"/>
      <c r="F365" s="21"/>
      <c r="G365" s="6"/>
      <c r="H365" s="5"/>
      <c r="I365" s="5"/>
      <c r="J365" s="5"/>
      <c r="K365" s="5"/>
      <c r="L365" s="22"/>
      <c r="M365" s="8"/>
      <c r="N365" s="5"/>
      <c r="O365" s="5"/>
      <c r="P365" s="23"/>
      <c r="Q365" s="56"/>
      <c r="R365" s="10"/>
      <c r="S365" s="10"/>
      <c r="T365" s="111"/>
      <c r="U365" s="112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</row>
    <row r="366" spans="1:168" x14ac:dyDescent="0.15">
      <c r="A366" s="101"/>
      <c r="B366" s="3"/>
      <c r="C366" s="5"/>
      <c r="D366" s="4"/>
      <c r="E366" s="5"/>
      <c r="F366" s="21"/>
      <c r="G366" s="6"/>
      <c r="H366" s="5"/>
      <c r="I366" s="5"/>
      <c r="J366" s="5"/>
      <c r="K366" s="5"/>
      <c r="L366" s="22"/>
      <c r="M366" s="8"/>
      <c r="N366" s="5"/>
      <c r="O366" s="5"/>
      <c r="P366" s="23"/>
      <c r="Q366" s="56"/>
      <c r="R366" s="10"/>
      <c r="S366" s="10"/>
      <c r="T366" s="111"/>
      <c r="U366" s="112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</row>
    <row r="367" spans="1:168" x14ac:dyDescent="0.15">
      <c r="A367" s="101"/>
      <c r="B367" s="3"/>
      <c r="C367" s="5"/>
      <c r="D367" s="4"/>
      <c r="E367" s="5"/>
      <c r="F367" s="21"/>
      <c r="G367" s="6"/>
      <c r="H367" s="5"/>
      <c r="I367" s="5"/>
      <c r="J367" s="5"/>
      <c r="K367" s="5"/>
      <c r="L367" s="22"/>
      <c r="M367" s="8"/>
      <c r="N367" s="5"/>
      <c r="O367" s="5"/>
      <c r="P367" s="23"/>
      <c r="Q367" s="56"/>
      <c r="R367" s="10"/>
      <c r="S367" s="10"/>
      <c r="T367" s="111"/>
      <c r="U367" s="113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</row>
    <row r="368" spans="1:168" x14ac:dyDescent="0.15">
      <c r="A368" s="101"/>
      <c r="B368" s="3"/>
      <c r="C368" s="5"/>
      <c r="D368" s="4"/>
      <c r="E368" s="5"/>
      <c r="F368" s="21"/>
      <c r="G368" s="6"/>
      <c r="H368" s="5"/>
      <c r="I368" s="5"/>
      <c r="J368" s="5"/>
      <c r="K368" s="5"/>
      <c r="L368" s="22"/>
      <c r="M368" s="8"/>
      <c r="N368" s="5"/>
      <c r="O368" s="5"/>
      <c r="P368" s="23"/>
      <c r="Q368" s="56"/>
      <c r="R368" s="10"/>
      <c r="S368" s="10"/>
      <c r="T368" s="111"/>
      <c r="U368" s="112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</row>
    <row r="369" spans="1:173" x14ac:dyDescent="0.15">
      <c r="A369" s="101"/>
      <c r="B369" s="3"/>
      <c r="C369" s="5"/>
      <c r="D369" s="4"/>
      <c r="E369" s="5"/>
      <c r="F369" s="21"/>
      <c r="G369" s="6"/>
      <c r="H369" s="5"/>
      <c r="I369" s="5"/>
      <c r="J369" s="5"/>
      <c r="K369" s="5"/>
      <c r="L369" s="22"/>
      <c r="M369" s="8"/>
      <c r="N369" s="5"/>
      <c r="O369" s="5"/>
      <c r="P369" s="23"/>
      <c r="Q369" s="56"/>
      <c r="R369" s="10"/>
      <c r="S369" s="10"/>
      <c r="T369" s="111"/>
      <c r="U369" s="112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</row>
    <row r="370" spans="1:173" x14ac:dyDescent="0.15">
      <c r="A370" s="101"/>
      <c r="B370" s="3"/>
      <c r="C370" s="5"/>
      <c r="D370" s="4"/>
      <c r="E370" s="5"/>
      <c r="F370" s="21"/>
      <c r="G370" s="6"/>
      <c r="H370" s="5"/>
      <c r="I370" s="5"/>
      <c r="J370" s="5"/>
      <c r="K370" s="5"/>
      <c r="L370" s="22"/>
      <c r="M370" s="8"/>
      <c r="N370" s="5"/>
      <c r="O370" s="5"/>
      <c r="P370" s="23"/>
      <c r="Q370" s="56"/>
      <c r="R370" s="10"/>
      <c r="S370" s="10"/>
      <c r="T370" s="111"/>
      <c r="U370" s="112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</row>
    <row r="371" spans="1:173" x14ac:dyDescent="0.15">
      <c r="A371" s="101"/>
      <c r="B371" s="3"/>
      <c r="C371" s="5"/>
      <c r="D371" s="4"/>
      <c r="E371" s="5"/>
      <c r="F371" s="21"/>
      <c r="G371" s="6"/>
      <c r="H371" s="5"/>
      <c r="I371" s="5"/>
      <c r="J371" s="5"/>
      <c r="K371" s="5"/>
      <c r="L371" s="22"/>
      <c r="M371" s="8"/>
      <c r="N371" s="5"/>
      <c r="O371" s="5"/>
      <c r="P371" s="23"/>
      <c r="Q371" s="56"/>
      <c r="R371" s="10"/>
      <c r="S371" s="10"/>
      <c r="T371" s="111"/>
      <c r="U371" s="112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</row>
    <row r="372" spans="1:173" x14ac:dyDescent="0.15">
      <c r="A372" s="101"/>
      <c r="B372" s="3"/>
      <c r="C372" s="5"/>
      <c r="D372" s="4"/>
      <c r="E372" s="5"/>
      <c r="F372" s="21"/>
      <c r="G372" s="6"/>
      <c r="H372" s="5"/>
      <c r="I372" s="5"/>
      <c r="J372" s="5"/>
      <c r="K372" s="5"/>
      <c r="L372" s="22"/>
      <c r="M372" s="8"/>
      <c r="N372" s="5"/>
      <c r="O372" s="5"/>
      <c r="P372" s="23"/>
      <c r="Q372" s="56"/>
      <c r="R372" s="10"/>
      <c r="S372" s="10"/>
      <c r="T372" s="111"/>
      <c r="U372" s="112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</row>
    <row r="373" spans="1:173" x14ac:dyDescent="0.15">
      <c r="A373" s="101"/>
      <c r="B373" s="3"/>
      <c r="C373" s="5"/>
      <c r="D373" s="4"/>
      <c r="E373" s="5"/>
      <c r="F373" s="21"/>
      <c r="G373" s="6"/>
      <c r="H373" s="5"/>
      <c r="I373" s="5"/>
      <c r="J373" s="5"/>
      <c r="K373" s="5"/>
      <c r="L373" s="22"/>
      <c r="M373" s="8"/>
      <c r="N373" s="5"/>
      <c r="O373" s="5"/>
      <c r="P373" s="23"/>
      <c r="Q373" s="56"/>
      <c r="R373" s="10"/>
      <c r="S373" s="10"/>
      <c r="T373" s="111"/>
      <c r="U373" s="112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</row>
    <row r="374" spans="1:173" x14ac:dyDescent="0.15">
      <c r="A374" s="101"/>
      <c r="B374" s="3"/>
      <c r="C374" s="5"/>
      <c r="D374" s="4"/>
      <c r="E374" s="5"/>
      <c r="F374" s="21"/>
      <c r="G374" s="6"/>
      <c r="H374" s="5"/>
      <c r="I374" s="5"/>
      <c r="J374" s="5"/>
      <c r="K374" s="5"/>
      <c r="L374" s="22"/>
      <c r="M374" s="8"/>
      <c r="N374" s="5"/>
      <c r="O374" s="5"/>
      <c r="P374" s="23"/>
      <c r="Q374" s="56"/>
      <c r="R374" s="10"/>
      <c r="S374" s="16"/>
      <c r="T374" s="111"/>
      <c r="U374" s="112"/>
      <c r="V374" s="16"/>
      <c r="W374" s="16"/>
      <c r="X374" s="16"/>
      <c r="Y374" s="16"/>
      <c r="Z374" s="10"/>
      <c r="AA374" s="16"/>
      <c r="AB374" s="16"/>
      <c r="AC374" s="16"/>
      <c r="AD374" s="16"/>
      <c r="AE374" s="16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</row>
    <row r="375" spans="1:173" x14ac:dyDescent="0.15">
      <c r="A375" s="101"/>
      <c r="B375" s="3"/>
      <c r="C375" s="5"/>
      <c r="D375" s="4"/>
      <c r="E375" s="5"/>
      <c r="F375" s="21"/>
      <c r="G375" s="6"/>
      <c r="H375" s="5"/>
      <c r="I375" s="5"/>
      <c r="J375" s="5"/>
      <c r="K375" s="5"/>
      <c r="L375" s="22"/>
      <c r="M375" s="8"/>
      <c r="N375" s="5"/>
      <c r="O375" s="5"/>
      <c r="P375" s="23"/>
      <c r="Q375" s="56"/>
      <c r="R375" s="10"/>
      <c r="S375" s="50"/>
      <c r="T375" s="111"/>
      <c r="U375" s="112"/>
      <c r="V375" s="50"/>
      <c r="W375" s="50"/>
      <c r="X375" s="50"/>
      <c r="Y375" s="50"/>
      <c r="Z375" s="10"/>
      <c r="AA375" s="50"/>
      <c r="AB375" s="50"/>
      <c r="AC375" s="50"/>
      <c r="AD375" s="50"/>
      <c r="AE375" s="50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</row>
    <row r="376" spans="1:173" x14ac:dyDescent="0.15">
      <c r="A376" s="101"/>
      <c r="B376" s="3"/>
      <c r="C376" s="5"/>
      <c r="D376" s="4"/>
      <c r="E376" s="5"/>
      <c r="F376" s="21"/>
      <c r="G376" s="6"/>
      <c r="H376" s="5"/>
      <c r="I376" s="5"/>
      <c r="J376" s="5"/>
      <c r="K376" s="5"/>
      <c r="L376" s="22"/>
      <c r="M376" s="8"/>
      <c r="N376" s="5"/>
      <c r="O376" s="5"/>
      <c r="P376" s="23"/>
      <c r="Q376" s="56"/>
      <c r="R376" s="10"/>
      <c r="S376" s="17"/>
      <c r="T376" s="111"/>
      <c r="U376" s="112"/>
      <c r="V376" s="17"/>
      <c r="W376" s="17"/>
      <c r="X376" s="17"/>
      <c r="Y376" s="17"/>
      <c r="Z376" s="10"/>
      <c r="AA376" s="17"/>
      <c r="AB376" s="17"/>
      <c r="AC376" s="17"/>
      <c r="AD376" s="17"/>
      <c r="AE376" s="1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</row>
    <row r="377" spans="1:173" x14ac:dyDescent="0.15">
      <c r="A377" s="101"/>
      <c r="B377" s="3"/>
      <c r="C377" s="5"/>
      <c r="D377" s="4"/>
      <c r="E377" s="5"/>
      <c r="F377" s="21"/>
      <c r="G377" s="6"/>
      <c r="H377" s="5"/>
      <c r="I377" s="5"/>
      <c r="J377" s="5"/>
      <c r="K377" s="5"/>
      <c r="L377" s="22"/>
      <c r="M377" s="8"/>
      <c r="N377" s="5"/>
      <c r="O377" s="5"/>
      <c r="P377" s="23"/>
      <c r="Q377" s="56"/>
      <c r="R377" s="10"/>
      <c r="S377" s="51"/>
      <c r="T377" s="111"/>
      <c r="U377" s="112"/>
      <c r="V377" s="51"/>
      <c r="W377" s="51"/>
      <c r="X377" s="51"/>
      <c r="Y377" s="51"/>
      <c r="Z377" s="10"/>
      <c r="AA377" s="51"/>
      <c r="AB377" s="51"/>
      <c r="AC377" s="51"/>
      <c r="AD377" s="51"/>
      <c r="AE377" s="51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  <c r="FL377" s="36"/>
      <c r="FM377" s="36"/>
      <c r="FN377" s="36"/>
      <c r="FO377" s="36"/>
    </row>
    <row r="378" spans="1:173" x14ac:dyDescent="0.15">
      <c r="A378" s="102"/>
      <c r="B378" s="3"/>
      <c r="C378" s="5"/>
      <c r="D378" s="41"/>
      <c r="E378" s="5"/>
      <c r="F378" s="42"/>
      <c r="G378" s="6"/>
      <c r="H378" s="5"/>
      <c r="I378" s="43"/>
      <c r="J378" s="43"/>
      <c r="K378" s="5"/>
      <c r="L378" s="44"/>
      <c r="M378" s="45"/>
      <c r="N378" s="43"/>
      <c r="O378" s="43"/>
      <c r="P378" s="46"/>
      <c r="Q378" s="57"/>
      <c r="R378" s="10"/>
      <c r="S378" s="17"/>
      <c r="T378" s="111"/>
      <c r="U378" s="112"/>
      <c r="V378" s="17"/>
      <c r="W378" s="17"/>
      <c r="X378" s="17"/>
      <c r="Y378" s="17"/>
      <c r="Z378" s="10"/>
      <c r="AA378" s="17"/>
      <c r="AB378" s="17"/>
      <c r="AC378" s="17"/>
      <c r="AD378" s="17"/>
      <c r="AE378" s="1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</row>
    <row r="379" spans="1:173" x14ac:dyDescent="0.15">
      <c r="A379" s="101"/>
      <c r="B379" s="3"/>
      <c r="C379" s="5"/>
      <c r="D379" s="4"/>
      <c r="E379" s="5"/>
      <c r="F379" s="21"/>
      <c r="G379" s="6"/>
      <c r="H379" s="5"/>
      <c r="I379" s="5"/>
      <c r="J379" s="5"/>
      <c r="K379" s="5"/>
      <c r="L379" s="22"/>
      <c r="M379" s="8"/>
      <c r="N379" s="5"/>
      <c r="O379" s="5"/>
      <c r="P379" s="23"/>
      <c r="Q379" s="56"/>
      <c r="R379" s="47"/>
      <c r="S379" s="51"/>
      <c r="T379" s="111"/>
      <c r="U379" s="112"/>
      <c r="V379" s="51"/>
      <c r="W379" s="51"/>
      <c r="X379" s="51"/>
      <c r="Y379" s="51"/>
      <c r="Z379" s="35"/>
      <c r="AA379" s="51"/>
      <c r="AB379" s="51"/>
      <c r="AC379" s="51"/>
      <c r="AD379" s="51"/>
      <c r="AE379" s="51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</row>
    <row r="380" spans="1:173" x14ac:dyDescent="0.15">
      <c r="A380" s="101"/>
      <c r="B380" s="3"/>
      <c r="C380" s="5"/>
      <c r="D380" s="4"/>
      <c r="E380" s="5"/>
      <c r="F380" s="21"/>
      <c r="G380" s="6"/>
      <c r="H380" s="5"/>
      <c r="I380" s="5"/>
      <c r="J380" s="5"/>
      <c r="K380" s="5"/>
      <c r="L380" s="22"/>
      <c r="M380" s="8"/>
      <c r="N380" s="5"/>
      <c r="O380" s="5"/>
      <c r="P380" s="23"/>
      <c r="Q380" s="56"/>
      <c r="R380" s="10"/>
      <c r="S380" s="10"/>
      <c r="T380" s="111"/>
      <c r="U380" s="112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</row>
    <row r="381" spans="1:173" x14ac:dyDescent="0.15">
      <c r="A381" s="101"/>
      <c r="B381" s="3"/>
      <c r="C381" s="5"/>
      <c r="D381" s="4"/>
      <c r="E381" s="5"/>
      <c r="F381" s="21"/>
      <c r="G381" s="6"/>
      <c r="H381" s="5"/>
      <c r="I381" s="5"/>
      <c r="J381" s="5"/>
      <c r="K381" s="5"/>
      <c r="L381" s="22"/>
      <c r="M381" s="8"/>
      <c r="N381" s="5"/>
      <c r="O381" s="5"/>
      <c r="P381" s="23"/>
      <c r="Q381" s="56"/>
      <c r="R381" s="10"/>
      <c r="S381" s="10"/>
      <c r="T381" s="111"/>
      <c r="U381" s="112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</row>
    <row r="382" spans="1:173" x14ac:dyDescent="0.15">
      <c r="A382" s="101"/>
      <c r="B382" s="3"/>
      <c r="C382" s="5"/>
      <c r="D382" s="4"/>
      <c r="E382" s="5"/>
      <c r="F382" s="21"/>
      <c r="G382" s="6"/>
      <c r="H382" s="5"/>
      <c r="I382" s="5"/>
      <c r="J382" s="5"/>
      <c r="K382" s="5"/>
      <c r="L382" s="22"/>
      <c r="M382" s="8"/>
      <c r="N382" s="5"/>
      <c r="O382" s="5"/>
      <c r="P382" s="23"/>
      <c r="Q382" s="56"/>
      <c r="R382" s="10"/>
      <c r="S382" s="10"/>
      <c r="T382" s="111"/>
      <c r="U382" s="112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</row>
    <row r="383" spans="1:173" x14ac:dyDescent="0.15">
      <c r="A383" s="101"/>
      <c r="B383" s="3"/>
      <c r="C383" s="5"/>
      <c r="D383" s="4"/>
      <c r="E383" s="5"/>
      <c r="F383" s="21"/>
      <c r="G383" s="6"/>
      <c r="H383" s="5"/>
      <c r="I383" s="5"/>
      <c r="J383" s="5"/>
      <c r="K383" s="5"/>
      <c r="L383" s="22"/>
      <c r="M383" s="8"/>
      <c r="N383" s="5"/>
      <c r="O383" s="5"/>
      <c r="P383" s="23"/>
      <c r="Q383" s="56"/>
      <c r="R383" s="10"/>
      <c r="S383" s="10"/>
      <c r="T383" s="111"/>
      <c r="U383" s="112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</row>
    <row r="384" spans="1:173" x14ac:dyDescent="0.15">
      <c r="A384" s="101"/>
      <c r="B384" s="3"/>
      <c r="C384" s="5"/>
      <c r="D384" s="4"/>
      <c r="E384" s="5"/>
      <c r="F384" s="21"/>
      <c r="G384" s="6"/>
      <c r="H384" s="5"/>
      <c r="I384" s="5"/>
      <c r="J384" s="5"/>
      <c r="K384" s="5"/>
      <c r="L384" s="22"/>
      <c r="M384" s="8"/>
      <c r="N384" s="5"/>
      <c r="O384" s="5"/>
      <c r="P384" s="23"/>
      <c r="Q384" s="56"/>
      <c r="R384" s="10"/>
      <c r="S384" s="10"/>
      <c r="T384" s="111"/>
      <c r="U384" s="112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</row>
    <row r="385" spans="1:168" x14ac:dyDescent="0.15">
      <c r="A385" s="101"/>
      <c r="B385" s="3"/>
      <c r="C385" s="5"/>
      <c r="D385" s="4"/>
      <c r="E385" s="5"/>
      <c r="F385" s="21"/>
      <c r="G385" s="6"/>
      <c r="H385" s="5"/>
      <c r="I385" s="5"/>
      <c r="J385" s="5"/>
      <c r="K385" s="5"/>
      <c r="L385" s="22"/>
      <c r="M385" s="8"/>
      <c r="N385" s="5"/>
      <c r="O385" s="5"/>
      <c r="P385" s="23"/>
      <c r="Q385" s="56"/>
      <c r="R385" s="10"/>
      <c r="S385" s="35"/>
      <c r="T385" s="111"/>
      <c r="U385" s="112"/>
      <c r="V385" s="35"/>
      <c r="W385" s="35"/>
      <c r="X385" s="35"/>
      <c r="Y385" s="35"/>
      <c r="Z385" s="10"/>
      <c r="AA385" s="35"/>
      <c r="AB385" s="35"/>
      <c r="AC385" s="35"/>
      <c r="AD385" s="35"/>
      <c r="AE385" s="35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</row>
    <row r="386" spans="1:168" x14ac:dyDescent="0.15">
      <c r="A386" s="101"/>
      <c r="B386" s="3"/>
      <c r="C386" s="5"/>
      <c r="D386" s="4"/>
      <c r="E386" s="5"/>
      <c r="F386" s="21"/>
      <c r="G386" s="6"/>
      <c r="H386" s="5"/>
      <c r="I386" s="5"/>
      <c r="J386" s="5"/>
      <c r="K386" s="5"/>
      <c r="L386" s="22"/>
      <c r="M386" s="8"/>
      <c r="N386" s="5"/>
      <c r="O386" s="5"/>
      <c r="P386" s="23"/>
      <c r="Q386" s="56"/>
      <c r="R386" s="10"/>
      <c r="S386" s="10"/>
      <c r="T386" s="111"/>
      <c r="U386" s="112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</row>
    <row r="387" spans="1:168" x14ac:dyDescent="0.15">
      <c r="A387" s="101"/>
      <c r="B387" s="3"/>
      <c r="C387" s="5"/>
      <c r="D387" s="4"/>
      <c r="E387" s="5"/>
      <c r="F387" s="21"/>
      <c r="G387" s="6"/>
      <c r="H387" s="5"/>
      <c r="I387" s="5"/>
      <c r="J387" s="5"/>
      <c r="K387" s="5"/>
      <c r="L387" s="22"/>
      <c r="M387" s="8"/>
      <c r="N387" s="5"/>
      <c r="O387" s="5"/>
      <c r="P387" s="23"/>
      <c r="Q387" s="56"/>
      <c r="R387" s="10"/>
      <c r="S387" s="10"/>
      <c r="T387" s="111"/>
      <c r="U387" s="113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</row>
    <row r="388" spans="1:168" x14ac:dyDescent="0.15">
      <c r="A388" s="101"/>
      <c r="B388" s="3"/>
      <c r="C388" s="5"/>
      <c r="D388" s="4"/>
      <c r="E388" s="5"/>
      <c r="F388" s="21"/>
      <c r="G388" s="6"/>
      <c r="H388" s="5"/>
      <c r="I388" s="5"/>
      <c r="J388" s="5"/>
      <c r="K388" s="5"/>
      <c r="L388" s="22"/>
      <c r="M388" s="8"/>
      <c r="N388" s="5"/>
      <c r="O388" s="5"/>
      <c r="P388" s="23"/>
      <c r="Q388" s="56"/>
      <c r="R388" s="10"/>
      <c r="S388" s="10"/>
      <c r="T388" s="111"/>
      <c r="U388" s="112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</row>
    <row r="389" spans="1:168" x14ac:dyDescent="0.15">
      <c r="A389" s="101"/>
      <c r="B389" s="3"/>
      <c r="C389" s="5"/>
      <c r="D389" s="4"/>
      <c r="E389" s="5"/>
      <c r="F389" s="21"/>
      <c r="G389" s="6"/>
      <c r="H389" s="5"/>
      <c r="I389" s="5"/>
      <c r="J389" s="5"/>
      <c r="K389" s="5"/>
      <c r="L389" s="22"/>
      <c r="M389" s="8"/>
      <c r="N389" s="5"/>
      <c r="O389" s="5"/>
      <c r="P389" s="23"/>
      <c r="Q389" s="56"/>
      <c r="R389" s="10"/>
      <c r="S389" s="10"/>
      <c r="T389" s="111"/>
      <c r="U389" s="112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</row>
    <row r="390" spans="1:168" x14ac:dyDescent="0.15">
      <c r="A390" s="101"/>
      <c r="B390" s="3"/>
      <c r="C390" s="5"/>
      <c r="D390" s="4"/>
      <c r="E390" s="5"/>
      <c r="F390" s="21"/>
      <c r="G390" s="6"/>
      <c r="H390" s="5"/>
      <c r="I390" s="5"/>
      <c r="J390" s="5"/>
      <c r="K390" s="5"/>
      <c r="L390" s="22"/>
      <c r="M390" s="8"/>
      <c r="N390" s="5"/>
      <c r="O390" s="5"/>
      <c r="P390" s="23"/>
      <c r="Q390" s="56"/>
      <c r="R390" s="10"/>
      <c r="S390" s="10"/>
      <c r="T390" s="111"/>
      <c r="U390" s="112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</row>
    <row r="391" spans="1:168" x14ac:dyDescent="0.15">
      <c r="A391" s="101"/>
      <c r="B391" s="3"/>
      <c r="C391" s="5"/>
      <c r="D391" s="4"/>
      <c r="E391" s="5"/>
      <c r="F391" s="21"/>
      <c r="G391" s="6"/>
      <c r="H391" s="5"/>
      <c r="I391" s="5"/>
      <c r="J391" s="5"/>
      <c r="K391" s="5"/>
      <c r="L391" s="22"/>
      <c r="M391" s="8"/>
      <c r="N391" s="5"/>
      <c r="O391" s="5"/>
      <c r="P391" s="23"/>
      <c r="Q391" s="56"/>
      <c r="R391" s="10"/>
      <c r="S391" s="10"/>
      <c r="T391" s="111"/>
      <c r="U391" s="112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</row>
    <row r="392" spans="1:168" x14ac:dyDescent="0.15">
      <c r="A392" s="101"/>
      <c r="B392" s="3"/>
      <c r="C392" s="5"/>
      <c r="D392" s="4"/>
      <c r="E392" s="5"/>
      <c r="F392" s="21"/>
      <c r="G392" s="6"/>
      <c r="H392" s="5"/>
      <c r="I392" s="5"/>
      <c r="J392" s="5"/>
      <c r="K392" s="5"/>
      <c r="L392" s="22"/>
      <c r="M392" s="8"/>
      <c r="N392" s="5"/>
      <c r="O392" s="5"/>
      <c r="P392" s="23"/>
      <c r="Q392" s="56"/>
      <c r="R392" s="10"/>
      <c r="S392" s="10"/>
      <c r="T392" s="111"/>
      <c r="U392" s="112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</row>
    <row r="393" spans="1:168" x14ac:dyDescent="0.15">
      <c r="A393" s="101"/>
      <c r="B393" s="3"/>
      <c r="C393" s="5"/>
      <c r="D393" s="4"/>
      <c r="E393" s="5"/>
      <c r="F393" s="21"/>
      <c r="G393" s="6"/>
      <c r="H393" s="5"/>
      <c r="I393" s="5"/>
      <c r="J393" s="5"/>
      <c r="K393" s="5"/>
      <c r="L393" s="22"/>
      <c r="M393" s="8"/>
      <c r="N393" s="5"/>
      <c r="O393" s="5"/>
      <c r="P393" s="23"/>
      <c r="Q393" s="56"/>
      <c r="R393" s="10"/>
      <c r="S393" s="10"/>
      <c r="T393" s="111"/>
      <c r="U393" s="112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</row>
    <row r="394" spans="1:168" x14ac:dyDescent="0.15">
      <c r="A394" s="101"/>
      <c r="B394" s="3"/>
      <c r="C394" s="5"/>
      <c r="D394" s="4"/>
      <c r="E394" s="5"/>
      <c r="F394" s="21"/>
      <c r="G394" s="6"/>
      <c r="H394" s="5"/>
      <c r="I394" s="5"/>
      <c r="J394" s="5"/>
      <c r="K394" s="5"/>
      <c r="L394" s="22"/>
      <c r="M394" s="8"/>
      <c r="N394" s="5"/>
      <c r="O394" s="5"/>
      <c r="P394" s="23"/>
      <c r="Q394" s="56"/>
      <c r="R394" s="10"/>
      <c r="S394" s="10"/>
      <c r="T394" s="111"/>
      <c r="U394" s="112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</row>
    <row r="395" spans="1:168" x14ac:dyDescent="0.15">
      <c r="A395" s="101"/>
      <c r="B395" s="3"/>
      <c r="C395" s="5"/>
      <c r="D395" s="4"/>
      <c r="E395" s="5"/>
      <c r="F395" s="21"/>
      <c r="G395" s="6"/>
      <c r="H395" s="5"/>
      <c r="I395" s="5"/>
      <c r="J395" s="5"/>
      <c r="K395" s="5"/>
      <c r="L395" s="22"/>
      <c r="M395" s="8"/>
      <c r="N395" s="5"/>
      <c r="O395" s="5"/>
      <c r="P395" s="23"/>
      <c r="Q395" s="56"/>
      <c r="R395" s="10"/>
      <c r="S395" s="10"/>
      <c r="T395" s="111"/>
      <c r="U395" s="112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</row>
    <row r="396" spans="1:168" x14ac:dyDescent="0.15">
      <c r="A396" s="101"/>
      <c r="B396" s="3"/>
      <c r="C396" s="5"/>
      <c r="D396" s="4"/>
      <c r="E396" s="5"/>
      <c r="F396" s="21"/>
      <c r="G396" s="6"/>
      <c r="H396" s="5"/>
      <c r="I396" s="5"/>
      <c r="J396" s="5"/>
      <c r="K396" s="5"/>
      <c r="L396" s="22"/>
      <c r="M396" s="8"/>
      <c r="N396" s="5"/>
      <c r="O396" s="5"/>
      <c r="P396" s="23"/>
      <c r="Q396" s="56"/>
      <c r="R396" s="10"/>
      <c r="S396" s="10"/>
      <c r="T396" s="111"/>
      <c r="U396" s="112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</row>
    <row r="397" spans="1:168" x14ac:dyDescent="0.15">
      <c r="A397" s="101"/>
      <c r="B397" s="3"/>
      <c r="C397" s="5"/>
      <c r="D397" s="4"/>
      <c r="E397" s="5"/>
      <c r="F397" s="21"/>
      <c r="G397" s="6"/>
      <c r="H397" s="5"/>
      <c r="I397" s="5"/>
      <c r="J397" s="5"/>
      <c r="K397" s="5"/>
      <c r="L397" s="22"/>
      <c r="M397" s="8"/>
      <c r="N397" s="5"/>
      <c r="O397" s="5"/>
      <c r="P397" s="23"/>
      <c r="Q397" s="56"/>
      <c r="R397" s="10"/>
      <c r="S397" s="10"/>
      <c r="T397" s="111"/>
      <c r="U397" s="113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</row>
    <row r="398" spans="1:168" x14ac:dyDescent="0.15">
      <c r="A398" s="101"/>
      <c r="B398" s="3"/>
      <c r="C398" s="5"/>
      <c r="D398" s="4"/>
      <c r="E398" s="5"/>
      <c r="F398" s="21"/>
      <c r="G398" s="6"/>
      <c r="H398" s="5"/>
      <c r="I398" s="5"/>
      <c r="J398" s="5"/>
      <c r="K398" s="5"/>
      <c r="L398" s="22"/>
      <c r="M398" s="8"/>
      <c r="N398" s="5"/>
      <c r="O398" s="5"/>
      <c r="P398" s="23"/>
      <c r="Q398" s="56"/>
      <c r="R398" s="10"/>
      <c r="S398" s="10"/>
      <c r="T398" s="111"/>
      <c r="U398" s="112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</row>
    <row r="399" spans="1:168" x14ac:dyDescent="0.15">
      <c r="A399" s="101"/>
      <c r="B399" s="3"/>
      <c r="C399" s="5"/>
      <c r="D399" s="4"/>
      <c r="E399" s="5"/>
      <c r="F399" s="21"/>
      <c r="G399" s="6"/>
      <c r="H399" s="5"/>
      <c r="I399" s="5"/>
      <c r="J399" s="5"/>
      <c r="K399" s="5"/>
      <c r="L399" s="22"/>
      <c r="M399" s="8"/>
      <c r="N399" s="5"/>
      <c r="O399" s="5"/>
      <c r="P399" s="23"/>
      <c r="Q399" s="56"/>
      <c r="R399" s="10"/>
      <c r="S399" s="10"/>
      <c r="T399" s="111"/>
      <c r="U399" s="112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</row>
    <row r="400" spans="1:168" x14ac:dyDescent="0.15">
      <c r="A400" s="101"/>
      <c r="B400" s="3"/>
      <c r="C400" s="5"/>
      <c r="D400" s="4"/>
      <c r="E400" s="5"/>
      <c r="F400" s="21"/>
      <c r="G400" s="6"/>
      <c r="H400" s="5"/>
      <c r="I400" s="5"/>
      <c r="J400" s="5"/>
      <c r="K400" s="5"/>
      <c r="L400" s="22"/>
      <c r="M400" s="8"/>
      <c r="N400" s="5"/>
      <c r="O400" s="5"/>
      <c r="P400" s="23"/>
      <c r="Q400" s="56"/>
      <c r="R400" s="10"/>
      <c r="S400" s="10"/>
      <c r="T400" s="111"/>
      <c r="U400" s="112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</row>
    <row r="401" spans="1:168" x14ac:dyDescent="0.15">
      <c r="A401" s="101"/>
      <c r="B401" s="3"/>
      <c r="C401" s="5"/>
      <c r="D401" s="4"/>
      <c r="E401" s="5"/>
      <c r="F401" s="21"/>
      <c r="G401" s="6"/>
      <c r="H401" s="5"/>
      <c r="I401" s="5"/>
      <c r="J401" s="5"/>
      <c r="K401" s="5"/>
      <c r="L401" s="22"/>
      <c r="M401" s="8"/>
      <c r="N401" s="5"/>
      <c r="O401" s="5"/>
      <c r="P401" s="23"/>
      <c r="Q401" s="56"/>
      <c r="R401" s="10"/>
      <c r="S401" s="10"/>
      <c r="T401" s="111"/>
      <c r="U401" s="112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</row>
    <row r="402" spans="1:168" x14ac:dyDescent="0.15">
      <c r="A402" s="101"/>
      <c r="B402" s="3"/>
      <c r="C402" s="5"/>
      <c r="D402" s="4"/>
      <c r="E402" s="5"/>
      <c r="F402" s="21"/>
      <c r="G402" s="6"/>
      <c r="H402" s="5"/>
      <c r="I402" s="5"/>
      <c r="J402" s="5"/>
      <c r="K402" s="5"/>
      <c r="L402" s="22"/>
      <c r="M402" s="8"/>
      <c r="N402" s="5"/>
      <c r="O402" s="5"/>
      <c r="P402" s="23"/>
      <c r="Q402" s="56"/>
      <c r="R402" s="10"/>
      <c r="S402" s="10"/>
      <c r="T402" s="111"/>
      <c r="U402" s="112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</row>
    <row r="403" spans="1:168" x14ac:dyDescent="0.15">
      <c r="A403" s="101"/>
      <c r="B403" s="3"/>
      <c r="C403" s="5"/>
      <c r="D403" s="4"/>
      <c r="E403" s="5"/>
      <c r="F403" s="21"/>
      <c r="G403" s="6"/>
      <c r="H403" s="5"/>
      <c r="I403" s="5"/>
      <c r="J403" s="5"/>
      <c r="K403" s="5"/>
      <c r="L403" s="22"/>
      <c r="M403" s="8"/>
      <c r="N403" s="5"/>
      <c r="O403" s="5"/>
      <c r="P403" s="23"/>
      <c r="Q403" s="56"/>
      <c r="R403" s="10"/>
      <c r="S403" s="10"/>
      <c r="T403" s="111"/>
      <c r="U403" s="112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</row>
    <row r="404" spans="1:168" x14ac:dyDescent="0.15">
      <c r="A404" s="101"/>
      <c r="B404" s="3"/>
      <c r="C404" s="5"/>
      <c r="D404" s="4"/>
      <c r="E404" s="5"/>
      <c r="F404" s="21"/>
      <c r="G404" s="6"/>
      <c r="H404" s="5"/>
      <c r="I404" s="5"/>
      <c r="J404" s="5"/>
      <c r="K404" s="5"/>
      <c r="L404" s="22"/>
      <c r="M404" s="8"/>
      <c r="N404" s="5"/>
      <c r="O404" s="5"/>
      <c r="P404" s="23"/>
      <c r="Q404" s="56"/>
      <c r="R404" s="10"/>
      <c r="S404" s="10"/>
      <c r="T404" s="111"/>
      <c r="U404" s="112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</row>
    <row r="405" spans="1:168" x14ac:dyDescent="0.15">
      <c r="A405" s="101"/>
      <c r="B405" s="3"/>
      <c r="C405" s="5"/>
      <c r="D405" s="4"/>
      <c r="E405" s="5"/>
      <c r="F405" s="21"/>
      <c r="G405" s="6"/>
      <c r="H405" s="5"/>
      <c r="I405" s="5"/>
      <c r="J405" s="5"/>
      <c r="K405" s="5"/>
      <c r="L405" s="22"/>
      <c r="M405" s="8"/>
      <c r="N405" s="5"/>
      <c r="O405" s="5"/>
      <c r="P405" s="23"/>
      <c r="Q405" s="56"/>
      <c r="R405" s="10"/>
      <c r="S405" s="10"/>
      <c r="T405" s="111"/>
      <c r="U405" s="112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</row>
    <row r="406" spans="1:168" x14ac:dyDescent="0.15">
      <c r="A406" s="101"/>
      <c r="B406" s="3"/>
      <c r="C406" s="5"/>
      <c r="D406" s="4"/>
      <c r="E406" s="5"/>
      <c r="F406" s="21"/>
      <c r="G406" s="6"/>
      <c r="H406" s="5"/>
      <c r="I406" s="5"/>
      <c r="J406" s="5"/>
      <c r="K406" s="5"/>
      <c r="L406" s="22"/>
      <c r="M406" s="8"/>
      <c r="N406" s="5"/>
      <c r="O406" s="5"/>
      <c r="P406" s="23"/>
      <c r="Q406" s="56"/>
      <c r="R406" s="10"/>
      <c r="S406" s="10"/>
      <c r="T406" s="111"/>
      <c r="U406" s="113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</row>
    <row r="407" spans="1:168" x14ac:dyDescent="0.15">
      <c r="A407" s="101"/>
      <c r="B407" s="3"/>
      <c r="C407" s="5"/>
      <c r="D407" s="4"/>
      <c r="E407" s="5"/>
      <c r="F407" s="21"/>
      <c r="G407" s="6"/>
      <c r="H407" s="5"/>
      <c r="I407" s="5"/>
      <c r="J407" s="5"/>
      <c r="K407" s="5"/>
      <c r="L407" s="22"/>
      <c r="M407" s="8"/>
      <c r="N407" s="5"/>
      <c r="O407" s="5"/>
      <c r="P407" s="23"/>
      <c r="Q407" s="56"/>
      <c r="R407" s="10"/>
      <c r="S407" s="10"/>
      <c r="T407" s="111"/>
      <c r="U407" s="112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</row>
    <row r="408" spans="1:168" x14ac:dyDescent="0.15">
      <c r="A408" s="101"/>
      <c r="B408" s="3"/>
      <c r="C408" s="5"/>
      <c r="D408" s="4"/>
      <c r="E408" s="5"/>
      <c r="F408" s="21"/>
      <c r="G408" s="6"/>
      <c r="H408" s="5"/>
      <c r="I408" s="5"/>
      <c r="J408" s="5"/>
      <c r="K408" s="5"/>
      <c r="L408" s="22"/>
      <c r="M408" s="8"/>
      <c r="N408" s="5"/>
      <c r="O408" s="5"/>
      <c r="P408" s="23"/>
      <c r="Q408" s="56"/>
      <c r="R408" s="10"/>
      <c r="S408" s="10"/>
      <c r="T408" s="111"/>
      <c r="U408" s="112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</row>
    <row r="409" spans="1:168" x14ac:dyDescent="0.15">
      <c r="A409" s="101"/>
      <c r="B409" s="3"/>
      <c r="C409" s="5"/>
      <c r="D409" s="4"/>
      <c r="E409" s="5"/>
      <c r="F409" s="21"/>
      <c r="G409" s="6"/>
      <c r="H409" s="5"/>
      <c r="I409" s="5"/>
      <c r="J409" s="5"/>
      <c r="K409" s="5"/>
      <c r="L409" s="22"/>
      <c r="M409" s="8"/>
      <c r="N409" s="5"/>
      <c r="O409" s="5"/>
      <c r="P409" s="23"/>
      <c r="Q409" s="56"/>
      <c r="R409" s="10"/>
      <c r="S409" s="10"/>
      <c r="T409" s="111"/>
      <c r="U409" s="112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</row>
    <row r="410" spans="1:168" x14ac:dyDescent="0.15">
      <c r="A410" s="101"/>
      <c r="B410" s="3"/>
      <c r="C410" s="5"/>
      <c r="D410" s="4"/>
      <c r="E410" s="5"/>
      <c r="F410" s="21"/>
      <c r="G410" s="6"/>
      <c r="H410" s="5"/>
      <c r="I410" s="5"/>
      <c r="J410" s="5"/>
      <c r="K410" s="5"/>
      <c r="L410" s="22"/>
      <c r="M410" s="8"/>
      <c r="N410" s="5"/>
      <c r="O410" s="5"/>
      <c r="P410" s="23"/>
      <c r="Q410" s="56"/>
      <c r="R410" s="10"/>
      <c r="S410" s="10"/>
      <c r="T410" s="111"/>
      <c r="U410" s="112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</row>
    <row r="411" spans="1:168" x14ac:dyDescent="0.15">
      <c r="A411" s="101"/>
      <c r="B411" s="3"/>
      <c r="C411" s="5"/>
      <c r="D411" s="4"/>
      <c r="E411" s="5"/>
      <c r="F411" s="21"/>
      <c r="G411" s="6"/>
      <c r="H411" s="5"/>
      <c r="I411" s="5"/>
      <c r="J411" s="5"/>
      <c r="K411" s="5"/>
      <c r="L411" s="22"/>
      <c r="M411" s="8"/>
      <c r="N411" s="5"/>
      <c r="O411" s="5"/>
      <c r="P411" s="23"/>
      <c r="Q411" s="56"/>
      <c r="R411" s="10"/>
      <c r="S411" s="10"/>
      <c r="T411" s="111"/>
      <c r="U411" s="112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</row>
    <row r="412" spans="1:168" x14ac:dyDescent="0.15">
      <c r="A412" s="101"/>
      <c r="B412" s="3"/>
      <c r="C412" s="5"/>
      <c r="D412" s="4"/>
      <c r="E412" s="5"/>
      <c r="F412" s="21"/>
      <c r="G412" s="6"/>
      <c r="H412" s="5"/>
      <c r="I412" s="5"/>
      <c r="J412" s="5"/>
      <c r="K412" s="5"/>
      <c r="L412" s="22"/>
      <c r="M412" s="8"/>
      <c r="N412" s="5"/>
      <c r="O412" s="5"/>
      <c r="P412" s="23"/>
      <c r="Q412" s="56"/>
      <c r="R412" s="10"/>
      <c r="S412" s="10"/>
      <c r="T412" s="111"/>
      <c r="U412" s="112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</row>
    <row r="413" spans="1:168" x14ac:dyDescent="0.15">
      <c r="A413" s="101"/>
      <c r="B413" s="3"/>
      <c r="C413" s="5"/>
      <c r="D413" s="4"/>
      <c r="E413" s="5"/>
      <c r="F413" s="21"/>
      <c r="G413" s="6"/>
      <c r="H413" s="5"/>
      <c r="I413" s="5"/>
      <c r="J413" s="5"/>
      <c r="K413" s="5"/>
      <c r="L413" s="22"/>
      <c r="M413" s="8"/>
      <c r="N413" s="5"/>
      <c r="O413" s="5"/>
      <c r="P413" s="23"/>
      <c r="Q413" s="56"/>
      <c r="R413" s="10"/>
      <c r="S413" s="10"/>
      <c r="T413" s="111"/>
      <c r="U413" s="112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</row>
    <row r="414" spans="1:168" x14ac:dyDescent="0.15">
      <c r="A414" s="101"/>
      <c r="B414" s="3"/>
      <c r="C414" s="5"/>
      <c r="D414" s="4"/>
      <c r="E414" s="5"/>
      <c r="F414" s="21"/>
      <c r="G414" s="6"/>
      <c r="H414" s="5"/>
      <c r="I414" s="5"/>
      <c r="J414" s="5"/>
      <c r="K414" s="5"/>
      <c r="L414" s="22"/>
      <c r="M414" s="8"/>
      <c r="N414" s="5"/>
      <c r="O414" s="5"/>
      <c r="P414" s="23"/>
      <c r="Q414" s="56"/>
      <c r="R414" s="10"/>
      <c r="S414" s="10"/>
      <c r="T414" s="111"/>
      <c r="U414" s="112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</row>
    <row r="415" spans="1:168" x14ac:dyDescent="0.15">
      <c r="A415" s="101"/>
      <c r="B415" s="3"/>
      <c r="C415" s="5"/>
      <c r="D415" s="4"/>
      <c r="E415" s="5"/>
      <c r="F415" s="21"/>
      <c r="G415" s="6"/>
      <c r="H415" s="5"/>
      <c r="I415" s="5"/>
      <c r="J415" s="5"/>
      <c r="K415" s="5"/>
      <c r="L415" s="22"/>
      <c r="M415" s="8"/>
      <c r="N415" s="5"/>
      <c r="O415" s="5"/>
      <c r="P415" s="23"/>
      <c r="Q415" s="56"/>
      <c r="R415" s="10"/>
      <c r="S415" s="10"/>
      <c r="T415" s="111"/>
      <c r="U415" s="112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</row>
    <row r="416" spans="1:168" x14ac:dyDescent="0.15">
      <c r="A416" s="101"/>
      <c r="B416" s="3"/>
      <c r="C416" s="5"/>
      <c r="D416" s="4"/>
      <c r="E416" s="5"/>
      <c r="F416" s="21"/>
      <c r="G416" s="6"/>
      <c r="H416" s="5"/>
      <c r="I416" s="5"/>
      <c r="J416" s="5"/>
      <c r="K416" s="5"/>
      <c r="L416" s="22"/>
      <c r="M416" s="8"/>
      <c r="N416" s="5"/>
      <c r="O416" s="5"/>
      <c r="P416" s="23"/>
      <c r="Q416" s="56"/>
      <c r="R416" s="10"/>
      <c r="S416" s="10"/>
      <c r="T416" s="111"/>
      <c r="U416" s="113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</row>
    <row r="417" spans="1:171" x14ac:dyDescent="0.15">
      <c r="A417" s="101"/>
      <c r="B417" s="3"/>
      <c r="C417" s="5"/>
      <c r="D417" s="4"/>
      <c r="E417" s="5"/>
      <c r="F417" s="21"/>
      <c r="G417" s="6"/>
      <c r="H417" s="5"/>
      <c r="I417" s="5"/>
      <c r="J417" s="5"/>
      <c r="K417" s="5"/>
      <c r="L417" s="22"/>
      <c r="M417" s="8"/>
      <c r="N417" s="5"/>
      <c r="O417" s="5"/>
      <c r="P417" s="23"/>
      <c r="Q417" s="56"/>
      <c r="R417" s="10"/>
      <c r="S417" s="10"/>
      <c r="T417" s="111"/>
      <c r="U417" s="112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</row>
    <row r="418" spans="1:171" x14ac:dyDescent="0.15">
      <c r="A418" s="101"/>
      <c r="B418" s="3"/>
      <c r="C418" s="5"/>
      <c r="D418" s="4"/>
      <c r="E418" s="5"/>
      <c r="F418" s="21"/>
      <c r="G418" s="6"/>
      <c r="H418" s="5"/>
      <c r="I418" s="5"/>
      <c r="J418" s="5"/>
      <c r="K418" s="5"/>
      <c r="L418" s="22"/>
      <c r="M418" s="8"/>
      <c r="N418" s="5"/>
      <c r="O418" s="5"/>
      <c r="P418" s="23"/>
      <c r="Q418" s="56"/>
      <c r="R418" s="10"/>
      <c r="S418" s="10"/>
      <c r="T418" s="111"/>
      <c r="U418" s="112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</row>
    <row r="419" spans="1:171" x14ac:dyDescent="0.15">
      <c r="A419" s="101"/>
      <c r="B419" s="3"/>
      <c r="C419" s="5"/>
      <c r="D419" s="4"/>
      <c r="E419" s="5"/>
      <c r="F419" s="21"/>
      <c r="G419" s="6"/>
      <c r="H419" s="5"/>
      <c r="I419" s="5"/>
      <c r="J419" s="5"/>
      <c r="K419" s="5"/>
      <c r="L419" s="22"/>
      <c r="M419" s="8"/>
      <c r="N419" s="5"/>
      <c r="O419" s="5"/>
      <c r="P419" s="23"/>
      <c r="Q419" s="56"/>
      <c r="R419" s="10"/>
      <c r="S419" s="10"/>
      <c r="T419" s="111"/>
      <c r="U419" s="112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</row>
    <row r="420" spans="1:171" x14ac:dyDescent="0.15">
      <c r="A420" s="101"/>
      <c r="B420" s="3"/>
      <c r="C420" s="5"/>
      <c r="D420" s="4"/>
      <c r="E420" s="5"/>
      <c r="F420" s="21"/>
      <c r="G420" s="6"/>
      <c r="H420" s="5"/>
      <c r="I420" s="5"/>
      <c r="J420" s="5"/>
      <c r="K420" s="5"/>
      <c r="L420" s="22"/>
      <c r="M420" s="8"/>
      <c r="N420" s="5"/>
      <c r="O420" s="5"/>
      <c r="P420" s="23"/>
      <c r="Q420" s="56"/>
      <c r="R420" s="10"/>
      <c r="S420" s="10"/>
      <c r="T420" s="111"/>
      <c r="U420" s="112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</row>
    <row r="421" spans="1:171" x14ac:dyDescent="0.15">
      <c r="A421" s="101"/>
      <c r="B421" s="3"/>
      <c r="C421" s="5"/>
      <c r="D421" s="4"/>
      <c r="E421" s="5"/>
      <c r="F421" s="21"/>
      <c r="G421" s="6"/>
      <c r="H421" s="5"/>
      <c r="I421" s="5"/>
      <c r="J421" s="5"/>
      <c r="K421" s="5"/>
      <c r="L421" s="22"/>
      <c r="M421" s="8"/>
      <c r="N421" s="5"/>
      <c r="O421" s="5"/>
      <c r="P421" s="23"/>
      <c r="Q421" s="56"/>
      <c r="R421" s="10"/>
      <c r="S421" s="10"/>
      <c r="T421" s="111"/>
      <c r="U421" s="112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</row>
    <row r="422" spans="1:171" x14ac:dyDescent="0.15">
      <c r="A422" s="101"/>
      <c r="B422" s="3"/>
      <c r="C422" s="5"/>
      <c r="D422" s="4"/>
      <c r="E422" s="5"/>
      <c r="F422" s="21"/>
      <c r="G422" s="6"/>
      <c r="H422" s="5"/>
      <c r="I422" s="5"/>
      <c r="J422" s="5"/>
      <c r="K422" s="5"/>
      <c r="L422" s="22"/>
      <c r="M422" s="8"/>
      <c r="N422" s="5"/>
      <c r="O422" s="5"/>
      <c r="P422" s="23"/>
      <c r="Q422" s="56"/>
      <c r="R422" s="10"/>
      <c r="S422" s="10"/>
      <c r="T422" s="111"/>
      <c r="U422" s="112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</row>
    <row r="423" spans="1:171" x14ac:dyDescent="0.15">
      <c r="A423" s="101"/>
      <c r="B423" s="3"/>
      <c r="C423" s="5"/>
      <c r="D423" s="4"/>
      <c r="E423" s="5"/>
      <c r="F423" s="21"/>
      <c r="G423" s="6"/>
      <c r="H423" s="5"/>
      <c r="I423" s="5"/>
      <c r="J423" s="5"/>
      <c r="K423" s="5"/>
      <c r="L423" s="22"/>
      <c r="M423" s="8"/>
      <c r="N423" s="5"/>
      <c r="O423" s="5"/>
      <c r="P423" s="23"/>
      <c r="Q423" s="56"/>
      <c r="R423" s="10"/>
      <c r="S423" s="10"/>
      <c r="T423" s="111"/>
      <c r="U423" s="112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</row>
    <row r="424" spans="1:171" x14ac:dyDescent="0.15">
      <c r="A424" s="101"/>
      <c r="B424" s="3"/>
      <c r="C424" s="5"/>
      <c r="D424" s="4"/>
      <c r="E424" s="5"/>
      <c r="F424" s="21"/>
      <c r="G424" s="6"/>
      <c r="H424" s="5"/>
      <c r="I424" s="5"/>
      <c r="J424" s="5"/>
      <c r="K424" s="5"/>
      <c r="L424" s="22"/>
      <c r="M424" s="8"/>
      <c r="N424" s="5"/>
      <c r="O424" s="5"/>
      <c r="P424" s="23"/>
      <c r="Q424" s="56"/>
      <c r="R424" s="10"/>
      <c r="S424" s="10"/>
      <c r="T424" s="111"/>
      <c r="U424" s="112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</row>
    <row r="425" spans="1:171" x14ac:dyDescent="0.15">
      <c r="A425" s="101"/>
      <c r="B425" s="3"/>
      <c r="C425" s="5"/>
      <c r="D425" s="4"/>
      <c r="E425" s="5"/>
      <c r="F425" s="21"/>
      <c r="G425" s="6"/>
      <c r="H425" s="5"/>
      <c r="I425" s="5"/>
      <c r="J425" s="5"/>
      <c r="K425" s="5"/>
      <c r="L425" s="22"/>
      <c r="M425" s="8"/>
      <c r="N425" s="5"/>
      <c r="O425" s="5"/>
      <c r="P425" s="23"/>
      <c r="Q425" s="56"/>
      <c r="R425" s="10"/>
      <c r="S425" s="10"/>
      <c r="T425" s="111"/>
      <c r="U425" s="112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</row>
    <row r="426" spans="1:171" x14ac:dyDescent="0.15">
      <c r="A426" s="101"/>
      <c r="B426" s="3"/>
      <c r="C426" s="5"/>
      <c r="D426" s="4"/>
      <c r="E426" s="5"/>
      <c r="F426" s="21"/>
      <c r="G426" s="6"/>
      <c r="H426" s="5"/>
      <c r="I426" s="5"/>
      <c r="J426" s="5"/>
      <c r="K426" s="5"/>
      <c r="L426" s="22"/>
      <c r="M426" s="8"/>
      <c r="N426" s="5"/>
      <c r="O426" s="5"/>
      <c r="P426" s="23"/>
      <c r="Q426" s="56"/>
      <c r="R426" s="10"/>
      <c r="S426" s="10"/>
      <c r="T426" s="111"/>
      <c r="U426" s="112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</row>
    <row r="427" spans="1:171" x14ac:dyDescent="0.15">
      <c r="A427" s="101"/>
      <c r="B427" s="3"/>
      <c r="C427" s="5"/>
      <c r="D427" s="4"/>
      <c r="E427" s="5"/>
      <c r="F427" s="21"/>
      <c r="G427" s="6"/>
      <c r="H427" s="5"/>
      <c r="I427" s="5"/>
      <c r="J427" s="5"/>
      <c r="K427" s="5"/>
      <c r="L427" s="22"/>
      <c r="M427" s="8"/>
      <c r="N427" s="5"/>
      <c r="O427" s="5"/>
      <c r="P427" s="23"/>
      <c r="Q427" s="56"/>
      <c r="R427" s="10"/>
      <c r="S427" s="10"/>
      <c r="T427" s="111"/>
      <c r="U427" s="112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</row>
    <row r="428" spans="1:171" x14ac:dyDescent="0.15">
      <c r="A428" s="101"/>
      <c r="B428" s="3"/>
      <c r="C428" s="5"/>
      <c r="D428" s="4"/>
      <c r="E428" s="5"/>
      <c r="F428" s="21"/>
      <c r="G428" s="6"/>
      <c r="H428" s="5"/>
      <c r="I428" s="5"/>
      <c r="J428" s="5"/>
      <c r="K428" s="5"/>
      <c r="L428" s="22"/>
      <c r="M428" s="8"/>
      <c r="N428" s="5"/>
      <c r="O428" s="5"/>
      <c r="P428" s="23"/>
      <c r="Q428" s="56"/>
      <c r="R428" s="10"/>
      <c r="S428" s="10"/>
      <c r="T428" s="111"/>
      <c r="U428" s="112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</row>
    <row r="429" spans="1:171" x14ac:dyDescent="0.15">
      <c r="A429" s="101"/>
      <c r="B429" s="3"/>
      <c r="C429" s="5"/>
      <c r="D429" s="4"/>
      <c r="E429" s="5"/>
      <c r="F429" s="21"/>
      <c r="G429" s="6"/>
      <c r="H429" s="5"/>
      <c r="I429" s="5"/>
      <c r="J429" s="5"/>
      <c r="K429" s="5"/>
      <c r="L429" s="22"/>
      <c r="M429" s="8"/>
      <c r="N429" s="5"/>
      <c r="O429" s="5"/>
      <c r="P429" s="23"/>
      <c r="Q429" s="56"/>
      <c r="R429" s="10"/>
      <c r="S429" s="35"/>
      <c r="T429" s="111"/>
      <c r="U429" s="112"/>
      <c r="V429" s="35"/>
      <c r="W429" s="35"/>
      <c r="X429" s="35"/>
      <c r="Y429" s="35"/>
      <c r="Z429" s="10"/>
      <c r="AA429" s="35"/>
      <c r="AB429" s="35"/>
      <c r="AC429" s="35"/>
      <c r="AD429" s="35"/>
      <c r="AE429" s="35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  <c r="FL429" s="36"/>
      <c r="FM429" s="36"/>
      <c r="FN429" s="36"/>
      <c r="FO429" s="36"/>
    </row>
    <row r="430" spans="1:171" x14ac:dyDescent="0.15">
      <c r="A430" s="101"/>
      <c r="B430" s="3"/>
      <c r="C430" s="5"/>
      <c r="D430" s="4"/>
      <c r="E430" s="5"/>
      <c r="F430" s="21"/>
      <c r="G430" s="6"/>
      <c r="H430" s="5"/>
      <c r="I430" s="5"/>
      <c r="J430" s="5"/>
      <c r="K430" s="5"/>
      <c r="L430" s="22"/>
      <c r="M430" s="8"/>
      <c r="N430" s="5"/>
      <c r="O430" s="5"/>
      <c r="P430" s="23"/>
      <c r="Q430" s="56"/>
      <c r="R430" s="10"/>
      <c r="S430" s="10"/>
      <c r="T430" s="111"/>
      <c r="U430" s="112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</row>
    <row r="431" spans="1:171" x14ac:dyDescent="0.15">
      <c r="A431" s="101"/>
      <c r="B431" s="3"/>
      <c r="C431" s="5"/>
      <c r="D431" s="4"/>
      <c r="E431" s="5"/>
      <c r="F431" s="21"/>
      <c r="G431" s="6"/>
      <c r="H431" s="5"/>
      <c r="I431" s="5"/>
      <c r="J431" s="5"/>
      <c r="K431" s="5"/>
      <c r="L431" s="22"/>
      <c r="M431" s="8"/>
      <c r="N431" s="5"/>
      <c r="O431" s="5"/>
      <c r="P431" s="23"/>
      <c r="Q431" s="56"/>
      <c r="R431" s="10"/>
      <c r="S431" s="10"/>
      <c r="T431" s="111"/>
      <c r="U431" s="112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</row>
    <row r="432" spans="1:171" x14ac:dyDescent="0.15">
      <c r="A432" s="101"/>
      <c r="B432" s="3"/>
      <c r="C432" s="5"/>
      <c r="D432" s="4"/>
      <c r="E432" s="5"/>
      <c r="F432" s="21"/>
      <c r="G432" s="6"/>
      <c r="H432" s="5"/>
      <c r="I432" s="5"/>
      <c r="J432" s="5"/>
      <c r="K432" s="5"/>
      <c r="L432" s="22"/>
      <c r="M432" s="8"/>
      <c r="N432" s="5"/>
      <c r="O432" s="5"/>
      <c r="P432" s="23"/>
      <c r="Q432" s="56"/>
      <c r="R432" s="10"/>
      <c r="S432" s="10"/>
      <c r="T432" s="111"/>
      <c r="U432" s="112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</row>
    <row r="433" spans="1:168" x14ac:dyDescent="0.15">
      <c r="A433" s="101"/>
      <c r="B433" s="3"/>
      <c r="C433" s="5"/>
      <c r="D433" s="4"/>
      <c r="E433" s="5"/>
      <c r="F433" s="21"/>
      <c r="G433" s="6"/>
      <c r="H433" s="5"/>
      <c r="I433" s="5"/>
      <c r="J433" s="5"/>
      <c r="K433" s="5"/>
      <c r="L433" s="22"/>
      <c r="M433" s="8"/>
      <c r="N433" s="5"/>
      <c r="O433" s="5"/>
      <c r="P433" s="23"/>
      <c r="Q433" s="56"/>
      <c r="R433" s="10"/>
      <c r="S433" s="10"/>
      <c r="T433" s="111"/>
      <c r="U433" s="112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</row>
    <row r="434" spans="1:168" x14ac:dyDescent="0.15">
      <c r="A434" s="101"/>
      <c r="B434" s="3"/>
      <c r="C434" s="5"/>
      <c r="D434" s="4"/>
      <c r="E434" s="5"/>
      <c r="F434" s="21"/>
      <c r="G434" s="6"/>
      <c r="H434" s="5"/>
      <c r="I434" s="5"/>
      <c r="J434" s="5"/>
      <c r="K434" s="5"/>
      <c r="L434" s="22"/>
      <c r="M434" s="8"/>
      <c r="N434" s="5"/>
      <c r="O434" s="5"/>
      <c r="P434" s="23"/>
      <c r="Q434" s="56"/>
      <c r="R434" s="10"/>
      <c r="S434" s="10"/>
      <c r="T434" s="111"/>
      <c r="U434" s="112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</row>
    <row r="435" spans="1:168" x14ac:dyDescent="0.15">
      <c r="A435" s="101"/>
      <c r="B435" s="3"/>
      <c r="C435" s="5"/>
      <c r="D435" s="4"/>
      <c r="E435" s="5"/>
      <c r="F435" s="21"/>
      <c r="G435" s="6"/>
      <c r="H435" s="5"/>
      <c r="I435" s="5"/>
      <c r="J435" s="5"/>
      <c r="K435" s="5"/>
      <c r="L435" s="22"/>
      <c r="M435" s="8"/>
      <c r="N435" s="5"/>
      <c r="O435" s="5"/>
      <c r="P435" s="23"/>
      <c r="Q435" s="56"/>
      <c r="R435" s="10"/>
      <c r="S435" s="10"/>
      <c r="T435" s="111"/>
      <c r="U435" s="112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</row>
    <row r="436" spans="1:168" x14ac:dyDescent="0.15">
      <c r="A436" s="101"/>
      <c r="B436" s="3"/>
      <c r="C436" s="5"/>
      <c r="D436" s="4"/>
      <c r="E436" s="5"/>
      <c r="F436" s="21"/>
      <c r="G436" s="6"/>
      <c r="H436" s="5"/>
      <c r="I436" s="5"/>
      <c r="J436" s="5"/>
      <c r="K436" s="5"/>
      <c r="L436" s="22"/>
      <c r="M436" s="8"/>
      <c r="N436" s="5"/>
      <c r="O436" s="5"/>
      <c r="P436" s="23"/>
      <c r="Q436" s="56"/>
      <c r="R436" s="10"/>
      <c r="S436" s="10"/>
      <c r="T436" s="111"/>
      <c r="U436" s="112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</row>
    <row r="437" spans="1:168" x14ac:dyDescent="0.15">
      <c r="A437" s="101"/>
      <c r="B437" s="3"/>
      <c r="C437" s="5"/>
      <c r="D437" s="4"/>
      <c r="E437" s="5"/>
      <c r="F437" s="21"/>
      <c r="G437" s="6"/>
      <c r="H437" s="5"/>
      <c r="I437" s="5"/>
      <c r="J437" s="5"/>
      <c r="K437" s="5"/>
      <c r="L437" s="22"/>
      <c r="M437" s="8"/>
      <c r="N437" s="5"/>
      <c r="O437" s="5"/>
      <c r="P437" s="23"/>
      <c r="Q437" s="56"/>
      <c r="R437" s="10"/>
      <c r="S437" s="10"/>
      <c r="T437" s="111"/>
      <c r="U437" s="112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</row>
    <row r="438" spans="1:168" x14ac:dyDescent="0.15">
      <c r="A438" s="101"/>
      <c r="B438" s="3"/>
      <c r="C438" s="5"/>
      <c r="D438" s="4"/>
      <c r="E438" s="5"/>
      <c r="F438" s="21"/>
      <c r="G438" s="6"/>
      <c r="H438" s="5"/>
      <c r="I438" s="5"/>
      <c r="J438" s="5"/>
      <c r="K438" s="5"/>
      <c r="L438" s="22"/>
      <c r="M438" s="8"/>
      <c r="N438" s="5"/>
      <c r="O438" s="5"/>
      <c r="P438" s="23"/>
      <c r="Q438" s="56"/>
      <c r="R438" s="10"/>
      <c r="S438" s="10"/>
      <c r="T438" s="111"/>
      <c r="U438" s="112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</row>
    <row r="439" spans="1:168" x14ac:dyDescent="0.15">
      <c r="A439" s="101"/>
      <c r="B439" s="3"/>
      <c r="C439" s="5"/>
      <c r="D439" s="4"/>
      <c r="E439" s="5"/>
      <c r="F439" s="21"/>
      <c r="G439" s="6"/>
      <c r="H439" s="5"/>
      <c r="I439" s="5"/>
      <c r="J439" s="5"/>
      <c r="K439" s="5"/>
      <c r="L439" s="22"/>
      <c r="M439" s="8"/>
      <c r="N439" s="5"/>
      <c r="O439" s="5"/>
      <c r="P439" s="23"/>
      <c r="Q439" s="56"/>
      <c r="R439" s="10"/>
      <c r="S439" s="10"/>
      <c r="T439" s="111"/>
      <c r="U439" s="112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</row>
    <row r="440" spans="1:168" x14ac:dyDescent="0.15">
      <c r="A440" s="101"/>
      <c r="B440" s="3"/>
      <c r="C440" s="5"/>
      <c r="D440" s="4"/>
      <c r="E440" s="5"/>
      <c r="F440" s="21"/>
      <c r="G440" s="6"/>
      <c r="H440" s="5"/>
      <c r="I440" s="5"/>
      <c r="J440" s="5"/>
      <c r="K440" s="5"/>
      <c r="L440" s="22"/>
      <c r="M440" s="8"/>
      <c r="N440" s="5"/>
      <c r="O440" s="5"/>
      <c r="P440" s="23"/>
      <c r="Q440" s="56"/>
      <c r="R440" s="10"/>
      <c r="S440" s="10"/>
      <c r="T440" s="111"/>
      <c r="U440" s="112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</row>
    <row r="441" spans="1:168" x14ac:dyDescent="0.15">
      <c r="A441" s="101"/>
      <c r="B441" s="3"/>
      <c r="C441" s="5"/>
      <c r="D441" s="4"/>
      <c r="E441" s="5"/>
      <c r="F441" s="21"/>
      <c r="G441" s="6"/>
      <c r="H441" s="5"/>
      <c r="I441" s="5"/>
      <c r="J441" s="5"/>
      <c r="K441" s="5"/>
      <c r="L441" s="22"/>
      <c r="M441" s="8"/>
      <c r="N441" s="5"/>
      <c r="O441" s="5"/>
      <c r="P441" s="23"/>
      <c r="Q441" s="56"/>
      <c r="R441" s="10"/>
      <c r="S441" s="10"/>
      <c r="T441" s="111"/>
      <c r="U441" s="112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</row>
    <row r="442" spans="1:168" x14ac:dyDescent="0.15">
      <c r="A442" s="101"/>
      <c r="B442" s="3"/>
      <c r="C442" s="5"/>
      <c r="D442" s="4"/>
      <c r="E442" s="5"/>
      <c r="F442" s="21"/>
      <c r="G442" s="6"/>
      <c r="H442" s="5"/>
      <c r="I442" s="5"/>
      <c r="J442" s="5"/>
      <c r="K442" s="5"/>
      <c r="L442" s="22"/>
      <c r="M442" s="8"/>
      <c r="N442" s="5"/>
      <c r="O442" s="5"/>
      <c r="P442" s="23"/>
      <c r="Q442" s="56"/>
      <c r="R442" s="10"/>
      <c r="S442" s="10"/>
      <c r="T442" s="111"/>
      <c r="U442" s="112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</row>
    <row r="443" spans="1:168" x14ac:dyDescent="0.15">
      <c r="A443" s="101"/>
      <c r="B443" s="3"/>
      <c r="C443" s="5"/>
      <c r="D443" s="4"/>
      <c r="E443" s="5"/>
      <c r="F443" s="21"/>
      <c r="G443" s="6"/>
      <c r="H443" s="5"/>
      <c r="I443" s="5"/>
      <c r="J443" s="5"/>
      <c r="K443" s="5"/>
      <c r="L443" s="22"/>
      <c r="M443" s="8"/>
      <c r="N443" s="5"/>
      <c r="O443" s="5"/>
      <c r="P443" s="23"/>
      <c r="Q443" s="56"/>
      <c r="R443" s="10"/>
      <c r="S443" s="10"/>
      <c r="T443" s="111"/>
      <c r="U443" s="112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</row>
    <row r="444" spans="1:168" x14ac:dyDescent="0.15">
      <c r="A444" s="101"/>
      <c r="B444" s="3"/>
      <c r="C444" s="5"/>
      <c r="D444" s="4"/>
      <c r="E444" s="5"/>
      <c r="F444" s="21"/>
      <c r="G444" s="6"/>
      <c r="H444" s="5"/>
      <c r="I444" s="5"/>
      <c r="J444" s="5"/>
      <c r="K444" s="5"/>
      <c r="L444" s="22"/>
      <c r="M444" s="8"/>
      <c r="N444" s="5"/>
      <c r="O444" s="5"/>
      <c r="P444" s="23"/>
      <c r="Q444" s="56"/>
      <c r="R444" s="10"/>
      <c r="S444" s="10"/>
      <c r="T444" s="111"/>
      <c r="U444" s="113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</row>
    <row r="445" spans="1:168" x14ac:dyDescent="0.15">
      <c r="A445" s="101"/>
      <c r="B445" s="3"/>
      <c r="C445" s="5"/>
      <c r="D445" s="4"/>
      <c r="E445" s="5"/>
      <c r="F445" s="21"/>
      <c r="G445" s="6"/>
      <c r="H445" s="5"/>
      <c r="I445" s="5"/>
      <c r="J445" s="5"/>
      <c r="K445" s="5"/>
      <c r="L445" s="22"/>
      <c r="M445" s="8"/>
      <c r="N445" s="5"/>
      <c r="O445" s="5"/>
      <c r="P445" s="23"/>
      <c r="Q445" s="56"/>
      <c r="R445" s="10"/>
      <c r="S445" s="10"/>
      <c r="T445" s="111"/>
      <c r="U445" s="112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</row>
    <row r="446" spans="1:168" x14ac:dyDescent="0.15">
      <c r="A446" s="101"/>
      <c r="B446" s="3"/>
      <c r="C446" s="5"/>
      <c r="D446" s="4"/>
      <c r="E446" s="5"/>
      <c r="F446" s="21"/>
      <c r="G446" s="6"/>
      <c r="H446" s="5"/>
      <c r="I446" s="5"/>
      <c r="J446" s="5"/>
      <c r="K446" s="5"/>
      <c r="L446" s="22"/>
      <c r="M446" s="8"/>
      <c r="N446" s="5"/>
      <c r="O446" s="5"/>
      <c r="P446" s="23"/>
      <c r="Q446" s="56"/>
      <c r="R446" s="10"/>
      <c r="S446" s="10"/>
      <c r="T446" s="111"/>
      <c r="U446" s="112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</row>
    <row r="447" spans="1:168" x14ac:dyDescent="0.15">
      <c r="A447" s="101"/>
      <c r="B447" s="3"/>
      <c r="C447" s="5"/>
      <c r="D447" s="4"/>
      <c r="E447" s="5"/>
      <c r="F447" s="21"/>
      <c r="G447" s="6"/>
      <c r="H447" s="5"/>
      <c r="I447" s="5"/>
      <c r="J447" s="5"/>
      <c r="K447" s="5"/>
      <c r="L447" s="22"/>
      <c r="M447" s="8"/>
      <c r="N447" s="5"/>
      <c r="O447" s="5"/>
      <c r="P447" s="23"/>
      <c r="Q447" s="56"/>
      <c r="R447" s="10"/>
      <c r="S447" s="10"/>
      <c r="T447" s="111"/>
      <c r="U447" s="112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</row>
    <row r="448" spans="1:168" x14ac:dyDescent="0.15">
      <c r="A448" s="101"/>
      <c r="B448" s="3"/>
      <c r="C448" s="5"/>
      <c r="D448" s="4"/>
      <c r="E448" s="5"/>
      <c r="F448" s="21"/>
      <c r="G448" s="6"/>
      <c r="H448" s="5"/>
      <c r="I448" s="5"/>
      <c r="J448" s="5"/>
      <c r="K448" s="5"/>
      <c r="L448" s="22"/>
      <c r="M448" s="8"/>
      <c r="N448" s="5"/>
      <c r="O448" s="5"/>
      <c r="P448" s="23"/>
      <c r="Q448" s="56"/>
      <c r="R448" s="10"/>
      <c r="S448" s="10"/>
      <c r="T448" s="111"/>
      <c r="U448" s="112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</row>
    <row r="449" spans="1:168" x14ac:dyDescent="0.15">
      <c r="A449" s="101"/>
      <c r="B449" s="3"/>
      <c r="C449" s="5"/>
      <c r="D449" s="4"/>
      <c r="E449" s="5"/>
      <c r="F449" s="21"/>
      <c r="G449" s="6"/>
      <c r="H449" s="5"/>
      <c r="I449" s="5"/>
      <c r="J449" s="5"/>
      <c r="K449" s="5"/>
      <c r="L449" s="22"/>
      <c r="M449" s="8"/>
      <c r="N449" s="5"/>
      <c r="O449" s="5"/>
      <c r="P449" s="23"/>
      <c r="Q449" s="56"/>
      <c r="R449" s="10"/>
      <c r="S449" s="10"/>
      <c r="T449" s="111"/>
      <c r="U449" s="112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</row>
    <row r="450" spans="1:168" x14ac:dyDescent="0.15">
      <c r="A450" s="101"/>
      <c r="B450" s="3"/>
      <c r="C450" s="5"/>
      <c r="D450" s="4"/>
      <c r="E450" s="5"/>
      <c r="F450" s="21"/>
      <c r="G450" s="6"/>
      <c r="H450" s="5"/>
      <c r="I450" s="5"/>
      <c r="J450" s="5"/>
      <c r="K450" s="5"/>
      <c r="L450" s="22"/>
      <c r="M450" s="8"/>
      <c r="N450" s="5"/>
      <c r="O450" s="5"/>
      <c r="P450" s="23"/>
      <c r="Q450" s="56"/>
      <c r="R450" s="10"/>
      <c r="S450" s="10"/>
      <c r="T450" s="111"/>
      <c r="U450" s="112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</row>
    <row r="451" spans="1:168" x14ac:dyDescent="0.15">
      <c r="A451" s="101"/>
      <c r="B451" s="3"/>
      <c r="C451" s="5"/>
      <c r="D451" s="4"/>
      <c r="E451" s="5"/>
      <c r="F451" s="21"/>
      <c r="G451" s="6"/>
      <c r="H451" s="5"/>
      <c r="I451" s="5"/>
      <c r="J451" s="5"/>
      <c r="K451" s="5"/>
      <c r="L451" s="22"/>
      <c r="M451" s="8"/>
      <c r="N451" s="5"/>
      <c r="O451" s="5"/>
      <c r="P451" s="23"/>
      <c r="Q451" s="56"/>
      <c r="R451" s="10"/>
      <c r="S451" s="10"/>
      <c r="T451" s="111"/>
      <c r="U451" s="112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</row>
    <row r="452" spans="1:168" x14ac:dyDescent="0.15">
      <c r="A452" s="101"/>
      <c r="B452" s="3"/>
      <c r="C452" s="5"/>
      <c r="D452" s="4"/>
      <c r="E452" s="5"/>
      <c r="F452" s="21"/>
      <c r="G452" s="6"/>
      <c r="H452" s="5"/>
      <c r="I452" s="5"/>
      <c r="J452" s="5"/>
      <c r="K452" s="5"/>
      <c r="L452" s="22"/>
      <c r="M452" s="8"/>
      <c r="N452" s="5"/>
      <c r="O452" s="5"/>
      <c r="P452" s="23"/>
      <c r="Q452" s="56"/>
      <c r="R452" s="10"/>
      <c r="S452" s="10"/>
      <c r="T452" s="111"/>
      <c r="U452" s="112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</row>
    <row r="453" spans="1:168" x14ac:dyDescent="0.15">
      <c r="A453" s="101"/>
      <c r="B453" s="3"/>
      <c r="C453" s="5"/>
      <c r="D453" s="4"/>
      <c r="E453" s="5"/>
      <c r="F453" s="21"/>
      <c r="G453" s="6"/>
      <c r="H453" s="5"/>
      <c r="I453" s="5"/>
      <c r="J453" s="5"/>
      <c r="K453" s="5"/>
      <c r="L453" s="22"/>
      <c r="M453" s="8"/>
      <c r="N453" s="5"/>
      <c r="O453" s="5"/>
      <c r="P453" s="23"/>
      <c r="Q453" s="56"/>
      <c r="R453" s="10"/>
      <c r="S453" s="10"/>
      <c r="T453" s="111"/>
      <c r="U453" s="112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</row>
    <row r="454" spans="1:168" x14ac:dyDescent="0.15">
      <c r="A454" s="101"/>
      <c r="B454" s="3"/>
      <c r="C454" s="5"/>
      <c r="D454" s="4"/>
      <c r="E454" s="5"/>
      <c r="F454" s="21"/>
      <c r="G454" s="6"/>
      <c r="H454" s="5"/>
      <c r="I454" s="5"/>
      <c r="J454" s="5"/>
      <c r="K454" s="5"/>
      <c r="L454" s="22"/>
      <c r="M454" s="8"/>
      <c r="N454" s="5"/>
      <c r="O454" s="5"/>
      <c r="P454" s="23"/>
      <c r="Q454" s="56"/>
      <c r="R454" s="10"/>
      <c r="S454" s="10"/>
      <c r="T454" s="111"/>
      <c r="U454" s="113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</row>
    <row r="455" spans="1:168" x14ac:dyDescent="0.15">
      <c r="A455" s="101"/>
      <c r="B455" s="3"/>
      <c r="C455" s="5"/>
      <c r="D455" s="4"/>
      <c r="E455" s="5"/>
      <c r="F455" s="21"/>
      <c r="G455" s="6"/>
      <c r="H455" s="5"/>
      <c r="I455" s="5"/>
      <c r="J455" s="5"/>
      <c r="K455" s="5"/>
      <c r="L455" s="22"/>
      <c r="M455" s="8"/>
      <c r="N455" s="5"/>
      <c r="O455" s="5"/>
      <c r="P455" s="23"/>
      <c r="Q455" s="56"/>
      <c r="R455" s="10"/>
      <c r="S455" s="10"/>
      <c r="T455" s="111"/>
      <c r="U455" s="112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</row>
    <row r="456" spans="1:168" x14ac:dyDescent="0.15">
      <c r="A456" s="101"/>
      <c r="B456" s="3"/>
      <c r="C456" s="5"/>
      <c r="D456" s="4"/>
      <c r="E456" s="5"/>
      <c r="F456" s="21"/>
      <c r="G456" s="6"/>
      <c r="H456" s="5"/>
      <c r="I456" s="5"/>
      <c r="J456" s="5"/>
      <c r="K456" s="5"/>
      <c r="L456" s="22"/>
      <c r="M456" s="8"/>
      <c r="N456" s="5"/>
      <c r="O456" s="5"/>
      <c r="P456" s="23"/>
      <c r="Q456" s="56"/>
      <c r="R456" s="10"/>
      <c r="S456" s="10"/>
      <c r="T456" s="111"/>
      <c r="U456" s="112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</row>
    <row r="457" spans="1:168" x14ac:dyDescent="0.15">
      <c r="A457" s="101"/>
      <c r="B457" s="3"/>
      <c r="C457" s="5"/>
      <c r="D457" s="4"/>
      <c r="E457" s="5"/>
      <c r="F457" s="21"/>
      <c r="G457" s="6"/>
      <c r="H457" s="5"/>
      <c r="I457" s="5"/>
      <c r="J457" s="5"/>
      <c r="K457" s="5"/>
      <c r="L457" s="22"/>
      <c r="M457" s="8"/>
      <c r="N457" s="5"/>
      <c r="O457" s="5"/>
      <c r="P457" s="23"/>
      <c r="Q457" s="56"/>
      <c r="R457" s="10"/>
      <c r="S457" s="10"/>
      <c r="T457" s="111"/>
      <c r="U457" s="112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</row>
    <row r="458" spans="1:168" x14ac:dyDescent="0.15">
      <c r="A458" s="101"/>
      <c r="B458" s="3"/>
      <c r="C458" s="5"/>
      <c r="D458" s="4"/>
      <c r="E458" s="5"/>
      <c r="F458" s="21"/>
      <c r="G458" s="6"/>
      <c r="H458" s="5"/>
      <c r="I458" s="5"/>
      <c r="J458" s="5"/>
      <c r="K458" s="5"/>
      <c r="L458" s="22"/>
      <c r="M458" s="8"/>
      <c r="N458" s="5"/>
      <c r="O458" s="5"/>
      <c r="P458" s="23"/>
      <c r="Q458" s="56"/>
      <c r="R458" s="10"/>
      <c r="S458" s="10"/>
      <c r="T458" s="111"/>
      <c r="U458" s="112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</row>
    <row r="459" spans="1:168" x14ac:dyDescent="0.15">
      <c r="A459" s="101"/>
      <c r="B459" s="3"/>
      <c r="C459" s="5"/>
      <c r="D459" s="4"/>
      <c r="E459" s="5"/>
      <c r="F459" s="21"/>
      <c r="G459" s="6"/>
      <c r="H459" s="5"/>
      <c r="I459" s="5"/>
      <c r="J459" s="5"/>
      <c r="K459" s="5"/>
      <c r="L459" s="22"/>
      <c r="M459" s="8"/>
      <c r="N459" s="5"/>
      <c r="O459" s="5"/>
      <c r="P459" s="23"/>
      <c r="Q459" s="56"/>
      <c r="R459" s="10"/>
      <c r="S459" s="10"/>
      <c r="T459" s="111"/>
      <c r="U459" s="112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</row>
    <row r="460" spans="1:168" x14ac:dyDescent="0.15">
      <c r="A460" s="101"/>
      <c r="B460" s="3"/>
      <c r="C460" s="5"/>
      <c r="D460" s="4"/>
      <c r="E460" s="5"/>
      <c r="F460" s="21"/>
      <c r="G460" s="6"/>
      <c r="H460" s="5"/>
      <c r="I460" s="5"/>
      <c r="J460" s="5"/>
      <c r="K460" s="5"/>
      <c r="L460" s="22"/>
      <c r="M460" s="8"/>
      <c r="N460" s="5"/>
      <c r="O460" s="5"/>
      <c r="P460" s="23"/>
      <c r="Q460" s="56"/>
      <c r="R460" s="10"/>
      <c r="S460" s="10"/>
      <c r="T460" s="111"/>
      <c r="U460" s="112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</row>
    <row r="461" spans="1:168" x14ac:dyDescent="0.15">
      <c r="A461" s="101"/>
      <c r="B461" s="3"/>
      <c r="C461" s="5"/>
      <c r="D461" s="4"/>
      <c r="E461" s="5"/>
      <c r="F461" s="21"/>
      <c r="G461" s="6"/>
      <c r="H461" s="5"/>
      <c r="I461" s="5"/>
      <c r="J461" s="5"/>
      <c r="K461" s="5"/>
      <c r="L461" s="22"/>
      <c r="M461" s="8"/>
      <c r="N461" s="5"/>
      <c r="O461" s="5"/>
      <c r="P461" s="23"/>
      <c r="Q461" s="56"/>
      <c r="R461" s="10"/>
      <c r="S461" s="10"/>
      <c r="T461" s="111"/>
      <c r="U461" s="112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</row>
    <row r="462" spans="1:168" x14ac:dyDescent="0.15">
      <c r="A462" s="101"/>
      <c r="B462" s="3"/>
      <c r="C462" s="5"/>
      <c r="D462" s="4"/>
      <c r="E462" s="5"/>
      <c r="F462" s="21"/>
      <c r="G462" s="6"/>
      <c r="H462" s="5"/>
      <c r="I462" s="5"/>
      <c r="J462" s="5"/>
      <c r="K462" s="5"/>
      <c r="L462" s="22"/>
      <c r="M462" s="8"/>
      <c r="N462" s="5"/>
      <c r="O462" s="5"/>
      <c r="P462" s="23"/>
      <c r="Q462" s="56"/>
      <c r="R462" s="10"/>
      <c r="S462" s="10"/>
      <c r="T462" s="111"/>
      <c r="U462" s="112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</row>
    <row r="463" spans="1:168" x14ac:dyDescent="0.15">
      <c r="A463" s="101"/>
      <c r="B463" s="3"/>
      <c r="C463" s="5"/>
      <c r="D463" s="4"/>
      <c r="E463" s="5"/>
      <c r="F463" s="21"/>
      <c r="G463" s="6"/>
      <c r="H463" s="5"/>
      <c r="I463" s="5"/>
      <c r="J463" s="5"/>
      <c r="K463" s="5"/>
      <c r="L463" s="22"/>
      <c r="M463" s="8"/>
      <c r="N463" s="5"/>
      <c r="O463" s="5"/>
      <c r="P463" s="23"/>
      <c r="Q463" s="56"/>
      <c r="R463" s="10"/>
      <c r="S463" s="10"/>
      <c r="T463" s="111"/>
      <c r="U463" s="112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</row>
    <row r="464" spans="1:168" x14ac:dyDescent="0.15">
      <c r="A464" s="101"/>
      <c r="B464" s="3"/>
      <c r="C464" s="5"/>
      <c r="D464" s="4"/>
      <c r="E464" s="5"/>
      <c r="F464" s="21"/>
      <c r="G464" s="6"/>
      <c r="H464" s="5"/>
      <c r="I464" s="5"/>
      <c r="J464" s="5"/>
      <c r="K464" s="5"/>
      <c r="L464" s="22"/>
      <c r="M464" s="8"/>
      <c r="N464" s="5"/>
      <c r="O464" s="5"/>
      <c r="P464" s="23"/>
      <c r="Q464" s="56"/>
      <c r="R464" s="10"/>
      <c r="S464" s="10"/>
      <c r="T464" s="111"/>
      <c r="U464" s="113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</row>
    <row r="465" spans="1:171" x14ac:dyDescent="0.15">
      <c r="A465" s="101"/>
      <c r="B465" s="3"/>
      <c r="C465" s="5"/>
      <c r="D465" s="4"/>
      <c r="E465" s="5"/>
      <c r="F465" s="21"/>
      <c r="G465" s="6"/>
      <c r="H465" s="5"/>
      <c r="I465" s="5"/>
      <c r="J465" s="5"/>
      <c r="K465" s="5"/>
      <c r="L465" s="22"/>
      <c r="M465" s="8"/>
      <c r="N465" s="5"/>
      <c r="O465" s="5"/>
      <c r="P465" s="23"/>
      <c r="Q465" s="56"/>
      <c r="R465" s="10"/>
      <c r="S465" s="10"/>
      <c r="T465" s="111"/>
      <c r="U465" s="112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</row>
    <row r="466" spans="1:171" x14ac:dyDescent="0.15">
      <c r="A466" s="101"/>
      <c r="B466" s="3"/>
      <c r="C466" s="5"/>
      <c r="D466" s="4"/>
      <c r="E466" s="5"/>
      <c r="F466" s="21"/>
      <c r="G466" s="6"/>
      <c r="H466" s="5"/>
      <c r="I466" s="5"/>
      <c r="J466" s="5"/>
      <c r="K466" s="5"/>
      <c r="L466" s="22"/>
      <c r="M466" s="8"/>
      <c r="N466" s="5"/>
      <c r="O466" s="5"/>
      <c r="P466" s="23"/>
      <c r="Q466" s="56"/>
      <c r="R466" s="10"/>
      <c r="S466" s="10"/>
      <c r="T466" s="111"/>
      <c r="U466" s="112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</row>
    <row r="467" spans="1:171" x14ac:dyDescent="0.15">
      <c r="A467" s="101"/>
      <c r="B467" s="3"/>
      <c r="C467" s="5"/>
      <c r="D467" s="4"/>
      <c r="E467" s="5"/>
      <c r="F467" s="21"/>
      <c r="G467" s="6"/>
      <c r="H467" s="5"/>
      <c r="I467" s="5"/>
      <c r="J467" s="5"/>
      <c r="K467" s="5"/>
      <c r="L467" s="22"/>
      <c r="M467" s="8"/>
      <c r="N467" s="5"/>
      <c r="O467" s="5"/>
      <c r="P467" s="23"/>
      <c r="Q467" s="56"/>
      <c r="R467" s="10"/>
      <c r="S467" s="10"/>
      <c r="T467" s="111"/>
      <c r="U467" s="112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</row>
    <row r="468" spans="1:171" x14ac:dyDescent="0.15">
      <c r="A468" s="101"/>
      <c r="B468" s="3"/>
      <c r="C468" s="5"/>
      <c r="D468" s="4"/>
      <c r="E468" s="5"/>
      <c r="F468" s="21"/>
      <c r="G468" s="6"/>
      <c r="H468" s="5"/>
      <c r="I468" s="5"/>
      <c r="J468" s="5"/>
      <c r="K468" s="5"/>
      <c r="L468" s="22"/>
      <c r="M468" s="8"/>
      <c r="N468" s="5"/>
      <c r="O468" s="5"/>
      <c r="P468" s="23"/>
      <c r="Q468" s="56"/>
      <c r="R468" s="10"/>
      <c r="S468" s="35"/>
      <c r="T468" s="111"/>
      <c r="U468" s="112"/>
      <c r="V468" s="35"/>
      <c r="W468" s="35"/>
      <c r="X468" s="35"/>
      <c r="Y468" s="35"/>
      <c r="Z468" s="10"/>
      <c r="AA468" s="35"/>
      <c r="AB468" s="35"/>
      <c r="AC468" s="35"/>
      <c r="AD468" s="35"/>
      <c r="AE468" s="35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  <c r="FL468" s="36"/>
      <c r="FM468" s="36"/>
      <c r="FN468" s="36"/>
      <c r="FO468" s="36"/>
    </row>
    <row r="469" spans="1:171" x14ac:dyDescent="0.15">
      <c r="A469" s="101"/>
      <c r="B469" s="3"/>
      <c r="C469" s="5"/>
      <c r="D469" s="4"/>
      <c r="E469" s="5"/>
      <c r="F469" s="21"/>
      <c r="G469" s="6"/>
      <c r="H469" s="5"/>
      <c r="I469" s="5"/>
      <c r="J469" s="5"/>
      <c r="K469" s="5"/>
      <c r="L469" s="22"/>
      <c r="M469" s="8"/>
      <c r="N469" s="5"/>
      <c r="O469" s="5"/>
      <c r="P469" s="23"/>
      <c r="Q469" s="56"/>
      <c r="R469" s="10"/>
      <c r="S469" s="10"/>
      <c r="T469" s="111"/>
      <c r="U469" s="112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</row>
    <row r="470" spans="1:171" x14ac:dyDescent="0.15">
      <c r="A470" s="101"/>
      <c r="B470" s="3"/>
      <c r="C470" s="5"/>
      <c r="D470" s="4"/>
      <c r="E470" s="5"/>
      <c r="F470" s="21"/>
      <c r="G470" s="6"/>
      <c r="H470" s="5"/>
      <c r="I470" s="5"/>
      <c r="J470" s="5"/>
      <c r="K470" s="5"/>
      <c r="L470" s="22"/>
      <c r="M470" s="8"/>
      <c r="N470" s="5"/>
      <c r="O470" s="5"/>
      <c r="P470" s="23"/>
      <c r="Q470" s="56"/>
      <c r="R470" s="10"/>
      <c r="S470" s="10"/>
      <c r="T470" s="111"/>
      <c r="U470" s="112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</row>
    <row r="471" spans="1:171" x14ac:dyDescent="0.15">
      <c r="A471" s="101"/>
      <c r="B471" s="3"/>
      <c r="C471" s="5"/>
      <c r="D471" s="4"/>
      <c r="E471" s="5"/>
      <c r="F471" s="21"/>
      <c r="G471" s="6"/>
      <c r="H471" s="5"/>
      <c r="I471" s="5"/>
      <c r="J471" s="5"/>
      <c r="K471" s="5"/>
      <c r="L471" s="22"/>
      <c r="M471" s="8"/>
      <c r="N471" s="5"/>
      <c r="O471" s="5"/>
      <c r="P471" s="23"/>
      <c r="Q471" s="56"/>
      <c r="R471" s="10"/>
      <c r="S471" s="10"/>
      <c r="T471" s="111"/>
      <c r="U471" s="112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</row>
    <row r="472" spans="1:171" x14ac:dyDescent="0.15">
      <c r="A472" s="101"/>
      <c r="B472" s="3"/>
      <c r="C472" s="5"/>
      <c r="D472" s="4"/>
      <c r="E472" s="5"/>
      <c r="F472" s="21"/>
      <c r="G472" s="6"/>
      <c r="H472" s="5"/>
      <c r="I472" s="5"/>
      <c r="J472" s="5"/>
      <c r="K472" s="5"/>
      <c r="L472" s="22"/>
      <c r="M472" s="8"/>
      <c r="N472" s="5"/>
      <c r="O472" s="5"/>
      <c r="P472" s="23"/>
      <c r="Q472" s="56"/>
      <c r="R472" s="10"/>
      <c r="S472" s="10"/>
      <c r="T472" s="111"/>
      <c r="U472" s="112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</row>
    <row r="473" spans="1:171" x14ac:dyDescent="0.15">
      <c r="A473" s="101"/>
      <c r="B473" s="3"/>
      <c r="C473" s="5"/>
      <c r="D473" s="4"/>
      <c r="E473" s="5"/>
      <c r="F473" s="21"/>
      <c r="G473" s="6"/>
      <c r="H473" s="5"/>
      <c r="I473" s="5"/>
      <c r="J473" s="5"/>
      <c r="K473" s="5"/>
      <c r="L473" s="22"/>
      <c r="M473" s="8"/>
      <c r="N473" s="5"/>
      <c r="O473" s="5"/>
      <c r="P473" s="23"/>
      <c r="Q473" s="56"/>
      <c r="R473" s="10"/>
      <c r="S473" s="10"/>
      <c r="T473" s="111"/>
      <c r="U473" s="112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</row>
    <row r="474" spans="1:171" x14ac:dyDescent="0.15">
      <c r="A474" s="101"/>
      <c r="B474" s="3"/>
      <c r="C474" s="5"/>
      <c r="D474" s="4"/>
      <c r="E474" s="5"/>
      <c r="F474" s="21"/>
      <c r="G474" s="6"/>
      <c r="H474" s="5"/>
      <c r="I474" s="5"/>
      <c r="J474" s="5"/>
      <c r="K474" s="5"/>
      <c r="L474" s="22"/>
      <c r="M474" s="8"/>
      <c r="N474" s="5"/>
      <c r="O474" s="5"/>
      <c r="P474" s="23"/>
      <c r="Q474" s="56"/>
      <c r="R474" s="10"/>
      <c r="S474" s="10"/>
      <c r="T474" s="111"/>
      <c r="U474" s="112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</row>
    <row r="475" spans="1:171" x14ac:dyDescent="0.15">
      <c r="A475" s="101"/>
      <c r="B475" s="3"/>
      <c r="C475" s="5"/>
      <c r="D475" s="4"/>
      <c r="E475" s="5"/>
      <c r="F475" s="21"/>
      <c r="G475" s="6"/>
      <c r="H475" s="5"/>
      <c r="I475" s="5"/>
      <c r="J475" s="5"/>
      <c r="K475" s="5"/>
      <c r="L475" s="22"/>
      <c r="M475" s="8"/>
      <c r="N475" s="5"/>
      <c r="O475" s="5"/>
      <c r="P475" s="23"/>
      <c r="Q475" s="56"/>
      <c r="R475" s="10"/>
      <c r="S475" s="10"/>
      <c r="T475" s="111"/>
      <c r="U475" s="113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</row>
    <row r="476" spans="1:171" x14ac:dyDescent="0.15">
      <c r="A476" s="101"/>
      <c r="B476" s="3"/>
      <c r="C476" s="5"/>
      <c r="D476" s="4"/>
      <c r="E476" s="5"/>
      <c r="F476" s="21"/>
      <c r="G476" s="6"/>
      <c r="H476" s="5"/>
      <c r="I476" s="5"/>
      <c r="J476" s="5"/>
      <c r="K476" s="5"/>
      <c r="L476" s="22"/>
      <c r="M476" s="8"/>
      <c r="N476" s="5"/>
      <c r="O476" s="5"/>
      <c r="P476" s="23"/>
      <c r="Q476" s="56"/>
      <c r="R476" s="10"/>
      <c r="S476" s="10"/>
      <c r="T476" s="111"/>
      <c r="U476" s="112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</row>
    <row r="477" spans="1:171" x14ac:dyDescent="0.15">
      <c r="A477" s="101"/>
      <c r="B477" s="3"/>
      <c r="C477" s="5"/>
      <c r="D477" s="4"/>
      <c r="E477" s="5"/>
      <c r="F477" s="21"/>
      <c r="G477" s="6"/>
      <c r="H477" s="5"/>
      <c r="I477" s="5"/>
      <c r="J477" s="5"/>
      <c r="K477" s="5"/>
      <c r="L477" s="22"/>
      <c r="M477" s="8"/>
      <c r="N477" s="5"/>
      <c r="O477" s="5"/>
      <c r="P477" s="23"/>
      <c r="Q477" s="56"/>
      <c r="R477" s="10"/>
      <c r="S477" s="10"/>
      <c r="T477" s="111"/>
      <c r="U477" s="112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</row>
    <row r="478" spans="1:171" x14ac:dyDescent="0.15">
      <c r="A478" s="101"/>
      <c r="B478" s="3"/>
      <c r="C478" s="5"/>
      <c r="D478" s="4"/>
      <c r="E478" s="5"/>
      <c r="F478" s="21"/>
      <c r="G478" s="6"/>
      <c r="H478" s="5"/>
      <c r="I478" s="5"/>
      <c r="J478" s="5"/>
      <c r="K478" s="5"/>
      <c r="L478" s="22"/>
      <c r="M478" s="8"/>
      <c r="N478" s="5"/>
      <c r="O478" s="5"/>
      <c r="P478" s="23"/>
      <c r="Q478" s="56"/>
      <c r="R478" s="10"/>
      <c r="S478" s="10"/>
      <c r="T478" s="111"/>
      <c r="U478" s="112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</row>
    <row r="479" spans="1:171" x14ac:dyDescent="0.15">
      <c r="A479" s="101"/>
      <c r="B479" s="3"/>
      <c r="C479" s="5"/>
      <c r="D479" s="4"/>
      <c r="E479" s="5"/>
      <c r="F479" s="21"/>
      <c r="G479" s="6"/>
      <c r="H479" s="5"/>
      <c r="I479" s="5"/>
      <c r="J479" s="5"/>
      <c r="K479" s="5"/>
      <c r="L479" s="22"/>
      <c r="M479" s="8"/>
      <c r="N479" s="5"/>
      <c r="O479" s="5"/>
      <c r="P479" s="23"/>
      <c r="Q479" s="56"/>
      <c r="R479" s="10"/>
      <c r="S479" s="10"/>
      <c r="T479" s="111"/>
      <c r="U479" s="112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</row>
    <row r="480" spans="1:171" x14ac:dyDescent="0.15">
      <c r="A480" s="101"/>
      <c r="B480" s="3"/>
      <c r="C480" s="5"/>
      <c r="D480" s="4"/>
      <c r="E480" s="5"/>
      <c r="F480" s="21"/>
      <c r="G480" s="6"/>
      <c r="H480" s="5"/>
      <c r="I480" s="5"/>
      <c r="J480" s="5"/>
      <c r="K480" s="5"/>
      <c r="L480" s="22"/>
      <c r="M480" s="8"/>
      <c r="N480" s="5"/>
      <c r="O480" s="5"/>
      <c r="P480" s="23"/>
      <c r="Q480" s="56"/>
      <c r="R480" s="10"/>
      <c r="S480" s="10"/>
      <c r="T480" s="111"/>
      <c r="U480" s="112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</row>
    <row r="481" spans="1:168" x14ac:dyDescent="0.15">
      <c r="A481" s="101"/>
      <c r="B481" s="3"/>
      <c r="C481" s="5"/>
      <c r="D481" s="4"/>
      <c r="E481" s="5"/>
      <c r="F481" s="21"/>
      <c r="G481" s="6"/>
      <c r="H481" s="5"/>
      <c r="I481" s="5"/>
      <c r="J481" s="5"/>
      <c r="K481" s="5"/>
      <c r="L481" s="22"/>
      <c r="M481" s="8"/>
      <c r="N481" s="5"/>
      <c r="O481" s="5"/>
      <c r="P481" s="23"/>
      <c r="Q481" s="56"/>
      <c r="R481" s="10"/>
      <c r="S481" s="10"/>
      <c r="T481" s="111"/>
      <c r="U481" s="112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</row>
    <row r="482" spans="1:168" x14ac:dyDescent="0.15">
      <c r="A482" s="101"/>
      <c r="B482" s="3"/>
      <c r="C482" s="5"/>
      <c r="D482" s="4"/>
      <c r="E482" s="5"/>
      <c r="F482" s="21"/>
      <c r="G482" s="6"/>
      <c r="H482" s="5"/>
      <c r="I482" s="5"/>
      <c r="J482" s="5"/>
      <c r="K482" s="5"/>
      <c r="L482" s="22"/>
      <c r="M482" s="8"/>
      <c r="N482" s="5"/>
      <c r="O482" s="5"/>
      <c r="P482" s="23"/>
      <c r="Q482" s="56"/>
      <c r="R482" s="10"/>
      <c r="S482" s="10"/>
      <c r="T482" s="111"/>
      <c r="U482" s="112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</row>
    <row r="483" spans="1:168" x14ac:dyDescent="0.15">
      <c r="A483" s="101"/>
      <c r="B483" s="3"/>
      <c r="C483" s="5"/>
      <c r="D483" s="4"/>
      <c r="E483" s="5"/>
      <c r="F483" s="21"/>
      <c r="G483" s="6"/>
      <c r="H483" s="5"/>
      <c r="I483" s="5"/>
      <c r="J483" s="5"/>
      <c r="K483" s="5"/>
      <c r="L483" s="22"/>
      <c r="M483" s="8"/>
      <c r="N483" s="5"/>
      <c r="O483" s="5"/>
      <c r="P483" s="23"/>
      <c r="Q483" s="56"/>
      <c r="R483" s="10"/>
      <c r="S483" s="10"/>
      <c r="T483" s="111"/>
      <c r="U483" s="112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</row>
    <row r="484" spans="1:168" x14ac:dyDescent="0.15">
      <c r="A484" s="101"/>
      <c r="B484" s="3"/>
      <c r="C484" s="5"/>
      <c r="D484" s="4"/>
      <c r="E484" s="5"/>
      <c r="F484" s="21"/>
      <c r="G484" s="6"/>
      <c r="H484" s="5"/>
      <c r="I484" s="5"/>
      <c r="J484" s="5"/>
      <c r="K484" s="5"/>
      <c r="L484" s="22"/>
      <c r="M484" s="8"/>
      <c r="N484" s="5"/>
      <c r="O484" s="5"/>
      <c r="P484" s="23"/>
      <c r="Q484" s="56"/>
      <c r="R484" s="10"/>
      <c r="S484" s="10"/>
      <c r="T484" s="111"/>
      <c r="U484" s="112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</row>
    <row r="485" spans="1:168" x14ac:dyDescent="0.15">
      <c r="A485" s="101"/>
      <c r="B485" s="3"/>
      <c r="C485" s="5"/>
      <c r="D485" s="4"/>
      <c r="E485" s="5"/>
      <c r="F485" s="21"/>
      <c r="G485" s="6"/>
      <c r="H485" s="5"/>
      <c r="I485" s="5"/>
      <c r="J485" s="5"/>
      <c r="K485" s="5"/>
      <c r="L485" s="22"/>
      <c r="M485" s="8"/>
      <c r="N485" s="5"/>
      <c r="O485" s="5"/>
      <c r="P485" s="23"/>
      <c r="Q485" s="56"/>
      <c r="R485" s="10"/>
      <c r="S485" s="10"/>
      <c r="T485" s="111"/>
      <c r="U485" s="112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</row>
    <row r="486" spans="1:168" x14ac:dyDescent="0.15">
      <c r="A486" s="101"/>
      <c r="B486" s="3"/>
      <c r="C486" s="5"/>
      <c r="D486" s="4"/>
      <c r="E486" s="5"/>
      <c r="F486" s="21"/>
      <c r="G486" s="6"/>
      <c r="H486" s="5"/>
      <c r="I486" s="5"/>
      <c r="J486" s="5"/>
      <c r="K486" s="5"/>
      <c r="L486" s="22"/>
      <c r="M486" s="8"/>
      <c r="N486" s="5"/>
      <c r="O486" s="5"/>
      <c r="P486" s="23"/>
      <c r="Q486" s="56"/>
      <c r="R486" s="10"/>
      <c r="S486" s="10"/>
      <c r="T486" s="111"/>
      <c r="U486" s="112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</row>
    <row r="487" spans="1:168" x14ac:dyDescent="0.15">
      <c r="A487" s="101"/>
      <c r="B487" s="3"/>
      <c r="C487" s="5"/>
      <c r="D487" s="4"/>
      <c r="E487" s="5"/>
      <c r="F487" s="21"/>
      <c r="G487" s="6"/>
      <c r="H487" s="5"/>
      <c r="I487" s="5"/>
      <c r="J487" s="5"/>
      <c r="K487" s="5"/>
      <c r="L487" s="22"/>
      <c r="M487" s="8"/>
      <c r="N487" s="5"/>
      <c r="O487" s="5"/>
      <c r="P487" s="23"/>
      <c r="Q487" s="56"/>
      <c r="R487" s="10"/>
      <c r="S487" s="10"/>
      <c r="T487" s="111"/>
      <c r="U487" s="112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</row>
    <row r="488" spans="1:168" x14ac:dyDescent="0.15">
      <c r="A488" s="101"/>
      <c r="B488" s="3"/>
      <c r="C488" s="5"/>
      <c r="D488" s="4"/>
      <c r="E488" s="5"/>
      <c r="F488" s="21"/>
      <c r="G488" s="6"/>
      <c r="H488" s="5"/>
      <c r="I488" s="5"/>
      <c r="J488" s="5"/>
      <c r="K488" s="5"/>
      <c r="L488" s="22"/>
      <c r="M488" s="8"/>
      <c r="N488" s="5"/>
      <c r="O488" s="5"/>
      <c r="P488" s="23"/>
      <c r="Q488" s="56"/>
      <c r="R488" s="10"/>
      <c r="S488" s="10"/>
      <c r="T488" s="111"/>
      <c r="U488" s="112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</row>
    <row r="489" spans="1:168" x14ac:dyDescent="0.15">
      <c r="A489" s="101"/>
      <c r="B489" s="3"/>
      <c r="C489" s="5"/>
      <c r="D489" s="4"/>
      <c r="E489" s="5"/>
      <c r="F489" s="21"/>
      <c r="G489" s="6"/>
      <c r="H489" s="5"/>
      <c r="I489" s="5"/>
      <c r="J489" s="5"/>
      <c r="K489" s="5"/>
      <c r="L489" s="22"/>
      <c r="M489" s="8"/>
      <c r="N489" s="5"/>
      <c r="O489" s="5"/>
      <c r="P489" s="23"/>
      <c r="Q489" s="56"/>
      <c r="R489" s="10"/>
      <c r="S489" s="10"/>
      <c r="T489" s="111"/>
      <c r="U489" s="112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</row>
    <row r="490" spans="1:168" x14ac:dyDescent="0.15">
      <c r="A490" s="101"/>
      <c r="B490" s="3"/>
      <c r="C490" s="5"/>
      <c r="D490" s="4"/>
      <c r="E490" s="5"/>
      <c r="F490" s="21"/>
      <c r="G490" s="6"/>
      <c r="H490" s="5"/>
      <c r="I490" s="5"/>
      <c r="J490" s="5"/>
      <c r="K490" s="5"/>
      <c r="L490" s="22"/>
      <c r="M490" s="8"/>
      <c r="N490" s="5"/>
      <c r="O490" s="5"/>
      <c r="P490" s="23"/>
      <c r="Q490" s="56"/>
      <c r="R490" s="10"/>
      <c r="S490" s="10"/>
      <c r="T490" s="111"/>
      <c r="U490" s="112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</row>
    <row r="491" spans="1:168" x14ac:dyDescent="0.15">
      <c r="A491" s="101"/>
      <c r="B491" s="3"/>
      <c r="C491" s="5"/>
      <c r="D491" s="4"/>
      <c r="E491" s="5"/>
      <c r="F491" s="21"/>
      <c r="G491" s="6"/>
      <c r="H491" s="5"/>
      <c r="I491" s="5"/>
      <c r="J491" s="5"/>
      <c r="K491" s="5"/>
      <c r="L491" s="22"/>
      <c r="M491" s="8"/>
      <c r="N491" s="5"/>
      <c r="O491" s="5"/>
      <c r="P491" s="23"/>
      <c r="Q491" s="56"/>
      <c r="R491" s="10"/>
      <c r="S491" s="10"/>
      <c r="T491" s="111"/>
      <c r="U491" s="112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</row>
    <row r="492" spans="1:168" x14ac:dyDescent="0.15">
      <c r="A492" s="101"/>
      <c r="B492" s="3"/>
      <c r="C492" s="5"/>
      <c r="D492" s="4"/>
      <c r="E492" s="5"/>
      <c r="F492" s="21"/>
      <c r="G492" s="6"/>
      <c r="H492" s="5"/>
      <c r="I492" s="5"/>
      <c r="J492" s="5"/>
      <c r="K492" s="5"/>
      <c r="L492" s="22"/>
      <c r="M492" s="8"/>
      <c r="N492" s="5"/>
      <c r="O492" s="5"/>
      <c r="P492" s="23"/>
      <c r="Q492" s="56"/>
      <c r="R492" s="10"/>
      <c r="S492" s="10"/>
      <c r="T492" s="111"/>
      <c r="U492" s="112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</row>
    <row r="493" spans="1:168" x14ac:dyDescent="0.15">
      <c r="A493" s="101"/>
      <c r="B493" s="3"/>
      <c r="C493" s="5"/>
      <c r="D493" s="4"/>
      <c r="E493" s="5"/>
      <c r="F493" s="21"/>
      <c r="G493" s="6"/>
      <c r="H493" s="5"/>
      <c r="I493" s="5"/>
      <c r="J493" s="5"/>
      <c r="K493" s="5"/>
      <c r="L493" s="22"/>
      <c r="M493" s="8"/>
      <c r="N493" s="5"/>
      <c r="O493" s="5"/>
      <c r="P493" s="23"/>
      <c r="Q493" s="56"/>
      <c r="R493" s="10"/>
      <c r="S493" s="10"/>
      <c r="T493" s="111"/>
      <c r="U493" s="112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</row>
    <row r="494" spans="1:168" x14ac:dyDescent="0.15">
      <c r="A494" s="101"/>
      <c r="B494" s="3"/>
      <c r="C494" s="5"/>
      <c r="D494" s="4"/>
      <c r="E494" s="5"/>
      <c r="F494" s="21"/>
      <c r="G494" s="6"/>
      <c r="H494" s="5"/>
      <c r="I494" s="5"/>
      <c r="J494" s="5"/>
      <c r="K494" s="5"/>
      <c r="L494" s="22"/>
      <c r="M494" s="8"/>
      <c r="N494" s="5"/>
      <c r="O494" s="5"/>
      <c r="P494" s="23"/>
      <c r="Q494" s="56"/>
      <c r="R494" s="10"/>
      <c r="S494" s="10"/>
      <c r="T494" s="111"/>
      <c r="U494" s="112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</row>
    <row r="495" spans="1:168" x14ac:dyDescent="0.15">
      <c r="A495" s="101"/>
      <c r="B495" s="3"/>
      <c r="C495" s="5"/>
      <c r="D495" s="4"/>
      <c r="E495" s="5"/>
      <c r="F495" s="21"/>
      <c r="G495" s="6"/>
      <c r="H495" s="5"/>
      <c r="I495" s="5"/>
      <c r="J495" s="5"/>
      <c r="K495" s="5"/>
      <c r="L495" s="22"/>
      <c r="M495" s="8"/>
      <c r="N495" s="5"/>
      <c r="O495" s="5"/>
      <c r="P495" s="23"/>
      <c r="Q495" s="56"/>
      <c r="R495" s="10"/>
      <c r="S495" s="10"/>
      <c r="T495" s="111"/>
      <c r="U495" s="112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</row>
    <row r="496" spans="1:168" x14ac:dyDescent="0.15">
      <c r="A496" s="101"/>
      <c r="B496" s="3"/>
      <c r="C496" s="5"/>
      <c r="D496" s="4"/>
      <c r="E496" s="5"/>
      <c r="F496" s="21"/>
      <c r="G496" s="6"/>
      <c r="H496" s="5"/>
      <c r="I496" s="5"/>
      <c r="J496" s="5"/>
      <c r="K496" s="5"/>
      <c r="L496" s="22"/>
      <c r="M496" s="8"/>
      <c r="N496" s="5"/>
      <c r="O496" s="5"/>
      <c r="P496" s="23"/>
      <c r="Q496" s="56"/>
      <c r="R496" s="10"/>
      <c r="S496" s="10"/>
      <c r="T496" s="111"/>
      <c r="U496" s="112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</row>
    <row r="497" spans="1:173" x14ac:dyDescent="0.15">
      <c r="A497" s="101"/>
      <c r="B497" s="3"/>
      <c r="C497" s="5"/>
      <c r="D497" s="4"/>
      <c r="E497" s="5"/>
      <c r="F497" s="21"/>
      <c r="G497" s="6"/>
      <c r="H497" s="5"/>
      <c r="I497" s="5"/>
      <c r="J497" s="5"/>
      <c r="K497" s="5"/>
      <c r="L497" s="22"/>
      <c r="M497" s="8"/>
      <c r="N497" s="5"/>
      <c r="O497" s="5"/>
      <c r="P497" s="23"/>
      <c r="Q497" s="56"/>
      <c r="R497" s="10"/>
      <c r="S497" s="10"/>
      <c r="T497" s="111"/>
      <c r="U497" s="112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</row>
    <row r="498" spans="1:173" x14ac:dyDescent="0.15">
      <c r="A498" s="101"/>
      <c r="B498" s="3"/>
      <c r="C498" s="5"/>
      <c r="D498" s="4"/>
      <c r="E498" s="5"/>
      <c r="F498" s="21"/>
      <c r="G498" s="6"/>
      <c r="H498" s="5"/>
      <c r="I498" s="5"/>
      <c r="J498" s="5"/>
      <c r="K498" s="5"/>
      <c r="L498" s="22"/>
      <c r="M498" s="8"/>
      <c r="N498" s="5"/>
      <c r="O498" s="5"/>
      <c r="P498" s="23"/>
      <c r="Q498" s="56"/>
      <c r="R498" s="10"/>
      <c r="S498" s="10"/>
      <c r="T498" s="111"/>
      <c r="U498" s="112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</row>
    <row r="499" spans="1:173" x14ac:dyDescent="0.15">
      <c r="A499" s="101"/>
      <c r="B499" s="3"/>
      <c r="C499" s="5"/>
      <c r="D499" s="4"/>
      <c r="E499" s="5"/>
      <c r="F499" s="21"/>
      <c r="G499" s="6"/>
      <c r="H499" s="5"/>
      <c r="I499" s="5"/>
      <c r="J499" s="5"/>
      <c r="K499" s="5"/>
      <c r="L499" s="22"/>
      <c r="M499" s="8"/>
      <c r="N499" s="5"/>
      <c r="O499" s="5"/>
      <c r="P499" s="23"/>
      <c r="Q499" s="56"/>
      <c r="R499" s="10"/>
      <c r="S499" s="10"/>
      <c r="T499" s="111"/>
      <c r="U499" s="112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</row>
    <row r="500" spans="1:173" x14ac:dyDescent="0.15">
      <c r="A500" s="101"/>
      <c r="B500" s="3"/>
      <c r="C500" s="5"/>
      <c r="D500" s="4"/>
      <c r="E500" s="5"/>
      <c r="F500" s="21"/>
      <c r="G500" s="6"/>
      <c r="H500" s="5"/>
      <c r="I500" s="5"/>
      <c r="J500" s="5"/>
      <c r="K500" s="5"/>
      <c r="L500" s="22"/>
      <c r="M500" s="8"/>
      <c r="N500" s="5"/>
      <c r="O500" s="5"/>
      <c r="P500" s="23"/>
      <c r="Q500" s="56"/>
      <c r="R500" s="10"/>
      <c r="S500" s="10"/>
      <c r="T500" s="111"/>
      <c r="U500" s="112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</row>
    <row r="501" spans="1:173" x14ac:dyDescent="0.15">
      <c r="A501" s="101"/>
      <c r="B501" s="3"/>
      <c r="C501" s="5"/>
      <c r="D501" s="4"/>
      <c r="E501" s="5"/>
      <c r="F501" s="21"/>
      <c r="G501" s="6"/>
      <c r="H501" s="5"/>
      <c r="I501" s="5"/>
      <c r="J501" s="5"/>
      <c r="K501" s="5"/>
      <c r="L501" s="22"/>
      <c r="M501" s="8"/>
      <c r="N501" s="5"/>
      <c r="O501" s="5"/>
      <c r="P501" s="23"/>
      <c r="Q501" s="56"/>
      <c r="R501" s="10"/>
      <c r="S501" s="10"/>
      <c r="T501" s="111"/>
      <c r="U501" s="112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</row>
    <row r="502" spans="1:173" x14ac:dyDescent="0.15">
      <c r="A502" s="101"/>
      <c r="B502" s="3"/>
      <c r="C502" s="5"/>
      <c r="D502" s="4"/>
      <c r="E502" s="5"/>
      <c r="F502" s="21"/>
      <c r="G502" s="6"/>
      <c r="H502" s="5"/>
      <c r="I502" s="5"/>
      <c r="J502" s="5"/>
      <c r="K502" s="5"/>
      <c r="L502" s="22"/>
      <c r="M502" s="8"/>
      <c r="N502" s="5"/>
      <c r="O502" s="5"/>
      <c r="P502" s="23"/>
      <c r="Q502" s="56"/>
      <c r="R502" s="10"/>
      <c r="S502" s="10"/>
      <c r="T502" s="111"/>
      <c r="U502" s="113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</row>
    <row r="503" spans="1:173" x14ac:dyDescent="0.15">
      <c r="A503" s="101"/>
      <c r="B503" s="3"/>
      <c r="C503" s="5"/>
      <c r="D503" s="4"/>
      <c r="E503" s="5"/>
      <c r="F503" s="21"/>
      <c r="G503" s="6"/>
      <c r="H503" s="5"/>
      <c r="I503" s="5"/>
      <c r="J503" s="5"/>
      <c r="K503" s="5"/>
      <c r="L503" s="22"/>
      <c r="M503" s="8"/>
      <c r="N503" s="5"/>
      <c r="O503" s="5"/>
      <c r="P503" s="23"/>
      <c r="Q503" s="56"/>
      <c r="R503" s="10"/>
      <c r="S503" s="35"/>
      <c r="T503" s="111"/>
      <c r="U503" s="112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  <c r="FN503" s="36"/>
      <c r="FO503" s="36"/>
      <c r="FP503" s="36"/>
      <c r="FQ503" s="36"/>
    </row>
    <row r="504" spans="1:173" x14ac:dyDescent="0.15">
      <c r="A504" s="101"/>
      <c r="B504" s="3"/>
      <c r="C504" s="5"/>
      <c r="D504" s="4"/>
      <c r="E504" s="5"/>
      <c r="F504" s="21"/>
      <c r="G504" s="6"/>
      <c r="H504" s="5"/>
      <c r="I504" s="5"/>
      <c r="J504" s="5"/>
      <c r="K504" s="5"/>
      <c r="L504" s="22"/>
      <c r="M504" s="8"/>
      <c r="N504" s="5"/>
      <c r="O504" s="5"/>
      <c r="P504" s="23"/>
      <c r="Q504" s="56"/>
      <c r="R504" s="10"/>
      <c r="S504" s="10"/>
      <c r="T504" s="111"/>
      <c r="U504" s="112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</row>
    <row r="505" spans="1:173" x14ac:dyDescent="0.15">
      <c r="A505" s="101"/>
      <c r="B505" s="3"/>
      <c r="C505" s="5"/>
      <c r="D505" s="4"/>
      <c r="E505" s="5"/>
      <c r="F505" s="21"/>
      <c r="G505" s="6"/>
      <c r="H505" s="5"/>
      <c r="I505" s="5"/>
      <c r="J505" s="5"/>
      <c r="K505" s="5"/>
      <c r="L505" s="22"/>
      <c r="M505" s="8"/>
      <c r="N505" s="5"/>
      <c r="O505" s="5"/>
      <c r="P505" s="23"/>
      <c r="Q505" s="56"/>
      <c r="R505" s="10"/>
      <c r="S505" s="10"/>
      <c r="T505" s="111"/>
      <c r="U505" s="112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</row>
    <row r="506" spans="1:173" x14ac:dyDescent="0.15">
      <c r="A506" s="101"/>
      <c r="B506" s="3"/>
      <c r="C506" s="5"/>
      <c r="D506" s="4"/>
      <c r="E506" s="5"/>
      <c r="F506" s="21"/>
      <c r="G506" s="6"/>
      <c r="H506" s="5"/>
      <c r="I506" s="5"/>
      <c r="J506" s="5"/>
      <c r="K506" s="5"/>
      <c r="L506" s="22"/>
      <c r="M506" s="8"/>
      <c r="N506" s="5"/>
      <c r="O506" s="5"/>
      <c r="P506" s="23"/>
      <c r="Q506" s="56"/>
      <c r="R506" s="10"/>
      <c r="S506" s="10"/>
      <c r="T506" s="111"/>
      <c r="U506" s="112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</row>
    <row r="507" spans="1:173" x14ac:dyDescent="0.15">
      <c r="A507" s="101"/>
      <c r="B507" s="3"/>
      <c r="C507" s="5"/>
      <c r="D507" s="4"/>
      <c r="E507" s="5"/>
      <c r="F507" s="21"/>
      <c r="G507" s="6"/>
      <c r="H507" s="5"/>
      <c r="I507" s="5"/>
      <c r="J507" s="5"/>
      <c r="K507" s="5"/>
      <c r="L507" s="22"/>
      <c r="M507" s="8"/>
      <c r="N507" s="5"/>
      <c r="O507" s="5"/>
      <c r="P507" s="23"/>
      <c r="Q507" s="56"/>
      <c r="R507" s="10"/>
      <c r="S507" s="10"/>
      <c r="T507" s="111"/>
      <c r="U507" s="112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</row>
    <row r="508" spans="1:173" x14ac:dyDescent="0.15">
      <c r="A508" s="101"/>
      <c r="B508" s="3"/>
      <c r="C508" s="5"/>
      <c r="D508" s="4"/>
      <c r="E508" s="5"/>
      <c r="F508" s="21"/>
      <c r="G508" s="6"/>
      <c r="H508" s="5"/>
      <c r="I508" s="5"/>
      <c r="J508" s="5"/>
      <c r="K508" s="5"/>
      <c r="L508" s="22"/>
      <c r="M508" s="8"/>
      <c r="N508" s="5"/>
      <c r="O508" s="5"/>
      <c r="P508" s="23"/>
      <c r="Q508" s="56"/>
      <c r="R508" s="10"/>
      <c r="S508" s="10"/>
      <c r="T508" s="111"/>
      <c r="U508" s="112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</row>
    <row r="509" spans="1:173" x14ac:dyDescent="0.15">
      <c r="A509" s="101"/>
      <c r="B509" s="3"/>
      <c r="C509" s="5"/>
      <c r="D509" s="4"/>
      <c r="E509" s="5"/>
      <c r="F509" s="21"/>
      <c r="G509" s="6"/>
      <c r="H509" s="5"/>
      <c r="I509" s="5"/>
      <c r="J509" s="5"/>
      <c r="K509" s="5"/>
      <c r="L509" s="22"/>
      <c r="M509" s="8"/>
      <c r="N509" s="5"/>
      <c r="O509" s="5"/>
      <c r="P509" s="23"/>
      <c r="Q509" s="56"/>
      <c r="R509" s="10"/>
      <c r="S509" s="10"/>
      <c r="T509" s="111"/>
      <c r="U509" s="112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</row>
    <row r="510" spans="1:173" x14ac:dyDescent="0.15">
      <c r="A510" s="101"/>
      <c r="B510" s="3"/>
      <c r="C510" s="5"/>
      <c r="D510" s="4"/>
      <c r="E510" s="5"/>
      <c r="F510" s="21"/>
      <c r="G510" s="6"/>
      <c r="H510" s="5"/>
      <c r="I510" s="5"/>
      <c r="J510" s="5"/>
      <c r="K510" s="5"/>
      <c r="L510" s="22"/>
      <c r="M510" s="8"/>
      <c r="N510" s="5"/>
      <c r="O510" s="5"/>
      <c r="P510" s="23"/>
      <c r="Q510" s="56"/>
      <c r="R510" s="10"/>
      <c r="S510" s="10"/>
      <c r="T510" s="111"/>
      <c r="U510" s="112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</row>
    <row r="511" spans="1:173" x14ac:dyDescent="0.15">
      <c r="A511" s="101"/>
      <c r="B511" s="3"/>
      <c r="C511" s="5"/>
      <c r="D511" s="4"/>
      <c r="E511" s="5"/>
      <c r="F511" s="21"/>
      <c r="G511" s="6"/>
      <c r="H511" s="5"/>
      <c r="I511" s="5"/>
      <c r="J511" s="5"/>
      <c r="K511" s="5"/>
      <c r="L511" s="22"/>
      <c r="M511" s="8"/>
      <c r="N511" s="5"/>
      <c r="O511" s="5"/>
      <c r="P511" s="23"/>
      <c r="Q511" s="56"/>
      <c r="R511" s="10"/>
      <c r="S511" s="10"/>
      <c r="T511" s="111"/>
      <c r="U511" s="113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</row>
    <row r="512" spans="1:173" x14ac:dyDescent="0.15">
      <c r="A512" s="101"/>
      <c r="B512" s="3"/>
      <c r="C512" s="5"/>
      <c r="D512" s="4"/>
      <c r="E512" s="5"/>
      <c r="F512" s="21"/>
      <c r="G512" s="6"/>
      <c r="H512" s="5"/>
      <c r="I512" s="5"/>
      <c r="J512" s="5"/>
      <c r="K512" s="5"/>
      <c r="L512" s="22"/>
      <c r="M512" s="8"/>
      <c r="N512" s="5"/>
      <c r="O512" s="5"/>
      <c r="P512" s="23"/>
      <c r="Q512" s="56"/>
      <c r="R512" s="10"/>
      <c r="S512" s="10"/>
      <c r="T512" s="111"/>
      <c r="U512" s="112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</row>
    <row r="513" spans="1:171" x14ac:dyDescent="0.15">
      <c r="A513" s="101"/>
      <c r="B513" s="3"/>
      <c r="C513" s="5"/>
      <c r="D513" s="4"/>
      <c r="E513" s="5"/>
      <c r="F513" s="21"/>
      <c r="G513" s="6"/>
      <c r="H513" s="5"/>
      <c r="I513" s="5"/>
      <c r="J513" s="5"/>
      <c r="K513" s="5"/>
      <c r="L513" s="22"/>
      <c r="M513" s="8"/>
      <c r="N513" s="5"/>
      <c r="O513" s="5"/>
      <c r="P513" s="23"/>
      <c r="Q513" s="56"/>
      <c r="R513" s="10"/>
      <c r="S513" s="10"/>
      <c r="T513" s="111"/>
      <c r="U513" s="112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</row>
    <row r="514" spans="1:171" x14ac:dyDescent="0.15">
      <c r="A514" s="101"/>
      <c r="B514" s="3"/>
      <c r="C514" s="5"/>
      <c r="D514" s="4"/>
      <c r="E514" s="5"/>
      <c r="F514" s="21"/>
      <c r="G514" s="6"/>
      <c r="H514" s="5"/>
      <c r="I514" s="5"/>
      <c r="J514" s="5"/>
      <c r="K514" s="5"/>
      <c r="L514" s="22"/>
      <c r="M514" s="8"/>
      <c r="N514" s="5"/>
      <c r="O514" s="5"/>
      <c r="P514" s="23"/>
      <c r="Q514" s="56"/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</row>
    <row r="515" spans="1:171" x14ac:dyDescent="0.15">
      <c r="A515" s="101"/>
      <c r="B515" s="3"/>
      <c r="C515" s="5"/>
      <c r="D515" s="4"/>
      <c r="E515" s="5"/>
      <c r="F515" s="21"/>
      <c r="G515" s="6"/>
      <c r="H515" s="5"/>
      <c r="I515" s="5"/>
      <c r="J515" s="5"/>
      <c r="K515" s="5"/>
      <c r="L515" s="22"/>
      <c r="M515" s="8"/>
      <c r="N515" s="5"/>
      <c r="O515" s="5"/>
      <c r="P515" s="23"/>
      <c r="Q515" s="56"/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</row>
    <row r="516" spans="1:171" x14ac:dyDescent="0.15">
      <c r="A516" s="101"/>
      <c r="B516" s="3"/>
      <c r="C516" s="5"/>
      <c r="D516" s="4"/>
      <c r="E516" s="5"/>
      <c r="F516" s="21"/>
      <c r="G516" s="6"/>
      <c r="H516" s="5"/>
      <c r="I516" s="5"/>
      <c r="J516" s="5"/>
      <c r="K516" s="5"/>
      <c r="L516" s="22"/>
      <c r="M516" s="8"/>
      <c r="N516" s="5"/>
      <c r="O516" s="5"/>
      <c r="P516" s="23"/>
      <c r="Q516" s="56"/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</row>
    <row r="517" spans="1:171" x14ac:dyDescent="0.15">
      <c r="A517" s="101"/>
      <c r="B517" s="3"/>
      <c r="C517" s="5"/>
      <c r="D517" s="4"/>
      <c r="E517" s="5"/>
      <c r="F517" s="21"/>
      <c r="G517" s="6"/>
      <c r="H517" s="5"/>
      <c r="I517" s="5"/>
      <c r="J517" s="5"/>
      <c r="K517" s="5"/>
      <c r="L517" s="22"/>
      <c r="M517" s="8"/>
      <c r="N517" s="5"/>
      <c r="O517" s="5"/>
      <c r="P517" s="23"/>
      <c r="Q517" s="56"/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</row>
    <row r="518" spans="1:171" x14ac:dyDescent="0.15">
      <c r="A518" s="101"/>
      <c r="B518" s="3"/>
      <c r="C518" s="5"/>
      <c r="D518" s="4"/>
      <c r="E518" s="5"/>
      <c r="F518" s="21"/>
      <c r="G518" s="6"/>
      <c r="H518" s="5"/>
      <c r="I518" s="5"/>
      <c r="J518" s="5"/>
      <c r="K518" s="5"/>
      <c r="L518" s="22"/>
      <c r="M518" s="8"/>
      <c r="N518" s="5"/>
      <c r="O518" s="5"/>
      <c r="P518" s="23"/>
      <c r="Q518" s="56"/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</row>
    <row r="519" spans="1:171" x14ac:dyDescent="0.15">
      <c r="A519" s="101"/>
      <c r="B519" s="3"/>
      <c r="C519" s="5"/>
      <c r="D519" s="4"/>
      <c r="E519" s="5"/>
      <c r="F519" s="21"/>
      <c r="G519" s="6"/>
      <c r="H519" s="5"/>
      <c r="I519" s="5"/>
      <c r="J519" s="5"/>
      <c r="K519" s="5"/>
      <c r="L519" s="22"/>
      <c r="M519" s="8"/>
      <c r="N519" s="5"/>
      <c r="O519" s="5"/>
      <c r="P519" s="23"/>
      <c r="Q519" s="56"/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</row>
    <row r="520" spans="1:171" x14ac:dyDescent="0.15">
      <c r="A520" s="101"/>
      <c r="B520" s="3"/>
      <c r="C520" s="5"/>
      <c r="D520" s="4"/>
      <c r="E520" s="5"/>
      <c r="F520" s="21"/>
      <c r="G520" s="6"/>
      <c r="H520" s="5"/>
      <c r="I520" s="5"/>
      <c r="J520" s="5"/>
      <c r="K520" s="5"/>
      <c r="L520" s="22"/>
      <c r="M520" s="8"/>
      <c r="N520" s="5"/>
      <c r="O520" s="5"/>
      <c r="P520" s="23"/>
      <c r="Q520" s="56"/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</row>
    <row r="521" spans="1:171" x14ac:dyDescent="0.15">
      <c r="A521" s="101"/>
      <c r="B521" s="3"/>
      <c r="C521" s="5"/>
      <c r="D521" s="4"/>
      <c r="E521" s="5"/>
      <c r="F521" s="21"/>
      <c r="G521" s="6"/>
      <c r="H521" s="5"/>
      <c r="I521" s="5"/>
      <c r="J521" s="5"/>
      <c r="K521" s="5"/>
      <c r="L521" s="22"/>
      <c r="M521" s="8"/>
      <c r="N521" s="5"/>
      <c r="O521" s="5"/>
      <c r="P521" s="23"/>
      <c r="Q521" s="56"/>
      <c r="R521" s="10"/>
      <c r="S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A521" s="36"/>
      <c r="DB521" s="36"/>
      <c r="DC521" s="36"/>
      <c r="DD521" s="36"/>
      <c r="DE521" s="36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P521" s="36"/>
      <c r="DQ521" s="36"/>
      <c r="DR521" s="36"/>
      <c r="DS521" s="36"/>
      <c r="DT521" s="36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E521" s="36"/>
      <c r="EF521" s="36"/>
      <c r="EG521" s="36"/>
      <c r="EH521" s="36"/>
      <c r="EI521" s="36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  <c r="ET521" s="36"/>
      <c r="EU521" s="36"/>
      <c r="EV521" s="36"/>
      <c r="EW521" s="36"/>
      <c r="EX521" s="36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  <c r="FI521" s="36"/>
      <c r="FJ521" s="36"/>
      <c r="FK521" s="36"/>
      <c r="FL521" s="36"/>
      <c r="FM521" s="36"/>
      <c r="FN521" s="36"/>
      <c r="FO521" s="36"/>
    </row>
    <row r="522" spans="1:171" x14ac:dyDescent="0.15">
      <c r="A522" s="101"/>
      <c r="B522" s="3"/>
      <c r="C522" s="5"/>
      <c r="D522" s="4"/>
      <c r="E522" s="5"/>
      <c r="F522" s="21"/>
      <c r="G522" s="6"/>
      <c r="H522" s="5"/>
      <c r="I522" s="5"/>
      <c r="J522" s="5"/>
      <c r="K522" s="5"/>
      <c r="L522" s="22"/>
      <c r="M522" s="8"/>
      <c r="N522" s="5"/>
      <c r="O522" s="5"/>
      <c r="P522" s="23"/>
      <c r="Q522" s="56"/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</row>
    <row r="523" spans="1:171" x14ac:dyDescent="0.15">
      <c r="A523" s="101"/>
      <c r="B523" s="3"/>
      <c r="C523" s="5"/>
      <c r="D523" s="4"/>
      <c r="E523" s="5"/>
      <c r="F523" s="21"/>
      <c r="G523" s="6"/>
      <c r="H523" s="5"/>
      <c r="I523" s="5"/>
      <c r="J523" s="5"/>
      <c r="K523" s="5"/>
      <c r="L523" s="22"/>
      <c r="M523" s="8"/>
      <c r="N523" s="5"/>
      <c r="O523" s="5"/>
      <c r="P523" s="23"/>
      <c r="Q523" s="56"/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</row>
    <row r="524" spans="1:171" x14ac:dyDescent="0.15">
      <c r="A524" s="101"/>
      <c r="B524" s="3"/>
      <c r="C524" s="5"/>
      <c r="D524" s="4"/>
      <c r="E524" s="5"/>
      <c r="F524" s="21"/>
      <c r="G524" s="6"/>
      <c r="H524" s="5"/>
      <c r="I524" s="5"/>
      <c r="J524" s="5"/>
      <c r="K524" s="5"/>
      <c r="L524" s="22"/>
      <c r="M524" s="8"/>
      <c r="N524" s="5"/>
      <c r="O524" s="5"/>
      <c r="P524" s="23"/>
      <c r="Q524" s="56"/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</row>
    <row r="525" spans="1:171" x14ac:dyDescent="0.15">
      <c r="A525" s="101"/>
      <c r="B525" s="3"/>
      <c r="C525" s="5"/>
      <c r="D525" s="4"/>
      <c r="E525" s="5"/>
      <c r="F525" s="21"/>
      <c r="G525" s="6"/>
      <c r="H525" s="5"/>
      <c r="I525" s="5"/>
      <c r="J525" s="5"/>
      <c r="K525" s="5"/>
      <c r="L525" s="22"/>
      <c r="M525" s="8"/>
      <c r="N525" s="5"/>
      <c r="O525" s="5"/>
      <c r="P525" s="23"/>
      <c r="Q525" s="56"/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</row>
    <row r="526" spans="1:171" x14ac:dyDescent="0.15">
      <c r="A526" s="101"/>
      <c r="B526" s="3"/>
      <c r="C526" s="5"/>
      <c r="D526" s="4"/>
      <c r="E526" s="5"/>
      <c r="F526" s="21"/>
      <c r="G526" s="6"/>
      <c r="H526" s="5"/>
      <c r="I526" s="5"/>
      <c r="J526" s="5"/>
      <c r="K526" s="5"/>
      <c r="L526" s="22"/>
      <c r="M526" s="8"/>
      <c r="N526" s="5"/>
      <c r="O526" s="5"/>
      <c r="P526" s="23"/>
      <c r="Q526" s="56"/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</row>
    <row r="527" spans="1:171" x14ac:dyDescent="0.15">
      <c r="A527" s="101"/>
      <c r="B527" s="3"/>
      <c r="C527" s="5"/>
      <c r="D527" s="4"/>
      <c r="E527" s="5"/>
      <c r="F527" s="21"/>
      <c r="G527" s="6"/>
      <c r="H527" s="5"/>
      <c r="I527" s="5"/>
      <c r="J527" s="5"/>
      <c r="K527" s="5"/>
      <c r="L527" s="22"/>
      <c r="M527" s="8"/>
      <c r="N527" s="5"/>
      <c r="O527" s="5"/>
      <c r="P527" s="23"/>
      <c r="Q527" s="56"/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</row>
    <row r="528" spans="1:171" x14ac:dyDescent="0.15">
      <c r="A528" s="101"/>
      <c r="B528" s="3"/>
      <c r="C528" s="5"/>
      <c r="D528" s="4"/>
      <c r="E528" s="5"/>
      <c r="F528" s="21"/>
      <c r="G528" s="6"/>
      <c r="H528" s="5"/>
      <c r="I528" s="5"/>
      <c r="J528" s="5"/>
      <c r="K528" s="5"/>
      <c r="L528" s="22"/>
      <c r="M528" s="8"/>
      <c r="N528" s="5"/>
      <c r="O528" s="5"/>
      <c r="P528" s="23"/>
      <c r="Q528" s="56"/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</row>
    <row r="529" spans="1:168" x14ac:dyDescent="0.15">
      <c r="A529" s="101"/>
      <c r="B529" s="3"/>
      <c r="C529" s="5"/>
      <c r="D529" s="4"/>
      <c r="E529" s="5"/>
      <c r="F529" s="21"/>
      <c r="G529" s="6"/>
      <c r="H529" s="5"/>
      <c r="I529" s="5"/>
      <c r="J529" s="5"/>
      <c r="K529" s="5"/>
      <c r="L529" s="22"/>
      <c r="M529" s="8"/>
      <c r="N529" s="5"/>
      <c r="O529" s="5"/>
      <c r="P529" s="23"/>
      <c r="Q529" s="56"/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</row>
    <row r="530" spans="1:168" x14ac:dyDescent="0.15">
      <c r="A530" s="101"/>
      <c r="B530" s="3"/>
      <c r="C530" s="5"/>
      <c r="D530" s="4"/>
      <c r="E530" s="5"/>
      <c r="F530" s="21"/>
      <c r="G530" s="6"/>
      <c r="H530" s="5"/>
      <c r="I530" s="5"/>
      <c r="J530" s="5"/>
      <c r="K530" s="5"/>
      <c r="L530" s="22"/>
      <c r="M530" s="8"/>
      <c r="N530" s="5"/>
      <c r="O530" s="5"/>
      <c r="P530" s="23"/>
      <c r="Q530" s="56"/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</row>
    <row r="531" spans="1:168" x14ac:dyDescent="0.15">
      <c r="A531" s="101"/>
      <c r="B531" s="3"/>
      <c r="C531" s="5"/>
      <c r="D531" s="4"/>
      <c r="E531" s="5"/>
      <c r="F531" s="21"/>
      <c r="G531" s="6"/>
      <c r="H531" s="5"/>
      <c r="I531" s="5"/>
      <c r="J531" s="5"/>
      <c r="K531" s="5"/>
      <c r="L531" s="22"/>
      <c r="M531" s="8"/>
      <c r="N531" s="5"/>
      <c r="O531" s="5"/>
      <c r="P531" s="23"/>
      <c r="Q531" s="56"/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</row>
    <row r="532" spans="1:168" x14ac:dyDescent="0.15">
      <c r="A532" s="101"/>
      <c r="B532" s="3"/>
      <c r="C532" s="5"/>
      <c r="D532" s="4"/>
      <c r="E532" s="5"/>
      <c r="F532" s="21"/>
      <c r="G532" s="6"/>
      <c r="H532" s="5"/>
      <c r="I532" s="5"/>
      <c r="J532" s="5"/>
      <c r="K532" s="5"/>
      <c r="L532" s="22"/>
      <c r="M532" s="8"/>
      <c r="N532" s="5"/>
      <c r="O532" s="5"/>
      <c r="P532" s="23"/>
      <c r="Q532" s="56"/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</row>
    <row r="533" spans="1:168" x14ac:dyDescent="0.15">
      <c r="A533" s="101"/>
      <c r="B533" s="3"/>
      <c r="C533" s="5"/>
      <c r="D533" s="4"/>
      <c r="E533" s="5"/>
      <c r="F533" s="21"/>
      <c r="G533" s="6"/>
      <c r="H533" s="5"/>
      <c r="I533" s="5"/>
      <c r="J533" s="5"/>
      <c r="K533" s="5"/>
      <c r="L533" s="22"/>
      <c r="M533" s="8"/>
      <c r="N533" s="5"/>
      <c r="O533" s="5"/>
      <c r="P533" s="23"/>
      <c r="Q533" s="56"/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</row>
    <row r="534" spans="1:168" x14ac:dyDescent="0.15">
      <c r="A534" s="101"/>
      <c r="B534" s="3"/>
      <c r="C534" s="5"/>
      <c r="D534" s="4"/>
      <c r="E534" s="5"/>
      <c r="F534" s="21"/>
      <c r="G534" s="6"/>
      <c r="H534" s="5"/>
      <c r="I534" s="5"/>
      <c r="J534" s="5"/>
      <c r="K534" s="5"/>
      <c r="L534" s="22"/>
      <c r="M534" s="8"/>
      <c r="N534" s="5"/>
      <c r="O534" s="5"/>
      <c r="P534" s="23"/>
      <c r="Q534" s="56"/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</row>
    <row r="535" spans="1:168" x14ac:dyDescent="0.15">
      <c r="A535" s="101"/>
      <c r="B535" s="3"/>
      <c r="C535" s="5"/>
      <c r="D535" s="4"/>
      <c r="E535" s="5"/>
      <c r="F535" s="21"/>
      <c r="G535" s="6"/>
      <c r="H535" s="5"/>
      <c r="I535" s="5"/>
      <c r="J535" s="5"/>
      <c r="K535" s="5"/>
      <c r="L535" s="22"/>
      <c r="M535" s="8"/>
      <c r="N535" s="5"/>
      <c r="O535" s="5"/>
      <c r="P535" s="23"/>
      <c r="Q535" s="56"/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</row>
    <row r="536" spans="1:168" x14ac:dyDescent="0.15">
      <c r="A536" s="101"/>
      <c r="B536" s="3"/>
      <c r="C536" s="5"/>
      <c r="D536" s="4"/>
      <c r="E536" s="5"/>
      <c r="F536" s="21"/>
      <c r="G536" s="6"/>
      <c r="H536" s="5"/>
      <c r="I536" s="5"/>
      <c r="J536" s="5"/>
      <c r="K536" s="5"/>
      <c r="L536" s="22"/>
      <c r="M536" s="8"/>
      <c r="N536" s="5"/>
      <c r="O536" s="5"/>
      <c r="P536" s="23"/>
      <c r="Q536" s="56"/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</row>
    <row r="537" spans="1:168" x14ac:dyDescent="0.15">
      <c r="A537" s="101"/>
      <c r="B537" s="3"/>
      <c r="C537" s="5"/>
      <c r="D537" s="4"/>
      <c r="E537" s="5"/>
      <c r="F537" s="21"/>
      <c r="G537" s="6"/>
      <c r="H537" s="5"/>
      <c r="I537" s="5"/>
      <c r="J537" s="5"/>
      <c r="K537" s="5"/>
      <c r="L537" s="22"/>
      <c r="M537" s="8"/>
      <c r="N537" s="5"/>
      <c r="O537" s="5"/>
      <c r="P537" s="23"/>
      <c r="Q537" s="56"/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</row>
    <row r="538" spans="1:168" x14ac:dyDescent="0.15">
      <c r="A538" s="101"/>
      <c r="B538" s="3"/>
      <c r="C538" s="5"/>
      <c r="D538" s="4"/>
      <c r="E538" s="5"/>
      <c r="F538" s="21"/>
      <c r="G538" s="6"/>
      <c r="H538" s="5"/>
      <c r="I538" s="5"/>
      <c r="J538" s="5"/>
      <c r="K538" s="5"/>
      <c r="L538" s="22"/>
      <c r="M538" s="8"/>
      <c r="N538" s="5"/>
      <c r="O538" s="5"/>
      <c r="P538" s="23"/>
      <c r="Q538" s="56"/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</row>
    <row r="539" spans="1:168" x14ac:dyDescent="0.15">
      <c r="A539" s="101"/>
      <c r="B539" s="3"/>
      <c r="C539" s="5"/>
      <c r="D539" s="4"/>
      <c r="E539" s="5"/>
      <c r="F539" s="21"/>
      <c r="G539" s="6"/>
      <c r="H539" s="5"/>
      <c r="I539" s="5"/>
      <c r="J539" s="5"/>
      <c r="K539" s="5"/>
      <c r="L539" s="22"/>
      <c r="M539" s="8"/>
      <c r="N539" s="5"/>
      <c r="O539" s="5"/>
      <c r="P539" s="23"/>
      <c r="Q539" s="56"/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</row>
    <row r="540" spans="1:168" x14ac:dyDescent="0.15">
      <c r="A540" s="101"/>
      <c r="B540" s="3"/>
      <c r="C540" s="5"/>
      <c r="D540" s="4"/>
      <c r="E540" s="5"/>
      <c r="F540" s="21"/>
      <c r="G540" s="6"/>
      <c r="H540" s="5"/>
      <c r="I540" s="5"/>
      <c r="J540" s="5"/>
      <c r="K540" s="5"/>
      <c r="L540" s="22"/>
      <c r="M540" s="8"/>
      <c r="N540" s="5"/>
      <c r="O540" s="5"/>
      <c r="P540" s="23"/>
      <c r="Q540" s="56"/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</row>
    <row r="541" spans="1:168" x14ac:dyDescent="0.15">
      <c r="A541" s="101"/>
      <c r="B541" s="3"/>
      <c r="C541" s="5"/>
      <c r="D541" s="4"/>
      <c r="E541" s="5"/>
      <c r="F541" s="21"/>
      <c r="G541" s="6"/>
      <c r="H541" s="5"/>
      <c r="I541" s="5"/>
      <c r="J541" s="5"/>
      <c r="K541" s="5"/>
      <c r="L541" s="22"/>
      <c r="M541" s="8"/>
      <c r="N541" s="5"/>
      <c r="O541" s="5"/>
      <c r="P541" s="23"/>
      <c r="Q541" s="56"/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</row>
    <row r="542" spans="1:168" x14ac:dyDescent="0.15">
      <c r="A542" s="101"/>
      <c r="B542" s="3"/>
      <c r="C542" s="5"/>
      <c r="D542" s="4"/>
      <c r="E542" s="5"/>
      <c r="F542" s="21"/>
      <c r="G542" s="6"/>
      <c r="H542" s="5"/>
      <c r="I542" s="5"/>
      <c r="J542" s="5"/>
      <c r="K542" s="5"/>
      <c r="L542" s="22"/>
      <c r="M542" s="8"/>
      <c r="N542" s="5"/>
      <c r="O542" s="5"/>
      <c r="P542" s="23"/>
      <c r="Q542" s="56"/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</row>
    <row r="543" spans="1:168" x14ac:dyDescent="0.15">
      <c r="A543" s="101"/>
      <c r="B543" s="3"/>
      <c r="C543" s="5"/>
      <c r="D543" s="4"/>
      <c r="E543" s="5"/>
      <c r="F543" s="21"/>
      <c r="G543" s="6"/>
      <c r="H543" s="5"/>
      <c r="I543" s="5"/>
      <c r="J543" s="5"/>
      <c r="K543" s="5"/>
      <c r="L543" s="22"/>
      <c r="M543" s="8"/>
      <c r="N543" s="5"/>
      <c r="O543" s="5"/>
      <c r="P543" s="23"/>
      <c r="Q543" s="56"/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</row>
    <row r="544" spans="1:168" x14ac:dyDescent="0.15">
      <c r="A544" s="101"/>
      <c r="B544" s="3"/>
      <c r="C544" s="5"/>
      <c r="D544" s="4"/>
      <c r="E544" s="5"/>
      <c r="F544" s="21"/>
      <c r="G544" s="6"/>
      <c r="H544" s="5"/>
      <c r="I544" s="5"/>
      <c r="J544" s="5"/>
      <c r="K544" s="5"/>
      <c r="L544" s="22"/>
      <c r="M544" s="8"/>
      <c r="N544" s="5"/>
      <c r="O544" s="5"/>
      <c r="P544" s="23"/>
      <c r="Q544" s="56"/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</row>
    <row r="545" spans="1:171" x14ac:dyDescent="0.15">
      <c r="A545" s="101"/>
      <c r="B545" s="3"/>
      <c r="C545" s="5"/>
      <c r="D545" s="4"/>
      <c r="E545" s="5"/>
      <c r="F545" s="21"/>
      <c r="G545" s="6"/>
      <c r="H545" s="5"/>
      <c r="I545" s="5"/>
      <c r="J545" s="5"/>
      <c r="K545" s="5"/>
      <c r="L545" s="22"/>
      <c r="M545" s="8"/>
      <c r="N545" s="5"/>
      <c r="O545" s="5"/>
      <c r="P545" s="23"/>
      <c r="Q545" s="56"/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</row>
    <row r="546" spans="1:171" x14ac:dyDescent="0.15">
      <c r="A546" s="101"/>
      <c r="B546" s="3"/>
      <c r="C546" s="5"/>
      <c r="D546" s="4"/>
      <c r="E546" s="5"/>
      <c r="F546" s="21"/>
      <c r="G546" s="6"/>
      <c r="H546" s="5"/>
      <c r="I546" s="5"/>
      <c r="J546" s="5"/>
      <c r="K546" s="5"/>
      <c r="L546" s="22"/>
      <c r="M546" s="8"/>
      <c r="N546" s="5"/>
      <c r="O546" s="5"/>
      <c r="P546" s="23"/>
      <c r="Q546" s="56"/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</row>
    <row r="547" spans="1:171" x14ac:dyDescent="0.15">
      <c r="A547" s="101"/>
      <c r="B547" s="3"/>
      <c r="C547" s="5"/>
      <c r="D547" s="4"/>
      <c r="E547" s="5"/>
      <c r="F547" s="21"/>
      <c r="G547" s="6"/>
      <c r="H547" s="5"/>
      <c r="I547" s="5"/>
      <c r="J547" s="5"/>
      <c r="K547" s="5"/>
      <c r="L547" s="22"/>
      <c r="M547" s="8"/>
      <c r="N547" s="5"/>
      <c r="O547" s="5"/>
      <c r="P547" s="23"/>
      <c r="Q547" s="56"/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</row>
    <row r="548" spans="1:171" x14ac:dyDescent="0.15">
      <c r="A548" s="101"/>
      <c r="B548" s="3"/>
      <c r="C548" s="5"/>
      <c r="D548" s="4"/>
      <c r="E548" s="5"/>
      <c r="F548" s="21"/>
      <c r="G548" s="6"/>
      <c r="H548" s="5"/>
      <c r="I548" s="5"/>
      <c r="J548" s="5"/>
      <c r="K548" s="5"/>
      <c r="L548" s="22"/>
      <c r="M548" s="8"/>
      <c r="N548" s="5"/>
      <c r="O548" s="5"/>
      <c r="P548" s="23"/>
      <c r="Q548" s="56"/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</row>
    <row r="549" spans="1:171" x14ac:dyDescent="0.15">
      <c r="A549" s="101"/>
      <c r="B549" s="3"/>
      <c r="C549" s="5"/>
      <c r="D549" s="4"/>
      <c r="E549" s="5"/>
      <c r="F549" s="21"/>
      <c r="G549" s="6"/>
      <c r="H549" s="5"/>
      <c r="I549" s="5"/>
      <c r="J549" s="5"/>
      <c r="K549" s="5"/>
      <c r="L549" s="22"/>
      <c r="M549" s="8"/>
      <c r="N549" s="5"/>
      <c r="O549" s="5"/>
      <c r="P549" s="23"/>
      <c r="Q549" s="56"/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</row>
    <row r="550" spans="1:171" x14ac:dyDescent="0.15">
      <c r="A550" s="101"/>
      <c r="B550" s="3"/>
      <c r="C550" s="5"/>
      <c r="D550" s="4"/>
      <c r="E550" s="5"/>
      <c r="F550" s="21"/>
      <c r="G550" s="6"/>
      <c r="H550" s="5"/>
      <c r="I550" s="5"/>
      <c r="J550" s="5"/>
      <c r="K550" s="5"/>
      <c r="L550" s="22"/>
      <c r="M550" s="8"/>
      <c r="N550" s="5"/>
      <c r="O550" s="5"/>
      <c r="P550" s="23"/>
      <c r="Q550" s="56"/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</row>
    <row r="551" spans="1:171" x14ac:dyDescent="0.15">
      <c r="A551" s="101"/>
      <c r="B551" s="3"/>
      <c r="C551" s="5"/>
      <c r="D551" s="4"/>
      <c r="E551" s="5"/>
      <c r="F551" s="21"/>
      <c r="G551" s="6"/>
      <c r="H551" s="5"/>
      <c r="I551" s="5"/>
      <c r="J551" s="5"/>
      <c r="K551" s="5"/>
      <c r="L551" s="22"/>
      <c r="M551" s="8"/>
      <c r="N551" s="5"/>
      <c r="O551" s="5"/>
      <c r="P551" s="23"/>
      <c r="Q551" s="56"/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</row>
    <row r="552" spans="1:171" x14ac:dyDescent="0.15">
      <c r="A552" s="101"/>
      <c r="B552" s="3"/>
      <c r="C552" s="5"/>
      <c r="D552" s="4"/>
      <c r="E552" s="5"/>
      <c r="F552" s="21"/>
      <c r="G552" s="6"/>
      <c r="H552" s="5"/>
      <c r="I552" s="5"/>
      <c r="J552" s="5"/>
      <c r="K552" s="5"/>
      <c r="L552" s="22"/>
      <c r="M552" s="8"/>
      <c r="N552" s="5"/>
      <c r="O552" s="5"/>
      <c r="P552" s="23"/>
      <c r="Q552" s="56"/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</row>
    <row r="553" spans="1:171" x14ac:dyDescent="0.15">
      <c r="A553" s="101"/>
      <c r="B553" s="3"/>
      <c r="C553" s="5"/>
      <c r="D553" s="4"/>
      <c r="E553" s="5"/>
      <c r="F553" s="21"/>
      <c r="G553" s="6"/>
      <c r="H553" s="5"/>
      <c r="I553" s="5"/>
      <c r="J553" s="5"/>
      <c r="K553" s="5"/>
      <c r="L553" s="22"/>
      <c r="M553" s="8"/>
      <c r="N553" s="5"/>
      <c r="O553" s="5"/>
      <c r="P553" s="23"/>
      <c r="Q553" s="56"/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</row>
    <row r="554" spans="1:171" x14ac:dyDescent="0.15">
      <c r="A554" s="101"/>
      <c r="B554" s="3"/>
      <c r="C554" s="5"/>
      <c r="D554" s="4"/>
      <c r="E554" s="5"/>
      <c r="F554" s="21"/>
      <c r="G554" s="6"/>
      <c r="H554" s="5"/>
      <c r="I554" s="5"/>
      <c r="J554" s="5"/>
      <c r="K554" s="5"/>
      <c r="L554" s="22"/>
      <c r="M554" s="8"/>
      <c r="N554" s="5"/>
      <c r="O554" s="5"/>
      <c r="P554" s="23"/>
      <c r="Q554" s="56"/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</row>
    <row r="555" spans="1:171" x14ac:dyDescent="0.15">
      <c r="A555" s="101"/>
      <c r="B555" s="3"/>
      <c r="C555" s="5"/>
      <c r="D555" s="4"/>
      <c r="E555" s="5"/>
      <c r="F555" s="21"/>
      <c r="G555" s="6"/>
      <c r="H555" s="5"/>
      <c r="I555" s="5"/>
      <c r="J555" s="5"/>
      <c r="K555" s="5"/>
      <c r="L555" s="22"/>
      <c r="M555" s="8"/>
      <c r="N555" s="5"/>
      <c r="O555" s="5"/>
      <c r="P555" s="23"/>
      <c r="Q555" s="56"/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</row>
    <row r="556" spans="1:171" x14ac:dyDescent="0.15">
      <c r="A556" s="101"/>
      <c r="B556" s="3"/>
      <c r="C556" s="5"/>
      <c r="D556" s="4"/>
      <c r="E556" s="5"/>
      <c r="F556" s="21"/>
      <c r="G556" s="6"/>
      <c r="H556" s="5"/>
      <c r="I556" s="5"/>
      <c r="J556" s="5"/>
      <c r="K556" s="5"/>
      <c r="L556" s="22"/>
      <c r="M556" s="8"/>
      <c r="N556" s="5"/>
      <c r="O556" s="5"/>
      <c r="P556" s="23"/>
      <c r="Q556" s="56"/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</row>
    <row r="557" spans="1:171" x14ac:dyDescent="0.15">
      <c r="A557" s="101"/>
      <c r="B557" s="3"/>
      <c r="C557" s="5"/>
      <c r="D557" s="4"/>
      <c r="E557" s="5"/>
      <c r="F557" s="21"/>
      <c r="G557" s="6"/>
      <c r="H557" s="5"/>
      <c r="I557" s="5"/>
      <c r="J557" s="5"/>
      <c r="K557" s="5"/>
      <c r="L557" s="22"/>
      <c r="M557" s="8"/>
      <c r="N557" s="5"/>
      <c r="O557" s="5"/>
      <c r="P557" s="23"/>
      <c r="Q557" s="56"/>
      <c r="R557" s="10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A557" s="36"/>
      <c r="DB557" s="36"/>
      <c r="DC557" s="36"/>
      <c r="DD557" s="36"/>
      <c r="DE557" s="36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P557" s="36"/>
      <c r="DQ557" s="36"/>
      <c r="DR557" s="36"/>
      <c r="DS557" s="36"/>
      <c r="DT557" s="36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E557" s="36"/>
      <c r="EF557" s="36"/>
      <c r="EG557" s="36"/>
      <c r="EH557" s="36"/>
      <c r="EI557" s="36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  <c r="ET557" s="36"/>
      <c r="EU557" s="36"/>
      <c r="EV557" s="36"/>
      <c r="EW557" s="36"/>
      <c r="EX557" s="36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  <c r="FI557" s="36"/>
      <c r="FJ557" s="36"/>
      <c r="FK557" s="36"/>
      <c r="FL557" s="36"/>
      <c r="FM557" s="36"/>
      <c r="FN557" s="36"/>
      <c r="FO557" s="36"/>
    </row>
    <row r="558" spans="1:171" x14ac:dyDescent="0.15">
      <c r="A558" s="101"/>
      <c r="B558" s="3"/>
      <c r="C558" s="5"/>
      <c r="D558" s="4"/>
      <c r="E558" s="5"/>
      <c r="F558" s="21"/>
      <c r="G558" s="6"/>
      <c r="H558" s="5"/>
      <c r="I558" s="5"/>
      <c r="J558" s="5"/>
      <c r="K558" s="5"/>
      <c r="L558" s="22"/>
      <c r="M558" s="8"/>
      <c r="N558" s="5"/>
      <c r="O558" s="5"/>
      <c r="P558" s="23"/>
      <c r="Q558" s="56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</row>
    <row r="559" spans="1:171" x14ac:dyDescent="0.15">
      <c r="A559" s="101"/>
      <c r="B559" s="3"/>
      <c r="C559" s="5"/>
      <c r="D559" s="4"/>
      <c r="E559" s="5"/>
      <c r="F559" s="21"/>
      <c r="G559" s="6"/>
      <c r="H559" s="5"/>
      <c r="I559" s="5"/>
      <c r="J559" s="5"/>
      <c r="K559" s="5"/>
      <c r="L559" s="22"/>
      <c r="M559" s="8"/>
      <c r="N559" s="5"/>
      <c r="O559" s="5"/>
      <c r="P559" s="23"/>
      <c r="Q559" s="56"/>
      <c r="R559" s="10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  <c r="FL559" s="36"/>
      <c r="FM559" s="36"/>
      <c r="FN559" s="36"/>
      <c r="FO559" s="36"/>
    </row>
    <row r="560" spans="1:171" x14ac:dyDescent="0.15">
      <c r="A560" s="101"/>
      <c r="B560" s="3"/>
      <c r="C560" s="5"/>
      <c r="D560" s="4"/>
      <c r="E560" s="5"/>
      <c r="F560" s="21"/>
      <c r="G560" s="6"/>
      <c r="H560" s="5"/>
      <c r="I560" s="5"/>
      <c r="J560" s="5"/>
      <c r="K560" s="5"/>
      <c r="L560" s="22"/>
      <c r="M560" s="8"/>
      <c r="N560" s="5"/>
      <c r="O560" s="5"/>
      <c r="P560" s="23"/>
      <c r="Q560" s="56"/>
      <c r="R560" s="10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  <c r="ET560" s="36"/>
      <c r="EU560" s="36"/>
      <c r="EV560" s="36"/>
      <c r="EW560" s="36"/>
      <c r="EX560" s="36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  <c r="FI560" s="36"/>
      <c r="FJ560" s="36"/>
      <c r="FK560" s="36"/>
      <c r="FL560" s="36"/>
      <c r="FM560" s="36"/>
      <c r="FN560" s="36"/>
      <c r="FO560" s="36"/>
    </row>
    <row r="561" spans="1:168" x14ac:dyDescent="0.15">
      <c r="A561" s="101"/>
      <c r="B561" s="3"/>
      <c r="C561" s="5"/>
      <c r="D561" s="4"/>
      <c r="E561" s="5"/>
      <c r="F561" s="21"/>
      <c r="G561" s="6"/>
      <c r="H561" s="5"/>
      <c r="I561" s="5"/>
      <c r="J561" s="5"/>
      <c r="K561" s="5"/>
      <c r="L561" s="22"/>
      <c r="M561" s="8"/>
      <c r="N561" s="5"/>
      <c r="O561" s="5"/>
      <c r="P561" s="23"/>
      <c r="Q561" s="56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</row>
    <row r="562" spans="1:168" x14ac:dyDescent="0.15">
      <c r="A562" s="101"/>
      <c r="B562" s="3"/>
      <c r="C562" s="5"/>
      <c r="D562" s="4"/>
      <c r="E562" s="5"/>
      <c r="F562" s="21"/>
      <c r="G562" s="6"/>
      <c r="H562" s="5"/>
      <c r="I562" s="5"/>
      <c r="J562" s="5"/>
      <c r="K562" s="5"/>
      <c r="L562" s="22"/>
      <c r="M562" s="8"/>
      <c r="N562" s="5"/>
      <c r="O562" s="5"/>
      <c r="P562" s="23"/>
      <c r="Q562" s="56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</row>
    <row r="563" spans="1:168" x14ac:dyDescent="0.15">
      <c r="A563" s="101"/>
      <c r="B563" s="3"/>
      <c r="C563" s="5"/>
      <c r="D563" s="4"/>
      <c r="E563" s="5"/>
      <c r="F563" s="21"/>
      <c r="G563" s="6"/>
      <c r="H563" s="5"/>
      <c r="I563" s="5"/>
      <c r="J563" s="5"/>
      <c r="K563" s="5"/>
      <c r="L563" s="22"/>
      <c r="M563" s="8"/>
      <c r="N563" s="5"/>
      <c r="O563" s="5"/>
      <c r="P563" s="23"/>
      <c r="Q563" s="56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</row>
    <row r="564" spans="1:168" x14ac:dyDescent="0.15">
      <c r="A564" s="101"/>
      <c r="B564" s="3"/>
      <c r="C564" s="5"/>
      <c r="D564" s="4"/>
      <c r="E564" s="5"/>
      <c r="F564" s="21"/>
      <c r="G564" s="6"/>
      <c r="H564" s="5"/>
      <c r="I564" s="5"/>
      <c r="J564" s="5"/>
      <c r="K564" s="5"/>
      <c r="L564" s="22"/>
      <c r="M564" s="8"/>
      <c r="N564" s="5"/>
      <c r="O564" s="5"/>
      <c r="P564" s="23"/>
      <c r="Q564" s="56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</row>
    <row r="565" spans="1:168" x14ac:dyDescent="0.15">
      <c r="A565" s="101"/>
      <c r="B565" s="3"/>
      <c r="C565" s="5"/>
      <c r="D565" s="4"/>
      <c r="E565" s="5"/>
      <c r="F565" s="21"/>
      <c r="G565" s="6"/>
      <c r="H565" s="5"/>
      <c r="I565" s="5"/>
      <c r="J565" s="5"/>
      <c r="K565" s="5"/>
      <c r="L565" s="22"/>
      <c r="M565" s="8"/>
      <c r="N565" s="5"/>
      <c r="O565" s="5"/>
      <c r="P565" s="23"/>
      <c r="Q565" s="56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</row>
    <row r="566" spans="1:168" x14ac:dyDescent="0.15">
      <c r="A566" s="101"/>
      <c r="B566" s="3"/>
      <c r="C566" s="5"/>
      <c r="D566" s="4"/>
      <c r="E566" s="5"/>
      <c r="F566" s="21"/>
      <c r="G566" s="6"/>
      <c r="H566" s="5"/>
      <c r="I566" s="5"/>
      <c r="J566" s="5"/>
      <c r="K566" s="5"/>
      <c r="L566" s="22"/>
      <c r="M566" s="8"/>
      <c r="N566" s="5"/>
      <c r="O566" s="5"/>
      <c r="P566" s="23"/>
      <c r="Q566" s="56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</row>
    <row r="567" spans="1:168" x14ac:dyDescent="0.15">
      <c r="A567" s="101"/>
      <c r="B567" s="3"/>
      <c r="C567" s="5"/>
      <c r="D567" s="4"/>
      <c r="E567" s="5"/>
      <c r="F567" s="21"/>
      <c r="G567" s="6"/>
      <c r="H567" s="5"/>
      <c r="I567" s="5"/>
      <c r="J567" s="5"/>
      <c r="K567" s="5"/>
      <c r="L567" s="22"/>
      <c r="M567" s="8"/>
      <c r="N567" s="5"/>
      <c r="O567" s="5"/>
      <c r="P567" s="23"/>
      <c r="Q567" s="56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</row>
    <row r="568" spans="1:168" x14ac:dyDescent="0.15">
      <c r="A568" s="101"/>
      <c r="B568" s="3"/>
      <c r="C568" s="5"/>
      <c r="D568" s="4"/>
      <c r="E568" s="5"/>
      <c r="F568" s="21"/>
      <c r="G568" s="6"/>
      <c r="H568" s="5"/>
      <c r="I568" s="5"/>
      <c r="J568" s="5"/>
      <c r="K568" s="5"/>
      <c r="L568" s="22"/>
      <c r="M568" s="8"/>
      <c r="N568" s="5"/>
      <c r="O568" s="5"/>
      <c r="P568" s="23"/>
      <c r="Q568" s="56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</row>
    <row r="569" spans="1:168" x14ac:dyDescent="0.15">
      <c r="A569" s="101"/>
      <c r="B569" s="3"/>
      <c r="C569" s="5"/>
      <c r="D569" s="4"/>
      <c r="E569" s="5"/>
      <c r="F569" s="21"/>
      <c r="G569" s="6"/>
      <c r="H569" s="5"/>
      <c r="I569" s="5"/>
      <c r="J569" s="5"/>
      <c r="K569" s="5"/>
      <c r="L569" s="22"/>
      <c r="M569" s="8"/>
      <c r="N569" s="5"/>
      <c r="O569" s="5"/>
      <c r="P569" s="23"/>
      <c r="Q569" s="56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</row>
    <row r="570" spans="1:168" x14ac:dyDescent="0.15">
      <c r="A570" s="101"/>
      <c r="B570" s="3"/>
      <c r="C570" s="5"/>
      <c r="D570" s="4"/>
      <c r="E570" s="5"/>
      <c r="F570" s="21"/>
      <c r="G570" s="6"/>
      <c r="H570" s="5"/>
      <c r="I570" s="5"/>
      <c r="J570" s="5"/>
      <c r="K570" s="5"/>
      <c r="L570" s="22"/>
      <c r="M570" s="8"/>
      <c r="N570" s="5"/>
      <c r="O570" s="5"/>
      <c r="P570" s="23"/>
      <c r="Q570" s="56"/>
      <c r="R570" s="10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A570" s="36"/>
      <c r="DB570" s="36"/>
      <c r="DC570" s="36"/>
      <c r="DD570" s="36"/>
      <c r="DE570" s="36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P570" s="36"/>
      <c r="DQ570" s="36"/>
      <c r="DR570" s="36"/>
      <c r="DS570" s="36"/>
      <c r="DT570" s="36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E570" s="36"/>
      <c r="EF570" s="36"/>
      <c r="EG570" s="36"/>
      <c r="EH570" s="36"/>
      <c r="EI570" s="36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  <c r="ET570" s="36"/>
      <c r="EU570" s="36"/>
      <c r="EV570" s="36"/>
      <c r="EW570" s="36"/>
      <c r="EX570" s="36"/>
      <c r="EY570" s="36"/>
      <c r="EZ570" s="36"/>
      <c r="FA570" s="36"/>
      <c r="FB570" s="36"/>
      <c r="FC570" s="36"/>
      <c r="FD570" s="36"/>
      <c r="FE570" s="36"/>
      <c r="FF570" s="36"/>
      <c r="FG570" s="36"/>
      <c r="FH570" s="36"/>
      <c r="FI570" s="36"/>
      <c r="FJ570" s="36"/>
      <c r="FK570" s="36"/>
      <c r="FL570" s="36"/>
    </row>
    <row r="571" spans="1:168" x14ac:dyDescent="0.15">
      <c r="A571" s="101"/>
      <c r="B571" s="3"/>
      <c r="C571" s="5"/>
      <c r="D571" s="4"/>
      <c r="E571" s="5"/>
      <c r="F571" s="21"/>
      <c r="G571" s="6"/>
      <c r="H571" s="5"/>
      <c r="I571" s="5"/>
      <c r="J571" s="5"/>
      <c r="K571" s="5"/>
      <c r="L571" s="22"/>
      <c r="M571" s="8"/>
      <c r="N571" s="5"/>
      <c r="O571" s="5"/>
      <c r="P571" s="23"/>
      <c r="Q571" s="56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</row>
    <row r="572" spans="1:168" x14ac:dyDescent="0.15">
      <c r="A572" s="101"/>
      <c r="B572" s="3"/>
      <c r="C572" s="5"/>
      <c r="D572" s="4"/>
      <c r="E572" s="5"/>
      <c r="F572" s="21"/>
      <c r="G572" s="6"/>
      <c r="H572" s="5"/>
      <c r="I572" s="5"/>
      <c r="J572" s="5"/>
      <c r="K572" s="5"/>
      <c r="L572" s="22"/>
      <c r="M572" s="8"/>
      <c r="N572" s="5"/>
      <c r="O572" s="5"/>
      <c r="P572" s="23"/>
      <c r="Q572" s="56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</row>
    <row r="573" spans="1:168" x14ac:dyDescent="0.15">
      <c r="A573" s="101"/>
      <c r="B573" s="3"/>
      <c r="C573" s="5"/>
      <c r="D573" s="4"/>
      <c r="E573" s="5"/>
      <c r="F573" s="21"/>
      <c r="G573" s="6"/>
      <c r="H573" s="5"/>
      <c r="I573" s="5"/>
      <c r="J573" s="5"/>
      <c r="K573" s="5"/>
      <c r="L573" s="22"/>
      <c r="M573" s="8"/>
      <c r="N573" s="5"/>
      <c r="O573" s="5"/>
      <c r="P573" s="23"/>
      <c r="Q573" s="56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</row>
    <row r="574" spans="1:168" x14ac:dyDescent="0.15">
      <c r="A574" s="101"/>
      <c r="B574" s="3"/>
      <c r="C574" s="5"/>
      <c r="D574" s="4"/>
      <c r="E574" s="5"/>
      <c r="F574" s="21"/>
      <c r="G574" s="6"/>
      <c r="H574" s="5"/>
      <c r="I574" s="5"/>
      <c r="J574" s="5"/>
      <c r="K574" s="5"/>
      <c r="L574" s="22"/>
      <c r="M574" s="8"/>
      <c r="N574" s="5"/>
      <c r="O574" s="5"/>
      <c r="P574" s="23"/>
      <c r="Q574" s="56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</row>
    <row r="575" spans="1:168" x14ac:dyDescent="0.15">
      <c r="A575" s="101"/>
      <c r="B575" s="3"/>
      <c r="C575" s="5"/>
      <c r="D575" s="4"/>
      <c r="E575" s="5"/>
      <c r="F575" s="21"/>
      <c r="G575" s="6"/>
      <c r="H575" s="5"/>
      <c r="I575" s="5"/>
      <c r="J575" s="5"/>
      <c r="K575" s="5"/>
      <c r="L575" s="22"/>
      <c r="M575" s="8"/>
      <c r="N575" s="5"/>
      <c r="O575" s="5"/>
      <c r="P575" s="23"/>
      <c r="Q575" s="56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</row>
    <row r="576" spans="1:168" x14ac:dyDescent="0.15">
      <c r="A576" s="101"/>
      <c r="B576" s="3"/>
      <c r="C576" s="5"/>
      <c r="D576" s="4"/>
      <c r="E576" s="5"/>
      <c r="F576" s="21"/>
      <c r="G576" s="6"/>
      <c r="H576" s="5"/>
      <c r="I576" s="5"/>
      <c r="J576" s="5"/>
      <c r="K576" s="5"/>
      <c r="L576" s="22"/>
      <c r="M576" s="8"/>
      <c r="N576" s="5"/>
      <c r="O576" s="5"/>
      <c r="P576" s="23"/>
      <c r="Q576" s="56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</row>
    <row r="577" spans="1:168" x14ac:dyDescent="0.15">
      <c r="A577" s="101"/>
      <c r="B577" s="3"/>
      <c r="C577" s="5"/>
      <c r="D577" s="4"/>
      <c r="E577" s="5"/>
      <c r="F577" s="21"/>
      <c r="G577" s="6"/>
      <c r="H577" s="5"/>
      <c r="I577" s="5"/>
      <c r="J577" s="5"/>
      <c r="K577" s="5"/>
      <c r="L577" s="22"/>
      <c r="M577" s="8"/>
      <c r="N577" s="5"/>
      <c r="O577" s="5"/>
      <c r="P577" s="23"/>
      <c r="Q577" s="56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</row>
    <row r="578" spans="1:168" x14ac:dyDescent="0.15">
      <c r="A578" s="101"/>
      <c r="B578" s="3"/>
      <c r="C578" s="5"/>
      <c r="D578" s="4"/>
      <c r="E578" s="5"/>
      <c r="F578" s="21"/>
      <c r="G578" s="6"/>
      <c r="H578" s="5"/>
      <c r="I578" s="5"/>
      <c r="J578" s="5"/>
      <c r="K578" s="5"/>
      <c r="L578" s="22"/>
      <c r="M578" s="8"/>
      <c r="N578" s="5"/>
      <c r="O578" s="5"/>
      <c r="P578" s="23"/>
      <c r="Q578" s="56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</row>
    <row r="579" spans="1:168" x14ac:dyDescent="0.15">
      <c r="A579" s="101"/>
      <c r="B579" s="3"/>
      <c r="C579" s="5"/>
      <c r="D579" s="4"/>
      <c r="E579" s="5"/>
      <c r="F579" s="21"/>
      <c r="G579" s="6"/>
      <c r="H579" s="5"/>
      <c r="I579" s="5"/>
      <c r="J579" s="5"/>
      <c r="K579" s="5"/>
      <c r="L579" s="22"/>
      <c r="M579" s="8"/>
      <c r="N579" s="5"/>
      <c r="O579" s="5"/>
      <c r="P579" s="23"/>
      <c r="Q579" s="56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</row>
    <row r="580" spans="1:168" x14ac:dyDescent="0.15">
      <c r="A580" s="101"/>
      <c r="B580" s="3"/>
      <c r="C580" s="5"/>
      <c r="D580" s="4"/>
      <c r="E580" s="5"/>
      <c r="F580" s="21"/>
      <c r="G580" s="6"/>
      <c r="H580" s="5"/>
      <c r="I580" s="5"/>
      <c r="J580" s="5"/>
      <c r="K580" s="5"/>
      <c r="L580" s="22"/>
      <c r="M580" s="8"/>
      <c r="N580" s="5"/>
      <c r="O580" s="5"/>
      <c r="P580" s="23"/>
      <c r="Q580" s="56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</row>
    <row r="581" spans="1:168" x14ac:dyDescent="0.15">
      <c r="A581" s="101"/>
      <c r="B581" s="3"/>
      <c r="C581" s="5"/>
      <c r="D581" s="4"/>
      <c r="E581" s="5"/>
      <c r="F581" s="21"/>
      <c r="G581" s="6"/>
      <c r="H581" s="5"/>
      <c r="I581" s="5"/>
      <c r="J581" s="5"/>
      <c r="K581" s="5"/>
      <c r="L581" s="22"/>
      <c r="M581" s="8"/>
      <c r="N581" s="5"/>
      <c r="O581" s="5"/>
      <c r="P581" s="23"/>
      <c r="Q581" s="56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</row>
    <row r="582" spans="1:168" x14ac:dyDescent="0.15">
      <c r="A582" s="101"/>
      <c r="B582" s="3"/>
      <c r="C582" s="5"/>
      <c r="D582" s="4"/>
      <c r="E582" s="5"/>
      <c r="F582" s="21"/>
      <c r="G582" s="6"/>
      <c r="H582" s="5"/>
      <c r="I582" s="5"/>
      <c r="J582" s="5"/>
      <c r="K582" s="5"/>
      <c r="L582" s="22"/>
      <c r="M582" s="8"/>
      <c r="N582" s="5"/>
      <c r="O582" s="5"/>
      <c r="P582" s="23"/>
      <c r="Q582" s="56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</row>
    <row r="583" spans="1:168" x14ac:dyDescent="0.15">
      <c r="A583" s="101"/>
      <c r="B583" s="3"/>
      <c r="C583" s="5"/>
      <c r="D583" s="4"/>
      <c r="E583" s="5"/>
      <c r="F583" s="21"/>
      <c r="G583" s="6"/>
      <c r="H583" s="5"/>
      <c r="I583" s="5"/>
      <c r="J583" s="5"/>
      <c r="K583" s="5"/>
      <c r="L583" s="22"/>
      <c r="M583" s="8"/>
      <c r="N583" s="5"/>
      <c r="O583" s="5"/>
      <c r="P583" s="23"/>
      <c r="Q583" s="56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</row>
    <row r="584" spans="1:168" x14ac:dyDescent="0.15">
      <c r="A584" s="101"/>
      <c r="B584" s="3"/>
      <c r="C584" s="5"/>
      <c r="D584" s="4"/>
      <c r="E584" s="5"/>
      <c r="F584" s="21"/>
      <c r="G584" s="6"/>
      <c r="H584" s="5"/>
      <c r="I584" s="5"/>
      <c r="J584" s="5"/>
      <c r="K584" s="5"/>
      <c r="L584" s="22"/>
      <c r="M584" s="8"/>
      <c r="N584" s="5"/>
      <c r="O584" s="5"/>
      <c r="P584" s="23"/>
      <c r="Q584" s="56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</row>
    <row r="585" spans="1:168" x14ac:dyDescent="0.15">
      <c r="A585" s="101"/>
      <c r="B585" s="3"/>
      <c r="C585" s="5"/>
      <c r="D585" s="4"/>
      <c r="E585" s="5"/>
      <c r="F585" s="21"/>
      <c r="G585" s="6"/>
      <c r="H585" s="5"/>
      <c r="I585" s="5"/>
      <c r="J585" s="5"/>
      <c r="K585" s="5"/>
      <c r="L585" s="22"/>
      <c r="M585" s="8"/>
      <c r="N585" s="5"/>
      <c r="O585" s="5"/>
      <c r="P585" s="23"/>
      <c r="Q585" s="56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</row>
    <row r="586" spans="1:168" x14ac:dyDescent="0.15">
      <c r="A586" s="101"/>
      <c r="B586" s="3"/>
      <c r="C586" s="5"/>
      <c r="D586" s="4"/>
      <c r="E586" s="5"/>
      <c r="F586" s="21"/>
      <c r="G586" s="6"/>
      <c r="H586" s="5"/>
      <c r="I586" s="5"/>
      <c r="J586" s="5"/>
      <c r="K586" s="5"/>
      <c r="L586" s="22"/>
      <c r="M586" s="8"/>
      <c r="N586" s="5"/>
      <c r="O586" s="5"/>
      <c r="P586" s="23"/>
      <c r="Q586" s="56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</row>
    <row r="587" spans="1:168" x14ac:dyDescent="0.15">
      <c r="A587" s="101"/>
      <c r="B587" s="3"/>
      <c r="C587" s="5"/>
      <c r="D587" s="4"/>
      <c r="E587" s="5"/>
      <c r="F587" s="21"/>
      <c r="G587" s="6"/>
      <c r="H587" s="5"/>
      <c r="I587" s="5"/>
      <c r="J587" s="5"/>
      <c r="K587" s="5"/>
      <c r="L587" s="22"/>
      <c r="M587" s="8"/>
      <c r="N587" s="5"/>
      <c r="O587" s="5"/>
      <c r="P587" s="23"/>
      <c r="Q587" s="56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</row>
    <row r="588" spans="1:168" x14ac:dyDescent="0.15">
      <c r="A588" s="101"/>
      <c r="B588" s="3"/>
      <c r="C588" s="5"/>
      <c r="D588" s="4"/>
      <c r="E588" s="5"/>
      <c r="F588" s="21"/>
      <c r="G588" s="6"/>
      <c r="H588" s="5"/>
      <c r="I588" s="5"/>
      <c r="J588" s="5"/>
      <c r="K588" s="5"/>
      <c r="L588" s="22"/>
      <c r="M588" s="8"/>
      <c r="N588" s="5"/>
      <c r="O588" s="5"/>
      <c r="P588" s="23"/>
      <c r="Q588" s="56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</row>
    <row r="589" spans="1:168" x14ac:dyDescent="0.15">
      <c r="A589" s="101"/>
      <c r="B589" s="3"/>
      <c r="C589" s="5"/>
      <c r="D589" s="4"/>
      <c r="E589" s="5"/>
      <c r="F589" s="21"/>
      <c r="G589" s="6"/>
      <c r="H589" s="5"/>
      <c r="I589" s="5"/>
      <c r="J589" s="5"/>
      <c r="K589" s="5"/>
      <c r="L589" s="22"/>
      <c r="M589" s="8"/>
      <c r="N589" s="5"/>
      <c r="O589" s="5"/>
      <c r="P589" s="23"/>
      <c r="Q589" s="56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</row>
    <row r="590" spans="1:168" x14ac:dyDescent="0.15">
      <c r="A590" s="101"/>
      <c r="B590" s="3"/>
      <c r="C590" s="5"/>
      <c r="D590" s="4"/>
      <c r="E590" s="5"/>
      <c r="F590" s="21"/>
      <c r="G590" s="6"/>
      <c r="H590" s="5"/>
      <c r="I590" s="5"/>
      <c r="J590" s="5"/>
      <c r="K590" s="5"/>
      <c r="L590" s="22"/>
      <c r="M590" s="8"/>
      <c r="N590" s="5"/>
      <c r="O590" s="5"/>
      <c r="P590" s="23"/>
      <c r="Q590" s="56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</row>
    <row r="591" spans="1:168" x14ac:dyDescent="0.15">
      <c r="A591" s="101"/>
      <c r="B591" s="3"/>
      <c r="C591" s="5"/>
      <c r="D591" s="4"/>
      <c r="E591" s="5"/>
      <c r="F591" s="21"/>
      <c r="G591" s="6"/>
      <c r="H591" s="5"/>
      <c r="I591" s="5"/>
      <c r="J591" s="5"/>
      <c r="K591" s="5"/>
      <c r="L591" s="22"/>
      <c r="M591" s="8"/>
      <c r="N591" s="5"/>
      <c r="O591" s="5"/>
      <c r="P591" s="23"/>
      <c r="Q591" s="56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</row>
    <row r="592" spans="1:168" x14ac:dyDescent="0.15">
      <c r="A592" s="101"/>
      <c r="B592" s="3"/>
      <c r="C592" s="5"/>
      <c r="D592" s="4"/>
      <c r="E592" s="5"/>
      <c r="F592" s="21"/>
      <c r="G592" s="6"/>
      <c r="H592" s="5"/>
      <c r="I592" s="5"/>
      <c r="J592" s="5"/>
      <c r="K592" s="5"/>
      <c r="L592" s="22"/>
      <c r="M592" s="8"/>
      <c r="N592" s="5"/>
      <c r="O592" s="5"/>
      <c r="P592" s="23"/>
      <c r="Q592" s="56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</row>
    <row r="593" spans="1:168" x14ac:dyDescent="0.15">
      <c r="A593" s="101"/>
      <c r="B593" s="3"/>
      <c r="C593" s="5"/>
      <c r="D593" s="4"/>
      <c r="E593" s="5"/>
      <c r="F593" s="21"/>
      <c r="G593" s="6"/>
      <c r="H593" s="5"/>
      <c r="I593" s="5"/>
      <c r="J593" s="5"/>
      <c r="K593" s="5"/>
      <c r="L593" s="22"/>
      <c r="M593" s="8"/>
      <c r="N593" s="5"/>
      <c r="O593" s="5"/>
      <c r="P593" s="23"/>
      <c r="Q593" s="56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</row>
    <row r="594" spans="1:168" x14ac:dyDescent="0.15">
      <c r="A594" s="101"/>
      <c r="B594" s="3"/>
      <c r="C594" s="5"/>
      <c r="D594" s="4"/>
      <c r="E594" s="5"/>
      <c r="F594" s="21"/>
      <c r="G594" s="6"/>
      <c r="H594" s="5"/>
      <c r="I594" s="5"/>
      <c r="J594" s="5"/>
      <c r="K594" s="5"/>
      <c r="L594" s="22"/>
      <c r="M594" s="8"/>
      <c r="N594" s="5"/>
      <c r="O594" s="5"/>
      <c r="P594" s="23"/>
      <c r="Q594" s="56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</row>
    <row r="595" spans="1:168" x14ac:dyDescent="0.15">
      <c r="A595" s="101"/>
      <c r="B595" s="3"/>
      <c r="C595" s="5"/>
      <c r="D595" s="4"/>
      <c r="E595" s="5"/>
      <c r="F595" s="21"/>
      <c r="G595" s="6"/>
      <c r="H595" s="5"/>
      <c r="I595" s="5"/>
      <c r="J595" s="5"/>
      <c r="K595" s="5"/>
      <c r="L595" s="22"/>
      <c r="M595" s="8"/>
      <c r="N595" s="5"/>
      <c r="O595" s="5"/>
      <c r="P595" s="23"/>
      <c r="Q595" s="56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</row>
    <row r="596" spans="1:168" x14ac:dyDescent="0.15">
      <c r="A596" s="101"/>
      <c r="B596" s="3"/>
      <c r="C596" s="5"/>
      <c r="D596" s="4"/>
      <c r="E596" s="5"/>
      <c r="F596" s="21"/>
      <c r="G596" s="6"/>
      <c r="H596" s="5"/>
      <c r="I596" s="5"/>
      <c r="J596" s="5"/>
      <c r="K596" s="5"/>
      <c r="L596" s="22"/>
      <c r="M596" s="8"/>
      <c r="N596" s="5"/>
      <c r="O596" s="5"/>
      <c r="P596" s="23"/>
      <c r="Q596" s="56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</row>
    <row r="597" spans="1:168" x14ac:dyDescent="0.15">
      <c r="A597" s="101"/>
      <c r="B597" s="3"/>
      <c r="C597" s="5"/>
      <c r="D597" s="4"/>
      <c r="E597" s="5"/>
      <c r="F597" s="21"/>
      <c r="G597" s="6"/>
      <c r="H597" s="5"/>
      <c r="I597" s="5"/>
      <c r="J597" s="5"/>
      <c r="K597" s="5"/>
      <c r="L597" s="22"/>
      <c r="M597" s="8"/>
      <c r="N597" s="5"/>
      <c r="O597" s="5"/>
      <c r="P597" s="23"/>
      <c r="Q597" s="56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</row>
    <row r="598" spans="1:168" x14ac:dyDescent="0.15">
      <c r="A598" s="101"/>
      <c r="B598" s="3"/>
      <c r="C598" s="5"/>
      <c r="D598" s="4"/>
      <c r="E598" s="5"/>
      <c r="F598" s="21"/>
      <c r="G598" s="6"/>
      <c r="H598" s="5"/>
      <c r="I598" s="5"/>
      <c r="J598" s="5"/>
      <c r="K598" s="5"/>
      <c r="L598" s="22"/>
      <c r="M598" s="8"/>
      <c r="N598" s="5"/>
      <c r="O598" s="5"/>
      <c r="P598" s="23"/>
      <c r="Q598" s="56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</row>
    <row r="599" spans="1:168" x14ac:dyDescent="0.15">
      <c r="A599" s="101"/>
      <c r="B599" s="3"/>
      <c r="C599" s="5"/>
      <c r="D599" s="4"/>
      <c r="E599" s="5"/>
      <c r="F599" s="21"/>
      <c r="G599" s="6"/>
      <c r="H599" s="5"/>
      <c r="I599" s="5"/>
      <c r="J599" s="5"/>
      <c r="K599" s="5"/>
      <c r="L599" s="22"/>
      <c r="M599" s="8"/>
      <c r="N599" s="5"/>
      <c r="O599" s="5"/>
      <c r="P599" s="23"/>
      <c r="Q599" s="56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</row>
    <row r="600" spans="1:168" x14ac:dyDescent="0.15">
      <c r="A600" s="101"/>
      <c r="B600" s="3"/>
      <c r="C600" s="5"/>
      <c r="D600" s="4"/>
      <c r="E600" s="5"/>
      <c r="F600" s="21"/>
      <c r="G600" s="6"/>
      <c r="H600" s="5"/>
      <c r="I600" s="5"/>
      <c r="J600" s="5"/>
      <c r="K600" s="5"/>
      <c r="L600" s="22"/>
      <c r="M600" s="8"/>
      <c r="N600" s="5"/>
      <c r="O600" s="5"/>
      <c r="P600" s="23"/>
      <c r="Q600" s="56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</row>
    <row r="601" spans="1:168" x14ac:dyDescent="0.15">
      <c r="A601" s="101"/>
      <c r="B601" s="3"/>
      <c r="C601" s="5"/>
      <c r="D601" s="4"/>
      <c r="E601" s="5"/>
      <c r="F601" s="21"/>
      <c r="G601" s="6"/>
      <c r="H601" s="5"/>
      <c r="I601" s="5"/>
      <c r="J601" s="5"/>
      <c r="K601" s="5"/>
      <c r="L601" s="22"/>
      <c r="M601" s="8"/>
      <c r="N601" s="5"/>
      <c r="O601" s="5"/>
      <c r="P601" s="23"/>
      <c r="Q601" s="56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</row>
    <row r="602" spans="1:168" x14ac:dyDescent="0.15">
      <c r="A602" s="101"/>
      <c r="B602" s="3"/>
      <c r="C602" s="5"/>
      <c r="D602" s="4"/>
      <c r="E602" s="5"/>
      <c r="F602" s="21"/>
      <c r="G602" s="6"/>
      <c r="H602" s="5"/>
      <c r="I602" s="5"/>
      <c r="J602" s="5"/>
      <c r="K602" s="5"/>
      <c r="L602" s="22"/>
      <c r="M602" s="8"/>
      <c r="N602" s="5"/>
      <c r="O602" s="5"/>
      <c r="P602" s="23"/>
      <c r="Q602" s="56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</row>
    <row r="603" spans="1:168" x14ac:dyDescent="0.15">
      <c r="A603" s="101"/>
      <c r="B603" s="3"/>
      <c r="C603" s="5"/>
      <c r="D603" s="4"/>
      <c r="E603" s="5"/>
      <c r="F603" s="21"/>
      <c r="G603" s="6"/>
      <c r="H603" s="5"/>
      <c r="I603" s="5"/>
      <c r="J603" s="5"/>
      <c r="K603" s="5"/>
      <c r="L603" s="22"/>
      <c r="M603" s="8"/>
      <c r="N603" s="5"/>
      <c r="O603" s="5"/>
      <c r="P603" s="23"/>
      <c r="Q603" s="56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</row>
    <row r="604" spans="1:168" x14ac:dyDescent="0.15">
      <c r="A604" s="101"/>
      <c r="B604" s="3"/>
      <c r="C604" s="5"/>
      <c r="D604" s="4"/>
      <c r="E604" s="5"/>
      <c r="F604" s="21"/>
      <c r="G604" s="6"/>
      <c r="H604" s="5"/>
      <c r="I604" s="5"/>
      <c r="J604" s="5"/>
      <c r="K604" s="5"/>
      <c r="L604" s="22"/>
      <c r="M604" s="8"/>
      <c r="N604" s="5"/>
      <c r="O604" s="5"/>
      <c r="P604" s="23"/>
      <c r="Q604" s="56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</row>
    <row r="605" spans="1:168" x14ac:dyDescent="0.15">
      <c r="A605" s="101"/>
      <c r="B605" s="3"/>
      <c r="C605" s="5"/>
      <c r="D605" s="4"/>
      <c r="E605" s="5"/>
      <c r="F605" s="21"/>
      <c r="G605" s="6"/>
      <c r="H605" s="5"/>
      <c r="I605" s="5"/>
      <c r="J605" s="5"/>
      <c r="K605" s="5"/>
      <c r="L605" s="22"/>
      <c r="M605" s="8"/>
      <c r="N605" s="5"/>
      <c r="O605" s="5"/>
      <c r="P605" s="23"/>
      <c r="Q605" s="56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</row>
    <row r="606" spans="1:168" x14ac:dyDescent="0.15">
      <c r="A606" s="101"/>
      <c r="B606" s="3"/>
      <c r="C606" s="5"/>
      <c r="D606" s="4"/>
      <c r="E606" s="5"/>
      <c r="F606" s="21"/>
      <c r="G606" s="6"/>
      <c r="H606" s="5"/>
      <c r="I606" s="5"/>
      <c r="J606" s="5"/>
      <c r="K606" s="5"/>
      <c r="L606" s="22"/>
      <c r="M606" s="8"/>
      <c r="N606" s="5"/>
      <c r="O606" s="5"/>
      <c r="P606" s="23"/>
      <c r="Q606" s="56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</row>
    <row r="607" spans="1:168" x14ac:dyDescent="0.15">
      <c r="A607" s="101"/>
      <c r="B607" s="3"/>
      <c r="C607" s="5"/>
      <c r="D607" s="4"/>
      <c r="E607" s="5"/>
      <c r="F607" s="21"/>
      <c r="G607" s="6"/>
      <c r="H607" s="5"/>
      <c r="I607" s="5"/>
      <c r="J607" s="5"/>
      <c r="K607" s="5"/>
      <c r="L607" s="22"/>
      <c r="M607" s="8"/>
      <c r="N607" s="5"/>
      <c r="O607" s="5"/>
      <c r="P607" s="23"/>
      <c r="Q607" s="56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</row>
    <row r="608" spans="1:168" x14ac:dyDescent="0.15">
      <c r="A608" s="101"/>
      <c r="B608" s="3"/>
      <c r="C608" s="5"/>
      <c r="D608" s="4"/>
      <c r="E608" s="5"/>
      <c r="F608" s="21"/>
      <c r="G608" s="6"/>
      <c r="H608" s="5"/>
      <c r="I608" s="5"/>
      <c r="J608" s="5"/>
      <c r="K608" s="5"/>
      <c r="L608" s="22"/>
      <c r="M608" s="8"/>
      <c r="N608" s="5"/>
      <c r="O608" s="5"/>
      <c r="P608" s="23"/>
      <c r="Q608" s="56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</row>
    <row r="609" spans="1:171" x14ac:dyDescent="0.15">
      <c r="A609" s="101"/>
      <c r="B609" s="3"/>
      <c r="C609" s="5"/>
      <c r="D609" s="4"/>
      <c r="E609" s="5"/>
      <c r="F609" s="21"/>
      <c r="G609" s="6"/>
      <c r="H609" s="5"/>
      <c r="I609" s="5"/>
      <c r="J609" s="5"/>
      <c r="K609" s="5"/>
      <c r="L609" s="22"/>
      <c r="M609" s="8"/>
      <c r="N609" s="5"/>
      <c r="O609" s="5"/>
      <c r="P609" s="23"/>
      <c r="Q609" s="56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</row>
    <row r="610" spans="1:171" x14ac:dyDescent="0.15">
      <c r="A610" s="101"/>
      <c r="B610" s="3"/>
      <c r="C610" s="5"/>
      <c r="D610" s="4"/>
      <c r="E610" s="5"/>
      <c r="F610" s="21"/>
      <c r="G610" s="6"/>
      <c r="H610" s="5"/>
      <c r="I610" s="5"/>
      <c r="J610" s="5"/>
      <c r="K610" s="5"/>
      <c r="L610" s="22"/>
      <c r="M610" s="8"/>
      <c r="N610" s="5"/>
      <c r="O610" s="5"/>
      <c r="P610" s="23"/>
      <c r="Q610" s="56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</row>
    <row r="611" spans="1:171" x14ac:dyDescent="0.15">
      <c r="A611" s="101"/>
      <c r="B611" s="3"/>
      <c r="C611" s="5"/>
      <c r="D611" s="4"/>
      <c r="E611" s="5"/>
      <c r="F611" s="21"/>
      <c r="G611" s="6"/>
      <c r="H611" s="5"/>
      <c r="I611" s="5"/>
      <c r="J611" s="5"/>
      <c r="K611" s="5"/>
      <c r="L611" s="22"/>
      <c r="M611" s="8"/>
      <c r="N611" s="5"/>
      <c r="O611" s="5"/>
      <c r="P611" s="23"/>
      <c r="Q611" s="56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</row>
    <row r="612" spans="1:171" x14ac:dyDescent="0.15">
      <c r="A612" s="101"/>
      <c r="B612" s="3"/>
      <c r="C612" s="5"/>
      <c r="D612" s="4"/>
      <c r="E612" s="5"/>
      <c r="F612" s="21"/>
      <c r="G612" s="6"/>
      <c r="H612" s="5"/>
      <c r="I612" s="5"/>
      <c r="J612" s="5"/>
      <c r="K612" s="5"/>
      <c r="L612" s="22"/>
      <c r="M612" s="8"/>
      <c r="N612" s="5"/>
      <c r="O612" s="5"/>
      <c r="P612" s="23"/>
      <c r="Q612" s="56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</row>
    <row r="613" spans="1:171" x14ac:dyDescent="0.15">
      <c r="A613" s="101"/>
      <c r="B613" s="3"/>
      <c r="C613" s="5"/>
      <c r="D613" s="4"/>
      <c r="E613" s="5"/>
      <c r="F613" s="21"/>
      <c r="G613" s="6"/>
      <c r="H613" s="5"/>
      <c r="I613" s="5"/>
      <c r="J613" s="5"/>
      <c r="K613" s="5"/>
      <c r="L613" s="22"/>
      <c r="M613" s="8"/>
      <c r="N613" s="5"/>
      <c r="O613" s="5"/>
      <c r="P613" s="23"/>
      <c r="Q613" s="56"/>
      <c r="R613" s="10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  <c r="CO613" s="36"/>
      <c r="CP613" s="36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A613" s="36"/>
      <c r="DB613" s="36"/>
      <c r="DC613" s="36"/>
      <c r="DD613" s="36"/>
      <c r="DE613" s="36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P613" s="36"/>
      <c r="DQ613" s="36"/>
      <c r="DR613" s="36"/>
      <c r="DS613" s="36"/>
      <c r="DT613" s="36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E613" s="36"/>
      <c r="EF613" s="36"/>
      <c r="EG613" s="36"/>
      <c r="EH613" s="36"/>
      <c r="EI613" s="36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  <c r="ET613" s="36"/>
      <c r="EU613" s="36"/>
      <c r="EV613" s="36"/>
      <c r="EW613" s="36"/>
      <c r="EX613" s="36"/>
      <c r="EY613" s="36"/>
      <c r="EZ613" s="36"/>
      <c r="FA613" s="36"/>
      <c r="FB613" s="36"/>
      <c r="FC613" s="36"/>
      <c r="FD613" s="36"/>
      <c r="FE613" s="36"/>
      <c r="FF613" s="36"/>
      <c r="FG613" s="36"/>
      <c r="FH613" s="36"/>
      <c r="FI613" s="36"/>
      <c r="FJ613" s="36"/>
      <c r="FK613" s="36"/>
      <c r="FL613" s="36"/>
      <c r="FM613" s="36"/>
      <c r="FN613" s="36"/>
      <c r="FO613" s="36"/>
    </row>
    <row r="614" spans="1:171" x14ac:dyDescent="0.15">
      <c r="A614" s="101"/>
      <c r="B614" s="3"/>
      <c r="C614" s="5"/>
      <c r="D614" s="4"/>
      <c r="E614" s="5"/>
      <c r="F614" s="21"/>
      <c r="G614" s="6"/>
      <c r="H614" s="5"/>
      <c r="I614" s="5"/>
      <c r="J614" s="5"/>
      <c r="K614" s="5"/>
      <c r="L614" s="22"/>
      <c r="M614" s="8"/>
      <c r="N614" s="5"/>
      <c r="O614" s="5"/>
      <c r="P614" s="23"/>
      <c r="Q614" s="56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</row>
    <row r="615" spans="1:171" x14ac:dyDescent="0.15">
      <c r="A615" s="101"/>
      <c r="B615" s="3"/>
      <c r="C615" s="5"/>
      <c r="D615" s="4"/>
      <c r="E615" s="5"/>
      <c r="F615" s="21"/>
      <c r="G615" s="6"/>
      <c r="H615" s="5"/>
      <c r="I615" s="5"/>
      <c r="J615" s="5"/>
      <c r="K615" s="5"/>
      <c r="L615" s="22"/>
      <c r="M615" s="8"/>
      <c r="N615" s="5"/>
      <c r="O615" s="5"/>
      <c r="P615" s="23"/>
      <c r="Q615" s="56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</row>
    <row r="616" spans="1:171" x14ac:dyDescent="0.15">
      <c r="A616" s="101"/>
      <c r="B616" s="3"/>
      <c r="C616" s="5"/>
      <c r="D616" s="4"/>
      <c r="E616" s="5"/>
      <c r="F616" s="21"/>
      <c r="G616" s="6"/>
      <c r="H616" s="5"/>
      <c r="I616" s="5"/>
      <c r="J616" s="5"/>
      <c r="K616" s="5"/>
      <c r="L616" s="22"/>
      <c r="M616" s="8"/>
      <c r="N616" s="5"/>
      <c r="O616" s="5"/>
      <c r="P616" s="23"/>
      <c r="Q616" s="56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</row>
    <row r="617" spans="1:171" x14ac:dyDescent="0.15">
      <c r="A617" s="101"/>
      <c r="B617" s="3"/>
      <c r="C617" s="5"/>
      <c r="D617" s="4"/>
      <c r="E617" s="5"/>
      <c r="F617" s="21"/>
      <c r="G617" s="6"/>
      <c r="H617" s="5"/>
      <c r="I617" s="5"/>
      <c r="J617" s="5"/>
      <c r="K617" s="5"/>
      <c r="L617" s="22"/>
      <c r="M617" s="8"/>
      <c r="N617" s="5"/>
      <c r="O617" s="5"/>
      <c r="P617" s="23"/>
      <c r="Q617" s="56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</row>
    <row r="618" spans="1:171" x14ac:dyDescent="0.15">
      <c r="A618" s="101"/>
      <c r="B618" s="3"/>
      <c r="C618" s="5"/>
      <c r="D618" s="4"/>
      <c r="E618" s="5"/>
      <c r="F618" s="21"/>
      <c r="G618" s="6"/>
      <c r="H618" s="5"/>
      <c r="I618" s="5"/>
      <c r="J618" s="5"/>
      <c r="K618" s="5"/>
      <c r="L618" s="22"/>
      <c r="M618" s="8"/>
      <c r="N618" s="5"/>
      <c r="O618" s="5"/>
      <c r="P618" s="23"/>
      <c r="Q618" s="56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</row>
    <row r="619" spans="1:171" x14ac:dyDescent="0.15">
      <c r="A619" s="101"/>
      <c r="B619" s="3"/>
      <c r="C619" s="5"/>
      <c r="D619" s="4"/>
      <c r="E619" s="5"/>
      <c r="F619" s="21"/>
      <c r="G619" s="6"/>
      <c r="H619" s="5"/>
      <c r="I619" s="5"/>
      <c r="J619" s="5"/>
      <c r="K619" s="5"/>
      <c r="L619" s="22"/>
      <c r="M619" s="8"/>
      <c r="N619" s="5"/>
      <c r="O619" s="5"/>
      <c r="P619" s="23"/>
      <c r="Q619" s="56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</row>
    <row r="620" spans="1:171" x14ac:dyDescent="0.15">
      <c r="A620" s="101"/>
      <c r="B620" s="3"/>
      <c r="C620" s="5"/>
      <c r="D620" s="4"/>
      <c r="E620" s="5"/>
      <c r="F620" s="21"/>
      <c r="G620" s="6"/>
      <c r="H620" s="5"/>
      <c r="I620" s="5"/>
      <c r="J620" s="5"/>
      <c r="K620" s="5"/>
      <c r="L620" s="22"/>
      <c r="M620" s="8"/>
      <c r="N620" s="5"/>
      <c r="O620" s="5"/>
      <c r="P620" s="23"/>
      <c r="Q620" s="56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</row>
    <row r="621" spans="1:171" x14ac:dyDescent="0.15">
      <c r="A621" s="101"/>
      <c r="B621" s="3"/>
      <c r="C621" s="5"/>
      <c r="D621" s="4"/>
      <c r="E621" s="5"/>
      <c r="F621" s="21"/>
      <c r="G621" s="6"/>
      <c r="H621" s="5"/>
      <c r="I621" s="5"/>
      <c r="J621" s="5"/>
      <c r="K621" s="5"/>
      <c r="L621" s="22"/>
      <c r="M621" s="8"/>
      <c r="N621" s="5"/>
      <c r="O621" s="5"/>
      <c r="P621" s="23"/>
      <c r="Q621" s="56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</row>
    <row r="622" spans="1:171" x14ac:dyDescent="0.15">
      <c r="A622" s="101"/>
      <c r="B622" s="3"/>
      <c r="C622" s="5"/>
      <c r="D622" s="4"/>
      <c r="E622" s="5"/>
      <c r="F622" s="21"/>
      <c r="G622" s="6"/>
      <c r="H622" s="5"/>
      <c r="I622" s="5"/>
      <c r="J622" s="5"/>
      <c r="K622" s="5"/>
      <c r="L622" s="22"/>
      <c r="M622" s="8"/>
      <c r="N622" s="5"/>
      <c r="O622" s="5"/>
      <c r="P622" s="23"/>
      <c r="Q622" s="56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</row>
    <row r="623" spans="1:171" x14ac:dyDescent="0.15">
      <c r="A623" s="101"/>
      <c r="B623" s="3"/>
      <c r="C623" s="5"/>
      <c r="D623" s="4"/>
      <c r="E623" s="5"/>
      <c r="F623" s="21"/>
      <c r="G623" s="6"/>
      <c r="H623" s="5"/>
      <c r="I623" s="5"/>
      <c r="J623" s="5"/>
      <c r="K623" s="5"/>
      <c r="L623" s="22"/>
      <c r="M623" s="8"/>
      <c r="N623" s="5"/>
      <c r="O623" s="5"/>
      <c r="P623" s="23"/>
      <c r="Q623" s="56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</row>
    <row r="624" spans="1:171" x14ac:dyDescent="0.15">
      <c r="A624" s="101"/>
      <c r="B624" s="3"/>
      <c r="C624" s="5"/>
      <c r="D624" s="4"/>
      <c r="E624" s="5"/>
      <c r="F624" s="21"/>
      <c r="G624" s="6"/>
      <c r="H624" s="5"/>
      <c r="I624" s="5"/>
      <c r="J624" s="5"/>
      <c r="K624" s="5"/>
      <c r="L624" s="22"/>
      <c r="M624" s="8"/>
      <c r="N624" s="5"/>
      <c r="O624" s="5"/>
      <c r="P624" s="23"/>
      <c r="Q624" s="56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</row>
    <row r="625" spans="1:168" x14ac:dyDescent="0.15">
      <c r="A625" s="101"/>
      <c r="B625" s="3"/>
      <c r="C625" s="5"/>
      <c r="D625" s="4"/>
      <c r="E625" s="5"/>
      <c r="F625" s="21"/>
      <c r="G625" s="6"/>
      <c r="H625" s="5"/>
      <c r="I625" s="5"/>
      <c r="J625" s="5"/>
      <c r="K625" s="5"/>
      <c r="L625" s="22"/>
      <c r="M625" s="8"/>
      <c r="N625" s="5"/>
      <c r="O625" s="5"/>
      <c r="P625" s="23"/>
      <c r="Q625" s="56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</row>
    <row r="626" spans="1:168" x14ac:dyDescent="0.15">
      <c r="A626" s="101"/>
      <c r="B626" s="3"/>
      <c r="C626" s="5"/>
      <c r="D626" s="4"/>
      <c r="E626" s="5"/>
      <c r="F626" s="21"/>
      <c r="G626" s="6"/>
      <c r="H626" s="5"/>
      <c r="I626" s="5"/>
      <c r="J626" s="5"/>
      <c r="K626" s="5"/>
      <c r="L626" s="22"/>
      <c r="M626" s="8"/>
      <c r="N626" s="5"/>
      <c r="O626" s="5"/>
      <c r="P626" s="23"/>
      <c r="Q626" s="56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</row>
    <row r="627" spans="1:168" x14ac:dyDescent="0.15">
      <c r="A627" s="101"/>
      <c r="B627" s="3"/>
      <c r="C627" s="5"/>
      <c r="D627" s="4"/>
      <c r="E627" s="5"/>
      <c r="F627" s="21"/>
      <c r="G627" s="6"/>
      <c r="H627" s="5"/>
      <c r="I627" s="5"/>
      <c r="J627" s="5"/>
      <c r="K627" s="5"/>
      <c r="L627" s="22"/>
      <c r="M627" s="8"/>
      <c r="N627" s="5"/>
      <c r="O627" s="5"/>
      <c r="P627" s="23"/>
      <c r="Q627" s="56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</row>
    <row r="628" spans="1:168" x14ac:dyDescent="0.15">
      <c r="A628" s="101"/>
      <c r="B628" s="3"/>
      <c r="C628" s="5"/>
      <c r="D628" s="4"/>
      <c r="E628" s="5"/>
      <c r="F628" s="21"/>
      <c r="G628" s="6"/>
      <c r="H628" s="5"/>
      <c r="I628" s="5"/>
      <c r="J628" s="5"/>
      <c r="K628" s="5"/>
      <c r="L628" s="22"/>
      <c r="M628" s="8"/>
      <c r="N628" s="5"/>
      <c r="O628" s="5"/>
      <c r="P628" s="23"/>
      <c r="Q628" s="56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</row>
    <row r="629" spans="1:168" x14ac:dyDescent="0.15">
      <c r="A629" s="101"/>
      <c r="B629" s="3"/>
      <c r="C629" s="5"/>
      <c r="D629" s="4"/>
      <c r="E629" s="5"/>
      <c r="F629" s="21"/>
      <c r="G629" s="6"/>
      <c r="H629" s="5"/>
      <c r="I629" s="5"/>
      <c r="J629" s="5"/>
      <c r="K629" s="5"/>
      <c r="L629" s="22"/>
      <c r="M629" s="8"/>
      <c r="N629" s="5"/>
      <c r="O629" s="5"/>
      <c r="P629" s="23"/>
      <c r="Q629" s="56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</row>
    <row r="630" spans="1:168" x14ac:dyDescent="0.15">
      <c r="A630" s="101"/>
      <c r="B630" s="3"/>
      <c r="C630" s="5"/>
      <c r="D630" s="4"/>
      <c r="E630" s="5"/>
      <c r="F630" s="21"/>
      <c r="G630" s="6"/>
      <c r="H630" s="5"/>
      <c r="I630" s="5"/>
      <c r="J630" s="5"/>
      <c r="K630" s="5"/>
      <c r="L630" s="22"/>
      <c r="M630" s="8"/>
      <c r="N630" s="5"/>
      <c r="O630" s="5"/>
      <c r="P630" s="23"/>
      <c r="Q630" s="56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</row>
    <row r="631" spans="1:168" x14ac:dyDescent="0.15">
      <c r="A631" s="101"/>
      <c r="B631" s="3"/>
      <c r="C631" s="5"/>
      <c r="D631" s="4"/>
      <c r="E631" s="5"/>
      <c r="F631" s="21"/>
      <c r="G631" s="6"/>
      <c r="H631" s="5"/>
      <c r="I631" s="5"/>
      <c r="J631" s="5"/>
      <c r="K631" s="5"/>
      <c r="L631" s="22"/>
      <c r="M631" s="8"/>
      <c r="N631" s="5"/>
      <c r="O631" s="5"/>
      <c r="P631" s="23"/>
      <c r="Q631" s="56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</row>
    <row r="632" spans="1:168" x14ac:dyDescent="0.15">
      <c r="A632" s="101"/>
      <c r="B632" s="3"/>
      <c r="C632" s="5"/>
      <c r="D632" s="4"/>
      <c r="E632" s="5"/>
      <c r="F632" s="21"/>
      <c r="G632" s="6"/>
      <c r="H632" s="5"/>
      <c r="I632" s="5"/>
      <c r="J632" s="5"/>
      <c r="K632" s="5"/>
      <c r="L632" s="22"/>
      <c r="M632" s="8"/>
      <c r="N632" s="5"/>
      <c r="O632" s="5"/>
      <c r="P632" s="23"/>
      <c r="Q632" s="56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</row>
    <row r="633" spans="1:168" x14ac:dyDescent="0.15">
      <c r="A633" s="101"/>
      <c r="B633" s="3"/>
      <c r="C633" s="5"/>
      <c r="D633" s="4"/>
      <c r="E633" s="5"/>
      <c r="F633" s="21"/>
      <c r="G633" s="6"/>
      <c r="H633" s="5"/>
      <c r="I633" s="5"/>
      <c r="J633" s="5"/>
      <c r="K633" s="5"/>
      <c r="L633" s="22"/>
      <c r="M633" s="8"/>
      <c r="N633" s="5"/>
      <c r="O633" s="5"/>
      <c r="P633" s="23"/>
      <c r="Q633" s="56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</row>
    <row r="634" spans="1:168" x14ac:dyDescent="0.15">
      <c r="A634" s="101"/>
      <c r="B634" s="3"/>
      <c r="C634" s="5"/>
      <c r="D634" s="4"/>
      <c r="E634" s="5"/>
      <c r="F634" s="21"/>
      <c r="G634" s="6"/>
      <c r="H634" s="5"/>
      <c r="I634" s="5"/>
      <c r="J634" s="5"/>
      <c r="K634" s="5"/>
      <c r="L634" s="22"/>
      <c r="M634" s="8"/>
      <c r="N634" s="5"/>
      <c r="O634" s="5"/>
      <c r="P634" s="23"/>
      <c r="Q634" s="56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</row>
    <row r="635" spans="1:168" x14ac:dyDescent="0.15">
      <c r="A635" s="101"/>
      <c r="B635" s="3"/>
      <c r="C635" s="5"/>
      <c r="D635" s="4"/>
      <c r="E635" s="5"/>
      <c r="F635" s="21"/>
      <c r="G635" s="6"/>
      <c r="H635" s="5"/>
      <c r="I635" s="5"/>
      <c r="J635" s="5"/>
      <c r="K635" s="5"/>
      <c r="L635" s="22"/>
      <c r="M635" s="8"/>
      <c r="N635" s="5"/>
      <c r="O635" s="5"/>
      <c r="P635" s="23"/>
      <c r="Q635" s="56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</row>
    <row r="636" spans="1:168" x14ac:dyDescent="0.15">
      <c r="A636" s="101"/>
      <c r="B636" s="3"/>
      <c r="C636" s="5"/>
      <c r="D636" s="4"/>
      <c r="E636" s="5"/>
      <c r="F636" s="21"/>
      <c r="G636" s="6"/>
      <c r="H636" s="5"/>
      <c r="I636" s="5"/>
      <c r="J636" s="5"/>
      <c r="K636" s="5"/>
      <c r="L636" s="22"/>
      <c r="M636" s="8"/>
      <c r="N636" s="5"/>
      <c r="O636" s="5"/>
      <c r="P636" s="23"/>
      <c r="Q636" s="56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</row>
    <row r="637" spans="1:168" x14ac:dyDescent="0.15">
      <c r="A637" s="101"/>
      <c r="B637" s="3"/>
      <c r="C637" s="5"/>
      <c r="D637" s="4"/>
      <c r="E637" s="5"/>
      <c r="F637" s="21"/>
      <c r="G637" s="6"/>
      <c r="H637" s="5"/>
      <c r="I637" s="5"/>
      <c r="J637" s="5"/>
      <c r="K637" s="5"/>
      <c r="L637" s="22"/>
      <c r="M637" s="8"/>
      <c r="N637" s="5"/>
      <c r="O637" s="5"/>
      <c r="P637" s="23"/>
      <c r="Q637" s="56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</row>
    <row r="638" spans="1:168" x14ac:dyDescent="0.15">
      <c r="A638" s="101"/>
      <c r="B638" s="3"/>
      <c r="C638" s="5"/>
      <c r="D638" s="4"/>
      <c r="E638" s="5"/>
      <c r="F638" s="21"/>
      <c r="G638" s="6"/>
      <c r="H638" s="5"/>
      <c r="I638" s="5"/>
      <c r="J638" s="5"/>
      <c r="K638" s="5"/>
      <c r="L638" s="22"/>
      <c r="M638" s="8"/>
      <c r="N638" s="5"/>
      <c r="O638" s="5"/>
      <c r="P638" s="23"/>
      <c r="Q638" s="56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</row>
    <row r="639" spans="1:168" x14ac:dyDescent="0.15">
      <c r="A639" s="101"/>
      <c r="B639" s="3"/>
      <c r="C639" s="5"/>
      <c r="D639" s="4"/>
      <c r="E639" s="5"/>
      <c r="F639" s="21"/>
      <c r="G639" s="6"/>
      <c r="H639" s="5"/>
      <c r="I639" s="5"/>
      <c r="J639" s="5"/>
      <c r="K639" s="5"/>
      <c r="L639" s="22"/>
      <c r="M639" s="8"/>
      <c r="N639" s="5"/>
      <c r="O639" s="5"/>
      <c r="P639" s="23"/>
      <c r="Q639" s="56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</row>
    <row r="640" spans="1:168" x14ac:dyDescent="0.15">
      <c r="A640" s="101"/>
      <c r="B640" s="3"/>
      <c r="C640" s="5"/>
      <c r="D640" s="4"/>
      <c r="E640" s="5"/>
      <c r="F640" s="21"/>
      <c r="G640" s="6"/>
      <c r="H640" s="5"/>
      <c r="I640" s="5"/>
      <c r="J640" s="5"/>
      <c r="K640" s="5"/>
      <c r="L640" s="22"/>
      <c r="M640" s="8"/>
      <c r="N640" s="5"/>
      <c r="O640" s="5"/>
      <c r="P640" s="23"/>
      <c r="Q640" s="56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</row>
    <row r="641" spans="1:171" x14ac:dyDescent="0.15">
      <c r="A641" s="101"/>
      <c r="B641" s="3"/>
      <c r="C641" s="5"/>
      <c r="D641" s="4"/>
      <c r="E641" s="5"/>
      <c r="F641" s="21"/>
      <c r="G641" s="6"/>
      <c r="H641" s="5"/>
      <c r="I641" s="5"/>
      <c r="J641" s="5"/>
      <c r="K641" s="5"/>
      <c r="L641" s="22"/>
      <c r="M641" s="8"/>
      <c r="N641" s="5"/>
      <c r="O641" s="5"/>
      <c r="P641" s="23"/>
      <c r="Q641" s="56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</row>
    <row r="642" spans="1:171" x14ac:dyDescent="0.15">
      <c r="A642" s="101"/>
      <c r="B642" s="3"/>
      <c r="C642" s="5"/>
      <c r="D642" s="4"/>
      <c r="E642" s="5"/>
      <c r="F642" s="21"/>
      <c r="G642" s="6"/>
      <c r="H642" s="5"/>
      <c r="I642" s="5"/>
      <c r="J642" s="5"/>
      <c r="K642" s="5"/>
      <c r="L642" s="22"/>
      <c r="M642" s="8"/>
      <c r="N642" s="5"/>
      <c r="O642" s="5"/>
      <c r="P642" s="23"/>
      <c r="Q642" s="56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</row>
    <row r="643" spans="1:171" x14ac:dyDescent="0.15">
      <c r="A643" s="101"/>
      <c r="B643" s="3"/>
      <c r="C643" s="5"/>
      <c r="D643" s="4"/>
      <c r="E643" s="5"/>
      <c r="F643" s="21"/>
      <c r="G643" s="6"/>
      <c r="H643" s="5"/>
      <c r="I643" s="5"/>
      <c r="J643" s="5"/>
      <c r="K643" s="5"/>
      <c r="L643" s="22"/>
      <c r="M643" s="8"/>
      <c r="N643" s="5"/>
      <c r="O643" s="5"/>
      <c r="P643" s="23"/>
      <c r="Q643" s="56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</row>
    <row r="644" spans="1:171" x14ac:dyDescent="0.15">
      <c r="A644" s="101"/>
      <c r="B644" s="3"/>
      <c r="C644" s="5"/>
      <c r="D644" s="4"/>
      <c r="E644" s="5"/>
      <c r="F644" s="21"/>
      <c r="G644" s="6"/>
      <c r="H644" s="5"/>
      <c r="I644" s="5"/>
      <c r="J644" s="5"/>
      <c r="K644" s="5"/>
      <c r="L644" s="22"/>
      <c r="M644" s="8"/>
      <c r="N644" s="5"/>
      <c r="O644" s="5"/>
      <c r="P644" s="23"/>
      <c r="Q644" s="56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</row>
    <row r="645" spans="1:171" x14ac:dyDescent="0.15">
      <c r="A645" s="101"/>
      <c r="B645" s="3"/>
      <c r="C645" s="5"/>
      <c r="D645" s="4"/>
      <c r="E645" s="5"/>
      <c r="F645" s="21"/>
      <c r="G645" s="6"/>
      <c r="H645" s="5"/>
      <c r="I645" s="5"/>
      <c r="J645" s="5"/>
      <c r="K645" s="5"/>
      <c r="L645" s="22"/>
      <c r="M645" s="8"/>
      <c r="N645" s="5"/>
      <c r="O645" s="5"/>
      <c r="P645" s="23"/>
      <c r="Q645" s="56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</row>
    <row r="646" spans="1:171" x14ac:dyDescent="0.15">
      <c r="A646" s="101"/>
      <c r="B646" s="3"/>
      <c r="C646" s="5"/>
      <c r="D646" s="4"/>
      <c r="E646" s="5"/>
      <c r="F646" s="21"/>
      <c r="G646" s="6"/>
      <c r="H646" s="5"/>
      <c r="I646" s="5"/>
      <c r="J646" s="5"/>
      <c r="K646" s="5"/>
      <c r="L646" s="22"/>
      <c r="M646" s="8"/>
      <c r="N646" s="5"/>
      <c r="O646" s="5"/>
      <c r="P646" s="23"/>
      <c r="Q646" s="56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</row>
    <row r="647" spans="1:171" x14ac:dyDescent="0.15">
      <c r="A647" s="101"/>
      <c r="B647" s="3"/>
      <c r="C647" s="5"/>
      <c r="D647" s="4"/>
      <c r="E647" s="5"/>
      <c r="F647" s="21"/>
      <c r="G647" s="6"/>
      <c r="H647" s="5"/>
      <c r="I647" s="5"/>
      <c r="J647" s="5"/>
      <c r="K647" s="5"/>
      <c r="L647" s="22"/>
      <c r="M647" s="8"/>
      <c r="N647" s="5"/>
      <c r="O647" s="5"/>
      <c r="P647" s="23"/>
      <c r="Q647" s="56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</row>
    <row r="648" spans="1:171" x14ac:dyDescent="0.15">
      <c r="A648" s="101"/>
      <c r="B648" s="3"/>
      <c r="C648" s="5"/>
      <c r="D648" s="4"/>
      <c r="E648" s="5"/>
      <c r="F648" s="21"/>
      <c r="G648" s="6"/>
      <c r="H648" s="5"/>
      <c r="I648" s="5"/>
      <c r="J648" s="5"/>
      <c r="K648" s="5"/>
      <c r="L648" s="22"/>
      <c r="M648" s="8"/>
      <c r="N648" s="5"/>
      <c r="O648" s="5"/>
      <c r="P648" s="23"/>
      <c r="Q648" s="56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</row>
    <row r="649" spans="1:171" x14ac:dyDescent="0.15">
      <c r="A649" s="101"/>
      <c r="B649" s="3"/>
      <c r="C649" s="5"/>
      <c r="D649" s="4"/>
      <c r="E649" s="5"/>
      <c r="F649" s="21"/>
      <c r="G649" s="6"/>
      <c r="H649" s="5"/>
      <c r="I649" s="5"/>
      <c r="J649" s="5"/>
      <c r="K649" s="5"/>
      <c r="L649" s="22"/>
      <c r="M649" s="8"/>
      <c r="N649" s="5"/>
      <c r="O649" s="5"/>
      <c r="P649" s="23"/>
      <c r="Q649" s="56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</row>
    <row r="650" spans="1:171" x14ac:dyDescent="0.15">
      <c r="A650" s="101"/>
      <c r="B650" s="3"/>
      <c r="C650" s="5"/>
      <c r="D650" s="4"/>
      <c r="E650" s="5"/>
      <c r="F650" s="21"/>
      <c r="G650" s="6"/>
      <c r="H650" s="5"/>
      <c r="I650" s="5"/>
      <c r="J650" s="5"/>
      <c r="K650" s="5"/>
      <c r="L650" s="22"/>
      <c r="M650" s="8"/>
      <c r="N650" s="5"/>
      <c r="O650" s="5"/>
      <c r="P650" s="23"/>
      <c r="Q650" s="56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</row>
    <row r="651" spans="1:171" x14ac:dyDescent="0.15">
      <c r="A651" s="102"/>
      <c r="B651" s="3"/>
      <c r="C651" s="5"/>
      <c r="D651" s="41"/>
      <c r="E651" s="5"/>
      <c r="F651" s="42"/>
      <c r="G651" s="6"/>
      <c r="H651" s="5"/>
      <c r="I651" s="43"/>
      <c r="J651" s="43"/>
      <c r="K651" s="43"/>
      <c r="L651" s="44"/>
      <c r="M651" s="45"/>
      <c r="N651" s="43"/>
      <c r="O651" s="43"/>
      <c r="P651" s="46"/>
      <c r="Q651" s="57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</row>
    <row r="652" spans="1:171" x14ac:dyDescent="0.15">
      <c r="A652" s="101"/>
      <c r="B652" s="3"/>
      <c r="C652" s="5"/>
      <c r="D652" s="4"/>
      <c r="E652" s="5"/>
      <c r="F652" s="21"/>
      <c r="G652" s="6"/>
      <c r="H652" s="5"/>
      <c r="I652" s="5"/>
      <c r="J652" s="5"/>
      <c r="K652" s="5"/>
      <c r="L652" s="22"/>
      <c r="M652" s="8"/>
      <c r="N652" s="5"/>
      <c r="O652" s="5"/>
      <c r="P652" s="23"/>
      <c r="Q652" s="56"/>
      <c r="R652" s="10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L652" s="36"/>
      <c r="CM652" s="36"/>
      <c r="CN652" s="36"/>
      <c r="CO652" s="36"/>
      <c r="CP652" s="36"/>
      <c r="CQ652" s="36"/>
      <c r="CR652" s="36"/>
      <c r="CS652" s="36"/>
      <c r="CT652" s="36"/>
      <c r="CU652" s="36"/>
      <c r="CV652" s="36"/>
      <c r="CW652" s="36"/>
      <c r="CX652" s="36"/>
      <c r="CY652" s="36"/>
      <c r="CZ652" s="36"/>
      <c r="DA652" s="36"/>
      <c r="DB652" s="36"/>
      <c r="DC652" s="36"/>
      <c r="DD652" s="36"/>
      <c r="DE652" s="36"/>
      <c r="DF652" s="36"/>
      <c r="DG652" s="36"/>
      <c r="DH652" s="36"/>
      <c r="DI652" s="36"/>
      <c r="DJ652" s="36"/>
      <c r="DK652" s="36"/>
      <c r="DL652" s="36"/>
      <c r="DM652" s="36"/>
      <c r="DN652" s="36"/>
      <c r="DO652" s="36"/>
      <c r="DP652" s="36"/>
      <c r="DQ652" s="36"/>
      <c r="DR652" s="36"/>
      <c r="DS652" s="36"/>
      <c r="DT652" s="36"/>
      <c r="DU652" s="36"/>
      <c r="DV652" s="36"/>
      <c r="DW652" s="36"/>
      <c r="DX652" s="36"/>
      <c r="DY652" s="36"/>
      <c r="DZ652" s="36"/>
      <c r="EA652" s="36"/>
      <c r="EB652" s="36"/>
      <c r="EC652" s="36"/>
      <c r="ED652" s="36"/>
      <c r="EE652" s="36"/>
      <c r="EF652" s="36"/>
      <c r="EG652" s="36"/>
      <c r="EH652" s="36"/>
      <c r="EI652" s="36"/>
      <c r="EJ652" s="36"/>
      <c r="EK652" s="36"/>
      <c r="EL652" s="36"/>
      <c r="EM652" s="36"/>
      <c r="EN652" s="36"/>
      <c r="EO652" s="36"/>
      <c r="EP652" s="36"/>
      <c r="EQ652" s="36"/>
      <c r="ER652" s="36"/>
      <c r="ES652" s="36"/>
      <c r="ET652" s="36"/>
      <c r="EU652" s="36"/>
      <c r="EV652" s="36"/>
      <c r="EW652" s="36"/>
      <c r="EX652" s="36"/>
      <c r="EY652" s="36"/>
      <c r="EZ652" s="36"/>
      <c r="FA652" s="36"/>
      <c r="FB652" s="36"/>
      <c r="FC652" s="36"/>
      <c r="FD652" s="36"/>
      <c r="FE652" s="36"/>
      <c r="FF652" s="36"/>
      <c r="FG652" s="36"/>
      <c r="FH652" s="36"/>
      <c r="FI652" s="36"/>
      <c r="FJ652" s="36"/>
      <c r="FK652" s="36"/>
      <c r="FL652" s="36"/>
      <c r="FM652" s="36"/>
      <c r="FN652" s="36"/>
      <c r="FO652" s="36"/>
    </row>
    <row r="653" spans="1:171" x14ac:dyDescent="0.15">
      <c r="A653" s="101"/>
      <c r="B653" s="3"/>
      <c r="C653" s="5"/>
      <c r="D653" s="4"/>
      <c r="E653" s="5"/>
      <c r="F653" s="21"/>
      <c r="G653" s="6"/>
      <c r="H653" s="5"/>
      <c r="I653" s="5"/>
      <c r="J653" s="5"/>
      <c r="K653" s="5"/>
      <c r="L653" s="22"/>
      <c r="M653" s="8"/>
      <c r="N653" s="5"/>
      <c r="O653" s="5"/>
      <c r="P653" s="23"/>
      <c r="Q653" s="56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</row>
    <row r="654" spans="1:171" x14ac:dyDescent="0.15">
      <c r="A654" s="101"/>
      <c r="B654" s="3"/>
      <c r="C654" s="5"/>
      <c r="D654" s="4"/>
      <c r="E654" s="5"/>
      <c r="F654" s="21"/>
      <c r="G654" s="6"/>
      <c r="H654" s="5"/>
      <c r="I654" s="5"/>
      <c r="J654" s="5"/>
      <c r="K654" s="5"/>
      <c r="L654" s="22"/>
      <c r="M654" s="8"/>
      <c r="N654" s="5"/>
      <c r="O654" s="5"/>
      <c r="P654" s="23"/>
      <c r="Q654" s="56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</row>
    <row r="655" spans="1:171" x14ac:dyDescent="0.15">
      <c r="A655" s="101"/>
      <c r="B655" s="3"/>
      <c r="C655" s="5"/>
      <c r="D655" s="4"/>
      <c r="E655" s="5"/>
      <c r="F655" s="21"/>
      <c r="G655" s="6"/>
      <c r="H655" s="5"/>
      <c r="I655" s="5"/>
      <c r="J655" s="5"/>
      <c r="K655" s="5"/>
      <c r="L655" s="22"/>
      <c r="M655" s="8"/>
      <c r="N655" s="5"/>
      <c r="O655" s="5"/>
      <c r="P655" s="23"/>
      <c r="Q655" s="56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</row>
    <row r="656" spans="1:171" x14ac:dyDescent="0.15">
      <c r="A656" s="101"/>
      <c r="B656" s="3"/>
      <c r="C656" s="5"/>
      <c r="D656" s="4"/>
      <c r="E656" s="5"/>
      <c r="F656" s="21"/>
      <c r="G656" s="6"/>
      <c r="H656" s="5"/>
      <c r="I656" s="5"/>
      <c r="J656" s="5"/>
      <c r="K656" s="5"/>
      <c r="L656" s="22"/>
      <c r="M656" s="8"/>
      <c r="N656" s="5"/>
      <c r="O656" s="5"/>
      <c r="P656" s="23"/>
      <c r="Q656" s="56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</row>
    <row r="657" spans="1:168" x14ac:dyDescent="0.15">
      <c r="A657" s="101"/>
      <c r="B657" s="3"/>
      <c r="C657" s="5"/>
      <c r="D657" s="4"/>
      <c r="E657" s="5"/>
      <c r="F657" s="21"/>
      <c r="G657" s="6"/>
      <c r="H657" s="5"/>
      <c r="I657" s="5"/>
      <c r="J657" s="5"/>
      <c r="K657" s="5"/>
      <c r="L657" s="22"/>
      <c r="M657" s="8"/>
      <c r="N657" s="5"/>
      <c r="O657" s="5"/>
      <c r="P657" s="23"/>
      <c r="Q657" s="56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</row>
    <row r="658" spans="1:168" x14ac:dyDescent="0.15">
      <c r="A658" s="101"/>
      <c r="B658" s="3"/>
      <c r="C658" s="5"/>
      <c r="D658" s="4"/>
      <c r="E658" s="5"/>
      <c r="F658" s="21"/>
      <c r="G658" s="6"/>
      <c r="H658" s="5"/>
      <c r="I658" s="5"/>
      <c r="J658" s="5"/>
      <c r="K658" s="5"/>
      <c r="L658" s="22"/>
      <c r="M658" s="8"/>
      <c r="N658" s="5"/>
      <c r="O658" s="5"/>
      <c r="P658" s="23"/>
      <c r="Q658" s="56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</row>
    <row r="659" spans="1:168" x14ac:dyDescent="0.15">
      <c r="A659" s="101"/>
      <c r="B659" s="3"/>
      <c r="C659" s="5"/>
      <c r="D659" s="4"/>
      <c r="E659" s="5"/>
      <c r="F659" s="21"/>
      <c r="G659" s="6"/>
      <c r="H659" s="5"/>
      <c r="I659" s="5"/>
      <c r="J659" s="5"/>
      <c r="K659" s="5"/>
      <c r="L659" s="22"/>
      <c r="M659" s="8"/>
      <c r="N659" s="5"/>
      <c r="O659" s="5"/>
      <c r="P659" s="23"/>
      <c r="Q659" s="56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</row>
    <row r="660" spans="1:168" x14ac:dyDescent="0.15">
      <c r="A660" s="101"/>
      <c r="B660" s="3"/>
      <c r="C660" s="5"/>
      <c r="D660" s="4"/>
      <c r="E660" s="5"/>
      <c r="F660" s="21"/>
      <c r="G660" s="6"/>
      <c r="H660" s="5"/>
      <c r="I660" s="5"/>
      <c r="J660" s="5"/>
      <c r="K660" s="5"/>
      <c r="L660" s="22"/>
      <c r="M660" s="8"/>
      <c r="N660" s="5"/>
      <c r="O660" s="5"/>
      <c r="P660" s="23"/>
      <c r="Q660" s="56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</row>
    <row r="661" spans="1:168" x14ac:dyDescent="0.15">
      <c r="A661" s="101"/>
      <c r="B661" s="3"/>
      <c r="C661" s="5"/>
      <c r="D661" s="4"/>
      <c r="E661" s="5"/>
      <c r="F661" s="21"/>
      <c r="G661" s="6"/>
      <c r="H661" s="5"/>
      <c r="I661" s="5"/>
      <c r="J661" s="5"/>
      <c r="K661" s="5"/>
      <c r="L661" s="22"/>
      <c r="M661" s="8"/>
      <c r="N661" s="5"/>
      <c r="O661" s="5"/>
      <c r="P661" s="23"/>
      <c r="Q661" s="56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</row>
    <row r="662" spans="1:168" x14ac:dyDescent="0.15">
      <c r="A662" s="101"/>
      <c r="B662" s="3"/>
      <c r="C662" s="5"/>
      <c r="D662" s="4"/>
      <c r="E662" s="5"/>
      <c r="F662" s="21"/>
      <c r="G662" s="6"/>
      <c r="H662" s="5"/>
      <c r="I662" s="5"/>
      <c r="J662" s="5"/>
      <c r="K662" s="5"/>
      <c r="L662" s="22"/>
      <c r="M662" s="8"/>
      <c r="N662" s="5"/>
      <c r="O662" s="5"/>
      <c r="P662" s="23"/>
      <c r="Q662" s="56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</row>
    <row r="663" spans="1:168" x14ac:dyDescent="0.15">
      <c r="A663" s="101"/>
      <c r="B663" s="3"/>
      <c r="C663" s="5"/>
      <c r="D663" s="4"/>
      <c r="E663" s="5"/>
      <c r="F663" s="21"/>
      <c r="G663" s="6"/>
      <c r="H663" s="5"/>
      <c r="I663" s="5"/>
      <c r="J663" s="5"/>
      <c r="K663" s="5"/>
      <c r="L663" s="22"/>
      <c r="M663" s="8"/>
      <c r="N663" s="5"/>
      <c r="O663" s="5"/>
      <c r="P663" s="23"/>
      <c r="Q663" s="56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</row>
    <row r="664" spans="1:168" x14ac:dyDescent="0.15">
      <c r="A664" s="101"/>
      <c r="B664" s="3"/>
      <c r="C664" s="5"/>
      <c r="D664" s="4"/>
      <c r="E664" s="5"/>
      <c r="F664" s="21"/>
      <c r="G664" s="6"/>
      <c r="H664" s="5"/>
      <c r="I664" s="5"/>
      <c r="J664" s="5"/>
      <c r="K664" s="5"/>
      <c r="L664" s="22"/>
      <c r="M664" s="8"/>
      <c r="N664" s="5"/>
      <c r="O664" s="5"/>
      <c r="P664" s="23"/>
      <c r="Q664" s="56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</row>
    <row r="665" spans="1:168" x14ac:dyDescent="0.15">
      <c r="A665" s="101"/>
      <c r="B665" s="3"/>
      <c r="C665" s="5"/>
      <c r="D665" s="4"/>
      <c r="E665" s="5"/>
      <c r="F665" s="21"/>
      <c r="G665" s="6"/>
      <c r="H665" s="5"/>
      <c r="I665" s="5"/>
      <c r="J665" s="5"/>
      <c r="K665" s="5"/>
      <c r="L665" s="22"/>
      <c r="M665" s="8"/>
      <c r="N665" s="5"/>
      <c r="O665" s="5"/>
      <c r="P665" s="23"/>
      <c r="Q665" s="56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</row>
    <row r="666" spans="1:168" x14ac:dyDescent="0.15">
      <c r="A666" s="101"/>
      <c r="B666" s="3"/>
      <c r="C666" s="5"/>
      <c r="D666" s="4"/>
      <c r="E666" s="5"/>
      <c r="F666" s="21"/>
      <c r="G666" s="6"/>
      <c r="H666" s="5"/>
      <c r="I666" s="5"/>
      <c r="J666" s="5"/>
      <c r="K666" s="5"/>
      <c r="L666" s="22"/>
      <c r="M666" s="8"/>
      <c r="N666" s="5"/>
      <c r="O666" s="5"/>
      <c r="P666" s="23"/>
      <c r="Q666" s="56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</row>
    <row r="667" spans="1:168" x14ac:dyDescent="0.15">
      <c r="A667" s="101"/>
      <c r="B667" s="3"/>
      <c r="C667" s="5"/>
      <c r="D667" s="4"/>
      <c r="E667" s="5"/>
      <c r="F667" s="21"/>
      <c r="G667" s="6"/>
      <c r="H667" s="5"/>
      <c r="I667" s="5"/>
      <c r="J667" s="5"/>
      <c r="K667" s="5"/>
      <c r="L667" s="22"/>
      <c r="M667" s="8"/>
      <c r="N667" s="5"/>
      <c r="O667" s="5"/>
      <c r="P667" s="23"/>
      <c r="Q667" s="56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</row>
    <row r="668" spans="1:168" x14ac:dyDescent="0.15">
      <c r="A668" s="101"/>
      <c r="B668" s="3"/>
      <c r="C668" s="5"/>
      <c r="D668" s="4"/>
      <c r="E668" s="5"/>
      <c r="F668" s="21"/>
      <c r="G668" s="6"/>
      <c r="H668" s="5"/>
      <c r="I668" s="5"/>
      <c r="J668" s="5"/>
      <c r="K668" s="5"/>
      <c r="L668" s="22"/>
      <c r="M668" s="8"/>
      <c r="N668" s="5"/>
      <c r="O668" s="5"/>
      <c r="P668" s="23"/>
      <c r="Q668" s="56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</row>
    <row r="669" spans="1:168" x14ac:dyDescent="0.15">
      <c r="A669" s="101"/>
      <c r="B669" s="3"/>
      <c r="C669" s="5"/>
      <c r="D669" s="4"/>
      <c r="E669" s="5"/>
      <c r="F669" s="21"/>
      <c r="G669" s="6"/>
      <c r="H669" s="5"/>
      <c r="I669" s="5"/>
      <c r="J669" s="5"/>
      <c r="K669" s="5"/>
      <c r="L669" s="22"/>
      <c r="M669" s="8"/>
      <c r="N669" s="5"/>
      <c r="O669" s="5"/>
      <c r="P669" s="23"/>
      <c r="Q669" s="56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</row>
    <row r="670" spans="1:168" x14ac:dyDescent="0.15">
      <c r="A670" s="101"/>
      <c r="B670" s="3"/>
      <c r="C670" s="5"/>
      <c r="D670" s="4"/>
      <c r="E670" s="5"/>
      <c r="F670" s="21"/>
      <c r="G670" s="6"/>
      <c r="H670" s="5"/>
      <c r="I670" s="5"/>
      <c r="J670" s="5"/>
      <c r="K670" s="5"/>
      <c r="L670" s="22"/>
      <c r="M670" s="8"/>
      <c r="N670" s="5"/>
      <c r="O670" s="5"/>
      <c r="P670" s="23"/>
      <c r="Q670" s="56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</row>
    <row r="671" spans="1:168" x14ac:dyDescent="0.15">
      <c r="A671" s="101"/>
      <c r="B671" s="3"/>
      <c r="C671" s="5"/>
      <c r="D671" s="4"/>
      <c r="E671" s="5"/>
      <c r="F671" s="21"/>
      <c r="G671" s="6"/>
      <c r="H671" s="5"/>
      <c r="I671" s="5"/>
      <c r="J671" s="5"/>
      <c r="K671" s="5"/>
      <c r="L671" s="22"/>
      <c r="M671" s="8"/>
      <c r="N671" s="5"/>
      <c r="O671" s="5"/>
      <c r="P671" s="23"/>
      <c r="Q671" s="56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</row>
    <row r="672" spans="1:168" x14ac:dyDescent="0.15">
      <c r="A672" s="101"/>
      <c r="B672" s="3"/>
      <c r="C672" s="5"/>
      <c r="D672" s="4"/>
      <c r="E672" s="5"/>
      <c r="F672" s="21"/>
      <c r="G672" s="6"/>
      <c r="H672" s="5"/>
      <c r="I672" s="5"/>
      <c r="J672" s="5"/>
      <c r="K672" s="5"/>
      <c r="L672" s="22"/>
      <c r="M672" s="8"/>
      <c r="N672" s="5"/>
      <c r="O672" s="5"/>
      <c r="P672" s="23"/>
      <c r="Q672" s="56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</row>
    <row r="673" spans="1:168" x14ac:dyDescent="0.15">
      <c r="A673" s="101"/>
      <c r="B673" s="3"/>
      <c r="C673" s="5"/>
      <c r="D673" s="4"/>
      <c r="E673" s="5"/>
      <c r="F673" s="21"/>
      <c r="G673" s="6"/>
      <c r="H673" s="5"/>
      <c r="I673" s="5"/>
      <c r="J673" s="5"/>
      <c r="K673" s="5"/>
      <c r="L673" s="22"/>
      <c r="M673" s="8"/>
      <c r="N673" s="5"/>
      <c r="O673" s="5"/>
      <c r="P673" s="23"/>
      <c r="Q673" s="56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</row>
    <row r="674" spans="1:168" x14ac:dyDescent="0.15">
      <c r="A674" s="101"/>
      <c r="B674" s="3"/>
      <c r="C674" s="5"/>
      <c r="D674" s="4"/>
      <c r="E674" s="5"/>
      <c r="F674" s="21"/>
      <c r="G674" s="6"/>
      <c r="H674" s="5"/>
      <c r="I674" s="5"/>
      <c r="J674" s="5"/>
      <c r="K674" s="5"/>
      <c r="L674" s="22"/>
      <c r="M674" s="8"/>
      <c r="N674" s="5"/>
      <c r="O674" s="5"/>
      <c r="P674" s="23"/>
      <c r="Q674" s="56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</row>
    <row r="675" spans="1:168" x14ac:dyDescent="0.15">
      <c r="A675" s="101"/>
      <c r="B675" s="3"/>
      <c r="C675" s="5"/>
      <c r="D675" s="4"/>
      <c r="E675" s="5"/>
      <c r="F675" s="21"/>
      <c r="G675" s="6"/>
      <c r="H675" s="5"/>
      <c r="I675" s="5"/>
      <c r="J675" s="5"/>
      <c r="K675" s="5"/>
      <c r="L675" s="22"/>
      <c r="M675" s="8"/>
      <c r="N675" s="5"/>
      <c r="O675" s="5"/>
      <c r="P675" s="23"/>
      <c r="Q675" s="56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</row>
    <row r="676" spans="1:168" x14ac:dyDescent="0.15">
      <c r="A676" s="101"/>
      <c r="B676" s="3"/>
      <c r="C676" s="5"/>
      <c r="D676" s="4"/>
      <c r="E676" s="5"/>
      <c r="F676" s="21"/>
      <c r="G676" s="6"/>
      <c r="H676" s="5"/>
      <c r="I676" s="5"/>
      <c r="J676" s="5"/>
      <c r="K676" s="5"/>
      <c r="L676" s="22"/>
      <c r="M676" s="8"/>
      <c r="N676" s="5"/>
      <c r="O676" s="5"/>
      <c r="P676" s="23"/>
      <c r="Q676" s="56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</row>
    <row r="677" spans="1:168" x14ac:dyDescent="0.15">
      <c r="A677" s="101"/>
      <c r="B677" s="3"/>
      <c r="C677" s="5"/>
      <c r="D677" s="4"/>
      <c r="E677" s="5"/>
      <c r="F677" s="21"/>
      <c r="G677" s="6"/>
      <c r="H677" s="5"/>
      <c r="I677" s="5"/>
      <c r="J677" s="5"/>
      <c r="K677" s="5"/>
      <c r="L677" s="22"/>
      <c r="M677" s="8"/>
      <c r="N677" s="5"/>
      <c r="O677" s="5"/>
      <c r="P677" s="23"/>
      <c r="Q677" s="56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</row>
    <row r="678" spans="1:168" x14ac:dyDescent="0.15">
      <c r="A678" s="101"/>
      <c r="B678" s="3"/>
      <c r="C678" s="5"/>
      <c r="D678" s="4"/>
      <c r="E678" s="5"/>
      <c r="F678" s="21"/>
      <c r="G678" s="6"/>
      <c r="H678" s="5"/>
      <c r="I678" s="5"/>
      <c r="J678" s="5"/>
      <c r="K678" s="5"/>
      <c r="L678" s="22"/>
      <c r="M678" s="8"/>
      <c r="N678" s="5"/>
      <c r="O678" s="5"/>
      <c r="P678" s="23"/>
      <c r="Q678" s="56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</row>
    <row r="679" spans="1:168" x14ac:dyDescent="0.15">
      <c r="A679" s="101"/>
      <c r="B679" s="3"/>
      <c r="C679" s="5"/>
      <c r="D679" s="4"/>
      <c r="E679" s="5"/>
      <c r="F679" s="21"/>
      <c r="G679" s="6"/>
      <c r="H679" s="5"/>
      <c r="I679" s="5"/>
      <c r="J679" s="5"/>
      <c r="K679" s="5"/>
      <c r="L679" s="22"/>
      <c r="M679" s="8"/>
      <c r="N679" s="5"/>
      <c r="O679" s="5"/>
      <c r="P679" s="23"/>
      <c r="Q679" s="56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</row>
    <row r="680" spans="1:168" x14ac:dyDescent="0.15">
      <c r="A680" s="101"/>
      <c r="B680" s="3"/>
      <c r="C680" s="5"/>
      <c r="D680" s="4"/>
      <c r="E680" s="5"/>
      <c r="F680" s="21"/>
      <c r="G680" s="6"/>
      <c r="H680" s="5"/>
      <c r="I680" s="5"/>
      <c r="J680" s="5"/>
      <c r="K680" s="5"/>
      <c r="L680" s="22"/>
      <c r="M680" s="8"/>
      <c r="N680" s="5"/>
      <c r="O680" s="5"/>
      <c r="P680" s="23"/>
      <c r="Q680" s="56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</row>
    <row r="681" spans="1:168" x14ac:dyDescent="0.15">
      <c r="A681" s="101"/>
      <c r="B681" s="3"/>
      <c r="C681" s="5"/>
      <c r="D681" s="4"/>
      <c r="E681" s="5"/>
      <c r="F681" s="21"/>
      <c r="G681" s="6"/>
      <c r="H681" s="5"/>
      <c r="I681" s="5"/>
      <c r="J681" s="5"/>
      <c r="K681" s="5"/>
      <c r="L681" s="22"/>
      <c r="M681" s="8"/>
      <c r="N681" s="5"/>
      <c r="O681" s="5"/>
      <c r="P681" s="23"/>
      <c r="Q681" s="56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</row>
    <row r="682" spans="1:168" x14ac:dyDescent="0.15">
      <c r="A682" s="101"/>
      <c r="B682" s="3"/>
      <c r="C682" s="5"/>
      <c r="D682" s="4"/>
      <c r="E682" s="5"/>
      <c r="F682" s="21"/>
      <c r="G682" s="6"/>
      <c r="H682" s="5"/>
      <c r="I682" s="5"/>
      <c r="J682" s="5"/>
      <c r="K682" s="5"/>
      <c r="L682" s="22"/>
      <c r="M682" s="8"/>
      <c r="N682" s="5"/>
      <c r="O682" s="5"/>
      <c r="P682" s="23"/>
      <c r="Q682" s="56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</row>
    <row r="683" spans="1:168" x14ac:dyDescent="0.15">
      <c r="A683" s="101"/>
      <c r="B683" s="3"/>
      <c r="C683" s="5"/>
      <c r="D683" s="4"/>
      <c r="E683" s="5"/>
      <c r="F683" s="21"/>
      <c r="G683" s="6"/>
      <c r="H683" s="5"/>
      <c r="I683" s="5"/>
      <c r="J683" s="5"/>
      <c r="K683" s="5"/>
      <c r="L683" s="22"/>
      <c r="M683" s="8"/>
      <c r="N683" s="5"/>
      <c r="O683" s="5"/>
      <c r="P683" s="23"/>
      <c r="Q683" s="56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</row>
    <row r="684" spans="1:168" x14ac:dyDescent="0.15">
      <c r="A684" s="101"/>
      <c r="B684" s="3"/>
      <c r="C684" s="5"/>
      <c r="D684" s="4"/>
      <c r="E684" s="5"/>
      <c r="F684" s="21"/>
      <c r="G684" s="6"/>
      <c r="H684" s="5"/>
      <c r="I684" s="5"/>
      <c r="J684" s="5"/>
      <c r="K684" s="5"/>
      <c r="L684" s="22"/>
      <c r="M684" s="8"/>
      <c r="N684" s="5"/>
      <c r="O684" s="5"/>
      <c r="P684" s="23"/>
      <c r="Q684" s="56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</row>
    <row r="685" spans="1:168" x14ac:dyDescent="0.15">
      <c r="A685" s="101"/>
      <c r="B685" s="3"/>
      <c r="C685" s="5"/>
      <c r="D685" s="4"/>
      <c r="E685" s="5"/>
      <c r="F685" s="21"/>
      <c r="G685" s="6"/>
      <c r="H685" s="5"/>
      <c r="I685" s="5"/>
      <c r="J685" s="5"/>
      <c r="K685" s="5"/>
      <c r="L685" s="22"/>
      <c r="M685" s="8"/>
      <c r="N685" s="5"/>
      <c r="O685" s="5"/>
      <c r="P685" s="23"/>
      <c r="Q685" s="56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</row>
    <row r="686" spans="1:168" x14ac:dyDescent="0.15">
      <c r="A686" s="101"/>
      <c r="B686" s="3"/>
      <c r="C686" s="5"/>
      <c r="D686" s="4"/>
      <c r="E686" s="5"/>
      <c r="F686" s="21"/>
      <c r="G686" s="6"/>
      <c r="H686" s="5"/>
      <c r="I686" s="5"/>
      <c r="J686" s="5"/>
      <c r="K686" s="5"/>
      <c r="L686" s="22"/>
      <c r="M686" s="8"/>
      <c r="N686" s="5"/>
      <c r="O686" s="5"/>
      <c r="P686" s="23"/>
      <c r="Q686" s="56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</row>
    <row r="687" spans="1:168" x14ac:dyDescent="0.15">
      <c r="A687" s="101"/>
      <c r="B687" s="3"/>
      <c r="C687" s="5"/>
      <c r="D687" s="4"/>
      <c r="E687" s="5"/>
      <c r="F687" s="21"/>
      <c r="G687" s="6"/>
      <c r="H687" s="5"/>
      <c r="I687" s="5"/>
      <c r="J687" s="5"/>
      <c r="K687" s="5"/>
      <c r="L687" s="22"/>
      <c r="M687" s="8"/>
      <c r="N687" s="5"/>
      <c r="O687" s="5"/>
      <c r="P687" s="23"/>
      <c r="Q687" s="56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</row>
    <row r="688" spans="1:168" x14ac:dyDescent="0.15">
      <c r="A688" s="101"/>
      <c r="B688" s="3"/>
      <c r="C688" s="5"/>
      <c r="D688" s="4"/>
      <c r="E688" s="5"/>
      <c r="F688" s="21"/>
      <c r="G688" s="6"/>
      <c r="H688" s="5"/>
      <c r="I688" s="5"/>
      <c r="J688" s="5"/>
      <c r="K688" s="5"/>
      <c r="L688" s="22"/>
      <c r="M688" s="8"/>
      <c r="N688" s="5"/>
      <c r="O688" s="5"/>
      <c r="P688" s="23"/>
      <c r="Q688" s="56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</row>
    <row r="689" spans="1:171" x14ac:dyDescent="0.15">
      <c r="A689" s="101"/>
      <c r="B689" s="3"/>
      <c r="C689" s="5"/>
      <c r="D689" s="4"/>
      <c r="E689" s="5"/>
      <c r="F689" s="21"/>
      <c r="G689" s="6"/>
      <c r="H689" s="5"/>
      <c r="I689" s="5"/>
      <c r="J689" s="5"/>
      <c r="K689" s="5"/>
      <c r="L689" s="22"/>
      <c r="M689" s="8"/>
      <c r="N689" s="5"/>
      <c r="O689" s="5"/>
      <c r="P689" s="23"/>
      <c r="Q689" s="56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</row>
    <row r="690" spans="1:171" x14ac:dyDescent="0.15">
      <c r="A690" s="101"/>
      <c r="B690" s="3"/>
      <c r="C690" s="5"/>
      <c r="D690" s="4"/>
      <c r="E690" s="5"/>
      <c r="F690" s="21"/>
      <c r="G690" s="6"/>
      <c r="H690" s="5"/>
      <c r="I690" s="5"/>
      <c r="J690" s="5"/>
      <c r="K690" s="5"/>
      <c r="L690" s="22"/>
      <c r="M690" s="8"/>
      <c r="N690" s="5"/>
      <c r="O690" s="5"/>
      <c r="P690" s="23"/>
      <c r="Q690" s="56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</row>
    <row r="691" spans="1:171" x14ac:dyDescent="0.15">
      <c r="A691" s="101"/>
      <c r="B691" s="3"/>
      <c r="C691" s="5"/>
      <c r="D691" s="4"/>
      <c r="E691" s="5"/>
      <c r="F691" s="21"/>
      <c r="G691" s="6"/>
      <c r="H691" s="5"/>
      <c r="I691" s="5"/>
      <c r="J691" s="5"/>
      <c r="K691" s="5"/>
      <c r="L691" s="22"/>
      <c r="M691" s="8"/>
      <c r="N691" s="5"/>
      <c r="O691" s="5"/>
      <c r="P691" s="23"/>
      <c r="Q691" s="56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  <c r="EW691" s="18"/>
      <c r="EX691" s="18"/>
      <c r="EY691" s="18"/>
      <c r="EZ691" s="18"/>
      <c r="FA691" s="18"/>
      <c r="FB691" s="18"/>
      <c r="FC691" s="18"/>
      <c r="FD691" s="18"/>
      <c r="FE691" s="18"/>
      <c r="FF691" s="18"/>
      <c r="FG691" s="18"/>
      <c r="FH691" s="18"/>
      <c r="FI691" s="18"/>
      <c r="FJ691" s="18"/>
      <c r="FK691" s="18"/>
      <c r="FL691" s="18"/>
    </row>
    <row r="692" spans="1:171" x14ac:dyDescent="0.15">
      <c r="A692" s="101"/>
      <c r="B692" s="3"/>
      <c r="C692" s="5"/>
      <c r="D692" s="4"/>
      <c r="E692" s="5"/>
      <c r="F692" s="21"/>
      <c r="G692" s="6"/>
      <c r="H692" s="5"/>
      <c r="I692" s="5"/>
      <c r="J692" s="5"/>
      <c r="K692" s="5"/>
      <c r="L692" s="22"/>
      <c r="M692" s="8"/>
      <c r="N692" s="5"/>
      <c r="O692" s="5"/>
      <c r="P692" s="23"/>
      <c r="Q692" s="56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  <c r="FC692" s="18"/>
      <c r="FD692" s="18"/>
      <c r="FE692" s="18"/>
      <c r="FF692" s="18"/>
      <c r="FG692" s="18"/>
      <c r="FH692" s="18"/>
      <c r="FI692" s="18"/>
      <c r="FJ692" s="18"/>
      <c r="FK692" s="18"/>
      <c r="FL692" s="18"/>
    </row>
    <row r="693" spans="1:171" x14ac:dyDescent="0.15">
      <c r="A693" s="101"/>
      <c r="B693" s="3"/>
      <c r="C693" s="5"/>
      <c r="D693" s="4"/>
      <c r="E693" s="5"/>
      <c r="F693" s="21"/>
      <c r="G693" s="6"/>
      <c r="H693" s="5"/>
      <c r="I693" s="5"/>
      <c r="J693" s="5"/>
      <c r="K693" s="5"/>
      <c r="L693" s="22"/>
      <c r="M693" s="8"/>
      <c r="N693" s="5"/>
      <c r="O693" s="5"/>
      <c r="P693" s="23"/>
      <c r="Q693" s="56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  <c r="FC693" s="18"/>
      <c r="FD693" s="18"/>
      <c r="FE693" s="18"/>
      <c r="FF693" s="18"/>
      <c r="FG693" s="18"/>
      <c r="FH693" s="18"/>
      <c r="FI693" s="18"/>
      <c r="FJ693" s="18"/>
      <c r="FK693" s="18"/>
      <c r="FL693" s="18"/>
    </row>
    <row r="694" spans="1:171" x14ac:dyDescent="0.15">
      <c r="A694" s="101"/>
      <c r="B694" s="3"/>
      <c r="C694" s="5"/>
      <c r="D694" s="4"/>
      <c r="E694" s="5"/>
      <c r="F694" s="21"/>
      <c r="G694" s="6"/>
      <c r="H694" s="5"/>
      <c r="I694" s="5"/>
      <c r="J694" s="5"/>
      <c r="K694" s="5"/>
      <c r="L694" s="22"/>
      <c r="M694" s="8"/>
      <c r="N694" s="5"/>
      <c r="O694" s="5"/>
      <c r="P694" s="23"/>
      <c r="Q694" s="56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  <c r="FC694" s="18"/>
      <c r="FD694" s="18"/>
      <c r="FE694" s="18"/>
      <c r="FF694" s="18"/>
      <c r="FG694" s="18"/>
      <c r="FH694" s="18"/>
      <c r="FI694" s="18"/>
      <c r="FJ694" s="18"/>
      <c r="FK694" s="18"/>
      <c r="FL694" s="18"/>
    </row>
    <row r="695" spans="1:171" x14ac:dyDescent="0.15">
      <c r="A695" s="101"/>
      <c r="B695" s="3"/>
      <c r="C695" s="5"/>
      <c r="D695" s="4"/>
      <c r="E695" s="5"/>
      <c r="F695" s="21"/>
      <c r="G695" s="6"/>
      <c r="H695" s="5"/>
      <c r="I695" s="5"/>
      <c r="J695" s="5"/>
      <c r="K695" s="5"/>
      <c r="L695" s="22"/>
      <c r="M695" s="8"/>
      <c r="N695" s="5"/>
      <c r="O695" s="5"/>
      <c r="P695" s="23"/>
      <c r="Q695" s="56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  <c r="FC695" s="18"/>
      <c r="FD695" s="18"/>
      <c r="FE695" s="18"/>
      <c r="FF695" s="18"/>
      <c r="FG695" s="18"/>
      <c r="FH695" s="18"/>
      <c r="FI695" s="18"/>
      <c r="FJ695" s="18"/>
      <c r="FK695" s="18"/>
      <c r="FL695" s="18"/>
    </row>
    <row r="696" spans="1:171" x14ac:dyDescent="0.15">
      <c r="A696" s="101"/>
      <c r="B696" s="3"/>
      <c r="C696" s="5"/>
      <c r="D696" s="4"/>
      <c r="E696" s="5"/>
      <c r="F696" s="21"/>
      <c r="G696" s="6"/>
      <c r="H696" s="5"/>
      <c r="I696" s="5"/>
      <c r="J696" s="5"/>
      <c r="K696" s="5"/>
      <c r="L696" s="22"/>
      <c r="M696" s="8"/>
      <c r="N696" s="5"/>
      <c r="O696" s="5"/>
      <c r="P696" s="23"/>
      <c r="Q696" s="56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  <c r="FC696" s="18"/>
      <c r="FD696" s="18"/>
      <c r="FE696" s="18"/>
      <c r="FF696" s="18"/>
      <c r="FG696" s="18"/>
      <c r="FH696" s="18"/>
      <c r="FI696" s="18"/>
      <c r="FJ696" s="18"/>
      <c r="FK696" s="18"/>
      <c r="FL696" s="18"/>
    </row>
    <row r="697" spans="1:171" x14ac:dyDescent="0.15">
      <c r="A697" s="101"/>
      <c r="B697" s="3"/>
      <c r="C697" s="5"/>
      <c r="D697" s="4"/>
      <c r="E697" s="5"/>
      <c r="F697" s="21"/>
      <c r="G697" s="6"/>
      <c r="H697" s="5"/>
      <c r="I697" s="5"/>
      <c r="J697" s="5"/>
      <c r="K697" s="5"/>
      <c r="L697" s="22"/>
      <c r="M697" s="8"/>
      <c r="N697" s="5"/>
      <c r="O697" s="5"/>
      <c r="P697" s="23"/>
      <c r="Q697" s="56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  <c r="FC697" s="18"/>
      <c r="FD697" s="18"/>
      <c r="FE697" s="18"/>
      <c r="FF697" s="18"/>
      <c r="FG697" s="18"/>
      <c r="FH697" s="18"/>
      <c r="FI697" s="18"/>
      <c r="FJ697" s="18"/>
      <c r="FK697" s="18"/>
      <c r="FL697" s="18"/>
    </row>
    <row r="698" spans="1:171" x14ac:dyDescent="0.15">
      <c r="A698" s="101"/>
      <c r="B698" s="3"/>
      <c r="C698" s="5"/>
      <c r="D698" s="4"/>
      <c r="E698" s="5"/>
      <c r="F698" s="21"/>
      <c r="G698" s="6"/>
      <c r="H698" s="5"/>
      <c r="I698" s="5"/>
      <c r="J698" s="5"/>
      <c r="K698" s="5"/>
      <c r="L698" s="22"/>
      <c r="M698" s="8"/>
      <c r="N698" s="5"/>
      <c r="O698" s="5"/>
      <c r="P698" s="23"/>
      <c r="Q698" s="56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  <c r="FC698" s="18"/>
      <c r="FD698" s="18"/>
      <c r="FE698" s="18"/>
      <c r="FF698" s="18"/>
      <c r="FG698" s="18"/>
      <c r="FH698" s="18"/>
      <c r="FI698" s="18"/>
      <c r="FJ698" s="18"/>
      <c r="FK698" s="18"/>
      <c r="FL698" s="18"/>
    </row>
    <row r="699" spans="1:171" x14ac:dyDescent="0.15">
      <c r="A699" s="101"/>
      <c r="B699" s="3"/>
      <c r="C699" s="5"/>
      <c r="D699" s="4"/>
      <c r="E699" s="5"/>
      <c r="F699" s="21"/>
      <c r="G699" s="6"/>
      <c r="H699" s="5"/>
      <c r="I699" s="5"/>
      <c r="J699" s="5"/>
      <c r="K699" s="5"/>
      <c r="L699" s="22"/>
      <c r="M699" s="8"/>
      <c r="N699" s="5"/>
      <c r="O699" s="5"/>
      <c r="P699" s="23"/>
      <c r="Q699" s="56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  <c r="FC699" s="18"/>
      <c r="FD699" s="18"/>
      <c r="FE699" s="18"/>
      <c r="FF699" s="18"/>
      <c r="FG699" s="18"/>
      <c r="FH699" s="18"/>
      <c r="FI699" s="18"/>
      <c r="FJ699" s="18"/>
      <c r="FK699" s="18"/>
      <c r="FL699" s="18"/>
    </row>
    <row r="700" spans="1:171" x14ac:dyDescent="0.15">
      <c r="A700" s="101"/>
      <c r="B700" s="3"/>
      <c r="C700" s="5"/>
      <c r="D700" s="4"/>
      <c r="E700" s="5"/>
      <c r="F700" s="21"/>
      <c r="G700" s="6"/>
      <c r="H700" s="5"/>
      <c r="I700" s="5"/>
      <c r="J700" s="5"/>
      <c r="K700" s="5"/>
      <c r="L700" s="22"/>
      <c r="M700" s="8"/>
      <c r="N700" s="5"/>
      <c r="O700" s="5"/>
      <c r="P700" s="23"/>
      <c r="Q700" s="56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  <c r="FC700" s="18"/>
      <c r="FD700" s="18"/>
      <c r="FE700" s="18"/>
      <c r="FF700" s="18"/>
      <c r="FG700" s="18"/>
      <c r="FH700" s="18"/>
      <c r="FI700" s="18"/>
      <c r="FJ700" s="18"/>
      <c r="FK700" s="18"/>
      <c r="FL700" s="18"/>
    </row>
    <row r="701" spans="1:171" x14ac:dyDescent="0.15">
      <c r="A701" s="101"/>
      <c r="B701" s="3"/>
      <c r="C701" s="5"/>
      <c r="D701" s="4"/>
      <c r="E701" s="5"/>
      <c r="F701" s="21"/>
      <c r="G701" s="6"/>
      <c r="H701" s="5"/>
      <c r="I701" s="5"/>
      <c r="J701" s="5"/>
      <c r="K701" s="5"/>
      <c r="L701" s="22"/>
      <c r="M701" s="8"/>
      <c r="N701" s="5"/>
      <c r="O701" s="5"/>
      <c r="P701" s="23"/>
      <c r="Q701" s="56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  <c r="FC701" s="18"/>
      <c r="FD701" s="18"/>
      <c r="FE701" s="18"/>
      <c r="FF701" s="18"/>
      <c r="FG701" s="18"/>
      <c r="FH701" s="18"/>
      <c r="FI701" s="18"/>
      <c r="FJ701" s="18"/>
      <c r="FK701" s="18"/>
      <c r="FL701" s="18"/>
    </row>
    <row r="702" spans="1:171" x14ac:dyDescent="0.15">
      <c r="A702" s="101"/>
      <c r="B702" s="3"/>
      <c r="C702" s="5"/>
      <c r="D702" s="4"/>
      <c r="E702" s="5"/>
      <c r="F702" s="21"/>
      <c r="G702" s="6"/>
      <c r="H702" s="5"/>
      <c r="I702" s="5"/>
      <c r="J702" s="5"/>
      <c r="K702" s="5"/>
      <c r="L702" s="22"/>
      <c r="M702" s="8"/>
      <c r="N702" s="5"/>
      <c r="O702" s="5"/>
      <c r="P702" s="23"/>
      <c r="Q702" s="56"/>
      <c r="R702" s="10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L702" s="36"/>
      <c r="CM702" s="36"/>
      <c r="CN702" s="36"/>
      <c r="CO702" s="36"/>
      <c r="CP702" s="36"/>
      <c r="CQ702" s="36"/>
      <c r="CR702" s="36"/>
      <c r="CS702" s="36"/>
      <c r="CT702" s="36"/>
      <c r="CU702" s="36"/>
      <c r="CV702" s="36"/>
      <c r="CW702" s="36"/>
      <c r="CX702" s="36"/>
      <c r="CY702" s="36"/>
      <c r="CZ702" s="36"/>
      <c r="DA702" s="36"/>
      <c r="DB702" s="36"/>
      <c r="DC702" s="36"/>
      <c r="DD702" s="36"/>
      <c r="DE702" s="36"/>
      <c r="DF702" s="36"/>
      <c r="DG702" s="36"/>
      <c r="DH702" s="36"/>
      <c r="DI702" s="36"/>
      <c r="DJ702" s="36"/>
      <c r="DK702" s="36"/>
      <c r="DL702" s="36"/>
      <c r="DM702" s="36"/>
      <c r="DN702" s="36"/>
      <c r="DO702" s="36"/>
      <c r="DP702" s="36"/>
      <c r="DQ702" s="36"/>
      <c r="DR702" s="36"/>
      <c r="DS702" s="36"/>
      <c r="DT702" s="36"/>
      <c r="DU702" s="36"/>
      <c r="DV702" s="36"/>
      <c r="DW702" s="36"/>
      <c r="DX702" s="36"/>
      <c r="DY702" s="36"/>
      <c r="DZ702" s="36"/>
      <c r="EA702" s="36"/>
      <c r="EB702" s="36"/>
      <c r="EC702" s="36"/>
      <c r="ED702" s="36"/>
      <c r="EE702" s="36"/>
      <c r="EF702" s="36"/>
      <c r="EG702" s="36"/>
      <c r="EH702" s="36"/>
      <c r="EI702" s="36"/>
      <c r="EJ702" s="36"/>
      <c r="EK702" s="36"/>
      <c r="EL702" s="36"/>
      <c r="EM702" s="36"/>
      <c r="EN702" s="36"/>
      <c r="EO702" s="36"/>
      <c r="EP702" s="36"/>
      <c r="EQ702" s="36"/>
      <c r="ER702" s="36"/>
      <c r="ES702" s="36"/>
      <c r="ET702" s="36"/>
      <c r="EU702" s="36"/>
      <c r="EV702" s="36"/>
      <c r="EW702" s="36"/>
      <c r="EX702" s="36"/>
      <c r="EY702" s="36"/>
      <c r="EZ702" s="36"/>
      <c r="FA702" s="36"/>
      <c r="FB702" s="36"/>
      <c r="FC702" s="36"/>
      <c r="FD702" s="36"/>
      <c r="FE702" s="36"/>
      <c r="FF702" s="36"/>
      <c r="FG702" s="36"/>
      <c r="FH702" s="36"/>
      <c r="FI702" s="36"/>
      <c r="FJ702" s="36"/>
      <c r="FK702" s="36"/>
      <c r="FL702" s="36"/>
      <c r="FM702" s="36"/>
      <c r="FN702" s="36"/>
      <c r="FO702" s="36"/>
    </row>
    <row r="703" spans="1:171" x14ac:dyDescent="0.15">
      <c r="A703" s="101"/>
      <c r="B703" s="3"/>
      <c r="C703" s="5"/>
      <c r="D703" s="4"/>
      <c r="E703" s="5"/>
      <c r="F703" s="21"/>
      <c r="G703" s="6"/>
      <c r="H703" s="5"/>
      <c r="I703" s="5"/>
      <c r="J703" s="5"/>
      <c r="K703" s="5"/>
      <c r="L703" s="22"/>
      <c r="M703" s="8"/>
      <c r="N703" s="5"/>
      <c r="O703" s="5"/>
      <c r="P703" s="23"/>
      <c r="Q703" s="56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  <c r="EW703" s="18"/>
      <c r="EX703" s="18"/>
      <c r="EY703" s="18"/>
      <c r="EZ703" s="18"/>
      <c r="FA703" s="18"/>
      <c r="FB703" s="18"/>
      <c r="FC703" s="18"/>
      <c r="FD703" s="18"/>
      <c r="FE703" s="18"/>
      <c r="FF703" s="18"/>
      <c r="FG703" s="18"/>
      <c r="FH703" s="18"/>
      <c r="FI703" s="18"/>
      <c r="FJ703" s="18"/>
      <c r="FK703" s="18"/>
      <c r="FL703" s="18"/>
    </row>
    <row r="704" spans="1:171" x14ac:dyDescent="0.15">
      <c r="A704" s="101"/>
      <c r="B704" s="3"/>
      <c r="C704" s="5"/>
      <c r="D704" s="4"/>
      <c r="E704" s="5"/>
      <c r="F704" s="21"/>
      <c r="G704" s="6"/>
      <c r="H704" s="5"/>
      <c r="I704" s="5"/>
      <c r="J704" s="5"/>
      <c r="K704" s="5"/>
      <c r="L704" s="22"/>
      <c r="M704" s="8"/>
      <c r="N704" s="5"/>
      <c r="O704" s="5"/>
      <c r="P704" s="23"/>
      <c r="Q704" s="56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  <c r="FC704" s="18"/>
      <c r="FD704" s="18"/>
      <c r="FE704" s="18"/>
      <c r="FF704" s="18"/>
      <c r="FG704" s="18"/>
      <c r="FH704" s="18"/>
      <c r="FI704" s="18"/>
      <c r="FJ704" s="18"/>
      <c r="FK704" s="18"/>
      <c r="FL704" s="18"/>
    </row>
    <row r="705" spans="1:168" x14ac:dyDescent="0.15">
      <c r="A705" s="101"/>
      <c r="B705" s="3"/>
      <c r="C705" s="5"/>
      <c r="D705" s="4"/>
      <c r="E705" s="5"/>
      <c r="F705" s="21"/>
      <c r="G705" s="6"/>
      <c r="H705" s="5"/>
      <c r="I705" s="5"/>
      <c r="J705" s="5"/>
      <c r="K705" s="5"/>
      <c r="L705" s="22"/>
      <c r="M705" s="8"/>
      <c r="N705" s="5"/>
      <c r="O705" s="5"/>
      <c r="P705" s="23"/>
      <c r="Q705" s="56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  <c r="FC705" s="18"/>
      <c r="FD705" s="18"/>
      <c r="FE705" s="18"/>
      <c r="FF705" s="18"/>
      <c r="FG705" s="18"/>
      <c r="FH705" s="18"/>
      <c r="FI705" s="18"/>
      <c r="FJ705" s="18"/>
      <c r="FK705" s="18"/>
      <c r="FL705" s="18"/>
    </row>
    <row r="706" spans="1:168" x14ac:dyDescent="0.15">
      <c r="A706" s="101"/>
      <c r="B706" s="3"/>
      <c r="C706" s="5"/>
      <c r="D706" s="4"/>
      <c r="E706" s="5"/>
      <c r="F706" s="21"/>
      <c r="G706" s="6"/>
      <c r="H706" s="5"/>
      <c r="I706" s="5"/>
      <c r="J706" s="5"/>
      <c r="K706" s="5"/>
      <c r="L706" s="22"/>
      <c r="M706" s="8"/>
      <c r="N706" s="5"/>
      <c r="O706" s="5"/>
      <c r="P706" s="23"/>
      <c r="Q706" s="56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  <c r="FC706" s="18"/>
      <c r="FD706" s="18"/>
      <c r="FE706" s="18"/>
      <c r="FF706" s="18"/>
      <c r="FG706" s="18"/>
      <c r="FH706" s="18"/>
      <c r="FI706" s="18"/>
      <c r="FJ706" s="18"/>
      <c r="FK706" s="18"/>
      <c r="FL706" s="18"/>
    </row>
    <row r="707" spans="1:168" x14ac:dyDescent="0.15">
      <c r="A707" s="101"/>
      <c r="B707" s="3"/>
      <c r="C707" s="5"/>
      <c r="D707" s="4"/>
      <c r="E707" s="5"/>
      <c r="F707" s="21"/>
      <c r="G707" s="6"/>
      <c r="H707" s="5"/>
      <c r="I707" s="5"/>
      <c r="J707" s="5"/>
      <c r="K707" s="5"/>
      <c r="L707" s="22"/>
      <c r="M707" s="8"/>
      <c r="N707" s="5"/>
      <c r="O707" s="5"/>
      <c r="P707" s="23"/>
      <c r="Q707" s="56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  <c r="FC707" s="18"/>
      <c r="FD707" s="18"/>
      <c r="FE707" s="18"/>
      <c r="FF707" s="18"/>
      <c r="FG707" s="18"/>
      <c r="FH707" s="18"/>
      <c r="FI707" s="18"/>
      <c r="FJ707" s="18"/>
      <c r="FK707" s="18"/>
      <c r="FL707" s="18"/>
    </row>
    <row r="708" spans="1:168" x14ac:dyDescent="0.15">
      <c r="A708" s="101"/>
      <c r="B708" s="3"/>
      <c r="C708" s="5"/>
      <c r="D708" s="4"/>
      <c r="E708" s="5"/>
      <c r="F708" s="21"/>
      <c r="G708" s="6"/>
      <c r="H708" s="5"/>
      <c r="I708" s="5"/>
      <c r="J708" s="5"/>
      <c r="K708" s="5"/>
      <c r="L708" s="22"/>
      <c r="M708" s="8"/>
      <c r="N708" s="5"/>
      <c r="O708" s="5"/>
      <c r="P708" s="23"/>
      <c r="Q708" s="56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  <c r="FC708" s="18"/>
      <c r="FD708" s="18"/>
      <c r="FE708" s="18"/>
      <c r="FF708" s="18"/>
      <c r="FG708" s="18"/>
      <c r="FH708" s="18"/>
      <c r="FI708" s="18"/>
      <c r="FJ708" s="18"/>
      <c r="FK708" s="18"/>
      <c r="FL708" s="18"/>
    </row>
    <row r="709" spans="1:168" x14ac:dyDescent="0.15">
      <c r="A709" s="101"/>
      <c r="B709" s="3"/>
      <c r="C709" s="5"/>
      <c r="D709" s="4"/>
      <c r="E709" s="5"/>
      <c r="F709" s="21"/>
      <c r="G709" s="6"/>
      <c r="H709" s="5"/>
      <c r="I709" s="5"/>
      <c r="J709" s="5"/>
      <c r="K709" s="5"/>
      <c r="L709" s="22"/>
      <c r="M709" s="8"/>
      <c r="N709" s="5"/>
      <c r="O709" s="5"/>
      <c r="P709" s="23"/>
      <c r="Q709" s="56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  <c r="FF709" s="18"/>
      <c r="FG709" s="18"/>
      <c r="FH709" s="18"/>
      <c r="FI709" s="18"/>
      <c r="FJ709" s="18"/>
      <c r="FK709" s="18"/>
      <c r="FL709" s="18"/>
    </row>
    <row r="710" spans="1:168" x14ac:dyDescent="0.15">
      <c r="A710" s="101"/>
      <c r="B710" s="3"/>
      <c r="C710" s="5"/>
      <c r="D710" s="4"/>
      <c r="E710" s="5"/>
      <c r="F710" s="21"/>
      <c r="G710" s="6"/>
      <c r="H710" s="5"/>
      <c r="I710" s="5"/>
      <c r="J710" s="5"/>
      <c r="K710" s="5"/>
      <c r="L710" s="22"/>
      <c r="M710" s="8"/>
      <c r="N710" s="5"/>
      <c r="O710" s="5"/>
      <c r="P710" s="23"/>
      <c r="Q710" s="56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  <c r="FC710" s="18"/>
      <c r="FD710" s="18"/>
      <c r="FE710" s="18"/>
      <c r="FF710" s="18"/>
      <c r="FG710" s="18"/>
      <c r="FH710" s="18"/>
      <c r="FI710" s="18"/>
      <c r="FJ710" s="18"/>
      <c r="FK710" s="18"/>
      <c r="FL710" s="18"/>
    </row>
    <row r="711" spans="1:168" x14ac:dyDescent="0.15">
      <c r="A711" s="101"/>
      <c r="B711" s="3"/>
      <c r="C711" s="5"/>
      <c r="D711" s="4"/>
      <c r="E711" s="5"/>
      <c r="F711" s="21"/>
      <c r="G711" s="6"/>
      <c r="H711" s="5"/>
      <c r="I711" s="5"/>
      <c r="J711" s="5"/>
      <c r="K711" s="5"/>
      <c r="L711" s="22"/>
      <c r="M711" s="8"/>
      <c r="N711" s="5"/>
      <c r="O711" s="5"/>
      <c r="P711" s="23"/>
      <c r="Q711" s="56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  <c r="FC711" s="18"/>
      <c r="FD711" s="18"/>
      <c r="FE711" s="18"/>
      <c r="FF711" s="18"/>
      <c r="FG711" s="18"/>
      <c r="FH711" s="18"/>
      <c r="FI711" s="18"/>
      <c r="FJ711" s="18"/>
      <c r="FK711" s="18"/>
      <c r="FL711" s="18"/>
    </row>
    <row r="712" spans="1:168" x14ac:dyDescent="0.15">
      <c r="A712" s="101"/>
      <c r="B712" s="3"/>
      <c r="C712" s="5"/>
      <c r="D712" s="4"/>
      <c r="E712" s="5"/>
      <c r="F712" s="21"/>
      <c r="G712" s="6"/>
      <c r="H712" s="5"/>
      <c r="I712" s="5"/>
      <c r="J712" s="5"/>
      <c r="K712" s="5"/>
      <c r="L712" s="22"/>
      <c r="M712" s="8"/>
      <c r="N712" s="5"/>
      <c r="O712" s="5"/>
      <c r="P712" s="23"/>
      <c r="Q712" s="56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  <c r="FC712" s="18"/>
      <c r="FD712" s="18"/>
      <c r="FE712" s="18"/>
      <c r="FF712" s="18"/>
      <c r="FG712" s="18"/>
      <c r="FH712" s="18"/>
      <c r="FI712" s="18"/>
      <c r="FJ712" s="18"/>
      <c r="FK712" s="18"/>
      <c r="FL712" s="18"/>
    </row>
    <row r="713" spans="1:168" x14ac:dyDescent="0.15">
      <c r="A713" s="101"/>
      <c r="B713" s="3"/>
      <c r="C713" s="5"/>
      <c r="D713" s="4"/>
      <c r="E713" s="5"/>
      <c r="F713" s="21"/>
      <c r="G713" s="6"/>
      <c r="H713" s="5"/>
      <c r="I713" s="5"/>
      <c r="J713" s="5"/>
      <c r="K713" s="5"/>
      <c r="L713" s="22"/>
      <c r="M713" s="8"/>
      <c r="N713" s="5"/>
      <c r="O713" s="5"/>
      <c r="P713" s="23"/>
      <c r="Q713" s="56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  <c r="FC713" s="18"/>
      <c r="FD713" s="18"/>
      <c r="FE713" s="18"/>
      <c r="FF713" s="18"/>
      <c r="FG713" s="18"/>
      <c r="FH713" s="18"/>
      <c r="FI713" s="18"/>
      <c r="FJ713" s="18"/>
      <c r="FK713" s="18"/>
      <c r="FL713" s="18"/>
    </row>
    <row r="714" spans="1:168" x14ac:dyDescent="0.15">
      <c r="A714" s="101"/>
      <c r="B714" s="3"/>
      <c r="C714" s="5"/>
      <c r="D714" s="4"/>
      <c r="E714" s="5"/>
      <c r="F714" s="21"/>
      <c r="G714" s="6"/>
      <c r="H714" s="5"/>
      <c r="I714" s="5"/>
      <c r="J714" s="5"/>
      <c r="K714" s="5"/>
      <c r="L714" s="22"/>
      <c r="M714" s="8"/>
      <c r="N714" s="5"/>
      <c r="O714" s="5"/>
      <c r="P714" s="23"/>
      <c r="Q714" s="56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  <c r="FC714" s="18"/>
      <c r="FD714" s="18"/>
      <c r="FE714" s="18"/>
      <c r="FF714" s="18"/>
      <c r="FG714" s="18"/>
      <c r="FH714" s="18"/>
      <c r="FI714" s="18"/>
      <c r="FJ714" s="18"/>
      <c r="FK714" s="18"/>
      <c r="FL714" s="18"/>
    </row>
    <row r="715" spans="1:168" x14ac:dyDescent="0.15">
      <c r="A715" s="101"/>
      <c r="B715" s="3"/>
      <c r="C715" s="5"/>
      <c r="D715" s="4"/>
      <c r="E715" s="5"/>
      <c r="F715" s="21"/>
      <c r="G715" s="6"/>
      <c r="H715" s="5"/>
      <c r="I715" s="5"/>
      <c r="J715" s="5"/>
      <c r="K715" s="5"/>
      <c r="L715" s="22"/>
      <c r="M715" s="8"/>
      <c r="N715" s="5"/>
      <c r="O715" s="5"/>
      <c r="P715" s="23"/>
      <c r="Q715" s="56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  <c r="FC715" s="18"/>
      <c r="FD715" s="18"/>
      <c r="FE715" s="18"/>
      <c r="FF715" s="18"/>
      <c r="FG715" s="18"/>
      <c r="FH715" s="18"/>
      <c r="FI715" s="18"/>
      <c r="FJ715" s="18"/>
      <c r="FK715" s="18"/>
      <c r="FL715" s="18"/>
    </row>
    <row r="716" spans="1:168" x14ac:dyDescent="0.15">
      <c r="A716" s="101"/>
      <c r="B716" s="3"/>
      <c r="C716" s="5"/>
      <c r="D716" s="4"/>
      <c r="E716" s="5"/>
      <c r="F716" s="21"/>
      <c r="G716" s="6"/>
      <c r="H716" s="5"/>
      <c r="I716" s="5"/>
      <c r="J716" s="5"/>
      <c r="K716" s="5"/>
      <c r="L716" s="22"/>
      <c r="M716" s="8"/>
      <c r="N716" s="5"/>
      <c r="O716" s="5"/>
      <c r="P716" s="23"/>
      <c r="Q716" s="56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  <c r="FC716" s="18"/>
      <c r="FD716" s="18"/>
      <c r="FE716" s="18"/>
      <c r="FF716" s="18"/>
      <c r="FG716" s="18"/>
      <c r="FH716" s="18"/>
      <c r="FI716" s="18"/>
      <c r="FJ716" s="18"/>
      <c r="FK716" s="18"/>
      <c r="FL716" s="18"/>
    </row>
    <row r="717" spans="1:168" x14ac:dyDescent="0.15">
      <c r="A717" s="101"/>
      <c r="B717" s="3"/>
      <c r="C717" s="5"/>
      <c r="D717" s="4"/>
      <c r="E717" s="5"/>
      <c r="F717" s="21"/>
      <c r="G717" s="6"/>
      <c r="H717" s="5"/>
      <c r="I717" s="5"/>
      <c r="J717" s="5"/>
      <c r="K717" s="5"/>
      <c r="L717" s="22"/>
      <c r="M717" s="8"/>
      <c r="N717" s="5"/>
      <c r="O717" s="5"/>
      <c r="P717" s="23"/>
      <c r="Q717" s="56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  <c r="FC717" s="18"/>
      <c r="FD717" s="18"/>
      <c r="FE717" s="18"/>
      <c r="FF717" s="18"/>
      <c r="FG717" s="18"/>
      <c r="FH717" s="18"/>
      <c r="FI717" s="18"/>
      <c r="FJ717" s="18"/>
      <c r="FK717" s="18"/>
      <c r="FL717" s="18"/>
    </row>
    <row r="718" spans="1:168" x14ac:dyDescent="0.15">
      <c r="A718" s="101"/>
      <c r="B718" s="3"/>
      <c r="C718" s="5"/>
      <c r="D718" s="4"/>
      <c r="E718" s="5"/>
      <c r="F718" s="21"/>
      <c r="G718" s="6"/>
      <c r="H718" s="5"/>
      <c r="I718" s="5"/>
      <c r="J718" s="5"/>
      <c r="K718" s="5"/>
      <c r="L718" s="22"/>
      <c r="M718" s="8"/>
      <c r="N718" s="5"/>
      <c r="O718" s="5"/>
      <c r="P718" s="23"/>
      <c r="Q718" s="56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  <c r="FC718" s="18"/>
      <c r="FD718" s="18"/>
      <c r="FE718" s="18"/>
      <c r="FF718" s="18"/>
      <c r="FG718" s="18"/>
      <c r="FH718" s="18"/>
      <c r="FI718" s="18"/>
      <c r="FJ718" s="18"/>
      <c r="FK718" s="18"/>
      <c r="FL718" s="18"/>
    </row>
    <row r="719" spans="1:168" x14ac:dyDescent="0.15">
      <c r="A719" s="101"/>
      <c r="B719" s="3"/>
      <c r="C719" s="5"/>
      <c r="D719" s="4"/>
      <c r="E719" s="5"/>
      <c r="F719" s="21"/>
      <c r="G719" s="6"/>
      <c r="H719" s="5"/>
      <c r="I719" s="5"/>
      <c r="J719" s="5"/>
      <c r="K719" s="5"/>
      <c r="L719" s="22"/>
      <c r="M719" s="8"/>
      <c r="N719" s="5"/>
      <c r="O719" s="5"/>
      <c r="P719" s="23"/>
      <c r="Q719" s="56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  <c r="FC719" s="18"/>
      <c r="FD719" s="18"/>
      <c r="FE719" s="18"/>
      <c r="FF719" s="18"/>
      <c r="FG719" s="18"/>
      <c r="FH719" s="18"/>
      <c r="FI719" s="18"/>
      <c r="FJ719" s="18"/>
      <c r="FK719" s="18"/>
      <c r="FL719" s="18"/>
    </row>
    <row r="720" spans="1:168" x14ac:dyDescent="0.15">
      <c r="A720" s="101"/>
      <c r="B720" s="3"/>
      <c r="C720" s="5"/>
      <c r="D720" s="4"/>
      <c r="E720" s="5"/>
      <c r="F720" s="21"/>
      <c r="G720" s="6"/>
      <c r="H720" s="5"/>
      <c r="I720" s="5"/>
      <c r="J720" s="5"/>
      <c r="K720" s="5"/>
      <c r="L720" s="22"/>
      <c r="M720" s="8"/>
      <c r="N720" s="5"/>
      <c r="O720" s="5"/>
      <c r="P720" s="23"/>
      <c r="Q720" s="56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  <c r="FC720" s="18"/>
      <c r="FD720" s="18"/>
      <c r="FE720" s="18"/>
      <c r="FF720" s="18"/>
      <c r="FG720" s="18"/>
      <c r="FH720" s="18"/>
      <c r="FI720" s="18"/>
      <c r="FJ720" s="18"/>
      <c r="FK720" s="18"/>
      <c r="FL720" s="18"/>
    </row>
    <row r="721" spans="1:171" x14ac:dyDescent="0.15">
      <c r="A721" s="101"/>
      <c r="B721" s="3"/>
      <c r="C721" s="5"/>
      <c r="D721" s="4"/>
      <c r="E721" s="5"/>
      <c r="F721" s="21"/>
      <c r="G721" s="6"/>
      <c r="H721" s="5"/>
      <c r="I721" s="5"/>
      <c r="J721" s="5"/>
      <c r="K721" s="5"/>
      <c r="L721" s="22"/>
      <c r="M721" s="8"/>
      <c r="N721" s="5"/>
      <c r="O721" s="5"/>
      <c r="P721" s="23"/>
      <c r="Q721" s="56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  <c r="FC721" s="18"/>
      <c r="FD721" s="18"/>
      <c r="FE721" s="18"/>
      <c r="FF721" s="18"/>
      <c r="FG721" s="18"/>
      <c r="FH721" s="18"/>
      <c r="FI721" s="18"/>
      <c r="FJ721" s="18"/>
      <c r="FK721" s="18"/>
      <c r="FL721" s="18"/>
    </row>
    <row r="722" spans="1:171" x14ac:dyDescent="0.15">
      <c r="A722" s="101"/>
      <c r="B722" s="3"/>
      <c r="C722" s="5"/>
      <c r="D722" s="4"/>
      <c r="E722" s="5"/>
      <c r="F722" s="21"/>
      <c r="G722" s="6"/>
      <c r="H722" s="5"/>
      <c r="I722" s="5"/>
      <c r="J722" s="5"/>
      <c r="K722" s="5"/>
      <c r="L722" s="22"/>
      <c r="M722" s="8"/>
      <c r="N722" s="5"/>
      <c r="O722" s="5"/>
      <c r="P722" s="23"/>
      <c r="Q722" s="56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  <c r="FC722" s="18"/>
      <c r="FD722" s="18"/>
      <c r="FE722" s="18"/>
      <c r="FF722" s="18"/>
      <c r="FG722" s="18"/>
      <c r="FH722" s="18"/>
      <c r="FI722" s="18"/>
      <c r="FJ722" s="18"/>
      <c r="FK722" s="18"/>
      <c r="FL722" s="18"/>
    </row>
    <row r="723" spans="1:171" x14ac:dyDescent="0.15">
      <c r="A723" s="101"/>
      <c r="B723" s="3"/>
      <c r="C723" s="5"/>
      <c r="D723" s="4"/>
      <c r="E723" s="5"/>
      <c r="F723" s="21"/>
      <c r="G723" s="6"/>
      <c r="H723" s="5"/>
      <c r="I723" s="5"/>
      <c r="J723" s="5"/>
      <c r="K723" s="5"/>
      <c r="L723" s="22"/>
      <c r="M723" s="8"/>
      <c r="N723" s="5"/>
      <c r="O723" s="5"/>
      <c r="P723" s="23"/>
      <c r="Q723" s="56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  <c r="FC723" s="18"/>
      <c r="FD723" s="18"/>
      <c r="FE723" s="18"/>
      <c r="FF723" s="18"/>
      <c r="FG723" s="18"/>
      <c r="FH723" s="18"/>
      <c r="FI723" s="18"/>
      <c r="FJ723" s="18"/>
      <c r="FK723" s="18"/>
      <c r="FL723" s="18"/>
    </row>
    <row r="724" spans="1:171" x14ac:dyDescent="0.15">
      <c r="A724" s="101"/>
      <c r="B724" s="3"/>
      <c r="C724" s="5"/>
      <c r="D724" s="4"/>
      <c r="E724" s="5"/>
      <c r="F724" s="21"/>
      <c r="G724" s="6"/>
      <c r="H724" s="5"/>
      <c r="I724" s="5"/>
      <c r="J724" s="5"/>
      <c r="K724" s="5"/>
      <c r="L724" s="22"/>
      <c r="M724" s="8"/>
      <c r="N724" s="5"/>
      <c r="O724" s="5"/>
      <c r="P724" s="23"/>
      <c r="Q724" s="56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  <c r="FC724" s="18"/>
      <c r="FD724" s="18"/>
      <c r="FE724" s="18"/>
      <c r="FF724" s="18"/>
      <c r="FG724" s="18"/>
      <c r="FH724" s="18"/>
      <c r="FI724" s="18"/>
      <c r="FJ724" s="18"/>
      <c r="FK724" s="18"/>
      <c r="FL724" s="18"/>
    </row>
    <row r="725" spans="1:171" x14ac:dyDescent="0.15">
      <c r="A725" s="101"/>
      <c r="B725" s="3"/>
      <c r="C725" s="5"/>
      <c r="D725" s="4"/>
      <c r="E725" s="5"/>
      <c r="F725" s="21"/>
      <c r="G725" s="6"/>
      <c r="H725" s="5"/>
      <c r="I725" s="5"/>
      <c r="J725" s="5"/>
      <c r="K725" s="5"/>
      <c r="L725" s="22"/>
      <c r="M725" s="8"/>
      <c r="N725" s="5"/>
      <c r="O725" s="5"/>
      <c r="P725" s="23"/>
      <c r="Q725" s="56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  <c r="FC725" s="18"/>
      <c r="FD725" s="18"/>
      <c r="FE725" s="18"/>
      <c r="FF725" s="18"/>
      <c r="FG725" s="18"/>
      <c r="FH725" s="18"/>
      <c r="FI725" s="18"/>
      <c r="FJ725" s="18"/>
      <c r="FK725" s="18"/>
      <c r="FL725" s="18"/>
    </row>
    <row r="726" spans="1:171" x14ac:dyDescent="0.15">
      <c r="A726" s="101"/>
      <c r="B726" s="3"/>
      <c r="C726" s="5"/>
      <c r="D726" s="4"/>
      <c r="E726" s="5"/>
      <c r="F726" s="21"/>
      <c r="G726" s="6"/>
      <c r="H726" s="5"/>
      <c r="I726" s="5"/>
      <c r="J726" s="5"/>
      <c r="K726" s="5"/>
      <c r="L726" s="22"/>
      <c r="M726" s="8"/>
      <c r="N726" s="5"/>
      <c r="O726" s="5"/>
      <c r="P726" s="23"/>
      <c r="Q726" s="56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  <c r="FC726" s="18"/>
      <c r="FD726" s="18"/>
      <c r="FE726" s="18"/>
      <c r="FF726" s="18"/>
      <c r="FG726" s="18"/>
      <c r="FH726" s="18"/>
      <c r="FI726" s="18"/>
      <c r="FJ726" s="18"/>
      <c r="FK726" s="18"/>
      <c r="FL726" s="18"/>
    </row>
    <row r="727" spans="1:171" x14ac:dyDescent="0.15">
      <c r="A727" s="101"/>
      <c r="B727" s="3"/>
      <c r="C727" s="5"/>
      <c r="D727" s="4"/>
      <c r="E727" s="5"/>
      <c r="F727" s="21"/>
      <c r="G727" s="6"/>
      <c r="H727" s="5"/>
      <c r="I727" s="5"/>
      <c r="J727" s="5"/>
      <c r="K727" s="5"/>
      <c r="L727" s="22"/>
      <c r="M727" s="8"/>
      <c r="N727" s="5"/>
      <c r="O727" s="5"/>
      <c r="P727" s="23"/>
      <c r="Q727" s="56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</row>
    <row r="728" spans="1:171" x14ac:dyDescent="0.15">
      <c r="A728" s="101"/>
      <c r="B728" s="3"/>
      <c r="C728" s="5"/>
      <c r="D728" s="4"/>
      <c r="E728" s="5"/>
      <c r="F728" s="21"/>
      <c r="G728" s="6"/>
      <c r="H728" s="5"/>
      <c r="I728" s="5"/>
      <c r="J728" s="5"/>
      <c r="K728" s="5"/>
      <c r="L728" s="22"/>
      <c r="M728" s="8"/>
      <c r="N728" s="5"/>
      <c r="O728" s="5"/>
      <c r="P728" s="23"/>
      <c r="Q728" s="56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</row>
    <row r="729" spans="1:171" x14ac:dyDescent="0.15">
      <c r="A729" s="101"/>
      <c r="B729" s="3"/>
      <c r="C729" s="5"/>
      <c r="D729" s="4"/>
      <c r="E729" s="5"/>
      <c r="F729" s="21"/>
      <c r="G729" s="6"/>
      <c r="H729" s="5"/>
      <c r="I729" s="5"/>
      <c r="J729" s="5"/>
      <c r="K729" s="5"/>
      <c r="L729" s="22"/>
      <c r="M729" s="8"/>
      <c r="N729" s="5"/>
      <c r="O729" s="5"/>
      <c r="P729" s="23"/>
      <c r="Q729" s="56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</row>
    <row r="730" spans="1:171" x14ac:dyDescent="0.15">
      <c r="A730" s="101"/>
      <c r="B730" s="3"/>
      <c r="C730" s="5"/>
      <c r="D730" s="4"/>
      <c r="E730" s="5"/>
      <c r="F730" s="21"/>
      <c r="G730" s="6"/>
      <c r="H730" s="5"/>
      <c r="I730" s="5"/>
      <c r="J730" s="5"/>
      <c r="K730" s="5"/>
      <c r="L730" s="22"/>
      <c r="M730" s="8"/>
      <c r="N730" s="5"/>
      <c r="O730" s="5"/>
      <c r="P730" s="23"/>
      <c r="Q730" s="56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</row>
    <row r="731" spans="1:171" x14ac:dyDescent="0.15">
      <c r="A731" s="101"/>
      <c r="B731" s="3"/>
      <c r="C731" s="5"/>
      <c r="D731" s="4"/>
      <c r="E731" s="5"/>
      <c r="F731" s="21"/>
      <c r="G731" s="6"/>
      <c r="H731" s="5"/>
      <c r="I731" s="5"/>
      <c r="J731" s="5"/>
      <c r="K731" s="5"/>
      <c r="L731" s="22"/>
      <c r="M731" s="8"/>
      <c r="N731" s="5"/>
      <c r="O731" s="5"/>
      <c r="P731" s="23"/>
      <c r="Q731" s="56"/>
      <c r="R731" s="10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A731" s="36"/>
      <c r="DB731" s="36"/>
      <c r="DC731" s="36"/>
      <c r="DD731" s="36"/>
      <c r="DE731" s="36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P731" s="36"/>
      <c r="DQ731" s="36"/>
      <c r="DR731" s="36"/>
      <c r="DS731" s="36"/>
      <c r="DT731" s="36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E731" s="36"/>
      <c r="EF731" s="36"/>
      <c r="EG731" s="36"/>
      <c r="EH731" s="36"/>
      <c r="EI731" s="36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  <c r="ET731" s="36"/>
      <c r="EU731" s="36"/>
      <c r="EV731" s="36"/>
      <c r="EW731" s="36"/>
      <c r="EX731" s="36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  <c r="FI731" s="36"/>
      <c r="FJ731" s="36"/>
      <c r="FK731" s="36"/>
      <c r="FL731" s="36"/>
      <c r="FM731" s="36"/>
      <c r="FN731" s="36"/>
      <c r="FO731" s="36"/>
    </row>
    <row r="732" spans="1:171" x14ac:dyDescent="0.15">
      <c r="A732" s="101"/>
      <c r="B732" s="3"/>
      <c r="C732" s="5"/>
      <c r="D732" s="4"/>
      <c r="E732" s="5"/>
      <c r="F732" s="21"/>
      <c r="G732" s="6"/>
      <c r="H732" s="5"/>
      <c r="I732" s="5"/>
      <c r="J732" s="5"/>
      <c r="K732" s="5"/>
      <c r="L732" s="22"/>
      <c r="M732" s="8"/>
      <c r="N732" s="5"/>
      <c r="O732" s="5"/>
      <c r="P732" s="23"/>
      <c r="Q732" s="56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</row>
    <row r="733" spans="1:171" x14ac:dyDescent="0.15">
      <c r="A733" s="101"/>
      <c r="B733" s="3"/>
      <c r="C733" s="5"/>
      <c r="D733" s="4"/>
      <c r="E733" s="5"/>
      <c r="F733" s="21"/>
      <c r="G733" s="6"/>
      <c r="H733" s="5"/>
      <c r="I733" s="5"/>
      <c r="J733" s="5"/>
      <c r="K733" s="5"/>
      <c r="L733" s="22"/>
      <c r="M733" s="8"/>
      <c r="N733" s="5"/>
      <c r="O733" s="5"/>
      <c r="P733" s="23"/>
      <c r="Q733" s="56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  <c r="EW733" s="18"/>
      <c r="EX733" s="18"/>
      <c r="EY733" s="18"/>
      <c r="EZ733" s="18"/>
      <c r="FA733" s="18"/>
      <c r="FB733" s="18"/>
      <c r="FC733" s="18"/>
      <c r="FD733" s="18"/>
      <c r="FE733" s="18"/>
      <c r="FF733" s="18"/>
      <c r="FG733" s="18"/>
      <c r="FH733" s="18"/>
      <c r="FI733" s="18"/>
      <c r="FJ733" s="18"/>
      <c r="FK733" s="18"/>
      <c r="FL733" s="18"/>
    </row>
    <row r="734" spans="1:171" x14ac:dyDescent="0.15">
      <c r="A734" s="101"/>
      <c r="B734" s="3"/>
      <c r="C734" s="5"/>
      <c r="D734" s="4"/>
      <c r="E734" s="5"/>
      <c r="F734" s="21"/>
      <c r="G734" s="6"/>
      <c r="H734" s="5"/>
      <c r="I734" s="5"/>
      <c r="J734" s="5"/>
      <c r="K734" s="5"/>
      <c r="L734" s="22"/>
      <c r="M734" s="8"/>
      <c r="N734" s="5"/>
      <c r="O734" s="5"/>
      <c r="P734" s="23"/>
      <c r="Q734" s="56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</row>
    <row r="735" spans="1:171" x14ac:dyDescent="0.15">
      <c r="A735" s="101"/>
      <c r="B735" s="3"/>
      <c r="C735" s="5"/>
      <c r="D735" s="4"/>
      <c r="E735" s="5"/>
      <c r="F735" s="21"/>
      <c r="G735" s="6"/>
      <c r="H735" s="5"/>
      <c r="I735" s="5"/>
      <c r="J735" s="5"/>
      <c r="K735" s="5"/>
      <c r="L735" s="22"/>
      <c r="M735" s="8"/>
      <c r="N735" s="5"/>
      <c r="O735" s="5"/>
      <c r="P735" s="23"/>
      <c r="Q735" s="56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</row>
    <row r="736" spans="1:171" x14ac:dyDescent="0.15">
      <c r="A736" s="101"/>
      <c r="B736" s="3"/>
      <c r="C736" s="5"/>
      <c r="D736" s="4"/>
      <c r="E736" s="5"/>
      <c r="F736" s="21"/>
      <c r="G736" s="6"/>
      <c r="H736" s="5"/>
      <c r="I736" s="5"/>
      <c r="J736" s="5"/>
      <c r="K736" s="5"/>
      <c r="L736" s="22"/>
      <c r="M736" s="8"/>
      <c r="N736" s="5"/>
      <c r="O736" s="5"/>
      <c r="P736" s="23"/>
      <c r="Q736" s="56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</row>
    <row r="737" spans="1:171" x14ac:dyDescent="0.15">
      <c r="A737" s="101"/>
      <c r="B737" s="3"/>
      <c r="C737" s="5"/>
      <c r="D737" s="4"/>
      <c r="E737" s="5"/>
      <c r="F737" s="21"/>
      <c r="G737" s="6"/>
      <c r="H737" s="5"/>
      <c r="I737" s="5"/>
      <c r="J737" s="5"/>
      <c r="K737" s="5"/>
      <c r="L737" s="22"/>
      <c r="M737" s="8"/>
      <c r="N737" s="5"/>
      <c r="O737" s="5"/>
      <c r="P737" s="23"/>
      <c r="Q737" s="56"/>
      <c r="R737" s="52"/>
      <c r="S737" s="35" t="s">
        <v>63</v>
      </c>
      <c r="T737" s="35" t="s">
        <v>9</v>
      </c>
      <c r="U737" s="35" t="s">
        <v>9</v>
      </c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  <c r="FC737" s="18"/>
      <c r="FD737" s="18"/>
      <c r="FE737" s="18"/>
      <c r="FF737" s="18"/>
      <c r="FG737" s="18"/>
      <c r="FH737" s="18"/>
      <c r="FI737" s="18"/>
      <c r="FJ737" s="18"/>
      <c r="FK737" s="18"/>
      <c r="FL737" s="18"/>
    </row>
    <row r="738" spans="1:171" x14ac:dyDescent="0.15">
      <c r="A738" s="101"/>
      <c r="B738" s="3"/>
      <c r="C738" s="5"/>
      <c r="D738" s="4"/>
      <c r="E738" s="5"/>
      <c r="F738" s="21"/>
      <c r="G738" s="6"/>
      <c r="H738" s="5"/>
      <c r="I738" s="5"/>
      <c r="J738" s="5"/>
      <c r="K738" s="5"/>
      <c r="L738" s="22"/>
      <c r="M738" s="8"/>
      <c r="N738" s="5"/>
      <c r="O738" s="5"/>
      <c r="P738" s="23"/>
      <c r="Q738" s="56"/>
      <c r="R738" s="47"/>
      <c r="S738" s="53">
        <v>778027000</v>
      </c>
      <c r="T738" s="53">
        <f>(S738-R738)</f>
        <v>778027000</v>
      </c>
      <c r="U738" s="50">
        <f>TRUNC(T738/181900,6)</f>
        <v>4277.2237489999998</v>
      </c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  <c r="FC738" s="18"/>
      <c r="FD738" s="18"/>
      <c r="FE738" s="18"/>
      <c r="FF738" s="18"/>
      <c r="FG738" s="18"/>
      <c r="FH738" s="18"/>
      <c r="FI738" s="18"/>
      <c r="FJ738" s="18"/>
      <c r="FK738" s="18"/>
      <c r="FL738" s="18"/>
    </row>
    <row r="739" spans="1:171" x14ac:dyDescent="0.15">
      <c r="A739" s="101"/>
      <c r="B739" s="3"/>
      <c r="C739" s="5"/>
      <c r="D739" s="4"/>
      <c r="E739" s="5"/>
      <c r="F739" s="21"/>
      <c r="G739" s="6"/>
      <c r="H739" s="5"/>
      <c r="I739" s="5"/>
      <c r="J739" s="5"/>
      <c r="K739" s="5"/>
      <c r="L739" s="22"/>
      <c r="M739" s="8"/>
      <c r="N739" s="5"/>
      <c r="O739" s="5"/>
      <c r="P739" s="23"/>
      <c r="Q739" s="56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  <c r="FC739" s="18"/>
      <c r="FD739" s="18"/>
      <c r="FE739" s="18"/>
      <c r="FF739" s="18"/>
      <c r="FG739" s="18"/>
      <c r="FH739" s="18"/>
      <c r="FI739" s="18"/>
      <c r="FJ739" s="18"/>
      <c r="FK739" s="18"/>
      <c r="FL739" s="18"/>
    </row>
    <row r="740" spans="1:171" x14ac:dyDescent="0.15">
      <c r="A740" s="101"/>
      <c r="B740" s="3"/>
      <c r="C740" s="5"/>
      <c r="D740" s="4"/>
      <c r="E740" s="5"/>
      <c r="F740" s="21"/>
      <c r="G740" s="6"/>
      <c r="H740" s="5"/>
      <c r="I740" s="5"/>
      <c r="J740" s="5"/>
      <c r="K740" s="5"/>
      <c r="L740" s="22"/>
      <c r="M740" s="8"/>
      <c r="N740" s="5"/>
      <c r="O740" s="5"/>
      <c r="P740" s="23"/>
      <c r="Q740" s="56"/>
      <c r="R740" s="10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L740" s="36"/>
      <c r="CM740" s="36"/>
      <c r="CN740" s="36"/>
      <c r="CO740" s="36"/>
      <c r="CP740" s="36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A740" s="36"/>
      <c r="DB740" s="36"/>
      <c r="DC740" s="36"/>
      <c r="DD740" s="36"/>
      <c r="DE740" s="36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P740" s="36"/>
      <c r="DQ740" s="36"/>
      <c r="DR740" s="36"/>
      <c r="DS740" s="36"/>
      <c r="DT740" s="36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E740" s="36"/>
      <c r="EF740" s="36"/>
      <c r="EG740" s="36"/>
      <c r="EH740" s="36"/>
      <c r="EI740" s="36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  <c r="ET740" s="36"/>
      <c r="EU740" s="36"/>
      <c r="EV740" s="36"/>
      <c r="EW740" s="36"/>
      <c r="EX740" s="36"/>
      <c r="EY740" s="36"/>
      <c r="EZ740" s="36"/>
      <c r="FA740" s="36"/>
      <c r="FB740" s="36"/>
      <c r="FC740" s="36"/>
      <c r="FD740" s="36"/>
      <c r="FE740" s="36"/>
      <c r="FF740" s="36"/>
      <c r="FG740" s="36"/>
      <c r="FH740" s="36"/>
      <c r="FI740" s="36"/>
      <c r="FJ740" s="36"/>
      <c r="FK740" s="36"/>
      <c r="FL740" s="36"/>
      <c r="FM740" s="36"/>
      <c r="FN740" s="36"/>
      <c r="FO740" s="36"/>
    </row>
    <row r="741" spans="1:171" x14ac:dyDescent="0.15">
      <c r="A741" s="101"/>
      <c r="B741" s="3"/>
      <c r="C741" s="5"/>
      <c r="D741" s="4"/>
      <c r="E741" s="5"/>
      <c r="F741" s="21"/>
      <c r="G741" s="6"/>
      <c r="H741" s="5"/>
      <c r="I741" s="5"/>
      <c r="J741" s="5"/>
      <c r="K741" s="5"/>
      <c r="L741" s="22"/>
      <c r="M741" s="8"/>
      <c r="N741" s="5"/>
      <c r="O741" s="5"/>
      <c r="P741" s="23"/>
      <c r="Q741" s="56"/>
      <c r="R741" s="10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L741" s="36"/>
      <c r="CM741" s="36"/>
      <c r="CN741" s="36"/>
      <c r="CO741" s="36"/>
      <c r="CP741" s="36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A741" s="36"/>
      <c r="DB741" s="36"/>
      <c r="DC741" s="36"/>
      <c r="DD741" s="36"/>
      <c r="DE741" s="36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P741" s="36"/>
      <c r="DQ741" s="36"/>
      <c r="DR741" s="36"/>
      <c r="DS741" s="36"/>
      <c r="DT741" s="36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E741" s="36"/>
      <c r="EF741" s="36"/>
      <c r="EG741" s="36"/>
      <c r="EH741" s="36"/>
      <c r="EI741" s="36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  <c r="ET741" s="36"/>
      <c r="EU741" s="36"/>
      <c r="EV741" s="36"/>
      <c r="EW741" s="36"/>
      <c r="EX741" s="36"/>
      <c r="EY741" s="36"/>
      <c r="EZ741" s="36"/>
      <c r="FA741" s="36"/>
      <c r="FB741" s="36"/>
      <c r="FC741" s="36"/>
      <c r="FD741" s="36"/>
      <c r="FE741" s="36"/>
      <c r="FF741" s="36"/>
      <c r="FG741" s="36"/>
      <c r="FH741" s="36"/>
      <c r="FI741" s="36"/>
      <c r="FJ741" s="36"/>
      <c r="FK741" s="36"/>
      <c r="FL741" s="36"/>
      <c r="FM741" s="36"/>
      <c r="FN741" s="36"/>
      <c r="FO741" s="36"/>
    </row>
    <row r="742" spans="1:171" x14ac:dyDescent="0.15">
      <c r="A742" s="101"/>
      <c r="B742" s="3"/>
      <c r="C742" s="5"/>
      <c r="D742" s="4"/>
      <c r="E742" s="5"/>
      <c r="F742" s="21"/>
      <c r="G742" s="6"/>
      <c r="H742" s="5"/>
      <c r="I742" s="5"/>
      <c r="J742" s="5"/>
      <c r="K742" s="5"/>
      <c r="L742" s="22"/>
      <c r="M742" s="8"/>
      <c r="N742" s="5"/>
      <c r="O742" s="5"/>
      <c r="P742" s="23"/>
      <c r="Q742" s="56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</row>
    <row r="743" spans="1:171" x14ac:dyDescent="0.15">
      <c r="A743" s="101"/>
      <c r="B743" s="3"/>
      <c r="C743" s="5"/>
      <c r="D743" s="4"/>
      <c r="E743" s="5"/>
      <c r="F743" s="21"/>
      <c r="G743" s="6"/>
      <c r="H743" s="5"/>
      <c r="I743" s="5"/>
      <c r="J743" s="5"/>
      <c r="K743" s="5"/>
      <c r="L743" s="22"/>
      <c r="M743" s="8"/>
      <c r="N743" s="5"/>
      <c r="O743" s="5"/>
      <c r="P743" s="23"/>
      <c r="Q743" s="56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</row>
    <row r="744" spans="1:171" x14ac:dyDescent="0.15">
      <c r="A744" s="101"/>
      <c r="B744" s="3"/>
      <c r="C744" s="5"/>
      <c r="D744" s="4"/>
      <c r="E744" s="5"/>
      <c r="F744" s="21"/>
      <c r="G744" s="6"/>
      <c r="H744" s="5"/>
      <c r="I744" s="5"/>
      <c r="J744" s="5"/>
      <c r="K744" s="5"/>
      <c r="L744" s="22"/>
      <c r="M744" s="8"/>
      <c r="N744" s="5"/>
      <c r="O744" s="5"/>
      <c r="P744" s="23"/>
      <c r="Q744" s="56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</row>
    <row r="745" spans="1:171" x14ac:dyDescent="0.15">
      <c r="A745" s="101"/>
      <c r="B745" s="3"/>
      <c r="C745" s="5"/>
      <c r="D745" s="4"/>
      <c r="E745" s="5"/>
      <c r="F745" s="21"/>
      <c r="G745" s="6"/>
      <c r="H745" s="5"/>
      <c r="I745" s="5"/>
      <c r="J745" s="5"/>
      <c r="K745" s="5"/>
      <c r="L745" s="22"/>
      <c r="M745" s="8"/>
      <c r="N745" s="5"/>
      <c r="O745" s="5"/>
      <c r="P745" s="23"/>
      <c r="Q745" s="56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  <c r="EW745" s="18"/>
      <c r="EX745" s="18"/>
      <c r="EY745" s="18"/>
      <c r="EZ745" s="18"/>
      <c r="FA745" s="18"/>
      <c r="FB745" s="18"/>
      <c r="FC745" s="18"/>
      <c r="FD745" s="18"/>
      <c r="FE745" s="18"/>
      <c r="FF745" s="18"/>
      <c r="FG745" s="18"/>
      <c r="FH745" s="18"/>
      <c r="FI745" s="18"/>
      <c r="FJ745" s="18"/>
      <c r="FK745" s="18"/>
      <c r="FL745" s="18"/>
    </row>
    <row r="746" spans="1:171" x14ac:dyDescent="0.15">
      <c r="A746" s="101"/>
      <c r="B746" s="3"/>
      <c r="C746" s="5"/>
      <c r="D746" s="4"/>
      <c r="E746" s="5"/>
      <c r="F746" s="21"/>
      <c r="G746" s="6"/>
      <c r="H746" s="5"/>
      <c r="I746" s="5"/>
      <c r="J746" s="5"/>
      <c r="K746" s="5"/>
      <c r="L746" s="22"/>
      <c r="M746" s="8"/>
      <c r="N746" s="5"/>
      <c r="O746" s="5"/>
      <c r="P746" s="23"/>
      <c r="Q746" s="56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</row>
    <row r="747" spans="1:171" x14ac:dyDescent="0.15">
      <c r="A747" s="101"/>
      <c r="B747" s="3"/>
      <c r="C747" s="5"/>
      <c r="D747" s="4"/>
      <c r="E747" s="5"/>
      <c r="F747" s="21"/>
      <c r="G747" s="6"/>
      <c r="H747" s="5"/>
      <c r="I747" s="5"/>
      <c r="J747" s="5"/>
      <c r="K747" s="5"/>
      <c r="L747" s="22"/>
      <c r="M747" s="8"/>
      <c r="N747" s="5"/>
      <c r="O747" s="5"/>
      <c r="P747" s="23"/>
      <c r="Q747" s="56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  <c r="FC747" s="18"/>
      <c r="FD747" s="18"/>
      <c r="FE747" s="18"/>
      <c r="FF747" s="18"/>
      <c r="FG747" s="18"/>
      <c r="FH747" s="18"/>
      <c r="FI747" s="18"/>
      <c r="FJ747" s="18"/>
      <c r="FK747" s="18"/>
      <c r="FL747" s="18"/>
    </row>
    <row r="748" spans="1:171" x14ac:dyDescent="0.15">
      <c r="A748" s="101"/>
      <c r="B748" s="3"/>
      <c r="C748" s="5"/>
      <c r="D748" s="4"/>
      <c r="E748" s="5"/>
      <c r="F748" s="21"/>
      <c r="G748" s="6"/>
      <c r="H748" s="5"/>
      <c r="I748" s="5"/>
      <c r="J748" s="5"/>
      <c r="K748" s="5"/>
      <c r="L748" s="22"/>
      <c r="M748" s="8"/>
      <c r="N748" s="5"/>
      <c r="O748" s="5"/>
      <c r="P748" s="23"/>
      <c r="Q748" s="56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  <c r="FC748" s="18"/>
      <c r="FD748" s="18"/>
      <c r="FE748" s="18"/>
      <c r="FF748" s="18"/>
      <c r="FG748" s="18"/>
      <c r="FH748" s="18"/>
      <c r="FI748" s="18"/>
      <c r="FJ748" s="18"/>
      <c r="FK748" s="18"/>
      <c r="FL748" s="18"/>
    </row>
    <row r="749" spans="1:171" x14ac:dyDescent="0.15">
      <c r="A749" s="101"/>
      <c r="B749" s="3"/>
      <c r="C749" s="5"/>
      <c r="D749" s="4"/>
      <c r="E749" s="5"/>
      <c r="F749" s="21"/>
      <c r="G749" s="6"/>
      <c r="H749" s="5"/>
      <c r="I749" s="5"/>
      <c r="J749" s="5"/>
      <c r="K749" s="5"/>
      <c r="L749" s="22"/>
      <c r="M749" s="8"/>
      <c r="N749" s="5"/>
      <c r="O749" s="5"/>
      <c r="P749" s="23"/>
      <c r="Q749" s="56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  <c r="FC749" s="18"/>
      <c r="FD749" s="18"/>
      <c r="FE749" s="18"/>
      <c r="FF749" s="18"/>
      <c r="FG749" s="18"/>
      <c r="FH749" s="18"/>
      <c r="FI749" s="18"/>
      <c r="FJ749" s="18"/>
      <c r="FK749" s="18"/>
      <c r="FL749" s="18"/>
    </row>
    <row r="750" spans="1:171" x14ac:dyDescent="0.15">
      <c r="A750" s="101"/>
      <c r="B750" s="3"/>
      <c r="C750" s="5"/>
      <c r="D750" s="4"/>
      <c r="E750" s="5"/>
      <c r="F750" s="21"/>
      <c r="G750" s="6"/>
      <c r="H750" s="5"/>
      <c r="I750" s="5"/>
      <c r="J750" s="5"/>
      <c r="K750" s="5"/>
      <c r="L750" s="22"/>
      <c r="M750" s="8"/>
      <c r="N750" s="5"/>
      <c r="O750" s="5"/>
      <c r="P750" s="23"/>
      <c r="Q750" s="56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  <c r="FC750" s="18"/>
      <c r="FD750" s="18"/>
      <c r="FE750" s="18"/>
      <c r="FF750" s="18"/>
      <c r="FG750" s="18"/>
      <c r="FH750" s="18"/>
      <c r="FI750" s="18"/>
      <c r="FJ750" s="18"/>
      <c r="FK750" s="18"/>
      <c r="FL750" s="18"/>
    </row>
    <row r="751" spans="1:171" x14ac:dyDescent="0.15">
      <c r="A751" s="101"/>
      <c r="B751" s="3"/>
      <c r="C751" s="5"/>
      <c r="D751" s="4"/>
      <c r="E751" s="5"/>
      <c r="F751" s="21"/>
      <c r="G751" s="6"/>
      <c r="H751" s="5"/>
      <c r="I751" s="5"/>
      <c r="J751" s="5"/>
      <c r="K751" s="5"/>
      <c r="L751" s="22"/>
      <c r="M751" s="8"/>
      <c r="N751" s="5"/>
      <c r="O751" s="5"/>
      <c r="P751" s="23"/>
      <c r="Q751" s="56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  <c r="FC751" s="18"/>
      <c r="FD751" s="18"/>
      <c r="FE751" s="18"/>
      <c r="FF751" s="18"/>
      <c r="FG751" s="18"/>
      <c r="FH751" s="18"/>
      <c r="FI751" s="18"/>
      <c r="FJ751" s="18"/>
      <c r="FK751" s="18"/>
      <c r="FL751" s="18"/>
    </row>
    <row r="752" spans="1:171" x14ac:dyDescent="0.15">
      <c r="A752" s="101"/>
      <c r="B752" s="3"/>
      <c r="C752" s="5"/>
      <c r="D752" s="4"/>
      <c r="E752" s="5"/>
      <c r="F752" s="21"/>
      <c r="G752" s="6"/>
      <c r="H752" s="5"/>
      <c r="I752" s="5"/>
      <c r="J752" s="5"/>
      <c r="K752" s="5"/>
      <c r="L752" s="22"/>
      <c r="M752" s="8"/>
      <c r="N752" s="5"/>
      <c r="O752" s="5"/>
      <c r="P752" s="23"/>
      <c r="Q752" s="56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  <c r="FC752" s="18"/>
      <c r="FD752" s="18"/>
      <c r="FE752" s="18"/>
      <c r="FF752" s="18"/>
      <c r="FG752" s="18"/>
      <c r="FH752" s="18"/>
      <c r="FI752" s="18"/>
      <c r="FJ752" s="18"/>
      <c r="FK752" s="18"/>
      <c r="FL752" s="18"/>
    </row>
    <row r="753" spans="1:168" x14ac:dyDescent="0.15">
      <c r="A753" s="101"/>
      <c r="B753" s="3"/>
      <c r="C753" s="5"/>
      <c r="D753" s="4"/>
      <c r="E753" s="5"/>
      <c r="F753" s="21"/>
      <c r="G753" s="6"/>
      <c r="H753" s="5"/>
      <c r="I753" s="5"/>
      <c r="J753" s="5"/>
      <c r="K753" s="5"/>
      <c r="L753" s="22"/>
      <c r="M753" s="8"/>
      <c r="N753" s="5"/>
      <c r="O753" s="5"/>
      <c r="P753" s="23"/>
      <c r="Q753" s="56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  <c r="FC753" s="18"/>
      <c r="FD753" s="18"/>
      <c r="FE753" s="18"/>
      <c r="FF753" s="18"/>
      <c r="FG753" s="18"/>
      <c r="FH753" s="18"/>
      <c r="FI753" s="18"/>
      <c r="FJ753" s="18"/>
      <c r="FK753" s="18"/>
      <c r="FL753" s="18"/>
    </row>
    <row r="754" spans="1:168" x14ac:dyDescent="0.15">
      <c r="A754" s="101"/>
      <c r="B754" s="3"/>
      <c r="C754" s="5"/>
      <c r="D754" s="4"/>
      <c r="E754" s="5"/>
      <c r="F754" s="21"/>
      <c r="G754" s="6"/>
      <c r="H754" s="5"/>
      <c r="I754" s="5"/>
      <c r="J754" s="5"/>
      <c r="K754" s="5"/>
      <c r="L754" s="22"/>
      <c r="M754" s="8"/>
      <c r="N754" s="5"/>
      <c r="O754" s="5"/>
      <c r="P754" s="23"/>
      <c r="Q754" s="56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  <c r="FC754" s="18"/>
      <c r="FD754" s="18"/>
      <c r="FE754" s="18"/>
      <c r="FF754" s="18"/>
      <c r="FG754" s="18"/>
      <c r="FH754" s="18"/>
      <c r="FI754" s="18"/>
      <c r="FJ754" s="18"/>
      <c r="FK754" s="18"/>
      <c r="FL754" s="18"/>
    </row>
    <row r="755" spans="1:168" x14ac:dyDescent="0.15">
      <c r="A755" s="101"/>
      <c r="B755" s="3"/>
      <c r="C755" s="5"/>
      <c r="D755" s="4"/>
      <c r="E755" s="5"/>
      <c r="F755" s="21"/>
      <c r="G755" s="6"/>
      <c r="H755" s="5"/>
      <c r="I755" s="5"/>
      <c r="J755" s="5"/>
      <c r="K755" s="5"/>
      <c r="L755" s="22"/>
      <c r="M755" s="8"/>
      <c r="N755" s="5"/>
      <c r="O755" s="5"/>
      <c r="P755" s="23"/>
      <c r="Q755" s="56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  <c r="FC755" s="18"/>
      <c r="FD755" s="18"/>
      <c r="FE755" s="18"/>
      <c r="FF755" s="18"/>
      <c r="FG755" s="18"/>
      <c r="FH755" s="18"/>
      <c r="FI755" s="18"/>
      <c r="FJ755" s="18"/>
      <c r="FK755" s="18"/>
      <c r="FL755" s="18"/>
    </row>
    <row r="756" spans="1:168" x14ac:dyDescent="0.15">
      <c r="A756" s="101"/>
      <c r="B756" s="3"/>
      <c r="C756" s="5"/>
      <c r="D756" s="4"/>
      <c r="E756" s="5"/>
      <c r="F756" s="21"/>
      <c r="G756" s="6"/>
      <c r="H756" s="5"/>
      <c r="I756" s="5"/>
      <c r="J756" s="5"/>
      <c r="K756" s="5"/>
      <c r="L756" s="22"/>
      <c r="M756" s="8"/>
      <c r="N756" s="5"/>
      <c r="O756" s="5"/>
      <c r="P756" s="23"/>
      <c r="Q756" s="56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  <c r="FC756" s="18"/>
      <c r="FD756" s="18"/>
      <c r="FE756" s="18"/>
      <c r="FF756" s="18"/>
      <c r="FG756" s="18"/>
      <c r="FH756" s="18"/>
      <c r="FI756" s="18"/>
      <c r="FJ756" s="18"/>
      <c r="FK756" s="18"/>
      <c r="FL756" s="18"/>
    </row>
    <row r="757" spans="1:168" x14ac:dyDescent="0.15">
      <c r="A757" s="101"/>
      <c r="B757" s="3"/>
      <c r="C757" s="5"/>
      <c r="D757" s="4"/>
      <c r="E757" s="5"/>
      <c r="F757" s="21"/>
      <c r="G757" s="6"/>
      <c r="H757" s="5"/>
      <c r="I757" s="5"/>
      <c r="J757" s="5"/>
      <c r="K757" s="5"/>
      <c r="L757" s="22"/>
      <c r="M757" s="8"/>
      <c r="N757" s="5"/>
      <c r="O757" s="5"/>
      <c r="P757" s="23"/>
      <c r="Q757" s="56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  <c r="FC757" s="18"/>
      <c r="FD757" s="18"/>
      <c r="FE757" s="18"/>
      <c r="FF757" s="18"/>
      <c r="FG757" s="18"/>
      <c r="FH757" s="18"/>
      <c r="FI757" s="18"/>
      <c r="FJ757" s="18"/>
      <c r="FK757" s="18"/>
      <c r="FL757" s="18"/>
    </row>
    <row r="758" spans="1:168" x14ac:dyDescent="0.15">
      <c r="A758" s="101"/>
      <c r="B758" s="3"/>
      <c r="C758" s="5"/>
      <c r="D758" s="4"/>
      <c r="E758" s="5"/>
      <c r="F758" s="21"/>
      <c r="G758" s="6"/>
      <c r="H758" s="5"/>
      <c r="I758" s="5"/>
      <c r="J758" s="5"/>
      <c r="K758" s="5"/>
      <c r="L758" s="22"/>
      <c r="M758" s="8"/>
      <c r="N758" s="5"/>
      <c r="O758" s="5"/>
      <c r="P758" s="23"/>
      <c r="Q758" s="56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  <c r="FC758" s="18"/>
      <c r="FD758" s="18"/>
      <c r="FE758" s="18"/>
      <c r="FF758" s="18"/>
      <c r="FG758" s="18"/>
      <c r="FH758" s="18"/>
      <c r="FI758" s="18"/>
      <c r="FJ758" s="18"/>
      <c r="FK758" s="18"/>
      <c r="FL758" s="18"/>
    </row>
    <row r="759" spans="1:168" x14ac:dyDescent="0.15">
      <c r="A759" s="101"/>
      <c r="B759" s="3"/>
      <c r="C759" s="5"/>
      <c r="D759" s="4"/>
      <c r="E759" s="5"/>
      <c r="F759" s="21"/>
      <c r="G759" s="6"/>
      <c r="H759" s="5"/>
      <c r="I759" s="5"/>
      <c r="J759" s="5"/>
      <c r="K759" s="5"/>
      <c r="L759" s="22"/>
      <c r="M759" s="8"/>
      <c r="N759" s="5"/>
      <c r="O759" s="5"/>
      <c r="P759" s="23"/>
      <c r="Q759" s="56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</row>
    <row r="760" spans="1:168" x14ac:dyDescent="0.15">
      <c r="A760" s="101"/>
      <c r="B760" s="3"/>
      <c r="C760" s="5"/>
      <c r="D760" s="4"/>
      <c r="E760" s="5"/>
      <c r="F760" s="21"/>
      <c r="G760" s="6"/>
      <c r="H760" s="5"/>
      <c r="I760" s="5"/>
      <c r="J760" s="5"/>
      <c r="K760" s="5"/>
      <c r="L760" s="22"/>
      <c r="M760" s="8"/>
      <c r="N760" s="5"/>
      <c r="O760" s="5"/>
      <c r="P760" s="23"/>
      <c r="Q760" s="56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  <c r="FC760" s="18"/>
      <c r="FD760" s="18"/>
      <c r="FE760" s="18"/>
      <c r="FF760" s="18"/>
      <c r="FG760" s="18"/>
      <c r="FH760" s="18"/>
      <c r="FI760" s="18"/>
      <c r="FJ760" s="18"/>
      <c r="FK760" s="18"/>
      <c r="FL760" s="18"/>
    </row>
    <row r="761" spans="1:168" x14ac:dyDescent="0.15">
      <c r="A761" s="101"/>
      <c r="B761" s="3"/>
      <c r="C761" s="5"/>
      <c r="D761" s="4"/>
      <c r="E761" s="5"/>
      <c r="F761" s="21"/>
      <c r="G761" s="6"/>
      <c r="H761" s="5"/>
      <c r="I761" s="5"/>
      <c r="J761" s="5"/>
      <c r="K761" s="5"/>
      <c r="L761" s="22"/>
      <c r="M761" s="8"/>
      <c r="N761" s="5"/>
      <c r="O761" s="5"/>
      <c r="P761" s="23"/>
      <c r="Q761" s="56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  <c r="FC761" s="18"/>
      <c r="FD761" s="18"/>
      <c r="FE761" s="18"/>
      <c r="FF761" s="18"/>
      <c r="FG761" s="18"/>
      <c r="FH761" s="18"/>
      <c r="FI761" s="18"/>
      <c r="FJ761" s="18"/>
      <c r="FK761" s="18"/>
      <c r="FL761" s="18"/>
    </row>
    <row r="762" spans="1:168" x14ac:dyDescent="0.15">
      <c r="A762" s="101"/>
      <c r="B762" s="3"/>
      <c r="C762" s="5"/>
      <c r="D762" s="4"/>
      <c r="E762" s="5"/>
      <c r="F762" s="21"/>
      <c r="G762" s="6"/>
      <c r="H762" s="5"/>
      <c r="I762" s="5"/>
      <c r="J762" s="5"/>
      <c r="K762" s="5"/>
      <c r="L762" s="22"/>
      <c r="M762" s="8"/>
      <c r="N762" s="5"/>
      <c r="O762" s="5"/>
      <c r="P762" s="23"/>
      <c r="Q762" s="56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  <c r="FC762" s="18"/>
      <c r="FD762" s="18"/>
      <c r="FE762" s="18"/>
      <c r="FF762" s="18"/>
      <c r="FG762" s="18"/>
      <c r="FH762" s="18"/>
      <c r="FI762" s="18"/>
      <c r="FJ762" s="18"/>
      <c r="FK762" s="18"/>
      <c r="FL762" s="18"/>
    </row>
    <row r="763" spans="1:168" x14ac:dyDescent="0.15">
      <c r="A763" s="101"/>
      <c r="B763" s="3"/>
      <c r="C763" s="5"/>
      <c r="D763" s="4"/>
      <c r="E763" s="5"/>
      <c r="F763" s="21"/>
      <c r="G763" s="6"/>
      <c r="H763" s="5"/>
      <c r="I763" s="5"/>
      <c r="J763" s="5"/>
      <c r="K763" s="5"/>
      <c r="L763" s="22"/>
      <c r="M763" s="8"/>
      <c r="N763" s="5"/>
      <c r="O763" s="5"/>
      <c r="P763" s="23"/>
      <c r="Q763" s="56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  <c r="FC763" s="18"/>
      <c r="FD763" s="18"/>
      <c r="FE763" s="18"/>
      <c r="FF763" s="18"/>
      <c r="FG763" s="18"/>
      <c r="FH763" s="18"/>
      <c r="FI763" s="18"/>
      <c r="FJ763" s="18"/>
      <c r="FK763" s="18"/>
      <c r="FL763" s="18"/>
    </row>
    <row r="764" spans="1:168" x14ac:dyDescent="0.15">
      <c r="A764" s="101"/>
      <c r="B764" s="3"/>
      <c r="C764" s="5"/>
      <c r="D764" s="4"/>
      <c r="E764" s="5"/>
      <c r="F764" s="21"/>
      <c r="G764" s="6"/>
      <c r="H764" s="5"/>
      <c r="I764" s="5"/>
      <c r="J764" s="5"/>
      <c r="K764" s="5"/>
      <c r="L764" s="22"/>
      <c r="M764" s="8"/>
      <c r="N764" s="5"/>
      <c r="O764" s="5"/>
      <c r="P764" s="23"/>
      <c r="Q764" s="56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  <c r="FC764" s="18"/>
      <c r="FD764" s="18"/>
      <c r="FE764" s="18"/>
      <c r="FF764" s="18"/>
      <c r="FG764" s="18"/>
      <c r="FH764" s="18"/>
      <c r="FI764" s="18"/>
      <c r="FJ764" s="18"/>
      <c r="FK764" s="18"/>
      <c r="FL764" s="18"/>
    </row>
    <row r="765" spans="1:168" x14ac:dyDescent="0.15">
      <c r="A765" s="101"/>
      <c r="B765" s="3"/>
      <c r="C765" s="5"/>
      <c r="D765" s="4"/>
      <c r="E765" s="5"/>
      <c r="F765" s="21"/>
      <c r="G765" s="6"/>
      <c r="H765" s="5"/>
      <c r="I765" s="5"/>
      <c r="J765" s="5"/>
      <c r="K765" s="5"/>
      <c r="L765" s="22"/>
      <c r="M765" s="8"/>
      <c r="N765" s="5"/>
      <c r="O765" s="5"/>
      <c r="P765" s="23"/>
      <c r="Q765" s="56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  <c r="FC765" s="18"/>
      <c r="FD765" s="18"/>
      <c r="FE765" s="18"/>
      <c r="FF765" s="18"/>
      <c r="FG765" s="18"/>
      <c r="FH765" s="18"/>
      <c r="FI765" s="18"/>
      <c r="FJ765" s="18"/>
      <c r="FK765" s="18"/>
      <c r="FL765" s="18"/>
    </row>
    <row r="766" spans="1:168" x14ac:dyDescent="0.15">
      <c r="A766" s="101"/>
      <c r="B766" s="3"/>
      <c r="C766" s="5"/>
      <c r="D766" s="4"/>
      <c r="E766" s="5"/>
      <c r="F766" s="21"/>
      <c r="G766" s="6"/>
      <c r="H766" s="5"/>
      <c r="I766" s="5"/>
      <c r="J766" s="5"/>
      <c r="K766" s="5"/>
      <c r="L766" s="22"/>
      <c r="M766" s="8"/>
      <c r="N766" s="5"/>
      <c r="O766" s="5"/>
      <c r="P766" s="23"/>
      <c r="Q766" s="56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  <c r="FC766" s="18"/>
      <c r="FD766" s="18"/>
      <c r="FE766" s="18"/>
      <c r="FF766" s="18"/>
      <c r="FG766" s="18"/>
      <c r="FH766" s="18"/>
      <c r="FI766" s="18"/>
      <c r="FJ766" s="18"/>
      <c r="FK766" s="18"/>
      <c r="FL766" s="18"/>
    </row>
    <row r="767" spans="1:168" x14ac:dyDescent="0.15">
      <c r="A767" s="101"/>
      <c r="B767" s="3"/>
      <c r="C767" s="5"/>
      <c r="D767" s="4"/>
      <c r="E767" s="5"/>
      <c r="F767" s="21"/>
      <c r="G767" s="6"/>
      <c r="H767" s="5"/>
      <c r="I767" s="5"/>
      <c r="J767" s="5"/>
      <c r="K767" s="5"/>
      <c r="L767" s="22"/>
      <c r="M767" s="8"/>
      <c r="N767" s="5"/>
      <c r="O767" s="5"/>
      <c r="P767" s="23"/>
      <c r="Q767" s="56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  <c r="FC767" s="18"/>
      <c r="FD767" s="18"/>
      <c r="FE767" s="18"/>
      <c r="FF767" s="18"/>
      <c r="FG767" s="18"/>
      <c r="FH767" s="18"/>
      <c r="FI767" s="18"/>
      <c r="FJ767" s="18"/>
      <c r="FK767" s="18"/>
      <c r="FL767" s="18"/>
    </row>
    <row r="768" spans="1:168" x14ac:dyDescent="0.15">
      <c r="A768" s="101"/>
      <c r="B768" s="3"/>
      <c r="C768" s="5"/>
      <c r="D768" s="4"/>
      <c r="E768" s="5"/>
      <c r="F768" s="21"/>
      <c r="G768" s="6"/>
      <c r="H768" s="5"/>
      <c r="I768" s="5"/>
      <c r="J768" s="5"/>
      <c r="K768" s="5"/>
      <c r="L768" s="22"/>
      <c r="M768" s="8"/>
      <c r="N768" s="5"/>
      <c r="O768" s="5"/>
      <c r="P768" s="23"/>
      <c r="Q768" s="56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  <c r="FC768" s="18"/>
      <c r="FD768" s="18"/>
      <c r="FE768" s="18"/>
      <c r="FF768" s="18"/>
      <c r="FG768" s="18"/>
      <c r="FH768" s="18"/>
      <c r="FI768" s="18"/>
      <c r="FJ768" s="18"/>
      <c r="FK768" s="18"/>
      <c r="FL768" s="18"/>
    </row>
    <row r="769" spans="1:168" x14ac:dyDescent="0.15">
      <c r="A769" s="101"/>
      <c r="B769" s="3"/>
      <c r="C769" s="5"/>
      <c r="D769" s="4"/>
      <c r="E769" s="5"/>
      <c r="F769" s="21"/>
      <c r="G769" s="6"/>
      <c r="H769" s="5"/>
      <c r="I769" s="5"/>
      <c r="J769" s="5"/>
      <c r="K769" s="5"/>
      <c r="L769" s="22"/>
      <c r="M769" s="8"/>
      <c r="N769" s="5"/>
      <c r="O769" s="5"/>
      <c r="P769" s="23"/>
      <c r="Q769" s="56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  <c r="FC769" s="18"/>
      <c r="FD769" s="18"/>
      <c r="FE769" s="18"/>
      <c r="FF769" s="18"/>
      <c r="FG769" s="18"/>
      <c r="FH769" s="18"/>
      <c r="FI769" s="18"/>
      <c r="FJ769" s="18"/>
      <c r="FK769" s="18"/>
      <c r="FL769" s="18"/>
    </row>
    <row r="770" spans="1:168" x14ac:dyDescent="0.15">
      <c r="A770" s="101"/>
      <c r="B770" s="3"/>
      <c r="C770" s="5"/>
      <c r="D770" s="4"/>
      <c r="E770" s="5"/>
      <c r="F770" s="21"/>
      <c r="G770" s="6"/>
      <c r="H770" s="5"/>
      <c r="I770" s="5"/>
      <c r="J770" s="5"/>
      <c r="K770" s="5"/>
      <c r="L770" s="22"/>
      <c r="M770" s="8"/>
      <c r="N770" s="5"/>
      <c r="O770" s="5"/>
      <c r="P770" s="23"/>
      <c r="Q770" s="56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  <c r="FF770" s="18"/>
      <c r="FG770" s="18"/>
      <c r="FH770" s="18"/>
      <c r="FI770" s="18"/>
      <c r="FJ770" s="18"/>
      <c r="FK770" s="18"/>
      <c r="FL770" s="18"/>
    </row>
    <row r="771" spans="1:168" x14ac:dyDescent="0.15">
      <c r="A771" s="101"/>
      <c r="B771" s="3"/>
      <c r="C771" s="5"/>
      <c r="D771" s="4"/>
      <c r="E771" s="5"/>
      <c r="F771" s="21"/>
      <c r="G771" s="6"/>
      <c r="H771" s="5"/>
      <c r="I771" s="5"/>
      <c r="J771" s="5"/>
      <c r="K771" s="5"/>
      <c r="L771" s="22"/>
      <c r="M771" s="8"/>
      <c r="N771" s="5"/>
      <c r="O771" s="5"/>
      <c r="P771" s="23"/>
      <c r="Q771" s="56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  <c r="FC771" s="18"/>
      <c r="FD771" s="18"/>
      <c r="FE771" s="18"/>
      <c r="FF771" s="18"/>
      <c r="FG771" s="18"/>
      <c r="FH771" s="18"/>
      <c r="FI771" s="18"/>
      <c r="FJ771" s="18"/>
      <c r="FK771" s="18"/>
      <c r="FL771" s="18"/>
    </row>
    <row r="772" spans="1:168" x14ac:dyDescent="0.15">
      <c r="A772" s="101"/>
      <c r="B772" s="3"/>
      <c r="C772" s="5"/>
      <c r="D772" s="4"/>
      <c r="E772" s="5"/>
      <c r="F772" s="21"/>
      <c r="G772" s="6"/>
      <c r="H772" s="5"/>
      <c r="I772" s="5"/>
      <c r="J772" s="5"/>
      <c r="K772" s="5"/>
      <c r="L772" s="22"/>
      <c r="M772" s="8"/>
      <c r="N772" s="5"/>
      <c r="O772" s="5"/>
      <c r="P772" s="23"/>
      <c r="Q772" s="56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  <c r="FC772" s="18"/>
      <c r="FD772" s="18"/>
      <c r="FE772" s="18"/>
      <c r="FF772" s="18"/>
      <c r="FG772" s="18"/>
      <c r="FH772" s="18"/>
      <c r="FI772" s="18"/>
      <c r="FJ772" s="18"/>
      <c r="FK772" s="18"/>
      <c r="FL772" s="18"/>
    </row>
    <row r="773" spans="1:168" x14ac:dyDescent="0.15">
      <c r="A773" s="101"/>
      <c r="B773" s="3"/>
      <c r="C773" s="5"/>
      <c r="D773" s="4"/>
      <c r="E773" s="5"/>
      <c r="F773" s="21"/>
      <c r="G773" s="6"/>
      <c r="H773" s="5"/>
      <c r="I773" s="5"/>
      <c r="J773" s="5"/>
      <c r="K773" s="5"/>
      <c r="L773" s="22"/>
      <c r="M773" s="8"/>
      <c r="N773" s="5"/>
      <c r="O773" s="5"/>
      <c r="P773" s="23"/>
      <c r="Q773" s="56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  <c r="FC773" s="18"/>
      <c r="FD773" s="18"/>
      <c r="FE773" s="18"/>
      <c r="FF773" s="18"/>
      <c r="FG773" s="18"/>
      <c r="FH773" s="18"/>
      <c r="FI773" s="18"/>
      <c r="FJ773" s="18"/>
      <c r="FK773" s="18"/>
      <c r="FL773" s="18"/>
    </row>
    <row r="774" spans="1:168" x14ac:dyDescent="0.15">
      <c r="A774" s="101"/>
      <c r="B774" s="3"/>
      <c r="C774" s="5"/>
      <c r="D774" s="4"/>
      <c r="E774" s="5"/>
      <c r="F774" s="21"/>
      <c r="G774" s="6"/>
      <c r="H774" s="5"/>
      <c r="I774" s="5"/>
      <c r="J774" s="5"/>
      <c r="K774" s="5"/>
      <c r="L774" s="22"/>
      <c r="M774" s="8"/>
      <c r="N774" s="5"/>
      <c r="O774" s="5"/>
      <c r="P774" s="23"/>
      <c r="Q774" s="56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  <c r="FC774" s="18"/>
      <c r="FD774" s="18"/>
      <c r="FE774" s="18"/>
      <c r="FF774" s="18"/>
      <c r="FG774" s="18"/>
      <c r="FH774" s="18"/>
      <c r="FI774" s="18"/>
      <c r="FJ774" s="18"/>
      <c r="FK774" s="18"/>
      <c r="FL774" s="18"/>
    </row>
    <row r="775" spans="1:168" x14ac:dyDescent="0.15">
      <c r="A775" s="101"/>
      <c r="B775" s="3"/>
      <c r="C775" s="5"/>
      <c r="D775" s="4"/>
      <c r="E775" s="5"/>
      <c r="F775" s="21"/>
      <c r="G775" s="6"/>
      <c r="H775" s="5"/>
      <c r="I775" s="5"/>
      <c r="J775" s="5"/>
      <c r="K775" s="5"/>
      <c r="L775" s="22"/>
      <c r="M775" s="8"/>
      <c r="N775" s="5"/>
      <c r="O775" s="5"/>
      <c r="P775" s="23"/>
      <c r="Q775" s="56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  <c r="FC775" s="18"/>
      <c r="FD775" s="18"/>
      <c r="FE775" s="18"/>
      <c r="FF775" s="18"/>
      <c r="FG775" s="18"/>
      <c r="FH775" s="18"/>
      <c r="FI775" s="18"/>
      <c r="FJ775" s="18"/>
      <c r="FK775" s="18"/>
      <c r="FL775" s="18"/>
    </row>
    <row r="776" spans="1:168" x14ac:dyDescent="0.15">
      <c r="A776" s="101"/>
      <c r="B776" s="3"/>
      <c r="C776" s="5"/>
      <c r="D776" s="4"/>
      <c r="E776" s="5"/>
      <c r="F776" s="21"/>
      <c r="G776" s="6"/>
      <c r="H776" s="5"/>
      <c r="I776" s="5"/>
      <c r="J776" s="5"/>
      <c r="K776" s="5"/>
      <c r="L776" s="22"/>
      <c r="M776" s="8"/>
      <c r="N776" s="5"/>
      <c r="O776" s="5"/>
      <c r="P776" s="23"/>
      <c r="Q776" s="56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  <c r="FC776" s="18"/>
      <c r="FD776" s="18"/>
      <c r="FE776" s="18"/>
      <c r="FF776" s="18"/>
      <c r="FG776" s="18"/>
      <c r="FH776" s="18"/>
      <c r="FI776" s="18"/>
      <c r="FJ776" s="18"/>
      <c r="FK776" s="18"/>
      <c r="FL776" s="18"/>
    </row>
    <row r="777" spans="1:168" x14ac:dyDescent="0.15">
      <c r="A777" s="101"/>
      <c r="B777" s="3"/>
      <c r="C777" s="5"/>
      <c r="D777" s="4"/>
      <c r="E777" s="5"/>
      <c r="F777" s="21"/>
      <c r="G777" s="6"/>
      <c r="H777" s="5"/>
      <c r="I777" s="5"/>
      <c r="J777" s="5"/>
      <c r="K777" s="5"/>
      <c r="L777" s="22"/>
      <c r="M777" s="8"/>
      <c r="N777" s="5"/>
      <c r="O777" s="5"/>
      <c r="P777" s="23"/>
      <c r="Q777" s="56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  <c r="FC777" s="18"/>
      <c r="FD777" s="18"/>
      <c r="FE777" s="18"/>
      <c r="FF777" s="18"/>
      <c r="FG777" s="18"/>
      <c r="FH777" s="18"/>
      <c r="FI777" s="18"/>
      <c r="FJ777" s="18"/>
      <c r="FK777" s="18"/>
      <c r="FL777" s="18"/>
    </row>
    <row r="778" spans="1:168" x14ac:dyDescent="0.15">
      <c r="A778" s="101"/>
      <c r="B778" s="3"/>
      <c r="C778" s="5"/>
      <c r="D778" s="4"/>
      <c r="E778" s="5"/>
      <c r="F778" s="21"/>
      <c r="G778" s="6"/>
      <c r="H778" s="5"/>
      <c r="I778" s="5"/>
      <c r="J778" s="5"/>
      <c r="K778" s="5"/>
      <c r="L778" s="22"/>
      <c r="M778" s="8"/>
      <c r="N778" s="5"/>
      <c r="O778" s="5"/>
      <c r="P778" s="23"/>
      <c r="Q778" s="56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  <c r="FC778" s="18"/>
      <c r="FD778" s="18"/>
      <c r="FE778" s="18"/>
      <c r="FF778" s="18"/>
      <c r="FG778" s="18"/>
      <c r="FH778" s="18"/>
      <c r="FI778" s="18"/>
      <c r="FJ778" s="18"/>
      <c r="FK778" s="18"/>
      <c r="FL778" s="18"/>
    </row>
    <row r="779" spans="1:168" x14ac:dyDescent="0.15">
      <c r="A779" s="101"/>
      <c r="B779" s="3"/>
      <c r="C779" s="5"/>
      <c r="D779" s="4"/>
      <c r="E779" s="5"/>
      <c r="F779" s="21"/>
      <c r="G779" s="6"/>
      <c r="H779" s="5"/>
      <c r="I779" s="5"/>
      <c r="J779" s="5"/>
      <c r="K779" s="5"/>
      <c r="L779" s="22"/>
      <c r="M779" s="8"/>
      <c r="N779" s="5"/>
      <c r="O779" s="5"/>
      <c r="P779" s="23"/>
      <c r="Q779" s="56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  <c r="FC779" s="18"/>
      <c r="FD779" s="18"/>
      <c r="FE779" s="18"/>
      <c r="FF779" s="18"/>
      <c r="FG779" s="18"/>
      <c r="FH779" s="18"/>
      <c r="FI779" s="18"/>
      <c r="FJ779" s="18"/>
      <c r="FK779" s="18"/>
      <c r="FL779" s="18"/>
    </row>
    <row r="780" spans="1:168" x14ac:dyDescent="0.15">
      <c r="A780" s="101"/>
      <c r="B780" s="3"/>
      <c r="C780" s="5"/>
      <c r="D780" s="4"/>
      <c r="E780" s="5"/>
      <c r="F780" s="21"/>
      <c r="G780" s="6"/>
      <c r="H780" s="5"/>
      <c r="I780" s="5"/>
      <c r="J780" s="5"/>
      <c r="K780" s="5"/>
      <c r="L780" s="22"/>
      <c r="M780" s="8"/>
      <c r="N780" s="5"/>
      <c r="O780" s="5"/>
      <c r="P780" s="23"/>
      <c r="Q780" s="56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  <c r="EW780" s="18"/>
      <c r="EX780" s="18"/>
      <c r="EY780" s="18"/>
      <c r="EZ780" s="18"/>
      <c r="FA780" s="18"/>
      <c r="FB780" s="18"/>
      <c r="FC780" s="18"/>
      <c r="FD780" s="18"/>
      <c r="FE780" s="18"/>
      <c r="FF780" s="18"/>
      <c r="FG780" s="18"/>
      <c r="FH780" s="18"/>
      <c r="FI780" s="18"/>
      <c r="FJ780" s="18"/>
      <c r="FK780" s="18"/>
      <c r="FL780" s="18"/>
    </row>
    <row r="781" spans="1:168" x14ac:dyDescent="0.15">
      <c r="A781" s="101"/>
      <c r="B781" s="3"/>
      <c r="C781" s="5"/>
      <c r="D781" s="4"/>
      <c r="E781" s="5"/>
      <c r="F781" s="21"/>
      <c r="G781" s="6"/>
      <c r="H781" s="5"/>
      <c r="I781" s="5"/>
      <c r="J781" s="5"/>
      <c r="K781" s="5"/>
      <c r="L781" s="22"/>
      <c r="M781" s="8"/>
      <c r="N781" s="5"/>
      <c r="O781" s="5"/>
      <c r="P781" s="23"/>
      <c r="Q781" s="56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  <c r="EW781" s="18"/>
      <c r="EX781" s="18"/>
      <c r="EY781" s="18"/>
      <c r="EZ781" s="18"/>
      <c r="FA781" s="18"/>
      <c r="FB781" s="18"/>
      <c r="FC781" s="18"/>
      <c r="FD781" s="18"/>
      <c r="FE781" s="18"/>
      <c r="FF781" s="18"/>
      <c r="FG781" s="18"/>
      <c r="FH781" s="18"/>
      <c r="FI781" s="18"/>
      <c r="FJ781" s="18"/>
      <c r="FK781" s="18"/>
      <c r="FL781" s="18"/>
    </row>
    <row r="782" spans="1:168" x14ac:dyDescent="0.15">
      <c r="A782" s="101"/>
      <c r="B782" s="3"/>
      <c r="C782" s="5"/>
      <c r="D782" s="4"/>
      <c r="E782" s="5"/>
      <c r="F782" s="21"/>
      <c r="G782" s="6"/>
      <c r="H782" s="5"/>
      <c r="I782" s="5"/>
      <c r="J782" s="5"/>
      <c r="K782" s="5"/>
      <c r="L782" s="22"/>
      <c r="M782" s="8"/>
      <c r="N782" s="5"/>
      <c r="O782" s="5"/>
      <c r="P782" s="23"/>
      <c r="Q782" s="56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  <c r="EW782" s="18"/>
      <c r="EX782" s="18"/>
      <c r="EY782" s="18"/>
      <c r="EZ782" s="18"/>
      <c r="FA782" s="18"/>
      <c r="FB782" s="18"/>
      <c r="FC782" s="18"/>
      <c r="FD782" s="18"/>
      <c r="FE782" s="18"/>
      <c r="FF782" s="18"/>
      <c r="FG782" s="18"/>
      <c r="FH782" s="18"/>
      <c r="FI782" s="18"/>
      <c r="FJ782" s="18"/>
      <c r="FK782" s="18"/>
      <c r="FL782" s="18"/>
    </row>
    <row r="783" spans="1:168" x14ac:dyDescent="0.15">
      <c r="A783" s="101"/>
      <c r="B783" s="3"/>
      <c r="C783" s="5"/>
      <c r="D783" s="4"/>
      <c r="E783" s="5"/>
      <c r="F783" s="21"/>
      <c r="G783" s="6"/>
      <c r="H783" s="5"/>
      <c r="I783" s="5"/>
      <c r="J783" s="5"/>
      <c r="K783" s="5"/>
      <c r="L783" s="22"/>
      <c r="M783" s="8"/>
      <c r="N783" s="5"/>
      <c r="O783" s="5"/>
      <c r="P783" s="23"/>
      <c r="Q783" s="56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  <c r="EW783" s="18"/>
      <c r="EX783" s="18"/>
      <c r="EY783" s="18"/>
      <c r="EZ783" s="18"/>
      <c r="FA783" s="18"/>
      <c r="FB783" s="18"/>
      <c r="FC783" s="18"/>
      <c r="FD783" s="18"/>
      <c r="FE783" s="18"/>
      <c r="FF783" s="18"/>
      <c r="FG783" s="18"/>
      <c r="FH783" s="18"/>
      <c r="FI783" s="18"/>
      <c r="FJ783" s="18"/>
      <c r="FK783" s="18"/>
      <c r="FL783" s="18"/>
    </row>
    <row r="784" spans="1:168" x14ac:dyDescent="0.15">
      <c r="A784" s="101"/>
      <c r="B784" s="3"/>
      <c r="C784" s="5"/>
      <c r="D784" s="4"/>
      <c r="E784" s="5"/>
      <c r="F784" s="21"/>
      <c r="G784" s="6"/>
      <c r="H784" s="5"/>
      <c r="I784" s="5"/>
      <c r="J784" s="5"/>
      <c r="K784" s="5"/>
      <c r="L784" s="22"/>
      <c r="M784" s="8"/>
      <c r="N784" s="5"/>
      <c r="O784" s="5"/>
      <c r="P784" s="23"/>
      <c r="Q784" s="56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</row>
    <row r="785" spans="1:171" x14ac:dyDescent="0.15">
      <c r="A785" s="101"/>
      <c r="B785" s="3"/>
      <c r="C785" s="5"/>
      <c r="D785" s="4"/>
      <c r="E785" s="5"/>
      <c r="F785" s="21"/>
      <c r="G785" s="6"/>
      <c r="H785" s="5"/>
      <c r="I785" s="5"/>
      <c r="J785" s="5"/>
      <c r="K785" s="5"/>
      <c r="L785" s="22"/>
      <c r="M785" s="8"/>
      <c r="N785" s="5"/>
      <c r="O785" s="5"/>
      <c r="P785" s="23"/>
      <c r="Q785" s="56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</row>
    <row r="786" spans="1:171" x14ac:dyDescent="0.15">
      <c r="A786" s="101"/>
      <c r="B786" s="3"/>
      <c r="C786" s="5"/>
      <c r="D786" s="4"/>
      <c r="E786" s="5"/>
      <c r="F786" s="21"/>
      <c r="G786" s="6"/>
      <c r="H786" s="5"/>
      <c r="I786" s="5"/>
      <c r="J786" s="5"/>
      <c r="K786" s="5"/>
      <c r="L786" s="22"/>
      <c r="M786" s="8"/>
      <c r="N786" s="5"/>
      <c r="O786" s="5"/>
      <c r="P786" s="23"/>
      <c r="Q786" s="56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  <c r="FC786" s="18"/>
      <c r="FD786" s="18"/>
      <c r="FE786" s="18"/>
      <c r="FF786" s="18"/>
      <c r="FG786" s="18"/>
      <c r="FH786" s="18"/>
      <c r="FI786" s="18"/>
      <c r="FJ786" s="18"/>
      <c r="FK786" s="18"/>
      <c r="FL786" s="18"/>
    </row>
    <row r="787" spans="1:171" x14ac:dyDescent="0.15">
      <c r="A787" s="101"/>
      <c r="B787" s="3"/>
      <c r="C787" s="5"/>
      <c r="D787" s="4"/>
      <c r="E787" s="5"/>
      <c r="F787" s="21"/>
      <c r="G787" s="6"/>
      <c r="H787" s="5"/>
      <c r="I787" s="5"/>
      <c r="J787" s="5"/>
      <c r="K787" s="5"/>
      <c r="L787" s="22"/>
      <c r="M787" s="8"/>
      <c r="N787" s="5"/>
      <c r="O787" s="5"/>
      <c r="P787" s="23"/>
      <c r="Q787" s="56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  <c r="EW787" s="18"/>
      <c r="EX787" s="18"/>
      <c r="EY787" s="18"/>
      <c r="EZ787" s="18"/>
      <c r="FA787" s="18"/>
      <c r="FB787" s="18"/>
      <c r="FC787" s="18"/>
      <c r="FD787" s="18"/>
      <c r="FE787" s="18"/>
      <c r="FF787" s="18"/>
      <c r="FG787" s="18"/>
      <c r="FH787" s="18"/>
      <c r="FI787" s="18"/>
      <c r="FJ787" s="18"/>
      <c r="FK787" s="18"/>
      <c r="FL787" s="18"/>
    </row>
    <row r="788" spans="1:171" x14ac:dyDescent="0.15">
      <c r="A788" s="101"/>
      <c r="B788" s="3"/>
      <c r="C788" s="5"/>
      <c r="D788" s="4"/>
      <c r="E788" s="5"/>
      <c r="F788" s="21"/>
      <c r="G788" s="6"/>
      <c r="H788" s="5"/>
      <c r="I788" s="5"/>
      <c r="J788" s="5"/>
      <c r="K788" s="5"/>
      <c r="L788" s="22"/>
      <c r="M788" s="8"/>
      <c r="N788" s="5"/>
      <c r="O788" s="5"/>
      <c r="P788" s="23"/>
      <c r="Q788" s="56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  <c r="EW788" s="18"/>
      <c r="EX788" s="18"/>
      <c r="EY788" s="18"/>
      <c r="EZ788" s="18"/>
      <c r="FA788" s="18"/>
      <c r="FB788" s="18"/>
      <c r="FC788" s="18"/>
      <c r="FD788" s="18"/>
      <c r="FE788" s="18"/>
      <c r="FF788" s="18"/>
      <c r="FG788" s="18"/>
      <c r="FH788" s="18"/>
      <c r="FI788" s="18"/>
      <c r="FJ788" s="18"/>
      <c r="FK788" s="18"/>
      <c r="FL788" s="18"/>
    </row>
    <row r="789" spans="1:171" x14ac:dyDescent="0.15">
      <c r="A789" s="101"/>
      <c r="B789" s="3"/>
      <c r="C789" s="5"/>
      <c r="D789" s="4"/>
      <c r="E789" s="5"/>
      <c r="F789" s="21"/>
      <c r="G789" s="6"/>
      <c r="H789" s="5"/>
      <c r="I789" s="5"/>
      <c r="J789" s="5"/>
      <c r="K789" s="5"/>
      <c r="L789" s="22"/>
      <c r="M789" s="8"/>
      <c r="N789" s="5"/>
      <c r="O789" s="5"/>
      <c r="P789" s="23"/>
      <c r="Q789" s="56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  <c r="EW789" s="18"/>
      <c r="EX789" s="18"/>
      <c r="EY789" s="18"/>
      <c r="EZ789" s="18"/>
      <c r="FA789" s="18"/>
      <c r="FB789" s="18"/>
      <c r="FC789" s="18"/>
      <c r="FD789" s="18"/>
      <c r="FE789" s="18"/>
      <c r="FF789" s="18"/>
      <c r="FG789" s="18"/>
      <c r="FH789" s="18"/>
      <c r="FI789" s="18"/>
      <c r="FJ789" s="18"/>
      <c r="FK789" s="18"/>
      <c r="FL789" s="18"/>
    </row>
    <row r="790" spans="1:171" x14ac:dyDescent="0.15">
      <c r="A790" s="101"/>
      <c r="B790" s="3"/>
      <c r="C790" s="5"/>
      <c r="D790" s="4"/>
      <c r="E790" s="5"/>
      <c r="F790" s="21"/>
      <c r="G790" s="6"/>
      <c r="H790" s="5"/>
      <c r="I790" s="5"/>
      <c r="J790" s="5"/>
      <c r="K790" s="5"/>
      <c r="L790" s="22"/>
      <c r="M790" s="8"/>
      <c r="N790" s="5"/>
      <c r="O790" s="5"/>
      <c r="P790" s="23"/>
      <c r="Q790" s="56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  <c r="EW790" s="18"/>
      <c r="EX790" s="18"/>
      <c r="EY790" s="18"/>
      <c r="EZ790" s="18"/>
      <c r="FA790" s="18"/>
      <c r="FB790" s="18"/>
      <c r="FC790" s="18"/>
      <c r="FD790" s="18"/>
      <c r="FE790" s="18"/>
      <c r="FF790" s="18"/>
      <c r="FG790" s="18"/>
      <c r="FH790" s="18"/>
      <c r="FI790" s="18"/>
      <c r="FJ790" s="18"/>
      <c r="FK790" s="18"/>
      <c r="FL790" s="18"/>
    </row>
    <row r="791" spans="1:171" x14ac:dyDescent="0.15">
      <c r="A791" s="101"/>
      <c r="B791" s="3"/>
      <c r="C791" s="5"/>
      <c r="D791" s="4"/>
      <c r="E791" s="5"/>
      <c r="F791" s="21"/>
      <c r="G791" s="6"/>
      <c r="H791" s="5"/>
      <c r="I791" s="5"/>
      <c r="J791" s="5"/>
      <c r="K791" s="5"/>
      <c r="L791" s="22"/>
      <c r="M791" s="8"/>
      <c r="N791" s="5"/>
      <c r="O791" s="5"/>
      <c r="P791" s="23"/>
      <c r="Q791" s="56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</row>
    <row r="792" spans="1:171" x14ac:dyDescent="0.15">
      <c r="A792" s="101"/>
      <c r="B792" s="3"/>
      <c r="C792" s="5"/>
      <c r="D792" s="4"/>
      <c r="E792" s="5"/>
      <c r="F792" s="21"/>
      <c r="G792" s="6"/>
      <c r="H792" s="5"/>
      <c r="I792" s="5"/>
      <c r="J792" s="5"/>
      <c r="K792" s="5"/>
      <c r="L792" s="22"/>
      <c r="M792" s="8"/>
      <c r="N792" s="5"/>
      <c r="O792" s="5"/>
      <c r="P792" s="23"/>
      <c r="Q792" s="56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</row>
    <row r="793" spans="1:171" x14ac:dyDescent="0.15">
      <c r="A793" s="101"/>
      <c r="B793" s="3"/>
      <c r="C793" s="5"/>
      <c r="D793" s="4"/>
      <c r="E793" s="5"/>
      <c r="F793" s="21"/>
      <c r="G793" s="6"/>
      <c r="H793" s="5"/>
      <c r="I793" s="5"/>
      <c r="J793" s="5"/>
      <c r="K793" s="5"/>
      <c r="L793" s="22"/>
      <c r="M793" s="8"/>
      <c r="N793" s="5"/>
      <c r="O793" s="5"/>
      <c r="P793" s="23"/>
      <c r="Q793" s="56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  <c r="EW793" s="18"/>
      <c r="EX793" s="18"/>
      <c r="EY793" s="18"/>
      <c r="EZ793" s="18"/>
      <c r="FA793" s="18"/>
      <c r="FB793" s="18"/>
      <c r="FC793" s="18"/>
      <c r="FD793" s="18"/>
      <c r="FE793" s="18"/>
      <c r="FF793" s="18"/>
      <c r="FG793" s="18"/>
      <c r="FH793" s="18"/>
      <c r="FI793" s="18"/>
      <c r="FJ793" s="18"/>
      <c r="FK793" s="18"/>
      <c r="FL793" s="18"/>
    </row>
    <row r="794" spans="1:171" x14ac:dyDescent="0.15">
      <c r="A794" s="101"/>
      <c r="B794" s="3"/>
      <c r="C794" s="5"/>
      <c r="D794" s="4"/>
      <c r="E794" s="5"/>
      <c r="F794" s="21"/>
      <c r="G794" s="6"/>
      <c r="H794" s="5"/>
      <c r="I794" s="5"/>
      <c r="J794" s="5"/>
      <c r="K794" s="5"/>
      <c r="L794" s="22"/>
      <c r="M794" s="8"/>
      <c r="N794" s="5"/>
      <c r="O794" s="5"/>
      <c r="P794" s="23"/>
      <c r="Q794" s="56"/>
      <c r="R794" s="10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L794" s="36"/>
      <c r="CM794" s="36"/>
      <c r="CN794" s="36"/>
      <c r="CO794" s="36"/>
      <c r="CP794" s="36"/>
      <c r="CQ794" s="36"/>
      <c r="CR794" s="36"/>
      <c r="CS794" s="36"/>
      <c r="CT794" s="36"/>
      <c r="CU794" s="36"/>
      <c r="CV794" s="36"/>
      <c r="CW794" s="36"/>
      <c r="CX794" s="36"/>
      <c r="CY794" s="36"/>
      <c r="CZ794" s="36"/>
      <c r="DA794" s="36"/>
      <c r="DB794" s="36"/>
      <c r="DC794" s="36"/>
      <c r="DD794" s="36"/>
      <c r="DE794" s="36"/>
      <c r="DF794" s="36"/>
      <c r="DG794" s="36"/>
      <c r="DH794" s="36"/>
      <c r="DI794" s="36"/>
      <c r="DJ794" s="36"/>
      <c r="DK794" s="36"/>
      <c r="DL794" s="36"/>
      <c r="DM794" s="36"/>
      <c r="DN794" s="36"/>
      <c r="DO794" s="36"/>
      <c r="DP794" s="36"/>
      <c r="DQ794" s="36"/>
      <c r="DR794" s="36"/>
      <c r="DS794" s="36"/>
      <c r="DT794" s="36"/>
      <c r="DU794" s="36"/>
      <c r="DV794" s="36"/>
      <c r="DW794" s="36"/>
      <c r="DX794" s="36"/>
      <c r="DY794" s="36"/>
      <c r="DZ794" s="36"/>
      <c r="EA794" s="36"/>
      <c r="EB794" s="36"/>
      <c r="EC794" s="36"/>
      <c r="ED794" s="36"/>
      <c r="EE794" s="36"/>
      <c r="EF794" s="36"/>
      <c r="EG794" s="36"/>
      <c r="EH794" s="36"/>
      <c r="EI794" s="36"/>
      <c r="EJ794" s="36"/>
      <c r="EK794" s="36"/>
      <c r="EL794" s="36"/>
      <c r="EM794" s="36"/>
      <c r="EN794" s="36"/>
      <c r="EO794" s="36"/>
      <c r="EP794" s="36"/>
      <c r="EQ794" s="36"/>
      <c r="ER794" s="36"/>
      <c r="ES794" s="36"/>
      <c r="ET794" s="36"/>
      <c r="EU794" s="36"/>
      <c r="EV794" s="36"/>
      <c r="EW794" s="36"/>
      <c r="EX794" s="36"/>
      <c r="EY794" s="36"/>
      <c r="EZ794" s="36"/>
      <c r="FA794" s="36"/>
      <c r="FB794" s="36"/>
      <c r="FC794" s="36"/>
      <c r="FD794" s="36"/>
      <c r="FE794" s="36"/>
      <c r="FF794" s="36"/>
      <c r="FG794" s="36"/>
      <c r="FH794" s="36"/>
      <c r="FI794" s="36"/>
      <c r="FJ794" s="36"/>
      <c r="FK794" s="36"/>
      <c r="FL794" s="36"/>
      <c r="FM794" s="36"/>
      <c r="FN794" s="36"/>
      <c r="FO794" s="36"/>
    </row>
    <row r="795" spans="1:171" x14ac:dyDescent="0.15">
      <c r="A795" s="101"/>
      <c r="B795" s="3"/>
      <c r="C795" s="5"/>
      <c r="D795" s="4"/>
      <c r="E795" s="5"/>
      <c r="F795" s="21"/>
      <c r="G795" s="6"/>
      <c r="H795" s="5"/>
      <c r="I795" s="5"/>
      <c r="J795" s="5"/>
      <c r="K795" s="5"/>
      <c r="L795" s="22"/>
      <c r="M795" s="8"/>
      <c r="N795" s="5"/>
      <c r="O795" s="5"/>
      <c r="P795" s="23"/>
      <c r="Q795" s="56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  <c r="EW795" s="18"/>
      <c r="EX795" s="18"/>
      <c r="EY795" s="18"/>
      <c r="EZ795" s="18"/>
      <c r="FA795" s="18"/>
      <c r="FB795" s="18"/>
      <c r="FC795" s="18"/>
      <c r="FD795" s="18"/>
      <c r="FE795" s="18"/>
      <c r="FF795" s="18"/>
      <c r="FG795" s="18"/>
      <c r="FH795" s="18"/>
      <c r="FI795" s="18"/>
      <c r="FJ795" s="18"/>
      <c r="FK795" s="18"/>
      <c r="FL795" s="18"/>
    </row>
    <row r="796" spans="1:171" x14ac:dyDescent="0.15">
      <c r="A796" s="101"/>
      <c r="B796" s="3"/>
      <c r="C796" s="5"/>
      <c r="D796" s="4"/>
      <c r="E796" s="5"/>
      <c r="F796" s="21"/>
      <c r="G796" s="6"/>
      <c r="H796" s="5"/>
      <c r="I796" s="5"/>
      <c r="J796" s="5"/>
      <c r="K796" s="5"/>
      <c r="L796" s="22"/>
      <c r="M796" s="8"/>
      <c r="N796" s="5"/>
      <c r="O796" s="5"/>
      <c r="P796" s="23"/>
      <c r="Q796" s="56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  <c r="EW796" s="18"/>
      <c r="EX796" s="18"/>
      <c r="EY796" s="18"/>
      <c r="EZ796" s="18"/>
      <c r="FA796" s="18"/>
      <c r="FB796" s="18"/>
      <c r="FC796" s="18"/>
      <c r="FD796" s="18"/>
      <c r="FE796" s="18"/>
      <c r="FF796" s="18"/>
      <c r="FG796" s="18"/>
      <c r="FH796" s="18"/>
      <c r="FI796" s="18"/>
      <c r="FJ796" s="18"/>
      <c r="FK796" s="18"/>
      <c r="FL796" s="18"/>
    </row>
    <row r="797" spans="1:171" x14ac:dyDescent="0.15">
      <c r="A797" s="101"/>
      <c r="B797" s="3"/>
      <c r="C797" s="5"/>
      <c r="D797" s="4"/>
      <c r="E797" s="5"/>
      <c r="F797" s="21"/>
      <c r="G797" s="6"/>
      <c r="H797" s="5"/>
      <c r="I797" s="5"/>
      <c r="J797" s="5"/>
      <c r="K797" s="5"/>
      <c r="L797" s="22"/>
      <c r="M797" s="8"/>
      <c r="N797" s="5"/>
      <c r="O797" s="5"/>
      <c r="P797" s="23"/>
      <c r="Q797" s="56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  <c r="EW797" s="18"/>
      <c r="EX797" s="18"/>
      <c r="EY797" s="18"/>
      <c r="EZ797" s="18"/>
      <c r="FA797" s="18"/>
      <c r="FB797" s="18"/>
      <c r="FC797" s="18"/>
      <c r="FD797" s="18"/>
      <c r="FE797" s="18"/>
      <c r="FF797" s="18"/>
      <c r="FG797" s="18"/>
      <c r="FH797" s="18"/>
      <c r="FI797" s="18"/>
      <c r="FJ797" s="18"/>
      <c r="FK797" s="18"/>
      <c r="FL797" s="18"/>
    </row>
    <row r="798" spans="1:171" x14ac:dyDescent="0.15">
      <c r="A798" s="101"/>
      <c r="B798" s="3"/>
      <c r="C798" s="5"/>
      <c r="D798" s="4"/>
      <c r="E798" s="5"/>
      <c r="F798" s="21"/>
      <c r="G798" s="6"/>
      <c r="H798" s="5"/>
      <c r="I798" s="5"/>
      <c r="J798" s="5"/>
      <c r="K798" s="5"/>
      <c r="L798" s="22"/>
      <c r="M798" s="8"/>
      <c r="N798" s="5"/>
      <c r="O798" s="5"/>
      <c r="P798" s="23"/>
      <c r="Q798" s="56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  <c r="EW798" s="18"/>
      <c r="EX798" s="18"/>
      <c r="EY798" s="18"/>
      <c r="EZ798" s="18"/>
      <c r="FA798" s="18"/>
      <c r="FB798" s="18"/>
      <c r="FC798" s="18"/>
      <c r="FD798" s="18"/>
      <c r="FE798" s="18"/>
      <c r="FF798" s="18"/>
      <c r="FG798" s="18"/>
      <c r="FH798" s="18"/>
      <c r="FI798" s="18"/>
      <c r="FJ798" s="18"/>
      <c r="FK798" s="18"/>
      <c r="FL798" s="18"/>
    </row>
    <row r="799" spans="1:171" x14ac:dyDescent="0.15">
      <c r="A799" s="101"/>
      <c r="B799" s="3"/>
      <c r="C799" s="5"/>
      <c r="D799" s="4"/>
      <c r="E799" s="5"/>
      <c r="F799" s="21"/>
      <c r="G799" s="6"/>
      <c r="H799" s="5"/>
      <c r="I799" s="5"/>
      <c r="J799" s="5"/>
      <c r="K799" s="5"/>
      <c r="L799" s="22"/>
      <c r="M799" s="8"/>
      <c r="N799" s="5"/>
      <c r="O799" s="5"/>
      <c r="P799" s="23"/>
      <c r="Q799" s="56"/>
      <c r="R799" s="52"/>
      <c r="S799" s="35" t="s">
        <v>63</v>
      </c>
      <c r="T799" s="35" t="s">
        <v>9</v>
      </c>
      <c r="U799" s="35" t="s">
        <v>9</v>
      </c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  <c r="FC799" s="18"/>
      <c r="FD799" s="18"/>
      <c r="FE799" s="18"/>
      <c r="FF799" s="18"/>
      <c r="FG799" s="18"/>
      <c r="FH799" s="18"/>
      <c r="FI799" s="18"/>
      <c r="FJ799" s="18"/>
      <c r="FK799" s="18"/>
      <c r="FL799" s="18"/>
    </row>
    <row r="800" spans="1:171" x14ac:dyDescent="0.15">
      <c r="A800" s="101"/>
      <c r="B800" s="3"/>
      <c r="C800" s="5"/>
      <c r="D800" s="4"/>
      <c r="E800" s="5"/>
      <c r="F800" s="21"/>
      <c r="G800" s="6"/>
      <c r="H800" s="5"/>
      <c r="I800" s="5"/>
      <c r="J800" s="5"/>
      <c r="K800" s="5"/>
      <c r="L800" s="22"/>
      <c r="M800" s="8"/>
      <c r="N800" s="5"/>
      <c r="O800" s="5"/>
      <c r="P800" s="23"/>
      <c r="Q800" s="56"/>
      <c r="R800" s="47"/>
      <c r="S800" s="53">
        <v>37721000</v>
      </c>
      <c r="T800" s="53">
        <f>(S800-R800)</f>
        <v>37721000</v>
      </c>
      <c r="U800" s="50">
        <f>TRUNC(T800/181900,6)</f>
        <v>207.37218200000001</v>
      </c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  <c r="EW800" s="18"/>
      <c r="EX800" s="18"/>
      <c r="EY800" s="18"/>
      <c r="EZ800" s="18"/>
      <c r="FA800" s="18"/>
      <c r="FB800" s="18"/>
      <c r="FC800" s="18"/>
      <c r="FD800" s="18"/>
      <c r="FE800" s="18"/>
      <c r="FF800" s="18"/>
      <c r="FG800" s="18"/>
      <c r="FH800" s="18"/>
      <c r="FI800" s="18"/>
      <c r="FJ800" s="18"/>
      <c r="FK800" s="18"/>
      <c r="FL800" s="18"/>
    </row>
    <row r="801" spans="1:168" x14ac:dyDescent="0.15">
      <c r="A801" s="101"/>
      <c r="B801" s="3"/>
      <c r="C801" s="5"/>
      <c r="D801" s="4"/>
      <c r="E801" s="5"/>
      <c r="F801" s="21"/>
      <c r="G801" s="6"/>
      <c r="H801" s="5"/>
      <c r="I801" s="5"/>
      <c r="J801" s="5"/>
      <c r="K801" s="5"/>
      <c r="L801" s="22"/>
      <c r="M801" s="8"/>
      <c r="N801" s="5"/>
      <c r="O801" s="5"/>
      <c r="P801" s="23"/>
      <c r="Q801" s="56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  <c r="FF801" s="18"/>
      <c r="FG801" s="18"/>
      <c r="FH801" s="18"/>
      <c r="FI801" s="18"/>
      <c r="FJ801" s="18"/>
      <c r="FK801" s="18"/>
      <c r="FL801" s="18"/>
    </row>
    <row r="802" spans="1:168" x14ac:dyDescent="0.15">
      <c r="A802" s="101"/>
      <c r="B802" s="3"/>
      <c r="C802" s="5"/>
      <c r="D802" s="4"/>
      <c r="E802" s="5"/>
      <c r="F802" s="21"/>
      <c r="G802" s="6"/>
      <c r="H802" s="5"/>
      <c r="I802" s="5"/>
      <c r="J802" s="5"/>
      <c r="K802" s="5"/>
      <c r="L802" s="22"/>
      <c r="M802" s="8"/>
      <c r="N802" s="5"/>
      <c r="O802" s="5"/>
      <c r="P802" s="23"/>
      <c r="Q802" s="56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  <c r="EW802" s="18"/>
      <c r="EX802" s="18"/>
      <c r="EY802" s="18"/>
      <c r="EZ802" s="18"/>
      <c r="FA802" s="18"/>
      <c r="FB802" s="18"/>
      <c r="FC802" s="18"/>
      <c r="FD802" s="18"/>
      <c r="FE802" s="18"/>
      <c r="FF802" s="18"/>
      <c r="FG802" s="18"/>
      <c r="FH802" s="18"/>
      <c r="FI802" s="18"/>
      <c r="FJ802" s="18"/>
      <c r="FK802" s="18"/>
      <c r="FL802" s="18"/>
    </row>
    <row r="803" spans="1:168" x14ac:dyDescent="0.15">
      <c r="A803" s="101"/>
      <c r="B803" s="3"/>
      <c r="C803" s="5"/>
      <c r="D803" s="4"/>
      <c r="E803" s="5"/>
      <c r="F803" s="21"/>
      <c r="G803" s="6"/>
      <c r="H803" s="5"/>
      <c r="I803" s="5"/>
      <c r="J803" s="5"/>
      <c r="K803" s="5"/>
      <c r="L803" s="22"/>
      <c r="M803" s="8"/>
      <c r="N803" s="5"/>
      <c r="O803" s="5"/>
      <c r="P803" s="23"/>
      <c r="Q803" s="56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  <c r="EW803" s="18"/>
      <c r="EX803" s="18"/>
      <c r="EY803" s="18"/>
      <c r="EZ803" s="18"/>
      <c r="FA803" s="18"/>
      <c r="FB803" s="18"/>
      <c r="FC803" s="18"/>
      <c r="FD803" s="18"/>
      <c r="FE803" s="18"/>
      <c r="FF803" s="18"/>
      <c r="FG803" s="18"/>
      <c r="FH803" s="18"/>
      <c r="FI803" s="18"/>
      <c r="FJ803" s="18"/>
      <c r="FK803" s="18"/>
      <c r="FL803" s="18"/>
    </row>
    <row r="804" spans="1:168" x14ac:dyDescent="0.15">
      <c r="A804" s="101"/>
      <c r="B804" s="3"/>
      <c r="C804" s="5"/>
      <c r="D804" s="4"/>
      <c r="E804" s="5"/>
      <c r="F804" s="21"/>
      <c r="G804" s="6"/>
      <c r="H804" s="5"/>
      <c r="I804" s="5"/>
      <c r="J804" s="5"/>
      <c r="K804" s="5"/>
      <c r="L804" s="22"/>
      <c r="M804" s="8"/>
      <c r="N804" s="5"/>
      <c r="O804" s="5"/>
      <c r="P804" s="23"/>
      <c r="Q804" s="56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  <c r="EW804" s="18"/>
      <c r="EX804" s="18"/>
      <c r="EY804" s="18"/>
      <c r="EZ804" s="18"/>
      <c r="FA804" s="18"/>
      <c r="FB804" s="18"/>
      <c r="FC804" s="18"/>
      <c r="FD804" s="18"/>
      <c r="FE804" s="18"/>
      <c r="FF804" s="18"/>
      <c r="FG804" s="18"/>
      <c r="FH804" s="18"/>
      <c r="FI804" s="18"/>
      <c r="FJ804" s="18"/>
      <c r="FK804" s="18"/>
      <c r="FL804" s="18"/>
    </row>
    <row r="805" spans="1:168" x14ac:dyDescent="0.15">
      <c r="A805" s="101"/>
      <c r="B805" s="3"/>
      <c r="C805" s="5"/>
      <c r="D805" s="4"/>
      <c r="E805" s="5"/>
      <c r="F805" s="21"/>
      <c r="G805" s="6"/>
      <c r="H805" s="5"/>
      <c r="I805" s="5"/>
      <c r="J805" s="5"/>
      <c r="K805" s="5"/>
      <c r="L805" s="22"/>
      <c r="M805" s="8"/>
      <c r="N805" s="5"/>
      <c r="O805" s="5"/>
      <c r="P805" s="23"/>
      <c r="Q805" s="56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  <c r="EW805" s="18"/>
      <c r="EX805" s="18"/>
      <c r="EY805" s="18"/>
      <c r="EZ805" s="18"/>
      <c r="FA805" s="18"/>
      <c r="FB805" s="18"/>
      <c r="FC805" s="18"/>
      <c r="FD805" s="18"/>
      <c r="FE805" s="18"/>
      <c r="FF805" s="18"/>
      <c r="FG805" s="18"/>
      <c r="FH805" s="18"/>
      <c r="FI805" s="18"/>
      <c r="FJ805" s="18"/>
      <c r="FK805" s="18"/>
      <c r="FL805" s="18"/>
    </row>
    <row r="806" spans="1:168" x14ac:dyDescent="0.15">
      <c r="A806" s="101"/>
      <c r="B806" s="3"/>
      <c r="C806" s="5"/>
      <c r="D806" s="4"/>
      <c r="E806" s="5"/>
      <c r="F806" s="21"/>
      <c r="G806" s="6"/>
      <c r="H806" s="5"/>
      <c r="I806" s="5"/>
      <c r="J806" s="5"/>
      <c r="K806" s="5"/>
      <c r="L806" s="22"/>
      <c r="M806" s="8"/>
      <c r="N806" s="5"/>
      <c r="O806" s="5"/>
      <c r="P806" s="23"/>
      <c r="Q806" s="56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  <c r="EW806" s="18"/>
      <c r="EX806" s="18"/>
      <c r="EY806" s="18"/>
      <c r="EZ806" s="18"/>
      <c r="FA806" s="18"/>
      <c r="FB806" s="18"/>
      <c r="FC806" s="18"/>
      <c r="FD806" s="18"/>
      <c r="FE806" s="18"/>
      <c r="FF806" s="18"/>
      <c r="FG806" s="18"/>
      <c r="FH806" s="18"/>
      <c r="FI806" s="18"/>
      <c r="FJ806" s="18"/>
      <c r="FK806" s="18"/>
      <c r="FL806" s="18"/>
    </row>
    <row r="807" spans="1:168" x14ac:dyDescent="0.15">
      <c r="A807" s="101"/>
      <c r="B807" s="3"/>
      <c r="C807" s="5"/>
      <c r="D807" s="4"/>
      <c r="E807" s="5"/>
      <c r="F807" s="21"/>
      <c r="G807" s="6"/>
      <c r="H807" s="5"/>
      <c r="I807" s="5"/>
      <c r="J807" s="5"/>
      <c r="K807" s="5"/>
      <c r="L807" s="22"/>
      <c r="M807" s="8"/>
      <c r="N807" s="5"/>
      <c r="O807" s="5"/>
      <c r="P807" s="23"/>
      <c r="Q807" s="56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  <c r="EW807" s="18"/>
      <c r="EX807" s="18"/>
      <c r="EY807" s="18"/>
      <c r="EZ807" s="18"/>
      <c r="FA807" s="18"/>
      <c r="FB807" s="18"/>
      <c r="FC807" s="18"/>
      <c r="FD807" s="18"/>
      <c r="FE807" s="18"/>
      <c r="FF807" s="18"/>
      <c r="FG807" s="18"/>
      <c r="FH807" s="18"/>
      <c r="FI807" s="18"/>
      <c r="FJ807" s="18"/>
      <c r="FK807" s="18"/>
      <c r="FL807" s="18"/>
    </row>
    <row r="808" spans="1:168" x14ac:dyDescent="0.15">
      <c r="A808" s="101"/>
      <c r="B808" s="3"/>
      <c r="C808" s="5"/>
      <c r="D808" s="4"/>
      <c r="E808" s="5"/>
      <c r="F808" s="21"/>
      <c r="G808" s="6"/>
      <c r="H808" s="5"/>
      <c r="I808" s="5"/>
      <c r="J808" s="5"/>
      <c r="K808" s="5"/>
      <c r="L808" s="22"/>
      <c r="M808" s="8"/>
      <c r="N808" s="5"/>
      <c r="O808" s="5"/>
      <c r="P808" s="23"/>
      <c r="Q808" s="56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  <c r="EW808" s="18"/>
      <c r="EX808" s="18"/>
      <c r="EY808" s="18"/>
      <c r="EZ808" s="18"/>
      <c r="FA808" s="18"/>
      <c r="FB808" s="18"/>
      <c r="FC808" s="18"/>
      <c r="FD808" s="18"/>
      <c r="FE808" s="18"/>
      <c r="FF808" s="18"/>
      <c r="FG808" s="18"/>
      <c r="FH808" s="18"/>
      <c r="FI808" s="18"/>
      <c r="FJ808" s="18"/>
      <c r="FK808" s="18"/>
      <c r="FL808" s="18"/>
    </row>
    <row r="809" spans="1:168" x14ac:dyDescent="0.15">
      <c r="A809" s="101"/>
      <c r="B809" s="3"/>
      <c r="C809" s="5"/>
      <c r="D809" s="4"/>
      <c r="E809" s="5"/>
      <c r="F809" s="21"/>
      <c r="G809" s="6"/>
      <c r="H809" s="5"/>
      <c r="I809" s="5"/>
      <c r="J809" s="5"/>
      <c r="K809" s="5"/>
      <c r="L809" s="22"/>
      <c r="M809" s="8"/>
      <c r="N809" s="5"/>
      <c r="O809" s="5"/>
      <c r="P809" s="23"/>
      <c r="Q809" s="56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  <c r="EW809" s="18"/>
      <c r="EX809" s="18"/>
      <c r="EY809" s="18"/>
      <c r="EZ809" s="18"/>
      <c r="FA809" s="18"/>
      <c r="FB809" s="18"/>
      <c r="FC809" s="18"/>
      <c r="FD809" s="18"/>
      <c r="FE809" s="18"/>
      <c r="FF809" s="18"/>
      <c r="FG809" s="18"/>
      <c r="FH809" s="18"/>
      <c r="FI809" s="18"/>
      <c r="FJ809" s="18"/>
      <c r="FK809" s="18"/>
      <c r="FL809" s="18"/>
    </row>
    <row r="810" spans="1:168" x14ac:dyDescent="0.15">
      <c r="A810" s="101"/>
      <c r="B810" s="3"/>
      <c r="C810" s="5"/>
      <c r="D810" s="4"/>
      <c r="E810" s="5"/>
      <c r="F810" s="21"/>
      <c r="G810" s="6"/>
      <c r="H810" s="5"/>
      <c r="I810" s="5"/>
      <c r="J810" s="5"/>
      <c r="K810" s="5"/>
      <c r="L810" s="22"/>
      <c r="M810" s="8"/>
      <c r="N810" s="5"/>
      <c r="O810" s="5"/>
      <c r="P810" s="23"/>
      <c r="Q810" s="56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  <c r="EW810" s="18"/>
      <c r="EX810" s="18"/>
      <c r="EY810" s="18"/>
      <c r="EZ810" s="18"/>
      <c r="FA810" s="18"/>
      <c r="FB810" s="18"/>
      <c r="FC810" s="18"/>
      <c r="FD810" s="18"/>
      <c r="FE810" s="18"/>
      <c r="FF810" s="18"/>
      <c r="FG810" s="18"/>
      <c r="FH810" s="18"/>
      <c r="FI810" s="18"/>
      <c r="FJ810" s="18"/>
      <c r="FK810" s="18"/>
      <c r="FL810" s="18"/>
    </row>
    <row r="811" spans="1:168" x14ac:dyDescent="0.15">
      <c r="A811" s="101"/>
      <c r="B811" s="3"/>
      <c r="C811" s="5"/>
      <c r="D811" s="4"/>
      <c r="E811" s="5"/>
      <c r="F811" s="21"/>
      <c r="G811" s="6"/>
      <c r="H811" s="5"/>
      <c r="I811" s="5"/>
      <c r="J811" s="5"/>
      <c r="K811" s="5"/>
      <c r="L811" s="22"/>
      <c r="M811" s="8"/>
      <c r="N811" s="5"/>
      <c r="O811" s="5"/>
      <c r="P811" s="23"/>
      <c r="Q811" s="56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  <c r="FC811" s="18"/>
      <c r="FD811" s="18"/>
      <c r="FE811" s="18"/>
      <c r="FF811" s="18"/>
      <c r="FG811" s="18"/>
      <c r="FH811" s="18"/>
      <c r="FI811" s="18"/>
      <c r="FJ811" s="18"/>
      <c r="FK811" s="18"/>
      <c r="FL811" s="18"/>
    </row>
    <row r="812" spans="1:168" x14ac:dyDescent="0.15">
      <c r="A812" s="101"/>
      <c r="B812" s="3"/>
      <c r="C812" s="5"/>
      <c r="D812" s="4"/>
      <c r="E812" s="5"/>
      <c r="F812" s="21"/>
      <c r="G812" s="6"/>
      <c r="H812" s="5"/>
      <c r="I812" s="5"/>
      <c r="J812" s="5"/>
      <c r="K812" s="5"/>
      <c r="L812" s="22"/>
      <c r="M812" s="8"/>
      <c r="N812" s="5"/>
      <c r="O812" s="5"/>
      <c r="P812" s="23"/>
      <c r="Q812" s="56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  <c r="EW812" s="18"/>
      <c r="EX812" s="18"/>
      <c r="EY812" s="18"/>
      <c r="EZ812" s="18"/>
      <c r="FA812" s="18"/>
      <c r="FB812" s="18"/>
      <c r="FC812" s="18"/>
      <c r="FD812" s="18"/>
      <c r="FE812" s="18"/>
      <c r="FF812" s="18"/>
      <c r="FG812" s="18"/>
      <c r="FH812" s="18"/>
      <c r="FI812" s="18"/>
      <c r="FJ812" s="18"/>
      <c r="FK812" s="18"/>
      <c r="FL812" s="18"/>
    </row>
    <row r="813" spans="1:168" x14ac:dyDescent="0.15">
      <c r="A813" s="101"/>
      <c r="B813" s="3"/>
      <c r="C813" s="5"/>
      <c r="D813" s="4"/>
      <c r="E813" s="5"/>
      <c r="F813" s="21"/>
      <c r="G813" s="6"/>
      <c r="H813" s="5"/>
      <c r="I813" s="5"/>
      <c r="J813" s="5"/>
      <c r="K813" s="5"/>
      <c r="L813" s="22"/>
      <c r="M813" s="8"/>
      <c r="N813" s="5"/>
      <c r="O813" s="5"/>
      <c r="P813" s="23"/>
      <c r="Q813" s="56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  <c r="EW813" s="18"/>
      <c r="EX813" s="18"/>
      <c r="EY813" s="18"/>
      <c r="EZ813" s="18"/>
      <c r="FA813" s="18"/>
      <c r="FB813" s="18"/>
      <c r="FC813" s="18"/>
      <c r="FD813" s="18"/>
      <c r="FE813" s="18"/>
      <c r="FF813" s="18"/>
      <c r="FG813" s="18"/>
      <c r="FH813" s="18"/>
      <c r="FI813" s="18"/>
      <c r="FJ813" s="18"/>
      <c r="FK813" s="18"/>
      <c r="FL813" s="18"/>
    </row>
    <row r="814" spans="1:168" x14ac:dyDescent="0.15">
      <c r="A814" s="101"/>
      <c r="B814" s="3"/>
      <c r="C814" s="5"/>
      <c r="D814" s="4"/>
      <c r="E814" s="5"/>
      <c r="F814" s="21"/>
      <c r="G814" s="6"/>
      <c r="H814" s="5"/>
      <c r="I814" s="5"/>
      <c r="J814" s="5"/>
      <c r="K814" s="5"/>
      <c r="L814" s="22"/>
      <c r="M814" s="8"/>
      <c r="N814" s="5"/>
      <c r="O814" s="5"/>
      <c r="P814" s="23"/>
      <c r="Q814" s="56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  <c r="EW814" s="18"/>
      <c r="EX814" s="18"/>
      <c r="EY814" s="18"/>
      <c r="EZ814" s="18"/>
      <c r="FA814" s="18"/>
      <c r="FB814" s="18"/>
      <c r="FC814" s="18"/>
      <c r="FD814" s="18"/>
      <c r="FE814" s="18"/>
      <c r="FF814" s="18"/>
      <c r="FG814" s="18"/>
      <c r="FH814" s="18"/>
      <c r="FI814" s="18"/>
      <c r="FJ814" s="18"/>
      <c r="FK814" s="18"/>
      <c r="FL814" s="18"/>
    </row>
    <row r="815" spans="1:168" x14ac:dyDescent="0.15">
      <c r="A815" s="101"/>
      <c r="B815" s="3"/>
      <c r="C815" s="5"/>
      <c r="D815" s="4"/>
      <c r="E815" s="5"/>
      <c r="F815" s="21"/>
      <c r="G815" s="6"/>
      <c r="H815" s="5"/>
      <c r="I815" s="5"/>
      <c r="J815" s="5"/>
      <c r="K815" s="5"/>
      <c r="L815" s="22"/>
      <c r="M815" s="8"/>
      <c r="N815" s="5"/>
      <c r="O815" s="5"/>
      <c r="P815" s="23"/>
      <c r="Q815" s="56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  <c r="EW815" s="18"/>
      <c r="EX815" s="18"/>
      <c r="EY815" s="18"/>
      <c r="EZ815" s="18"/>
      <c r="FA815" s="18"/>
      <c r="FB815" s="18"/>
      <c r="FC815" s="18"/>
      <c r="FD815" s="18"/>
      <c r="FE815" s="18"/>
      <c r="FF815" s="18"/>
      <c r="FG815" s="18"/>
      <c r="FH815" s="18"/>
      <c r="FI815" s="18"/>
      <c r="FJ815" s="18"/>
      <c r="FK815" s="18"/>
      <c r="FL815" s="18"/>
    </row>
    <row r="816" spans="1:168" x14ac:dyDescent="0.15">
      <c r="A816" s="101"/>
      <c r="B816" s="3"/>
      <c r="C816" s="5"/>
      <c r="D816" s="4"/>
      <c r="E816" s="5"/>
      <c r="F816" s="21"/>
      <c r="G816" s="6"/>
      <c r="H816" s="5"/>
      <c r="I816" s="5"/>
      <c r="J816" s="5"/>
      <c r="K816" s="5"/>
      <c r="L816" s="22"/>
      <c r="M816" s="8"/>
      <c r="N816" s="5"/>
      <c r="O816" s="5"/>
      <c r="P816" s="23"/>
      <c r="Q816" s="56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  <c r="EW816" s="18"/>
      <c r="EX816" s="18"/>
      <c r="EY816" s="18"/>
      <c r="EZ816" s="18"/>
      <c r="FA816" s="18"/>
      <c r="FB816" s="18"/>
      <c r="FC816" s="18"/>
      <c r="FD816" s="18"/>
      <c r="FE816" s="18"/>
      <c r="FF816" s="18"/>
      <c r="FG816" s="18"/>
      <c r="FH816" s="18"/>
      <c r="FI816" s="18"/>
      <c r="FJ816" s="18"/>
      <c r="FK816" s="18"/>
      <c r="FL816" s="18"/>
    </row>
    <row r="817" spans="1:168" x14ac:dyDescent="0.15">
      <c r="A817" s="101"/>
      <c r="B817" s="3"/>
      <c r="C817" s="5"/>
      <c r="D817" s="4"/>
      <c r="E817" s="5"/>
      <c r="F817" s="21"/>
      <c r="G817" s="6"/>
      <c r="H817" s="5"/>
      <c r="I817" s="5"/>
      <c r="J817" s="5"/>
      <c r="K817" s="5"/>
      <c r="L817" s="22"/>
      <c r="M817" s="8"/>
      <c r="N817" s="5"/>
      <c r="O817" s="5"/>
      <c r="P817" s="23"/>
      <c r="Q817" s="56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  <c r="EW817" s="18"/>
      <c r="EX817" s="18"/>
      <c r="EY817" s="18"/>
      <c r="EZ817" s="18"/>
      <c r="FA817" s="18"/>
      <c r="FB817" s="18"/>
      <c r="FC817" s="18"/>
      <c r="FD817" s="18"/>
      <c r="FE817" s="18"/>
      <c r="FF817" s="18"/>
      <c r="FG817" s="18"/>
      <c r="FH817" s="18"/>
      <c r="FI817" s="18"/>
      <c r="FJ817" s="18"/>
      <c r="FK817" s="18"/>
      <c r="FL817" s="18"/>
    </row>
    <row r="818" spans="1:168" x14ac:dyDescent="0.15">
      <c r="A818" s="101"/>
      <c r="B818" s="3"/>
      <c r="C818" s="5"/>
      <c r="D818" s="4"/>
      <c r="E818" s="5"/>
      <c r="F818" s="21"/>
      <c r="G818" s="6"/>
      <c r="H818" s="5"/>
      <c r="I818" s="5"/>
      <c r="J818" s="5"/>
      <c r="K818" s="5"/>
      <c r="L818" s="22"/>
      <c r="M818" s="8"/>
      <c r="N818" s="5"/>
      <c r="O818" s="5"/>
      <c r="P818" s="23"/>
      <c r="Q818" s="56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  <c r="EW818" s="18"/>
      <c r="EX818" s="18"/>
      <c r="EY818" s="18"/>
      <c r="EZ818" s="18"/>
      <c r="FA818" s="18"/>
      <c r="FB818" s="18"/>
      <c r="FC818" s="18"/>
      <c r="FD818" s="18"/>
      <c r="FE818" s="18"/>
      <c r="FF818" s="18"/>
      <c r="FG818" s="18"/>
      <c r="FH818" s="18"/>
      <c r="FI818" s="18"/>
      <c r="FJ818" s="18"/>
      <c r="FK818" s="18"/>
      <c r="FL818" s="18"/>
    </row>
    <row r="819" spans="1:168" x14ac:dyDescent="0.15">
      <c r="A819" s="101"/>
      <c r="B819" s="3"/>
      <c r="C819" s="5"/>
      <c r="D819" s="4"/>
      <c r="E819" s="5"/>
      <c r="F819" s="21"/>
      <c r="G819" s="6"/>
      <c r="H819" s="5"/>
      <c r="I819" s="5"/>
      <c r="J819" s="5"/>
      <c r="K819" s="5"/>
      <c r="L819" s="22"/>
      <c r="M819" s="8"/>
      <c r="N819" s="5"/>
      <c r="O819" s="5"/>
      <c r="P819" s="23"/>
      <c r="Q819" s="56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  <c r="EW819" s="18"/>
      <c r="EX819" s="18"/>
      <c r="EY819" s="18"/>
      <c r="EZ819" s="18"/>
      <c r="FA819" s="18"/>
      <c r="FB819" s="18"/>
      <c r="FC819" s="18"/>
      <c r="FD819" s="18"/>
      <c r="FE819" s="18"/>
      <c r="FF819" s="18"/>
      <c r="FG819" s="18"/>
      <c r="FH819" s="18"/>
      <c r="FI819" s="18"/>
      <c r="FJ819" s="18"/>
      <c r="FK819" s="18"/>
      <c r="FL819" s="18"/>
    </row>
    <row r="820" spans="1:168" x14ac:dyDescent="0.15">
      <c r="A820" s="101"/>
      <c r="B820" s="3"/>
      <c r="C820" s="5"/>
      <c r="D820" s="4"/>
      <c r="E820" s="5"/>
      <c r="F820" s="21"/>
      <c r="G820" s="6"/>
      <c r="H820" s="5"/>
      <c r="I820" s="5"/>
      <c r="J820" s="5"/>
      <c r="K820" s="5"/>
      <c r="L820" s="22"/>
      <c r="M820" s="8"/>
      <c r="N820" s="5"/>
      <c r="O820" s="5"/>
      <c r="P820" s="23"/>
      <c r="Q820" s="56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  <c r="EW820" s="18"/>
      <c r="EX820" s="18"/>
      <c r="EY820" s="18"/>
      <c r="EZ820" s="18"/>
      <c r="FA820" s="18"/>
      <c r="FB820" s="18"/>
      <c r="FC820" s="18"/>
      <c r="FD820" s="18"/>
      <c r="FE820" s="18"/>
      <c r="FF820" s="18"/>
      <c r="FG820" s="18"/>
      <c r="FH820" s="18"/>
      <c r="FI820" s="18"/>
      <c r="FJ820" s="18"/>
      <c r="FK820" s="18"/>
      <c r="FL820" s="18"/>
    </row>
    <row r="821" spans="1:168" x14ac:dyDescent="0.15">
      <c r="A821" s="101"/>
      <c r="B821" s="3"/>
      <c r="C821" s="5"/>
      <c r="D821" s="4"/>
      <c r="E821" s="5"/>
      <c r="F821" s="21"/>
      <c r="G821" s="6"/>
      <c r="H821" s="5"/>
      <c r="I821" s="5"/>
      <c r="J821" s="5"/>
      <c r="K821" s="5"/>
      <c r="L821" s="22"/>
      <c r="M821" s="8"/>
      <c r="N821" s="5"/>
      <c r="O821" s="5"/>
      <c r="P821" s="23"/>
      <c r="Q821" s="56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  <c r="EW821" s="18"/>
      <c r="EX821" s="18"/>
      <c r="EY821" s="18"/>
      <c r="EZ821" s="18"/>
      <c r="FA821" s="18"/>
      <c r="FB821" s="18"/>
      <c r="FC821" s="18"/>
      <c r="FD821" s="18"/>
      <c r="FE821" s="18"/>
      <c r="FF821" s="18"/>
      <c r="FG821" s="18"/>
      <c r="FH821" s="18"/>
      <c r="FI821" s="18"/>
      <c r="FJ821" s="18"/>
      <c r="FK821" s="18"/>
      <c r="FL821" s="18"/>
    </row>
    <row r="822" spans="1:168" x14ac:dyDescent="0.15">
      <c r="A822" s="101"/>
      <c r="B822" s="3"/>
      <c r="C822" s="5"/>
      <c r="D822" s="4"/>
      <c r="E822" s="5"/>
      <c r="F822" s="21"/>
      <c r="G822" s="6"/>
      <c r="H822" s="5"/>
      <c r="I822" s="5"/>
      <c r="J822" s="5"/>
      <c r="K822" s="5"/>
      <c r="L822" s="22"/>
      <c r="M822" s="8"/>
      <c r="N822" s="5"/>
      <c r="O822" s="5"/>
      <c r="P822" s="23"/>
      <c r="Q822" s="56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  <c r="EW822" s="18"/>
      <c r="EX822" s="18"/>
      <c r="EY822" s="18"/>
      <c r="EZ822" s="18"/>
      <c r="FA822" s="18"/>
      <c r="FB822" s="18"/>
      <c r="FC822" s="18"/>
      <c r="FD822" s="18"/>
      <c r="FE822" s="18"/>
      <c r="FF822" s="18"/>
      <c r="FG822" s="18"/>
      <c r="FH822" s="18"/>
      <c r="FI822" s="18"/>
      <c r="FJ822" s="18"/>
      <c r="FK822" s="18"/>
      <c r="FL822" s="18"/>
    </row>
    <row r="823" spans="1:168" x14ac:dyDescent="0.15">
      <c r="A823" s="101"/>
      <c r="B823" s="3"/>
      <c r="C823" s="5"/>
      <c r="D823" s="4"/>
      <c r="E823" s="5"/>
      <c r="F823" s="21"/>
      <c r="G823" s="6"/>
      <c r="H823" s="5"/>
      <c r="I823" s="5"/>
      <c r="J823" s="5"/>
      <c r="K823" s="5"/>
      <c r="L823" s="22"/>
      <c r="M823" s="8"/>
      <c r="N823" s="5"/>
      <c r="O823" s="5"/>
      <c r="P823" s="23"/>
      <c r="Q823" s="56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  <c r="EW823" s="18"/>
      <c r="EX823" s="18"/>
      <c r="EY823" s="18"/>
      <c r="EZ823" s="18"/>
      <c r="FA823" s="18"/>
      <c r="FB823" s="18"/>
      <c r="FC823" s="18"/>
      <c r="FD823" s="18"/>
      <c r="FE823" s="18"/>
      <c r="FF823" s="18"/>
      <c r="FG823" s="18"/>
      <c r="FH823" s="18"/>
      <c r="FI823" s="18"/>
      <c r="FJ823" s="18"/>
      <c r="FK823" s="18"/>
      <c r="FL823" s="18"/>
    </row>
    <row r="824" spans="1:168" x14ac:dyDescent="0.15">
      <c r="A824" s="101"/>
      <c r="B824" s="3"/>
      <c r="C824" s="5"/>
      <c r="D824" s="4"/>
      <c r="E824" s="5"/>
      <c r="F824" s="21"/>
      <c r="G824" s="6"/>
      <c r="H824" s="5"/>
      <c r="I824" s="5"/>
      <c r="J824" s="5"/>
      <c r="K824" s="5"/>
      <c r="L824" s="22"/>
      <c r="M824" s="8"/>
      <c r="N824" s="5"/>
      <c r="O824" s="5"/>
      <c r="P824" s="23"/>
      <c r="Q824" s="56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  <c r="EW824" s="18"/>
      <c r="EX824" s="18"/>
      <c r="EY824" s="18"/>
      <c r="EZ824" s="18"/>
      <c r="FA824" s="18"/>
      <c r="FB824" s="18"/>
      <c r="FC824" s="18"/>
      <c r="FD824" s="18"/>
      <c r="FE824" s="18"/>
      <c r="FF824" s="18"/>
      <c r="FG824" s="18"/>
      <c r="FH824" s="18"/>
      <c r="FI824" s="18"/>
      <c r="FJ824" s="18"/>
      <c r="FK824" s="18"/>
      <c r="FL824" s="18"/>
    </row>
    <row r="825" spans="1:168" x14ac:dyDescent="0.15">
      <c r="A825" s="101"/>
      <c r="B825" s="3"/>
      <c r="C825" s="5"/>
      <c r="D825" s="4"/>
      <c r="E825" s="5"/>
      <c r="F825" s="21"/>
      <c r="G825" s="6"/>
      <c r="H825" s="5"/>
      <c r="I825" s="5"/>
      <c r="J825" s="5"/>
      <c r="K825" s="5"/>
      <c r="L825" s="22"/>
      <c r="M825" s="8"/>
      <c r="N825" s="5"/>
      <c r="O825" s="5"/>
      <c r="P825" s="23"/>
      <c r="Q825" s="56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  <c r="EW825" s="18"/>
      <c r="EX825" s="18"/>
      <c r="EY825" s="18"/>
      <c r="EZ825" s="18"/>
      <c r="FA825" s="18"/>
      <c r="FB825" s="18"/>
      <c r="FC825" s="18"/>
      <c r="FD825" s="18"/>
      <c r="FE825" s="18"/>
      <c r="FF825" s="18"/>
      <c r="FG825" s="18"/>
      <c r="FH825" s="18"/>
      <c r="FI825" s="18"/>
      <c r="FJ825" s="18"/>
      <c r="FK825" s="18"/>
      <c r="FL825" s="18"/>
    </row>
    <row r="826" spans="1:168" x14ac:dyDescent="0.15">
      <c r="A826" s="101"/>
      <c r="B826" s="3"/>
      <c r="C826" s="5"/>
      <c r="D826" s="4"/>
      <c r="E826" s="5"/>
      <c r="F826" s="21"/>
      <c r="G826" s="6"/>
      <c r="H826" s="5"/>
      <c r="I826" s="5"/>
      <c r="J826" s="5"/>
      <c r="K826" s="5"/>
      <c r="L826" s="22"/>
      <c r="M826" s="8"/>
      <c r="N826" s="5"/>
      <c r="O826" s="5"/>
      <c r="P826" s="23"/>
      <c r="Q826" s="56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  <c r="FC826" s="18"/>
      <c r="FD826" s="18"/>
      <c r="FE826" s="18"/>
      <c r="FF826" s="18"/>
      <c r="FG826" s="18"/>
      <c r="FH826" s="18"/>
      <c r="FI826" s="18"/>
      <c r="FJ826" s="18"/>
      <c r="FK826" s="18"/>
      <c r="FL826" s="18"/>
    </row>
    <row r="827" spans="1:168" x14ac:dyDescent="0.15">
      <c r="A827" s="101"/>
      <c r="B827" s="3"/>
      <c r="C827" s="5"/>
      <c r="D827" s="4"/>
      <c r="E827" s="5"/>
      <c r="F827" s="21"/>
      <c r="G827" s="6"/>
      <c r="H827" s="5"/>
      <c r="I827" s="5"/>
      <c r="J827" s="5"/>
      <c r="K827" s="5"/>
      <c r="L827" s="22"/>
      <c r="M827" s="8"/>
      <c r="N827" s="5"/>
      <c r="O827" s="5"/>
      <c r="P827" s="23"/>
      <c r="Q827" s="56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  <c r="EW827" s="18"/>
      <c r="EX827" s="18"/>
      <c r="EY827" s="18"/>
      <c r="EZ827" s="18"/>
      <c r="FA827" s="18"/>
      <c r="FB827" s="18"/>
      <c r="FC827" s="18"/>
      <c r="FD827" s="18"/>
      <c r="FE827" s="18"/>
      <c r="FF827" s="18"/>
      <c r="FG827" s="18"/>
      <c r="FH827" s="18"/>
      <c r="FI827" s="18"/>
      <c r="FJ827" s="18"/>
      <c r="FK827" s="18"/>
      <c r="FL827" s="18"/>
    </row>
    <row r="828" spans="1:168" x14ac:dyDescent="0.15">
      <c r="A828" s="101"/>
      <c r="B828" s="3"/>
      <c r="C828" s="5"/>
      <c r="D828" s="4"/>
      <c r="E828" s="5"/>
      <c r="F828" s="21"/>
      <c r="G828" s="6"/>
      <c r="H828" s="5"/>
      <c r="I828" s="5"/>
      <c r="J828" s="5"/>
      <c r="K828" s="5"/>
      <c r="L828" s="22"/>
      <c r="M828" s="8"/>
      <c r="N828" s="5"/>
      <c r="O828" s="5"/>
      <c r="P828" s="23"/>
      <c r="Q828" s="56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  <c r="EW828" s="18"/>
      <c r="EX828" s="18"/>
      <c r="EY828" s="18"/>
      <c r="EZ828" s="18"/>
      <c r="FA828" s="18"/>
      <c r="FB828" s="18"/>
      <c r="FC828" s="18"/>
      <c r="FD828" s="18"/>
      <c r="FE828" s="18"/>
      <c r="FF828" s="18"/>
      <c r="FG828" s="18"/>
      <c r="FH828" s="18"/>
      <c r="FI828" s="18"/>
      <c r="FJ828" s="18"/>
      <c r="FK828" s="18"/>
      <c r="FL828" s="18"/>
    </row>
    <row r="829" spans="1:168" x14ac:dyDescent="0.15">
      <c r="A829" s="101"/>
      <c r="B829" s="3"/>
      <c r="C829" s="5"/>
      <c r="D829" s="4"/>
      <c r="E829" s="5"/>
      <c r="F829" s="21"/>
      <c r="G829" s="6"/>
      <c r="H829" s="5"/>
      <c r="I829" s="5"/>
      <c r="J829" s="5"/>
      <c r="K829" s="5"/>
      <c r="L829" s="22"/>
      <c r="M829" s="8"/>
      <c r="N829" s="5"/>
      <c r="O829" s="5"/>
      <c r="P829" s="23"/>
      <c r="Q829" s="56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  <c r="EW829" s="18"/>
      <c r="EX829" s="18"/>
      <c r="EY829" s="18"/>
      <c r="EZ829" s="18"/>
      <c r="FA829" s="18"/>
      <c r="FB829" s="18"/>
      <c r="FC829" s="18"/>
      <c r="FD829" s="18"/>
      <c r="FE829" s="18"/>
      <c r="FF829" s="18"/>
      <c r="FG829" s="18"/>
      <c r="FH829" s="18"/>
      <c r="FI829" s="18"/>
      <c r="FJ829" s="18"/>
      <c r="FK829" s="18"/>
      <c r="FL829" s="18"/>
    </row>
    <row r="830" spans="1:168" x14ac:dyDescent="0.15">
      <c r="A830" s="101"/>
      <c r="B830" s="3"/>
      <c r="C830" s="5"/>
      <c r="D830" s="4"/>
      <c r="E830" s="5"/>
      <c r="F830" s="21"/>
      <c r="G830" s="6"/>
      <c r="H830" s="5"/>
      <c r="I830" s="5"/>
      <c r="J830" s="5"/>
      <c r="K830" s="5"/>
      <c r="L830" s="22"/>
      <c r="M830" s="8"/>
      <c r="N830" s="5"/>
      <c r="O830" s="5"/>
      <c r="P830" s="23"/>
      <c r="Q830" s="56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  <c r="EW830" s="18"/>
      <c r="EX830" s="18"/>
      <c r="EY830" s="18"/>
      <c r="EZ830" s="18"/>
      <c r="FA830" s="18"/>
      <c r="FB830" s="18"/>
      <c r="FC830" s="18"/>
      <c r="FD830" s="18"/>
      <c r="FE830" s="18"/>
      <c r="FF830" s="18"/>
      <c r="FG830" s="18"/>
      <c r="FH830" s="18"/>
      <c r="FI830" s="18"/>
      <c r="FJ830" s="18"/>
      <c r="FK830" s="18"/>
      <c r="FL830" s="18"/>
    </row>
    <row r="831" spans="1:168" x14ac:dyDescent="0.15">
      <c r="A831" s="101"/>
      <c r="B831" s="3"/>
      <c r="C831" s="5"/>
      <c r="D831" s="4"/>
      <c r="E831" s="5"/>
      <c r="F831" s="21"/>
      <c r="G831" s="6"/>
      <c r="H831" s="5"/>
      <c r="I831" s="5"/>
      <c r="J831" s="5"/>
      <c r="K831" s="5"/>
      <c r="L831" s="22"/>
      <c r="M831" s="8"/>
      <c r="N831" s="5"/>
      <c r="O831" s="5"/>
      <c r="P831" s="23"/>
      <c r="Q831" s="56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  <c r="FF831" s="18"/>
      <c r="FG831" s="18"/>
      <c r="FH831" s="18"/>
      <c r="FI831" s="18"/>
      <c r="FJ831" s="18"/>
      <c r="FK831" s="18"/>
      <c r="FL831" s="18"/>
    </row>
    <row r="832" spans="1:168" x14ac:dyDescent="0.15">
      <c r="A832" s="101"/>
      <c r="B832" s="3"/>
      <c r="C832" s="5"/>
      <c r="D832" s="4"/>
      <c r="E832" s="5"/>
      <c r="F832" s="21"/>
      <c r="G832" s="6"/>
      <c r="H832" s="5"/>
      <c r="I832" s="5"/>
      <c r="J832" s="5"/>
      <c r="K832" s="5"/>
      <c r="L832" s="22"/>
      <c r="M832" s="8"/>
      <c r="N832" s="5"/>
      <c r="O832" s="5"/>
      <c r="P832" s="23"/>
      <c r="Q832" s="56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  <c r="EW832" s="18"/>
      <c r="EX832" s="18"/>
      <c r="EY832" s="18"/>
      <c r="EZ832" s="18"/>
      <c r="FA832" s="18"/>
      <c r="FB832" s="18"/>
      <c r="FC832" s="18"/>
      <c r="FD832" s="18"/>
      <c r="FE832" s="18"/>
      <c r="FF832" s="18"/>
      <c r="FG832" s="18"/>
      <c r="FH832" s="18"/>
      <c r="FI832" s="18"/>
      <c r="FJ832" s="18"/>
      <c r="FK832" s="18"/>
      <c r="FL832" s="18"/>
    </row>
    <row r="833" spans="1:171" x14ac:dyDescent="0.15">
      <c r="A833" s="101"/>
      <c r="B833" s="3"/>
      <c r="C833" s="5"/>
      <c r="D833" s="4"/>
      <c r="E833" s="5"/>
      <c r="F833" s="21"/>
      <c r="G833" s="6"/>
      <c r="H833" s="5"/>
      <c r="I833" s="5"/>
      <c r="J833" s="5"/>
      <c r="K833" s="5"/>
      <c r="L833" s="22"/>
      <c r="M833" s="8"/>
      <c r="N833" s="5"/>
      <c r="O833" s="5"/>
      <c r="P833" s="23"/>
      <c r="Q833" s="56"/>
      <c r="R833" s="52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L833" s="36"/>
      <c r="CM833" s="36"/>
      <c r="CN833" s="36"/>
      <c r="CO833" s="36"/>
      <c r="CP833" s="36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A833" s="36"/>
      <c r="DB833" s="36"/>
      <c r="DC833" s="36"/>
      <c r="DD833" s="36"/>
      <c r="DE833" s="36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P833" s="36"/>
      <c r="DQ833" s="36"/>
      <c r="DR833" s="36"/>
      <c r="DS833" s="36"/>
      <c r="DT833" s="36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E833" s="36"/>
      <c r="EF833" s="36"/>
      <c r="EG833" s="36"/>
      <c r="EH833" s="36"/>
      <c r="EI833" s="36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  <c r="ET833" s="36"/>
      <c r="EU833" s="36"/>
      <c r="EV833" s="36"/>
      <c r="EW833" s="36"/>
      <c r="EX833" s="36"/>
      <c r="EY833" s="36"/>
      <c r="EZ833" s="36"/>
      <c r="FA833" s="36"/>
      <c r="FB833" s="36"/>
      <c r="FC833" s="36"/>
      <c r="FD833" s="36"/>
      <c r="FE833" s="36"/>
      <c r="FF833" s="36"/>
      <c r="FG833" s="36"/>
      <c r="FH833" s="36"/>
      <c r="FI833" s="36"/>
      <c r="FJ833" s="36"/>
      <c r="FK833" s="36"/>
      <c r="FL833" s="36"/>
      <c r="FM833" s="36"/>
      <c r="FN833" s="36"/>
      <c r="FO833" s="36"/>
    </row>
    <row r="834" spans="1:171" x14ac:dyDescent="0.15">
      <c r="A834" s="101"/>
      <c r="B834" s="3"/>
      <c r="C834" s="5"/>
      <c r="D834" s="4"/>
      <c r="E834" s="5"/>
      <c r="F834" s="21"/>
      <c r="G834" s="6"/>
      <c r="H834" s="5"/>
      <c r="I834" s="5"/>
      <c r="J834" s="5"/>
      <c r="K834" s="5"/>
      <c r="L834" s="22"/>
      <c r="M834" s="8"/>
      <c r="N834" s="5"/>
      <c r="O834" s="5"/>
      <c r="P834" s="23"/>
      <c r="Q834" s="56"/>
      <c r="R834" s="47"/>
      <c r="S834" s="53"/>
      <c r="T834" s="53"/>
      <c r="U834" s="5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  <c r="EW834" s="18"/>
      <c r="EX834" s="18"/>
      <c r="EY834" s="18"/>
      <c r="EZ834" s="18"/>
      <c r="FA834" s="18"/>
      <c r="FB834" s="18"/>
      <c r="FC834" s="18"/>
      <c r="FD834" s="18"/>
      <c r="FE834" s="18"/>
      <c r="FF834" s="18"/>
      <c r="FG834" s="18"/>
      <c r="FH834" s="18"/>
      <c r="FI834" s="18"/>
      <c r="FJ834" s="18"/>
      <c r="FK834" s="18"/>
      <c r="FL834" s="18"/>
    </row>
    <row r="835" spans="1:171" x14ac:dyDescent="0.15">
      <c r="A835" s="101"/>
      <c r="B835" s="3"/>
      <c r="C835" s="5"/>
      <c r="D835" s="4"/>
      <c r="E835" s="5"/>
      <c r="F835" s="21"/>
      <c r="G835" s="6"/>
      <c r="H835" s="5"/>
      <c r="I835" s="5"/>
      <c r="J835" s="5"/>
      <c r="K835" s="5"/>
      <c r="L835" s="22"/>
      <c r="M835" s="8"/>
      <c r="N835" s="5"/>
      <c r="O835" s="5"/>
      <c r="P835" s="23"/>
      <c r="Q835" s="56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  <c r="EW835" s="18"/>
      <c r="EX835" s="18"/>
      <c r="EY835" s="18"/>
      <c r="EZ835" s="18"/>
      <c r="FA835" s="18"/>
      <c r="FB835" s="18"/>
      <c r="FC835" s="18"/>
      <c r="FD835" s="18"/>
      <c r="FE835" s="18"/>
      <c r="FF835" s="18"/>
      <c r="FG835" s="18"/>
      <c r="FH835" s="18"/>
      <c r="FI835" s="18"/>
      <c r="FJ835" s="18"/>
      <c r="FK835" s="18"/>
      <c r="FL835" s="18"/>
    </row>
    <row r="836" spans="1:171" x14ac:dyDescent="0.15">
      <c r="A836" s="101"/>
      <c r="B836" s="3"/>
      <c r="C836" s="5"/>
      <c r="D836" s="4"/>
      <c r="E836" s="5"/>
      <c r="F836" s="21"/>
      <c r="G836" s="6"/>
      <c r="H836" s="5"/>
      <c r="I836" s="5"/>
      <c r="J836" s="5"/>
      <c r="K836" s="5"/>
      <c r="L836" s="22"/>
      <c r="M836" s="8"/>
      <c r="N836" s="5"/>
      <c r="O836" s="5"/>
      <c r="P836" s="23"/>
      <c r="Q836" s="56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  <c r="EW836" s="18"/>
      <c r="EX836" s="18"/>
      <c r="EY836" s="18"/>
      <c r="EZ836" s="18"/>
      <c r="FA836" s="18"/>
      <c r="FB836" s="18"/>
      <c r="FC836" s="18"/>
      <c r="FD836" s="18"/>
      <c r="FE836" s="18"/>
      <c r="FF836" s="18"/>
      <c r="FG836" s="18"/>
      <c r="FH836" s="18"/>
      <c r="FI836" s="18"/>
      <c r="FJ836" s="18"/>
      <c r="FK836" s="18"/>
      <c r="FL836" s="18"/>
    </row>
    <row r="837" spans="1:171" x14ac:dyDescent="0.15">
      <c r="A837" s="101"/>
      <c r="B837" s="3"/>
      <c r="C837" s="5"/>
      <c r="D837" s="4"/>
      <c r="E837" s="5"/>
      <c r="F837" s="21"/>
      <c r="G837" s="6"/>
      <c r="H837" s="5"/>
      <c r="I837" s="5"/>
      <c r="J837" s="5"/>
      <c r="K837" s="5"/>
      <c r="L837" s="22"/>
      <c r="M837" s="8"/>
      <c r="N837" s="5"/>
      <c r="O837" s="5"/>
      <c r="P837" s="23"/>
      <c r="Q837" s="56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  <c r="EW837" s="18"/>
      <c r="EX837" s="18"/>
      <c r="EY837" s="18"/>
      <c r="EZ837" s="18"/>
      <c r="FA837" s="18"/>
      <c r="FB837" s="18"/>
      <c r="FC837" s="18"/>
      <c r="FD837" s="18"/>
      <c r="FE837" s="18"/>
      <c r="FF837" s="18"/>
      <c r="FG837" s="18"/>
      <c r="FH837" s="18"/>
      <c r="FI837" s="18"/>
      <c r="FJ837" s="18"/>
      <c r="FK837" s="18"/>
      <c r="FL837" s="18"/>
    </row>
    <row r="838" spans="1:171" x14ac:dyDescent="0.15">
      <c r="A838" s="101"/>
      <c r="B838" s="3"/>
      <c r="C838" s="5"/>
      <c r="D838" s="4"/>
      <c r="E838" s="5"/>
      <c r="F838" s="21"/>
      <c r="G838" s="6"/>
      <c r="H838" s="5"/>
      <c r="I838" s="5"/>
      <c r="J838" s="5"/>
      <c r="K838" s="5"/>
      <c r="L838" s="22"/>
      <c r="M838" s="8"/>
      <c r="N838" s="5"/>
      <c r="O838" s="5"/>
      <c r="P838" s="23"/>
      <c r="Q838" s="56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  <c r="EW838" s="18"/>
      <c r="EX838" s="18"/>
      <c r="EY838" s="18"/>
      <c r="EZ838" s="18"/>
      <c r="FA838" s="18"/>
      <c r="FB838" s="18"/>
      <c r="FC838" s="18"/>
      <c r="FD838" s="18"/>
      <c r="FE838" s="18"/>
      <c r="FF838" s="18"/>
      <c r="FG838" s="18"/>
      <c r="FH838" s="18"/>
      <c r="FI838" s="18"/>
      <c r="FJ838" s="18"/>
      <c r="FK838" s="18"/>
      <c r="FL838" s="18"/>
    </row>
    <row r="839" spans="1:171" x14ac:dyDescent="0.15">
      <c r="A839" s="101"/>
      <c r="B839" s="3"/>
      <c r="C839" s="5"/>
      <c r="D839" s="4"/>
      <c r="E839" s="5"/>
      <c r="F839" s="21"/>
      <c r="G839" s="6"/>
      <c r="H839" s="5"/>
      <c r="I839" s="5"/>
      <c r="J839" s="5"/>
      <c r="K839" s="5"/>
      <c r="L839" s="22"/>
      <c r="M839" s="8"/>
      <c r="N839" s="5"/>
      <c r="O839" s="5"/>
      <c r="P839" s="23"/>
      <c r="Q839" s="56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  <c r="EW839" s="18"/>
      <c r="EX839" s="18"/>
      <c r="EY839" s="18"/>
      <c r="EZ839" s="18"/>
      <c r="FA839" s="18"/>
      <c r="FB839" s="18"/>
      <c r="FC839" s="18"/>
      <c r="FD839" s="18"/>
      <c r="FE839" s="18"/>
      <c r="FF839" s="18"/>
      <c r="FG839" s="18"/>
      <c r="FH839" s="18"/>
      <c r="FI839" s="18"/>
      <c r="FJ839" s="18"/>
      <c r="FK839" s="18"/>
      <c r="FL839" s="18"/>
    </row>
    <row r="840" spans="1:171" x14ac:dyDescent="0.15">
      <c r="A840" s="101"/>
      <c r="B840" s="3"/>
      <c r="C840" s="5"/>
      <c r="D840" s="4"/>
      <c r="E840" s="5"/>
      <c r="F840" s="21"/>
      <c r="G840" s="6"/>
      <c r="H840" s="5"/>
      <c r="I840" s="5"/>
      <c r="J840" s="5"/>
      <c r="K840" s="5"/>
      <c r="L840" s="22"/>
      <c r="M840" s="8"/>
      <c r="N840" s="5"/>
      <c r="O840" s="5"/>
      <c r="P840" s="23"/>
      <c r="Q840" s="56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  <c r="EW840" s="18"/>
      <c r="EX840" s="18"/>
      <c r="EY840" s="18"/>
      <c r="EZ840" s="18"/>
      <c r="FA840" s="18"/>
      <c r="FB840" s="18"/>
      <c r="FC840" s="18"/>
      <c r="FD840" s="18"/>
      <c r="FE840" s="18"/>
      <c r="FF840" s="18"/>
      <c r="FG840" s="18"/>
      <c r="FH840" s="18"/>
      <c r="FI840" s="18"/>
      <c r="FJ840" s="18"/>
      <c r="FK840" s="18"/>
      <c r="FL840" s="18"/>
    </row>
    <row r="841" spans="1:171" x14ac:dyDescent="0.15">
      <c r="A841" s="101"/>
      <c r="B841" s="3"/>
      <c r="C841" s="5"/>
      <c r="D841" s="4"/>
      <c r="E841" s="5"/>
      <c r="F841" s="21"/>
      <c r="G841" s="6"/>
      <c r="H841" s="5"/>
      <c r="I841" s="5"/>
      <c r="J841" s="5"/>
      <c r="K841" s="5"/>
      <c r="L841" s="22"/>
      <c r="M841" s="8"/>
      <c r="N841" s="5"/>
      <c r="O841" s="5"/>
      <c r="P841" s="23"/>
      <c r="Q841" s="56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  <c r="EW841" s="18"/>
      <c r="EX841" s="18"/>
      <c r="EY841" s="18"/>
      <c r="EZ841" s="18"/>
      <c r="FA841" s="18"/>
      <c r="FB841" s="18"/>
      <c r="FC841" s="18"/>
      <c r="FD841" s="18"/>
      <c r="FE841" s="18"/>
      <c r="FF841" s="18"/>
      <c r="FG841" s="18"/>
      <c r="FH841" s="18"/>
      <c r="FI841" s="18"/>
      <c r="FJ841" s="18"/>
      <c r="FK841" s="18"/>
      <c r="FL841" s="18"/>
    </row>
    <row r="842" spans="1:171" x14ac:dyDescent="0.15">
      <c r="A842" s="101"/>
      <c r="B842" s="3"/>
      <c r="C842" s="5"/>
      <c r="D842" s="4"/>
      <c r="E842" s="5"/>
      <c r="F842" s="21"/>
      <c r="G842" s="6"/>
      <c r="H842" s="5"/>
      <c r="I842" s="5"/>
      <c r="J842" s="5"/>
      <c r="K842" s="5"/>
      <c r="L842" s="22"/>
      <c r="M842" s="8"/>
      <c r="N842" s="5"/>
      <c r="O842" s="5"/>
      <c r="P842" s="23"/>
      <c r="Q842" s="56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  <c r="EW842" s="18"/>
      <c r="EX842" s="18"/>
      <c r="EY842" s="18"/>
      <c r="EZ842" s="18"/>
      <c r="FA842" s="18"/>
      <c r="FB842" s="18"/>
      <c r="FC842" s="18"/>
      <c r="FD842" s="18"/>
      <c r="FE842" s="18"/>
      <c r="FF842" s="18"/>
      <c r="FG842" s="18"/>
      <c r="FH842" s="18"/>
      <c r="FI842" s="18"/>
      <c r="FJ842" s="18"/>
      <c r="FK842" s="18"/>
      <c r="FL842" s="18"/>
    </row>
    <row r="843" spans="1:171" x14ac:dyDescent="0.15">
      <c r="A843" s="101"/>
      <c r="B843" s="3"/>
      <c r="C843" s="5"/>
      <c r="D843" s="4"/>
      <c r="E843" s="5"/>
      <c r="F843" s="21"/>
      <c r="G843" s="6"/>
      <c r="H843" s="5"/>
      <c r="I843" s="5"/>
      <c r="J843" s="5"/>
      <c r="K843" s="5"/>
      <c r="L843" s="22"/>
      <c r="M843" s="8"/>
      <c r="N843" s="5"/>
      <c r="O843" s="5"/>
      <c r="P843" s="23"/>
      <c r="Q843" s="56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  <c r="FC843" s="18"/>
      <c r="FD843" s="18"/>
      <c r="FE843" s="18"/>
      <c r="FF843" s="18"/>
      <c r="FG843" s="18"/>
      <c r="FH843" s="18"/>
      <c r="FI843" s="18"/>
      <c r="FJ843" s="18"/>
      <c r="FK843" s="18"/>
      <c r="FL843" s="18"/>
    </row>
    <row r="844" spans="1:171" x14ac:dyDescent="0.15">
      <c r="A844" s="101"/>
      <c r="B844" s="3"/>
      <c r="C844" s="5"/>
      <c r="D844" s="4"/>
      <c r="E844" s="5"/>
      <c r="F844" s="21"/>
      <c r="G844" s="6"/>
      <c r="H844" s="5"/>
      <c r="I844" s="5"/>
      <c r="J844" s="5"/>
      <c r="K844" s="5"/>
      <c r="L844" s="22"/>
      <c r="M844" s="8"/>
      <c r="N844" s="5"/>
      <c r="O844" s="5"/>
      <c r="P844" s="23"/>
      <c r="Q844" s="56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  <c r="EW844" s="18"/>
      <c r="EX844" s="18"/>
      <c r="EY844" s="18"/>
      <c r="EZ844" s="18"/>
      <c r="FA844" s="18"/>
      <c r="FB844" s="18"/>
      <c r="FC844" s="18"/>
      <c r="FD844" s="18"/>
      <c r="FE844" s="18"/>
      <c r="FF844" s="18"/>
      <c r="FG844" s="18"/>
      <c r="FH844" s="18"/>
      <c r="FI844" s="18"/>
      <c r="FJ844" s="18"/>
      <c r="FK844" s="18"/>
      <c r="FL844" s="18"/>
    </row>
    <row r="845" spans="1:171" x14ac:dyDescent="0.15">
      <c r="A845" s="101"/>
      <c r="B845" s="3"/>
      <c r="C845" s="5"/>
      <c r="D845" s="4"/>
      <c r="E845" s="5"/>
      <c r="F845" s="21"/>
      <c r="G845" s="6"/>
      <c r="H845" s="5"/>
      <c r="I845" s="5"/>
      <c r="J845" s="5"/>
      <c r="K845" s="5"/>
      <c r="L845" s="22"/>
      <c r="M845" s="8"/>
      <c r="N845" s="5"/>
      <c r="O845" s="5"/>
      <c r="P845" s="23"/>
      <c r="Q845" s="56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  <c r="EW845" s="18"/>
      <c r="EX845" s="18"/>
      <c r="EY845" s="18"/>
      <c r="EZ845" s="18"/>
      <c r="FA845" s="18"/>
      <c r="FB845" s="18"/>
      <c r="FC845" s="18"/>
      <c r="FD845" s="18"/>
      <c r="FE845" s="18"/>
      <c r="FF845" s="18"/>
      <c r="FG845" s="18"/>
      <c r="FH845" s="18"/>
      <c r="FI845" s="18"/>
      <c r="FJ845" s="18"/>
      <c r="FK845" s="18"/>
      <c r="FL845" s="18"/>
    </row>
    <row r="846" spans="1:171" x14ac:dyDescent="0.15">
      <c r="A846" s="101"/>
      <c r="B846" s="3"/>
      <c r="C846" s="5"/>
      <c r="D846" s="4"/>
      <c r="E846" s="5"/>
      <c r="F846" s="21"/>
      <c r="G846" s="6"/>
      <c r="H846" s="5"/>
      <c r="I846" s="5"/>
      <c r="J846" s="5"/>
      <c r="K846" s="5"/>
      <c r="L846" s="22"/>
      <c r="M846" s="8"/>
      <c r="N846" s="5"/>
      <c r="O846" s="5"/>
      <c r="P846" s="23"/>
      <c r="Q846" s="56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  <c r="EW846" s="18"/>
      <c r="EX846" s="18"/>
      <c r="EY846" s="18"/>
      <c r="EZ846" s="18"/>
      <c r="FA846" s="18"/>
      <c r="FB846" s="18"/>
      <c r="FC846" s="18"/>
      <c r="FD846" s="18"/>
      <c r="FE846" s="18"/>
      <c r="FF846" s="18"/>
      <c r="FG846" s="18"/>
      <c r="FH846" s="18"/>
      <c r="FI846" s="18"/>
      <c r="FJ846" s="18"/>
      <c r="FK846" s="18"/>
      <c r="FL846" s="18"/>
    </row>
    <row r="847" spans="1:171" x14ac:dyDescent="0.15">
      <c r="A847" s="101"/>
      <c r="B847" s="3"/>
      <c r="C847" s="5"/>
      <c r="D847" s="4"/>
      <c r="E847" s="5"/>
      <c r="F847" s="21"/>
      <c r="G847" s="6"/>
      <c r="H847" s="5"/>
      <c r="I847" s="5"/>
      <c r="J847" s="5"/>
      <c r="K847" s="5"/>
      <c r="L847" s="22"/>
      <c r="M847" s="8"/>
      <c r="N847" s="5"/>
      <c r="O847" s="5"/>
      <c r="P847" s="23"/>
      <c r="Q847" s="56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</row>
    <row r="848" spans="1:171" x14ac:dyDescent="0.15">
      <c r="A848" s="101"/>
      <c r="B848" s="3"/>
      <c r="C848" s="5"/>
      <c r="D848" s="4"/>
      <c r="E848" s="5"/>
      <c r="F848" s="21"/>
      <c r="G848" s="6"/>
      <c r="H848" s="5"/>
      <c r="I848" s="5"/>
      <c r="J848" s="5"/>
      <c r="K848" s="5"/>
      <c r="L848" s="22"/>
      <c r="M848" s="8"/>
      <c r="N848" s="5"/>
      <c r="O848" s="5"/>
      <c r="P848" s="23"/>
      <c r="Q848" s="56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  <c r="EW848" s="18"/>
      <c r="EX848" s="18"/>
      <c r="EY848" s="18"/>
      <c r="EZ848" s="18"/>
      <c r="FA848" s="18"/>
      <c r="FB848" s="18"/>
      <c r="FC848" s="18"/>
      <c r="FD848" s="18"/>
      <c r="FE848" s="18"/>
      <c r="FF848" s="18"/>
      <c r="FG848" s="18"/>
      <c r="FH848" s="18"/>
      <c r="FI848" s="18"/>
      <c r="FJ848" s="18"/>
      <c r="FK848" s="18"/>
      <c r="FL848" s="18"/>
    </row>
    <row r="849" spans="1:168" x14ac:dyDescent="0.15">
      <c r="A849" s="101"/>
      <c r="B849" s="3"/>
      <c r="C849" s="5"/>
      <c r="D849" s="4"/>
      <c r="E849" s="5"/>
      <c r="F849" s="21"/>
      <c r="G849" s="6"/>
      <c r="H849" s="5"/>
      <c r="I849" s="5"/>
      <c r="J849" s="5"/>
      <c r="K849" s="5"/>
      <c r="L849" s="22"/>
      <c r="M849" s="8"/>
      <c r="N849" s="5"/>
      <c r="O849" s="5"/>
      <c r="P849" s="23"/>
      <c r="Q849" s="56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  <c r="FC849" s="18"/>
      <c r="FD849" s="18"/>
      <c r="FE849" s="18"/>
      <c r="FF849" s="18"/>
      <c r="FG849" s="18"/>
      <c r="FH849" s="18"/>
      <c r="FI849" s="18"/>
      <c r="FJ849" s="18"/>
      <c r="FK849" s="18"/>
      <c r="FL849" s="18"/>
    </row>
    <row r="850" spans="1:168" x14ac:dyDescent="0.15">
      <c r="A850" s="101"/>
      <c r="B850" s="3"/>
      <c r="C850" s="5"/>
      <c r="D850" s="4"/>
      <c r="E850" s="5"/>
      <c r="F850" s="21"/>
      <c r="G850" s="6"/>
      <c r="H850" s="5"/>
      <c r="I850" s="5"/>
      <c r="J850" s="5"/>
      <c r="K850" s="5"/>
      <c r="L850" s="22"/>
      <c r="M850" s="8"/>
      <c r="N850" s="5"/>
      <c r="O850" s="5"/>
      <c r="P850" s="23"/>
      <c r="Q850" s="56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  <c r="FC850" s="18"/>
      <c r="FD850" s="18"/>
      <c r="FE850" s="18"/>
      <c r="FF850" s="18"/>
      <c r="FG850" s="18"/>
      <c r="FH850" s="18"/>
      <c r="FI850" s="18"/>
      <c r="FJ850" s="18"/>
      <c r="FK850" s="18"/>
      <c r="FL850" s="18"/>
    </row>
    <row r="851" spans="1:168" x14ac:dyDescent="0.15">
      <c r="A851" s="101"/>
      <c r="B851" s="3"/>
      <c r="C851" s="5"/>
      <c r="D851" s="4"/>
      <c r="E851" s="5"/>
      <c r="F851" s="21"/>
      <c r="G851" s="6"/>
      <c r="H851" s="5"/>
      <c r="I851" s="5"/>
      <c r="J851" s="5"/>
      <c r="K851" s="5"/>
      <c r="L851" s="22"/>
      <c r="M851" s="8"/>
      <c r="N851" s="5"/>
      <c r="O851" s="5"/>
      <c r="P851" s="23"/>
      <c r="Q851" s="56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  <c r="FC851" s="18"/>
      <c r="FD851" s="18"/>
      <c r="FE851" s="18"/>
      <c r="FF851" s="18"/>
      <c r="FG851" s="18"/>
      <c r="FH851" s="18"/>
      <c r="FI851" s="18"/>
      <c r="FJ851" s="18"/>
      <c r="FK851" s="18"/>
      <c r="FL851" s="18"/>
    </row>
    <row r="852" spans="1:168" x14ac:dyDescent="0.15">
      <c r="A852" s="101"/>
      <c r="B852" s="3"/>
      <c r="C852" s="5"/>
      <c r="D852" s="4"/>
      <c r="E852" s="5"/>
      <c r="F852" s="21"/>
      <c r="G852" s="6"/>
      <c r="H852" s="5"/>
      <c r="I852" s="5"/>
      <c r="J852" s="5"/>
      <c r="K852" s="5"/>
      <c r="L852" s="22"/>
      <c r="M852" s="8"/>
      <c r="N852" s="5"/>
      <c r="O852" s="5"/>
      <c r="P852" s="23"/>
      <c r="Q852" s="56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  <c r="EW852" s="18"/>
      <c r="EX852" s="18"/>
      <c r="EY852" s="18"/>
      <c r="EZ852" s="18"/>
      <c r="FA852" s="18"/>
      <c r="FB852" s="18"/>
      <c r="FC852" s="18"/>
      <c r="FD852" s="18"/>
      <c r="FE852" s="18"/>
      <c r="FF852" s="18"/>
      <c r="FG852" s="18"/>
      <c r="FH852" s="18"/>
      <c r="FI852" s="18"/>
      <c r="FJ852" s="18"/>
      <c r="FK852" s="18"/>
      <c r="FL852" s="18"/>
    </row>
    <row r="853" spans="1:168" x14ac:dyDescent="0.15">
      <c r="A853" s="101"/>
      <c r="B853" s="3"/>
      <c r="C853" s="5"/>
      <c r="D853" s="4"/>
      <c r="E853" s="5"/>
      <c r="F853" s="21"/>
      <c r="G853" s="6"/>
      <c r="H853" s="5"/>
      <c r="I853" s="5"/>
      <c r="J853" s="5"/>
      <c r="K853" s="5"/>
      <c r="L853" s="22"/>
      <c r="M853" s="8"/>
      <c r="N853" s="5"/>
      <c r="O853" s="5"/>
      <c r="P853" s="23"/>
      <c r="Q853" s="56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  <c r="FC853" s="18"/>
      <c r="FD853" s="18"/>
      <c r="FE853" s="18"/>
      <c r="FF853" s="18"/>
      <c r="FG853" s="18"/>
      <c r="FH853" s="18"/>
      <c r="FI853" s="18"/>
      <c r="FJ853" s="18"/>
      <c r="FK853" s="18"/>
      <c r="FL853" s="18"/>
    </row>
    <row r="854" spans="1:168" x14ac:dyDescent="0.15">
      <c r="A854" s="101"/>
      <c r="B854" s="3"/>
      <c r="C854" s="5"/>
      <c r="D854" s="4"/>
      <c r="E854" s="5"/>
      <c r="F854" s="21"/>
      <c r="G854" s="6"/>
      <c r="H854" s="5"/>
      <c r="I854" s="5"/>
      <c r="J854" s="5"/>
      <c r="K854" s="5"/>
      <c r="L854" s="22"/>
      <c r="M854" s="8"/>
      <c r="N854" s="5"/>
      <c r="O854" s="5"/>
      <c r="P854" s="23"/>
      <c r="Q854" s="56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  <c r="FC854" s="18"/>
      <c r="FD854" s="18"/>
      <c r="FE854" s="18"/>
      <c r="FF854" s="18"/>
      <c r="FG854" s="18"/>
      <c r="FH854" s="18"/>
      <c r="FI854" s="18"/>
      <c r="FJ854" s="18"/>
      <c r="FK854" s="18"/>
      <c r="FL854" s="18"/>
    </row>
    <row r="855" spans="1:168" x14ac:dyDescent="0.15">
      <c r="A855" s="101"/>
      <c r="B855" s="3"/>
      <c r="C855" s="5"/>
      <c r="D855" s="4"/>
      <c r="E855" s="5"/>
      <c r="F855" s="21"/>
      <c r="G855" s="6"/>
      <c r="H855" s="5"/>
      <c r="I855" s="5"/>
      <c r="J855" s="5"/>
      <c r="K855" s="5"/>
      <c r="L855" s="22"/>
      <c r="M855" s="8"/>
      <c r="N855" s="5"/>
      <c r="O855" s="5"/>
      <c r="P855" s="23"/>
      <c r="Q855" s="56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  <c r="EW855" s="18"/>
      <c r="EX855" s="18"/>
      <c r="EY855" s="18"/>
      <c r="EZ855" s="18"/>
      <c r="FA855" s="18"/>
      <c r="FB855" s="18"/>
      <c r="FC855" s="18"/>
      <c r="FD855" s="18"/>
      <c r="FE855" s="18"/>
      <c r="FF855" s="18"/>
      <c r="FG855" s="18"/>
      <c r="FH855" s="18"/>
      <c r="FI855" s="18"/>
      <c r="FJ855" s="18"/>
      <c r="FK855" s="18"/>
      <c r="FL855" s="18"/>
    </row>
    <row r="856" spans="1:168" x14ac:dyDescent="0.15">
      <c r="A856" s="101"/>
      <c r="B856" s="3"/>
      <c r="C856" s="5"/>
      <c r="D856" s="4"/>
      <c r="E856" s="5"/>
      <c r="F856" s="21"/>
      <c r="G856" s="6"/>
      <c r="H856" s="5"/>
      <c r="I856" s="5"/>
      <c r="J856" s="5"/>
      <c r="K856" s="5"/>
      <c r="L856" s="22"/>
      <c r="M856" s="8"/>
      <c r="N856" s="5"/>
      <c r="O856" s="5"/>
      <c r="P856" s="23"/>
      <c r="Q856" s="56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  <c r="EW856" s="18"/>
      <c r="EX856" s="18"/>
      <c r="EY856" s="18"/>
      <c r="EZ856" s="18"/>
      <c r="FA856" s="18"/>
      <c r="FB856" s="18"/>
      <c r="FC856" s="18"/>
      <c r="FD856" s="18"/>
      <c r="FE856" s="18"/>
      <c r="FF856" s="18"/>
      <c r="FG856" s="18"/>
      <c r="FH856" s="18"/>
      <c r="FI856" s="18"/>
      <c r="FJ856" s="18"/>
      <c r="FK856" s="18"/>
      <c r="FL856" s="18"/>
    </row>
    <row r="857" spans="1:168" x14ac:dyDescent="0.15">
      <c r="A857" s="101"/>
      <c r="B857" s="3"/>
      <c r="C857" s="5"/>
      <c r="D857" s="4"/>
      <c r="E857" s="5"/>
      <c r="F857" s="21"/>
      <c r="G857" s="6"/>
      <c r="H857" s="5"/>
      <c r="I857" s="5"/>
      <c r="J857" s="5"/>
      <c r="K857" s="5"/>
      <c r="L857" s="22"/>
      <c r="M857" s="8"/>
      <c r="N857" s="5"/>
      <c r="O857" s="5"/>
      <c r="P857" s="23"/>
      <c r="Q857" s="56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  <c r="FC857" s="18"/>
      <c r="FD857" s="18"/>
      <c r="FE857" s="18"/>
      <c r="FF857" s="18"/>
      <c r="FG857" s="18"/>
      <c r="FH857" s="18"/>
      <c r="FI857" s="18"/>
      <c r="FJ857" s="18"/>
      <c r="FK857" s="18"/>
      <c r="FL857" s="18"/>
    </row>
    <row r="858" spans="1:168" x14ac:dyDescent="0.15">
      <c r="A858" s="101"/>
      <c r="B858" s="3"/>
      <c r="C858" s="5"/>
      <c r="D858" s="4"/>
      <c r="E858" s="5"/>
      <c r="F858" s="21"/>
      <c r="G858" s="6"/>
      <c r="H858" s="5"/>
      <c r="I858" s="5"/>
      <c r="J858" s="5"/>
      <c r="K858" s="5"/>
      <c r="L858" s="22"/>
      <c r="M858" s="8"/>
      <c r="N858" s="5"/>
      <c r="O858" s="5"/>
      <c r="P858" s="23"/>
      <c r="Q858" s="56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  <c r="FC858" s="18"/>
      <c r="FD858" s="18"/>
      <c r="FE858" s="18"/>
      <c r="FF858" s="18"/>
      <c r="FG858" s="18"/>
      <c r="FH858" s="18"/>
      <c r="FI858" s="18"/>
      <c r="FJ858" s="18"/>
      <c r="FK858" s="18"/>
      <c r="FL858" s="18"/>
    </row>
    <row r="859" spans="1:168" x14ac:dyDescent="0.15">
      <c r="A859" s="101"/>
      <c r="B859" s="3"/>
      <c r="C859" s="5"/>
      <c r="D859" s="4"/>
      <c r="E859" s="5"/>
      <c r="F859" s="21"/>
      <c r="G859" s="6"/>
      <c r="H859" s="5"/>
      <c r="I859" s="5"/>
      <c r="J859" s="5"/>
      <c r="K859" s="5"/>
      <c r="L859" s="22"/>
      <c r="M859" s="8"/>
      <c r="N859" s="5"/>
      <c r="O859" s="5"/>
      <c r="P859" s="23"/>
      <c r="Q859" s="56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  <c r="EW859" s="18"/>
      <c r="EX859" s="18"/>
      <c r="EY859" s="18"/>
      <c r="EZ859" s="18"/>
      <c r="FA859" s="18"/>
      <c r="FB859" s="18"/>
      <c r="FC859" s="18"/>
      <c r="FD859" s="18"/>
      <c r="FE859" s="18"/>
      <c r="FF859" s="18"/>
      <c r="FG859" s="18"/>
      <c r="FH859" s="18"/>
      <c r="FI859" s="18"/>
      <c r="FJ859" s="18"/>
      <c r="FK859" s="18"/>
      <c r="FL859" s="18"/>
    </row>
    <row r="860" spans="1:168" x14ac:dyDescent="0.15">
      <c r="A860" s="101"/>
      <c r="B860" s="3"/>
      <c r="C860" s="5"/>
      <c r="D860" s="4"/>
      <c r="E860" s="5"/>
      <c r="F860" s="21"/>
      <c r="G860" s="6"/>
      <c r="H860" s="5"/>
      <c r="I860" s="5"/>
      <c r="J860" s="5"/>
      <c r="K860" s="5"/>
      <c r="L860" s="22"/>
      <c r="M860" s="8"/>
      <c r="N860" s="5"/>
      <c r="O860" s="5"/>
      <c r="P860" s="23"/>
      <c r="Q860" s="56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  <c r="FC860" s="18"/>
      <c r="FD860" s="18"/>
      <c r="FE860" s="18"/>
      <c r="FF860" s="18"/>
      <c r="FG860" s="18"/>
      <c r="FH860" s="18"/>
      <c r="FI860" s="18"/>
      <c r="FJ860" s="18"/>
      <c r="FK860" s="18"/>
      <c r="FL860" s="18"/>
    </row>
    <row r="861" spans="1:168" x14ac:dyDescent="0.15">
      <c r="A861" s="101"/>
      <c r="B861" s="3"/>
      <c r="C861" s="5"/>
      <c r="D861" s="4"/>
      <c r="E861" s="5"/>
      <c r="F861" s="21"/>
      <c r="G861" s="6"/>
      <c r="H861" s="5"/>
      <c r="I861" s="5"/>
      <c r="J861" s="5"/>
      <c r="K861" s="5"/>
      <c r="L861" s="22"/>
      <c r="M861" s="8"/>
      <c r="N861" s="5"/>
      <c r="O861" s="5"/>
      <c r="P861" s="23"/>
      <c r="Q861" s="56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  <c r="FC861" s="18"/>
      <c r="FD861" s="18"/>
      <c r="FE861" s="18"/>
      <c r="FF861" s="18"/>
      <c r="FG861" s="18"/>
      <c r="FH861" s="18"/>
      <c r="FI861" s="18"/>
      <c r="FJ861" s="18"/>
      <c r="FK861" s="18"/>
      <c r="FL861" s="18"/>
    </row>
    <row r="862" spans="1:168" x14ac:dyDescent="0.15">
      <c r="A862" s="101"/>
      <c r="B862" s="3"/>
      <c r="C862" s="5"/>
      <c r="D862" s="4"/>
      <c r="E862" s="5"/>
      <c r="F862" s="21"/>
      <c r="G862" s="6"/>
      <c r="H862" s="5"/>
      <c r="I862" s="5"/>
      <c r="J862" s="5"/>
      <c r="K862" s="5"/>
      <c r="L862" s="22"/>
      <c r="M862" s="8"/>
      <c r="N862" s="5"/>
      <c r="O862" s="5"/>
      <c r="P862" s="23"/>
      <c r="Q862" s="56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  <c r="FF862" s="18"/>
      <c r="FG862" s="18"/>
      <c r="FH862" s="18"/>
      <c r="FI862" s="18"/>
      <c r="FJ862" s="18"/>
      <c r="FK862" s="18"/>
      <c r="FL862" s="18"/>
    </row>
    <row r="863" spans="1:168" x14ac:dyDescent="0.15">
      <c r="A863" s="101"/>
      <c r="B863" s="3"/>
      <c r="C863" s="5"/>
      <c r="D863" s="4"/>
      <c r="E863" s="5"/>
      <c r="F863" s="21"/>
      <c r="G863" s="6"/>
      <c r="H863" s="5"/>
      <c r="I863" s="5"/>
      <c r="J863" s="5"/>
      <c r="K863" s="5"/>
      <c r="L863" s="22"/>
      <c r="M863" s="8"/>
      <c r="N863" s="5"/>
      <c r="O863" s="5"/>
      <c r="P863" s="23"/>
      <c r="Q863" s="56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  <c r="FC863" s="18"/>
      <c r="FD863" s="18"/>
      <c r="FE863" s="18"/>
      <c r="FF863" s="18"/>
      <c r="FG863" s="18"/>
      <c r="FH863" s="18"/>
      <c r="FI863" s="18"/>
      <c r="FJ863" s="18"/>
      <c r="FK863" s="18"/>
      <c r="FL863" s="18"/>
    </row>
    <row r="864" spans="1:168" x14ac:dyDescent="0.15">
      <c r="A864" s="101"/>
      <c r="B864" s="3"/>
      <c r="C864" s="5"/>
      <c r="D864" s="4"/>
      <c r="E864" s="5"/>
      <c r="F864" s="21"/>
      <c r="G864" s="6"/>
      <c r="H864" s="5"/>
      <c r="I864" s="5"/>
      <c r="J864" s="5"/>
      <c r="K864" s="5"/>
      <c r="L864" s="22"/>
      <c r="M864" s="8"/>
      <c r="N864" s="5"/>
      <c r="O864" s="5"/>
      <c r="P864" s="23"/>
      <c r="Q864" s="56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  <c r="EW864" s="18"/>
      <c r="EX864" s="18"/>
      <c r="EY864" s="18"/>
      <c r="EZ864" s="18"/>
      <c r="FA864" s="18"/>
      <c r="FB864" s="18"/>
      <c r="FC864" s="18"/>
      <c r="FD864" s="18"/>
      <c r="FE864" s="18"/>
      <c r="FF864" s="18"/>
      <c r="FG864" s="18"/>
      <c r="FH864" s="18"/>
      <c r="FI864" s="18"/>
      <c r="FJ864" s="18"/>
      <c r="FK864" s="18"/>
      <c r="FL864" s="18"/>
    </row>
    <row r="865" spans="1:168" x14ac:dyDescent="0.15">
      <c r="A865" s="101"/>
      <c r="B865" s="3"/>
      <c r="C865" s="5"/>
      <c r="D865" s="4"/>
      <c r="E865" s="5"/>
      <c r="F865" s="21"/>
      <c r="G865" s="6"/>
      <c r="H865" s="5"/>
      <c r="I865" s="5"/>
      <c r="J865" s="5"/>
      <c r="K865" s="5"/>
      <c r="L865" s="22"/>
      <c r="M865" s="8"/>
      <c r="N865" s="5"/>
      <c r="O865" s="5"/>
      <c r="P865" s="23"/>
      <c r="Q865" s="56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  <c r="FC865" s="18"/>
      <c r="FD865" s="18"/>
      <c r="FE865" s="18"/>
      <c r="FF865" s="18"/>
      <c r="FG865" s="18"/>
      <c r="FH865" s="18"/>
      <c r="FI865" s="18"/>
      <c r="FJ865" s="18"/>
      <c r="FK865" s="18"/>
      <c r="FL865" s="18"/>
    </row>
    <row r="866" spans="1:168" x14ac:dyDescent="0.15">
      <c r="A866" s="101"/>
      <c r="B866" s="3"/>
      <c r="C866" s="5"/>
      <c r="D866" s="4"/>
      <c r="E866" s="5"/>
      <c r="F866" s="21"/>
      <c r="G866" s="6"/>
      <c r="H866" s="5"/>
      <c r="I866" s="5"/>
      <c r="J866" s="5"/>
      <c r="K866" s="5"/>
      <c r="L866" s="22"/>
      <c r="M866" s="8"/>
      <c r="N866" s="5"/>
      <c r="O866" s="5"/>
      <c r="P866" s="23"/>
      <c r="Q866" s="56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  <c r="FC866" s="18"/>
      <c r="FD866" s="18"/>
      <c r="FE866" s="18"/>
      <c r="FF866" s="18"/>
      <c r="FG866" s="18"/>
      <c r="FH866" s="18"/>
      <c r="FI866" s="18"/>
      <c r="FJ866" s="18"/>
      <c r="FK866" s="18"/>
      <c r="FL866" s="18"/>
    </row>
    <row r="867" spans="1:168" x14ac:dyDescent="0.15">
      <c r="A867" s="101"/>
      <c r="B867" s="3"/>
      <c r="C867" s="5"/>
      <c r="D867" s="4"/>
      <c r="E867" s="5"/>
      <c r="F867" s="21"/>
      <c r="G867" s="6"/>
      <c r="H867" s="5"/>
      <c r="I867" s="5"/>
      <c r="J867" s="5"/>
      <c r="K867" s="5"/>
      <c r="L867" s="22"/>
      <c r="M867" s="8"/>
      <c r="N867" s="5"/>
      <c r="O867" s="5"/>
      <c r="P867" s="23"/>
      <c r="Q867" s="56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  <c r="EW867" s="18"/>
      <c r="EX867" s="18"/>
      <c r="EY867" s="18"/>
      <c r="EZ867" s="18"/>
      <c r="FA867" s="18"/>
      <c r="FB867" s="18"/>
      <c r="FC867" s="18"/>
      <c r="FD867" s="18"/>
      <c r="FE867" s="18"/>
      <c r="FF867" s="18"/>
      <c r="FG867" s="18"/>
      <c r="FH867" s="18"/>
      <c r="FI867" s="18"/>
      <c r="FJ867" s="18"/>
      <c r="FK867" s="18"/>
      <c r="FL867" s="18"/>
    </row>
    <row r="868" spans="1:168" x14ac:dyDescent="0.15">
      <c r="A868" s="101"/>
      <c r="B868" s="3"/>
      <c r="C868" s="5"/>
      <c r="D868" s="4"/>
      <c r="E868" s="5"/>
      <c r="F868" s="21"/>
      <c r="G868" s="6"/>
      <c r="H868" s="5"/>
      <c r="I868" s="5"/>
      <c r="J868" s="5"/>
      <c r="K868" s="5"/>
      <c r="L868" s="22"/>
      <c r="M868" s="8"/>
      <c r="N868" s="5"/>
      <c r="O868" s="5"/>
      <c r="P868" s="23"/>
      <c r="Q868" s="56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  <c r="EW868" s="18"/>
      <c r="EX868" s="18"/>
      <c r="EY868" s="18"/>
      <c r="EZ868" s="18"/>
      <c r="FA868" s="18"/>
      <c r="FB868" s="18"/>
      <c r="FC868" s="18"/>
      <c r="FD868" s="18"/>
      <c r="FE868" s="18"/>
      <c r="FF868" s="18"/>
      <c r="FG868" s="18"/>
      <c r="FH868" s="18"/>
      <c r="FI868" s="18"/>
      <c r="FJ868" s="18"/>
      <c r="FK868" s="18"/>
      <c r="FL868" s="18"/>
    </row>
    <row r="869" spans="1:168" x14ac:dyDescent="0.15">
      <c r="A869" s="101"/>
      <c r="B869" s="3"/>
      <c r="C869" s="5"/>
      <c r="D869" s="4"/>
      <c r="E869" s="5"/>
      <c r="F869" s="21"/>
      <c r="G869" s="6"/>
      <c r="H869" s="5"/>
      <c r="I869" s="5"/>
      <c r="J869" s="5"/>
      <c r="K869" s="5"/>
      <c r="L869" s="22"/>
      <c r="M869" s="8"/>
      <c r="N869" s="5"/>
      <c r="O869" s="5"/>
      <c r="P869" s="23"/>
      <c r="Q869" s="56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  <c r="EW869" s="18"/>
      <c r="EX869" s="18"/>
      <c r="EY869" s="18"/>
      <c r="EZ869" s="18"/>
      <c r="FA869" s="18"/>
      <c r="FB869" s="18"/>
      <c r="FC869" s="18"/>
      <c r="FD869" s="18"/>
      <c r="FE869" s="18"/>
      <c r="FF869" s="18"/>
      <c r="FG869" s="18"/>
      <c r="FH869" s="18"/>
      <c r="FI869" s="18"/>
      <c r="FJ869" s="18"/>
      <c r="FK869" s="18"/>
      <c r="FL869" s="18"/>
    </row>
    <row r="870" spans="1:168" x14ac:dyDescent="0.15">
      <c r="A870" s="101"/>
      <c r="B870" s="3"/>
      <c r="C870" s="5"/>
      <c r="D870" s="4"/>
      <c r="E870" s="5"/>
      <c r="F870" s="21"/>
      <c r="G870" s="6"/>
      <c r="H870" s="5"/>
      <c r="I870" s="5"/>
      <c r="J870" s="5"/>
      <c r="K870" s="5"/>
      <c r="L870" s="22"/>
      <c r="M870" s="8"/>
      <c r="N870" s="5"/>
      <c r="O870" s="5"/>
      <c r="P870" s="23"/>
      <c r="Q870" s="56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  <c r="EW870" s="18"/>
      <c r="EX870" s="18"/>
      <c r="EY870" s="18"/>
      <c r="EZ870" s="18"/>
      <c r="FA870" s="18"/>
      <c r="FB870" s="18"/>
      <c r="FC870" s="18"/>
      <c r="FD870" s="18"/>
      <c r="FE870" s="18"/>
      <c r="FF870" s="18"/>
      <c r="FG870" s="18"/>
      <c r="FH870" s="18"/>
      <c r="FI870" s="18"/>
      <c r="FJ870" s="18"/>
      <c r="FK870" s="18"/>
      <c r="FL870" s="18"/>
    </row>
    <row r="871" spans="1:168" x14ac:dyDescent="0.15">
      <c r="A871" s="101"/>
      <c r="B871" s="3"/>
      <c r="C871" s="5"/>
      <c r="D871" s="4"/>
      <c r="E871" s="5"/>
      <c r="F871" s="21"/>
      <c r="G871" s="6"/>
      <c r="H871" s="5"/>
      <c r="I871" s="5"/>
      <c r="J871" s="5"/>
      <c r="K871" s="5"/>
      <c r="L871" s="22"/>
      <c r="M871" s="8"/>
      <c r="N871" s="5"/>
      <c r="O871" s="5"/>
      <c r="P871" s="23"/>
      <c r="Q871" s="56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  <c r="EW871" s="18"/>
      <c r="EX871" s="18"/>
      <c r="EY871" s="18"/>
      <c r="EZ871" s="18"/>
      <c r="FA871" s="18"/>
      <c r="FB871" s="18"/>
      <c r="FC871" s="18"/>
      <c r="FD871" s="18"/>
      <c r="FE871" s="18"/>
      <c r="FF871" s="18"/>
      <c r="FG871" s="18"/>
      <c r="FH871" s="18"/>
      <c r="FI871" s="18"/>
      <c r="FJ871" s="18"/>
      <c r="FK871" s="18"/>
      <c r="FL871" s="18"/>
    </row>
    <row r="872" spans="1:168" x14ac:dyDescent="0.15">
      <c r="A872" s="101"/>
      <c r="B872" s="3"/>
      <c r="C872" s="5"/>
      <c r="D872" s="4"/>
      <c r="E872" s="5"/>
      <c r="F872" s="21"/>
      <c r="G872" s="6"/>
      <c r="H872" s="5"/>
      <c r="I872" s="5"/>
      <c r="J872" s="5"/>
      <c r="K872" s="5"/>
      <c r="L872" s="22"/>
      <c r="M872" s="8"/>
      <c r="N872" s="5"/>
      <c r="O872" s="5"/>
      <c r="P872" s="23"/>
      <c r="Q872" s="56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  <c r="EW872" s="18"/>
      <c r="EX872" s="18"/>
      <c r="EY872" s="18"/>
      <c r="EZ872" s="18"/>
      <c r="FA872" s="18"/>
      <c r="FB872" s="18"/>
      <c r="FC872" s="18"/>
      <c r="FD872" s="18"/>
      <c r="FE872" s="18"/>
      <c r="FF872" s="18"/>
      <c r="FG872" s="18"/>
      <c r="FH872" s="18"/>
      <c r="FI872" s="18"/>
      <c r="FJ872" s="18"/>
      <c r="FK872" s="18"/>
      <c r="FL872" s="18"/>
    </row>
    <row r="873" spans="1:168" x14ac:dyDescent="0.15">
      <c r="A873" s="101"/>
      <c r="B873" s="3"/>
      <c r="C873" s="5"/>
      <c r="D873" s="4"/>
      <c r="E873" s="5"/>
      <c r="F873" s="21"/>
      <c r="G873" s="6"/>
      <c r="H873" s="5"/>
      <c r="I873" s="5"/>
      <c r="J873" s="5"/>
      <c r="K873" s="5"/>
      <c r="L873" s="22"/>
      <c r="M873" s="8"/>
      <c r="N873" s="5"/>
      <c r="O873" s="5"/>
      <c r="P873" s="23"/>
      <c r="Q873" s="56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  <c r="EW873" s="18"/>
      <c r="EX873" s="18"/>
      <c r="EY873" s="18"/>
      <c r="EZ873" s="18"/>
      <c r="FA873" s="18"/>
      <c r="FB873" s="18"/>
      <c r="FC873" s="18"/>
      <c r="FD873" s="18"/>
      <c r="FE873" s="18"/>
      <c r="FF873" s="18"/>
      <c r="FG873" s="18"/>
      <c r="FH873" s="18"/>
      <c r="FI873" s="18"/>
      <c r="FJ873" s="18"/>
      <c r="FK873" s="18"/>
      <c r="FL873" s="18"/>
    </row>
    <row r="874" spans="1:168" x14ac:dyDescent="0.15">
      <c r="A874" s="101"/>
      <c r="B874" s="3"/>
      <c r="C874" s="5"/>
      <c r="D874" s="4"/>
      <c r="E874" s="5"/>
      <c r="F874" s="21"/>
      <c r="G874" s="6"/>
      <c r="H874" s="5"/>
      <c r="I874" s="5"/>
      <c r="J874" s="5"/>
      <c r="K874" s="5"/>
      <c r="L874" s="22"/>
      <c r="M874" s="8"/>
      <c r="N874" s="5"/>
      <c r="O874" s="5"/>
      <c r="P874" s="23"/>
      <c r="Q874" s="56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  <c r="EW874" s="18"/>
      <c r="EX874" s="18"/>
      <c r="EY874" s="18"/>
      <c r="EZ874" s="18"/>
      <c r="FA874" s="18"/>
      <c r="FB874" s="18"/>
      <c r="FC874" s="18"/>
      <c r="FD874" s="18"/>
      <c r="FE874" s="18"/>
      <c r="FF874" s="18"/>
      <c r="FG874" s="18"/>
      <c r="FH874" s="18"/>
      <c r="FI874" s="18"/>
      <c r="FJ874" s="18"/>
      <c r="FK874" s="18"/>
      <c r="FL874" s="18"/>
    </row>
    <row r="875" spans="1:168" x14ac:dyDescent="0.15">
      <c r="A875" s="101"/>
      <c r="B875" s="3"/>
      <c r="C875" s="5"/>
      <c r="D875" s="4"/>
      <c r="E875" s="5"/>
      <c r="F875" s="21"/>
      <c r="G875" s="6"/>
      <c r="H875" s="5"/>
      <c r="I875" s="5"/>
      <c r="J875" s="5"/>
      <c r="K875" s="5"/>
      <c r="L875" s="22"/>
      <c r="M875" s="8"/>
      <c r="N875" s="5"/>
      <c r="O875" s="5"/>
      <c r="P875" s="23"/>
      <c r="Q875" s="56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  <c r="EW875" s="18"/>
      <c r="EX875" s="18"/>
      <c r="EY875" s="18"/>
      <c r="EZ875" s="18"/>
      <c r="FA875" s="18"/>
      <c r="FB875" s="18"/>
      <c r="FC875" s="18"/>
      <c r="FD875" s="18"/>
      <c r="FE875" s="18"/>
      <c r="FF875" s="18"/>
      <c r="FG875" s="18"/>
      <c r="FH875" s="18"/>
      <c r="FI875" s="18"/>
      <c r="FJ875" s="18"/>
      <c r="FK875" s="18"/>
      <c r="FL875" s="18"/>
    </row>
    <row r="876" spans="1:168" x14ac:dyDescent="0.15">
      <c r="A876" s="101"/>
      <c r="B876" s="3"/>
      <c r="C876" s="5"/>
      <c r="D876" s="4"/>
      <c r="E876" s="5"/>
      <c r="F876" s="21"/>
      <c r="G876" s="6"/>
      <c r="H876" s="5"/>
      <c r="I876" s="5"/>
      <c r="J876" s="5"/>
      <c r="K876" s="5"/>
      <c r="L876" s="22"/>
      <c r="M876" s="8"/>
      <c r="N876" s="5"/>
      <c r="O876" s="5"/>
      <c r="P876" s="23"/>
      <c r="Q876" s="56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  <c r="EW876" s="18"/>
      <c r="EX876" s="18"/>
      <c r="EY876" s="18"/>
      <c r="EZ876" s="18"/>
      <c r="FA876" s="18"/>
      <c r="FB876" s="18"/>
      <c r="FC876" s="18"/>
      <c r="FD876" s="18"/>
      <c r="FE876" s="18"/>
      <c r="FF876" s="18"/>
      <c r="FG876" s="18"/>
      <c r="FH876" s="18"/>
      <c r="FI876" s="18"/>
      <c r="FJ876" s="18"/>
      <c r="FK876" s="18"/>
      <c r="FL876" s="18"/>
    </row>
    <row r="877" spans="1:168" x14ac:dyDescent="0.15">
      <c r="A877" s="101"/>
      <c r="B877" s="3"/>
      <c r="C877" s="5"/>
      <c r="D877" s="4"/>
      <c r="E877" s="5"/>
      <c r="F877" s="21"/>
      <c r="G877" s="6"/>
      <c r="H877" s="5"/>
      <c r="I877" s="5"/>
      <c r="J877" s="5"/>
      <c r="K877" s="5"/>
      <c r="L877" s="22"/>
      <c r="M877" s="8"/>
      <c r="N877" s="5"/>
      <c r="O877" s="5"/>
      <c r="P877" s="23"/>
      <c r="Q877" s="56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  <c r="EW877" s="18"/>
      <c r="EX877" s="18"/>
      <c r="EY877" s="18"/>
      <c r="EZ877" s="18"/>
      <c r="FA877" s="18"/>
      <c r="FB877" s="18"/>
      <c r="FC877" s="18"/>
      <c r="FD877" s="18"/>
      <c r="FE877" s="18"/>
      <c r="FF877" s="18"/>
      <c r="FG877" s="18"/>
      <c r="FH877" s="18"/>
      <c r="FI877" s="18"/>
      <c r="FJ877" s="18"/>
      <c r="FK877" s="18"/>
      <c r="FL877" s="18"/>
    </row>
    <row r="878" spans="1:168" x14ac:dyDescent="0.15">
      <c r="A878" s="101"/>
      <c r="B878" s="3"/>
      <c r="C878" s="5"/>
      <c r="D878" s="4"/>
      <c r="E878" s="5"/>
      <c r="F878" s="21"/>
      <c r="G878" s="6"/>
      <c r="H878" s="5"/>
      <c r="I878" s="5"/>
      <c r="J878" s="5"/>
      <c r="K878" s="5"/>
      <c r="L878" s="22"/>
      <c r="M878" s="8"/>
      <c r="N878" s="5"/>
      <c r="O878" s="5"/>
      <c r="P878" s="23"/>
      <c r="Q878" s="56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  <c r="EW878" s="18"/>
      <c r="EX878" s="18"/>
      <c r="EY878" s="18"/>
      <c r="EZ878" s="18"/>
      <c r="FA878" s="18"/>
      <c r="FB878" s="18"/>
      <c r="FC878" s="18"/>
      <c r="FD878" s="18"/>
      <c r="FE878" s="18"/>
      <c r="FF878" s="18"/>
      <c r="FG878" s="18"/>
      <c r="FH878" s="18"/>
      <c r="FI878" s="18"/>
      <c r="FJ878" s="18"/>
      <c r="FK878" s="18"/>
      <c r="FL878" s="18"/>
    </row>
    <row r="879" spans="1:168" x14ac:dyDescent="0.15">
      <c r="A879" s="101"/>
      <c r="B879" s="3"/>
      <c r="C879" s="5"/>
      <c r="D879" s="4"/>
      <c r="E879" s="5"/>
      <c r="F879" s="21"/>
      <c r="G879" s="6"/>
      <c r="H879" s="5"/>
      <c r="I879" s="5"/>
      <c r="J879" s="5"/>
      <c r="K879" s="5"/>
      <c r="L879" s="22"/>
      <c r="M879" s="8"/>
      <c r="N879" s="5"/>
      <c r="O879" s="5"/>
      <c r="P879" s="23"/>
      <c r="Q879" s="56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  <c r="EW879" s="18"/>
      <c r="EX879" s="18"/>
      <c r="EY879" s="18"/>
      <c r="EZ879" s="18"/>
      <c r="FA879" s="18"/>
      <c r="FB879" s="18"/>
      <c r="FC879" s="18"/>
      <c r="FD879" s="18"/>
      <c r="FE879" s="18"/>
      <c r="FF879" s="18"/>
      <c r="FG879" s="18"/>
      <c r="FH879" s="18"/>
      <c r="FI879" s="18"/>
      <c r="FJ879" s="18"/>
      <c r="FK879" s="18"/>
      <c r="FL879" s="18"/>
    </row>
    <row r="880" spans="1:168" x14ac:dyDescent="0.15">
      <c r="A880" s="101"/>
      <c r="B880" s="3"/>
      <c r="C880" s="5"/>
      <c r="D880" s="4"/>
      <c r="E880" s="5"/>
      <c r="F880" s="21"/>
      <c r="G880" s="6"/>
      <c r="H880" s="5"/>
      <c r="I880" s="5"/>
      <c r="J880" s="5"/>
      <c r="K880" s="5"/>
      <c r="L880" s="22"/>
      <c r="M880" s="8"/>
      <c r="N880" s="5"/>
      <c r="O880" s="5"/>
      <c r="P880" s="23"/>
      <c r="Q880" s="56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  <c r="EW880" s="18"/>
      <c r="EX880" s="18"/>
      <c r="EY880" s="18"/>
      <c r="EZ880" s="18"/>
      <c r="FA880" s="18"/>
      <c r="FB880" s="18"/>
      <c r="FC880" s="18"/>
      <c r="FD880" s="18"/>
      <c r="FE880" s="18"/>
      <c r="FF880" s="18"/>
      <c r="FG880" s="18"/>
      <c r="FH880" s="18"/>
      <c r="FI880" s="18"/>
      <c r="FJ880" s="18"/>
      <c r="FK880" s="18"/>
      <c r="FL880" s="18"/>
    </row>
    <row r="881" spans="1:171" x14ac:dyDescent="0.15">
      <c r="A881" s="101"/>
      <c r="B881" s="3"/>
      <c r="C881" s="5"/>
      <c r="D881" s="4"/>
      <c r="E881" s="5"/>
      <c r="F881" s="21"/>
      <c r="G881" s="6"/>
      <c r="H881" s="5"/>
      <c r="I881" s="5"/>
      <c r="J881" s="5"/>
      <c r="K881" s="5"/>
      <c r="L881" s="22"/>
      <c r="M881" s="8"/>
      <c r="N881" s="5"/>
      <c r="O881" s="5"/>
      <c r="P881" s="23"/>
      <c r="Q881" s="56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  <c r="EW881" s="18"/>
      <c r="EX881" s="18"/>
      <c r="EY881" s="18"/>
      <c r="EZ881" s="18"/>
      <c r="FA881" s="18"/>
      <c r="FB881" s="18"/>
      <c r="FC881" s="18"/>
      <c r="FD881" s="18"/>
      <c r="FE881" s="18"/>
      <c r="FF881" s="18"/>
      <c r="FG881" s="18"/>
      <c r="FH881" s="18"/>
      <c r="FI881" s="18"/>
      <c r="FJ881" s="18"/>
      <c r="FK881" s="18"/>
      <c r="FL881" s="18"/>
    </row>
    <row r="882" spans="1:171" x14ac:dyDescent="0.15">
      <c r="A882" s="101"/>
      <c r="B882" s="3"/>
      <c r="C882" s="5"/>
      <c r="D882" s="4"/>
      <c r="E882" s="5"/>
      <c r="F882" s="21"/>
      <c r="G882" s="6"/>
      <c r="H882" s="5"/>
      <c r="I882" s="5"/>
      <c r="J882" s="5"/>
      <c r="K882" s="5"/>
      <c r="L882" s="22"/>
      <c r="M882" s="8"/>
      <c r="N882" s="5"/>
      <c r="O882" s="5"/>
      <c r="P882" s="23"/>
      <c r="Q882" s="56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  <c r="EW882" s="18"/>
      <c r="EX882" s="18"/>
      <c r="EY882" s="18"/>
      <c r="EZ882" s="18"/>
      <c r="FA882" s="18"/>
      <c r="FB882" s="18"/>
      <c r="FC882" s="18"/>
      <c r="FD882" s="18"/>
      <c r="FE882" s="18"/>
      <c r="FF882" s="18"/>
      <c r="FG882" s="18"/>
      <c r="FH882" s="18"/>
      <c r="FI882" s="18"/>
      <c r="FJ882" s="18"/>
      <c r="FK882" s="18"/>
      <c r="FL882" s="18"/>
    </row>
    <row r="883" spans="1:171" x14ac:dyDescent="0.15">
      <c r="A883" s="101"/>
      <c r="B883" s="3"/>
      <c r="C883" s="5"/>
      <c r="D883" s="4"/>
      <c r="E883" s="5"/>
      <c r="F883" s="21"/>
      <c r="G883" s="6"/>
      <c r="H883" s="5"/>
      <c r="I883" s="5"/>
      <c r="J883" s="5"/>
      <c r="K883" s="5"/>
      <c r="L883" s="22"/>
      <c r="M883" s="8"/>
      <c r="N883" s="5"/>
      <c r="O883" s="5"/>
      <c r="P883" s="23"/>
      <c r="Q883" s="56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  <c r="EW883" s="18"/>
      <c r="EX883" s="18"/>
      <c r="EY883" s="18"/>
      <c r="EZ883" s="18"/>
      <c r="FA883" s="18"/>
      <c r="FB883" s="18"/>
      <c r="FC883" s="18"/>
      <c r="FD883" s="18"/>
      <c r="FE883" s="18"/>
      <c r="FF883" s="18"/>
      <c r="FG883" s="18"/>
      <c r="FH883" s="18"/>
      <c r="FI883" s="18"/>
      <c r="FJ883" s="18"/>
      <c r="FK883" s="18"/>
      <c r="FL883" s="18"/>
    </row>
    <row r="884" spans="1:171" x14ac:dyDescent="0.15">
      <c r="A884" s="101"/>
      <c r="B884" s="3"/>
      <c r="C884" s="5"/>
      <c r="D884" s="4"/>
      <c r="E884" s="5"/>
      <c r="F884" s="21"/>
      <c r="G884" s="6"/>
      <c r="H884" s="5"/>
      <c r="I884" s="5"/>
      <c r="J884" s="5"/>
      <c r="K884" s="5"/>
      <c r="L884" s="22"/>
      <c r="M884" s="8"/>
      <c r="N884" s="5"/>
      <c r="O884" s="5"/>
      <c r="P884" s="23"/>
      <c r="Q884" s="56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  <c r="EW884" s="18"/>
      <c r="EX884" s="18"/>
      <c r="EY884" s="18"/>
      <c r="EZ884" s="18"/>
      <c r="FA884" s="18"/>
      <c r="FB884" s="18"/>
      <c r="FC884" s="18"/>
      <c r="FD884" s="18"/>
      <c r="FE884" s="18"/>
      <c r="FF884" s="18"/>
      <c r="FG884" s="18"/>
      <c r="FH884" s="18"/>
      <c r="FI884" s="18"/>
      <c r="FJ884" s="18"/>
      <c r="FK884" s="18"/>
      <c r="FL884" s="18"/>
    </row>
    <row r="885" spans="1:171" x14ac:dyDescent="0.15">
      <c r="A885" s="101"/>
      <c r="B885" s="3"/>
      <c r="C885" s="5"/>
      <c r="D885" s="4"/>
      <c r="E885" s="5"/>
      <c r="F885" s="21"/>
      <c r="G885" s="6"/>
      <c r="H885" s="5"/>
      <c r="I885" s="5"/>
      <c r="J885" s="5"/>
      <c r="K885" s="5"/>
      <c r="L885" s="22"/>
      <c r="M885" s="8"/>
      <c r="N885" s="5"/>
      <c r="O885" s="5"/>
      <c r="P885" s="23"/>
      <c r="Q885" s="56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  <c r="EW885" s="18"/>
      <c r="EX885" s="18"/>
      <c r="EY885" s="18"/>
      <c r="EZ885" s="18"/>
      <c r="FA885" s="18"/>
      <c r="FB885" s="18"/>
      <c r="FC885" s="18"/>
      <c r="FD885" s="18"/>
      <c r="FE885" s="18"/>
      <c r="FF885" s="18"/>
      <c r="FG885" s="18"/>
      <c r="FH885" s="18"/>
      <c r="FI885" s="18"/>
      <c r="FJ885" s="18"/>
      <c r="FK885" s="18"/>
      <c r="FL885" s="18"/>
    </row>
    <row r="886" spans="1:171" x14ac:dyDescent="0.15">
      <c r="A886" s="101"/>
      <c r="B886" s="3"/>
      <c r="C886" s="5"/>
      <c r="D886" s="4"/>
      <c r="E886" s="5"/>
      <c r="F886" s="21"/>
      <c r="G886" s="6"/>
      <c r="H886" s="5"/>
      <c r="I886" s="5"/>
      <c r="J886" s="5"/>
      <c r="K886" s="5"/>
      <c r="L886" s="22"/>
      <c r="M886" s="8"/>
      <c r="N886" s="5"/>
      <c r="O886" s="5"/>
      <c r="P886" s="23"/>
      <c r="Q886" s="56"/>
      <c r="R886" s="10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  <c r="BY886" s="36"/>
      <c r="BZ886" s="36"/>
      <c r="CA886" s="36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L886" s="36"/>
      <c r="CM886" s="36"/>
      <c r="CN886" s="36"/>
      <c r="CO886" s="36"/>
      <c r="CP886" s="36"/>
      <c r="CQ886" s="36"/>
      <c r="CR886" s="36"/>
      <c r="CS886" s="36"/>
      <c r="CT886" s="36"/>
      <c r="CU886" s="36"/>
      <c r="CV886" s="36"/>
      <c r="CW886" s="36"/>
      <c r="CX886" s="36"/>
      <c r="CY886" s="36"/>
      <c r="CZ886" s="36"/>
      <c r="DA886" s="36"/>
      <c r="DB886" s="36"/>
      <c r="DC886" s="36"/>
      <c r="DD886" s="36"/>
      <c r="DE886" s="36"/>
      <c r="DF886" s="36"/>
      <c r="DG886" s="36"/>
      <c r="DH886" s="36"/>
      <c r="DI886" s="36"/>
      <c r="DJ886" s="36"/>
      <c r="DK886" s="36"/>
      <c r="DL886" s="36"/>
      <c r="DM886" s="36"/>
      <c r="DN886" s="36"/>
      <c r="DO886" s="36"/>
      <c r="DP886" s="36"/>
      <c r="DQ886" s="36"/>
      <c r="DR886" s="36"/>
      <c r="DS886" s="36"/>
      <c r="DT886" s="36"/>
      <c r="DU886" s="36"/>
      <c r="DV886" s="36"/>
      <c r="DW886" s="36"/>
      <c r="DX886" s="36"/>
      <c r="DY886" s="36"/>
      <c r="DZ886" s="36"/>
      <c r="EA886" s="36"/>
      <c r="EB886" s="36"/>
      <c r="EC886" s="36"/>
      <c r="ED886" s="36"/>
      <c r="EE886" s="36"/>
      <c r="EF886" s="36"/>
      <c r="EG886" s="36"/>
      <c r="EH886" s="36"/>
      <c r="EI886" s="36"/>
      <c r="EJ886" s="36"/>
      <c r="EK886" s="36"/>
      <c r="EL886" s="36"/>
      <c r="EM886" s="36"/>
      <c r="EN886" s="36"/>
      <c r="EO886" s="36"/>
      <c r="EP886" s="36"/>
      <c r="EQ886" s="36"/>
      <c r="ER886" s="36"/>
      <c r="ES886" s="36"/>
      <c r="ET886" s="36"/>
      <c r="EU886" s="36"/>
      <c r="EV886" s="36"/>
      <c r="EW886" s="36"/>
      <c r="EX886" s="36"/>
      <c r="EY886" s="36"/>
      <c r="EZ886" s="36"/>
      <c r="FA886" s="36"/>
      <c r="FB886" s="36"/>
      <c r="FC886" s="36"/>
      <c r="FD886" s="36"/>
      <c r="FE886" s="36"/>
      <c r="FF886" s="36"/>
      <c r="FG886" s="36"/>
      <c r="FH886" s="36"/>
      <c r="FI886" s="36"/>
      <c r="FJ886" s="36"/>
      <c r="FK886" s="36"/>
      <c r="FL886" s="36"/>
      <c r="FM886" s="36"/>
      <c r="FN886" s="36"/>
      <c r="FO886" s="36"/>
    </row>
    <row r="887" spans="1:171" x14ac:dyDescent="0.15">
      <c r="A887" s="101"/>
      <c r="B887" s="3"/>
      <c r="C887" s="5"/>
      <c r="D887" s="4"/>
      <c r="E887" s="5"/>
      <c r="F887" s="21"/>
      <c r="G887" s="6"/>
      <c r="H887" s="5"/>
      <c r="I887" s="5"/>
      <c r="J887" s="5"/>
      <c r="K887" s="5"/>
      <c r="L887" s="22"/>
      <c r="M887" s="8"/>
      <c r="N887" s="5"/>
      <c r="O887" s="5"/>
      <c r="P887" s="23"/>
      <c r="Q887" s="56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  <c r="EW887" s="18"/>
      <c r="EX887" s="18"/>
      <c r="EY887" s="18"/>
      <c r="EZ887" s="18"/>
      <c r="FA887" s="18"/>
      <c r="FB887" s="18"/>
      <c r="FC887" s="18"/>
      <c r="FD887" s="18"/>
      <c r="FE887" s="18"/>
      <c r="FF887" s="18"/>
      <c r="FG887" s="18"/>
      <c r="FH887" s="18"/>
      <c r="FI887" s="18"/>
      <c r="FJ887" s="18"/>
      <c r="FK887" s="18"/>
      <c r="FL887" s="18"/>
    </row>
    <row r="888" spans="1:171" x14ac:dyDescent="0.15">
      <c r="A888" s="101"/>
      <c r="B888" s="3"/>
      <c r="C888" s="5"/>
      <c r="D888" s="4"/>
      <c r="E888" s="5"/>
      <c r="F888" s="21"/>
      <c r="G888" s="6"/>
      <c r="H888" s="5"/>
      <c r="I888" s="5"/>
      <c r="J888" s="5"/>
      <c r="K888" s="5"/>
      <c r="L888" s="22"/>
      <c r="M888" s="8"/>
      <c r="N888" s="5"/>
      <c r="O888" s="5"/>
      <c r="P888" s="23"/>
      <c r="Q888" s="56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  <c r="EW888" s="18"/>
      <c r="EX888" s="18"/>
      <c r="EY888" s="18"/>
      <c r="EZ888" s="18"/>
      <c r="FA888" s="18"/>
      <c r="FB888" s="18"/>
      <c r="FC888" s="18"/>
      <c r="FD888" s="18"/>
      <c r="FE888" s="18"/>
      <c r="FF888" s="18"/>
      <c r="FG888" s="18"/>
      <c r="FH888" s="18"/>
      <c r="FI888" s="18"/>
      <c r="FJ888" s="18"/>
      <c r="FK888" s="18"/>
      <c r="FL888" s="18"/>
    </row>
    <row r="889" spans="1:171" x14ac:dyDescent="0.15">
      <c r="A889" s="101"/>
      <c r="B889" s="3"/>
      <c r="C889" s="5"/>
      <c r="D889" s="4"/>
      <c r="E889" s="5"/>
      <c r="F889" s="21"/>
      <c r="G889" s="6"/>
      <c r="H889" s="5"/>
      <c r="I889" s="5"/>
      <c r="J889" s="5"/>
      <c r="K889" s="5"/>
      <c r="L889" s="22"/>
      <c r="M889" s="8"/>
      <c r="N889" s="5"/>
      <c r="O889" s="5"/>
      <c r="P889" s="23"/>
      <c r="Q889" s="56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  <c r="EW889" s="18"/>
      <c r="EX889" s="18"/>
      <c r="EY889" s="18"/>
      <c r="EZ889" s="18"/>
      <c r="FA889" s="18"/>
      <c r="FB889" s="18"/>
      <c r="FC889" s="18"/>
      <c r="FD889" s="18"/>
      <c r="FE889" s="18"/>
      <c r="FF889" s="18"/>
      <c r="FG889" s="18"/>
      <c r="FH889" s="18"/>
      <c r="FI889" s="18"/>
      <c r="FJ889" s="18"/>
      <c r="FK889" s="18"/>
      <c r="FL889" s="18"/>
    </row>
    <row r="890" spans="1:171" x14ac:dyDescent="0.15">
      <c r="A890" s="101"/>
      <c r="B890" s="3"/>
      <c r="C890" s="5"/>
      <c r="D890" s="4"/>
      <c r="E890" s="5"/>
      <c r="F890" s="21"/>
      <c r="G890" s="6"/>
      <c r="H890" s="5"/>
      <c r="I890" s="5"/>
      <c r="J890" s="5"/>
      <c r="K890" s="5"/>
      <c r="L890" s="22"/>
      <c r="M890" s="8"/>
      <c r="N890" s="5"/>
      <c r="O890" s="5"/>
      <c r="P890" s="23"/>
      <c r="Q890" s="56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  <c r="EW890" s="18"/>
      <c r="EX890" s="18"/>
      <c r="EY890" s="18"/>
      <c r="EZ890" s="18"/>
      <c r="FA890" s="18"/>
      <c r="FB890" s="18"/>
      <c r="FC890" s="18"/>
      <c r="FD890" s="18"/>
      <c r="FE890" s="18"/>
      <c r="FF890" s="18"/>
      <c r="FG890" s="18"/>
      <c r="FH890" s="18"/>
      <c r="FI890" s="18"/>
      <c r="FJ890" s="18"/>
      <c r="FK890" s="18"/>
      <c r="FL890" s="18"/>
    </row>
    <row r="891" spans="1:171" x14ac:dyDescent="0.15">
      <c r="A891" s="101"/>
      <c r="B891" s="3"/>
      <c r="C891" s="5"/>
      <c r="D891" s="4"/>
      <c r="E891" s="5"/>
      <c r="F891" s="21"/>
      <c r="G891" s="6"/>
      <c r="H891" s="5"/>
      <c r="I891" s="5"/>
      <c r="J891" s="5"/>
      <c r="K891" s="5"/>
      <c r="L891" s="22"/>
      <c r="M891" s="8"/>
      <c r="N891" s="5"/>
      <c r="O891" s="5"/>
      <c r="P891" s="23"/>
      <c r="Q891" s="56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  <c r="EW891" s="18"/>
      <c r="EX891" s="18"/>
      <c r="EY891" s="18"/>
      <c r="EZ891" s="18"/>
      <c r="FA891" s="18"/>
      <c r="FB891" s="18"/>
      <c r="FC891" s="18"/>
      <c r="FD891" s="18"/>
      <c r="FE891" s="18"/>
      <c r="FF891" s="18"/>
      <c r="FG891" s="18"/>
      <c r="FH891" s="18"/>
      <c r="FI891" s="18"/>
      <c r="FJ891" s="18"/>
      <c r="FK891" s="18"/>
      <c r="FL891" s="18"/>
    </row>
    <row r="892" spans="1:171" x14ac:dyDescent="0.15">
      <c r="A892" s="101"/>
      <c r="B892" s="3"/>
      <c r="C892" s="5"/>
      <c r="D892" s="4"/>
      <c r="E892" s="5"/>
      <c r="F892" s="21"/>
      <c r="G892" s="6"/>
      <c r="H892" s="5"/>
      <c r="I892" s="5"/>
      <c r="J892" s="5"/>
      <c r="K892" s="5"/>
      <c r="L892" s="22"/>
      <c r="M892" s="8"/>
      <c r="N892" s="5"/>
      <c r="O892" s="5"/>
      <c r="P892" s="23"/>
      <c r="Q892" s="56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  <c r="EW892" s="18"/>
      <c r="EX892" s="18"/>
      <c r="EY892" s="18"/>
      <c r="EZ892" s="18"/>
      <c r="FA892" s="18"/>
      <c r="FB892" s="18"/>
      <c r="FC892" s="18"/>
      <c r="FD892" s="18"/>
      <c r="FE892" s="18"/>
      <c r="FF892" s="18"/>
      <c r="FG892" s="18"/>
      <c r="FH892" s="18"/>
      <c r="FI892" s="18"/>
      <c r="FJ892" s="18"/>
      <c r="FK892" s="18"/>
      <c r="FL892" s="18"/>
    </row>
    <row r="893" spans="1:171" x14ac:dyDescent="0.15">
      <c r="A893" s="101"/>
      <c r="B893" s="3"/>
      <c r="C893" s="5"/>
      <c r="D893" s="4"/>
      <c r="E893" s="5"/>
      <c r="F893" s="21"/>
      <c r="G893" s="6"/>
      <c r="H893" s="5"/>
      <c r="I893" s="5"/>
      <c r="J893" s="5"/>
      <c r="K893" s="5"/>
      <c r="L893" s="22"/>
      <c r="M893" s="8"/>
      <c r="N893" s="5"/>
      <c r="O893" s="5"/>
      <c r="P893" s="23"/>
      <c r="Q893" s="56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  <c r="EW893" s="18"/>
      <c r="EX893" s="18"/>
      <c r="EY893" s="18"/>
      <c r="EZ893" s="18"/>
      <c r="FA893" s="18"/>
      <c r="FB893" s="18"/>
      <c r="FC893" s="18"/>
      <c r="FD893" s="18"/>
      <c r="FE893" s="18"/>
      <c r="FF893" s="18"/>
      <c r="FG893" s="18"/>
      <c r="FH893" s="18"/>
      <c r="FI893" s="18"/>
      <c r="FJ893" s="18"/>
      <c r="FK893" s="18"/>
      <c r="FL893" s="18"/>
    </row>
    <row r="894" spans="1:171" x14ac:dyDescent="0.15">
      <c r="A894" s="101"/>
      <c r="B894" s="3"/>
      <c r="C894" s="5"/>
      <c r="D894" s="4"/>
      <c r="E894" s="5"/>
      <c r="F894" s="21"/>
      <c r="G894" s="6"/>
      <c r="H894" s="5"/>
      <c r="I894" s="5"/>
      <c r="J894" s="5"/>
      <c r="K894" s="5"/>
      <c r="L894" s="22"/>
      <c r="M894" s="8"/>
      <c r="N894" s="5"/>
      <c r="O894" s="5"/>
      <c r="P894" s="23"/>
      <c r="Q894" s="56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  <c r="EW894" s="18"/>
      <c r="EX894" s="18"/>
      <c r="EY894" s="18"/>
      <c r="EZ894" s="18"/>
      <c r="FA894" s="18"/>
      <c r="FB894" s="18"/>
      <c r="FC894" s="18"/>
      <c r="FD894" s="18"/>
      <c r="FE894" s="18"/>
      <c r="FF894" s="18"/>
      <c r="FG894" s="18"/>
      <c r="FH894" s="18"/>
      <c r="FI894" s="18"/>
      <c r="FJ894" s="18"/>
      <c r="FK894" s="18"/>
      <c r="FL894" s="18"/>
    </row>
    <row r="895" spans="1:171" x14ac:dyDescent="0.15">
      <c r="A895" s="101"/>
      <c r="B895" s="3"/>
      <c r="C895" s="5"/>
      <c r="D895" s="4"/>
      <c r="E895" s="5"/>
      <c r="F895" s="21"/>
      <c r="G895" s="6"/>
      <c r="H895" s="5"/>
      <c r="I895" s="5"/>
      <c r="J895" s="5"/>
      <c r="K895" s="5"/>
      <c r="L895" s="22"/>
      <c r="M895" s="8"/>
      <c r="N895" s="5"/>
      <c r="O895" s="5"/>
      <c r="P895" s="23"/>
      <c r="Q895" s="56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  <c r="EW895" s="18"/>
      <c r="EX895" s="18"/>
      <c r="EY895" s="18"/>
      <c r="EZ895" s="18"/>
      <c r="FA895" s="18"/>
      <c r="FB895" s="18"/>
      <c r="FC895" s="18"/>
      <c r="FD895" s="18"/>
      <c r="FE895" s="18"/>
      <c r="FF895" s="18"/>
      <c r="FG895" s="18"/>
      <c r="FH895" s="18"/>
      <c r="FI895" s="18"/>
      <c r="FJ895" s="18"/>
      <c r="FK895" s="18"/>
      <c r="FL895" s="18"/>
    </row>
    <row r="896" spans="1:171" x14ac:dyDescent="0.15">
      <c r="A896" s="101"/>
      <c r="B896" s="3"/>
      <c r="C896" s="5"/>
      <c r="D896" s="4"/>
      <c r="E896" s="5"/>
      <c r="F896" s="21"/>
      <c r="G896" s="6"/>
      <c r="H896" s="5"/>
      <c r="I896" s="5"/>
      <c r="J896" s="5"/>
      <c r="K896" s="5"/>
      <c r="L896" s="22"/>
      <c r="M896" s="8"/>
      <c r="N896" s="5"/>
      <c r="O896" s="5"/>
      <c r="P896" s="23"/>
      <c r="Q896" s="56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  <c r="EW896" s="18"/>
      <c r="EX896" s="18"/>
      <c r="EY896" s="18"/>
      <c r="EZ896" s="18"/>
      <c r="FA896" s="18"/>
      <c r="FB896" s="18"/>
      <c r="FC896" s="18"/>
      <c r="FD896" s="18"/>
      <c r="FE896" s="18"/>
      <c r="FF896" s="18"/>
      <c r="FG896" s="18"/>
      <c r="FH896" s="18"/>
      <c r="FI896" s="18"/>
      <c r="FJ896" s="18"/>
      <c r="FK896" s="18"/>
      <c r="FL896" s="18"/>
    </row>
    <row r="897" spans="1:168" x14ac:dyDescent="0.15">
      <c r="A897" s="101"/>
      <c r="B897" s="3"/>
      <c r="C897" s="5"/>
      <c r="D897" s="4"/>
      <c r="E897" s="5"/>
      <c r="F897" s="21"/>
      <c r="G897" s="6"/>
      <c r="H897" s="5"/>
      <c r="I897" s="5"/>
      <c r="J897" s="5"/>
      <c r="K897" s="5"/>
      <c r="L897" s="22"/>
      <c r="M897" s="8"/>
      <c r="N897" s="5"/>
      <c r="O897" s="5"/>
      <c r="P897" s="23"/>
      <c r="Q897" s="56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  <c r="EW897" s="18"/>
      <c r="EX897" s="18"/>
      <c r="EY897" s="18"/>
      <c r="EZ897" s="18"/>
      <c r="FA897" s="18"/>
      <c r="FB897" s="18"/>
      <c r="FC897" s="18"/>
      <c r="FD897" s="18"/>
      <c r="FE897" s="18"/>
      <c r="FF897" s="18"/>
      <c r="FG897" s="18"/>
      <c r="FH897" s="18"/>
      <c r="FI897" s="18"/>
      <c r="FJ897" s="18"/>
      <c r="FK897" s="18"/>
      <c r="FL897" s="18"/>
    </row>
    <row r="898" spans="1:168" x14ac:dyDescent="0.15">
      <c r="A898" s="101"/>
      <c r="B898" s="3"/>
      <c r="C898" s="5"/>
      <c r="D898" s="4"/>
      <c r="E898" s="5"/>
      <c r="F898" s="21"/>
      <c r="G898" s="6"/>
      <c r="H898" s="5"/>
      <c r="I898" s="5"/>
      <c r="J898" s="5"/>
      <c r="K898" s="5"/>
      <c r="L898" s="22"/>
      <c r="M898" s="8"/>
      <c r="N898" s="5"/>
      <c r="O898" s="5"/>
      <c r="P898" s="23"/>
      <c r="Q898" s="56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  <c r="EW898" s="18"/>
      <c r="EX898" s="18"/>
      <c r="EY898" s="18"/>
      <c r="EZ898" s="18"/>
      <c r="FA898" s="18"/>
      <c r="FB898" s="18"/>
      <c r="FC898" s="18"/>
      <c r="FD898" s="18"/>
      <c r="FE898" s="18"/>
      <c r="FF898" s="18"/>
      <c r="FG898" s="18"/>
      <c r="FH898" s="18"/>
      <c r="FI898" s="18"/>
      <c r="FJ898" s="18"/>
      <c r="FK898" s="18"/>
      <c r="FL898" s="18"/>
    </row>
    <row r="899" spans="1:168" x14ac:dyDescent="0.15">
      <c r="A899" s="101"/>
      <c r="B899" s="3"/>
      <c r="C899" s="5"/>
      <c r="D899" s="4"/>
      <c r="E899" s="5"/>
      <c r="F899" s="21"/>
      <c r="G899" s="6"/>
      <c r="H899" s="5"/>
      <c r="I899" s="5"/>
      <c r="J899" s="5"/>
      <c r="K899" s="5"/>
      <c r="L899" s="22"/>
      <c r="M899" s="8"/>
      <c r="N899" s="5"/>
      <c r="O899" s="5"/>
      <c r="P899" s="23"/>
      <c r="Q899" s="56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  <c r="EW899" s="18"/>
      <c r="EX899" s="18"/>
      <c r="EY899" s="18"/>
      <c r="EZ899" s="18"/>
      <c r="FA899" s="18"/>
      <c r="FB899" s="18"/>
      <c r="FC899" s="18"/>
      <c r="FD899" s="18"/>
      <c r="FE899" s="18"/>
      <c r="FF899" s="18"/>
      <c r="FG899" s="18"/>
      <c r="FH899" s="18"/>
      <c r="FI899" s="18"/>
      <c r="FJ899" s="18"/>
      <c r="FK899" s="18"/>
      <c r="FL899" s="18"/>
    </row>
    <row r="900" spans="1:168" x14ac:dyDescent="0.15">
      <c r="A900" s="101"/>
      <c r="B900" s="3"/>
      <c r="C900" s="5"/>
      <c r="D900" s="4"/>
      <c r="E900" s="5"/>
      <c r="F900" s="21"/>
      <c r="G900" s="6"/>
      <c r="H900" s="5"/>
      <c r="I900" s="5"/>
      <c r="J900" s="5"/>
      <c r="K900" s="5"/>
      <c r="L900" s="22"/>
      <c r="M900" s="8"/>
      <c r="N900" s="5"/>
      <c r="O900" s="5"/>
      <c r="P900" s="23"/>
      <c r="Q900" s="56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  <c r="EW900" s="18"/>
      <c r="EX900" s="18"/>
      <c r="EY900" s="18"/>
      <c r="EZ900" s="18"/>
      <c r="FA900" s="18"/>
      <c r="FB900" s="18"/>
      <c r="FC900" s="18"/>
      <c r="FD900" s="18"/>
      <c r="FE900" s="18"/>
      <c r="FF900" s="18"/>
      <c r="FG900" s="18"/>
      <c r="FH900" s="18"/>
      <c r="FI900" s="18"/>
      <c r="FJ900" s="18"/>
      <c r="FK900" s="18"/>
      <c r="FL900" s="18"/>
    </row>
    <row r="901" spans="1:168" x14ac:dyDescent="0.15">
      <c r="A901" s="101"/>
      <c r="B901" s="3"/>
      <c r="C901" s="5"/>
      <c r="D901" s="4"/>
      <c r="E901" s="5"/>
      <c r="F901" s="21"/>
      <c r="G901" s="6"/>
      <c r="H901" s="5"/>
      <c r="I901" s="5"/>
      <c r="J901" s="5"/>
      <c r="K901" s="5"/>
      <c r="L901" s="22"/>
      <c r="M901" s="8"/>
      <c r="N901" s="5"/>
      <c r="O901" s="5"/>
      <c r="P901" s="23"/>
      <c r="Q901" s="56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  <c r="EW901" s="18"/>
      <c r="EX901" s="18"/>
      <c r="EY901" s="18"/>
      <c r="EZ901" s="18"/>
      <c r="FA901" s="18"/>
      <c r="FB901" s="18"/>
      <c r="FC901" s="18"/>
      <c r="FD901" s="18"/>
      <c r="FE901" s="18"/>
      <c r="FF901" s="18"/>
      <c r="FG901" s="18"/>
      <c r="FH901" s="18"/>
      <c r="FI901" s="18"/>
      <c r="FJ901" s="18"/>
      <c r="FK901" s="18"/>
      <c r="FL901" s="18"/>
    </row>
    <row r="902" spans="1:168" x14ac:dyDescent="0.15">
      <c r="A902" s="101"/>
      <c r="B902" s="3"/>
      <c r="C902" s="5"/>
      <c r="D902" s="4"/>
      <c r="E902" s="5"/>
      <c r="F902" s="21"/>
      <c r="G902" s="6"/>
      <c r="H902" s="5"/>
      <c r="I902" s="5"/>
      <c r="J902" s="5"/>
      <c r="K902" s="5"/>
      <c r="L902" s="22"/>
      <c r="M902" s="8"/>
      <c r="N902" s="5"/>
      <c r="O902" s="5"/>
      <c r="P902" s="23"/>
      <c r="Q902" s="56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  <c r="EW902" s="18"/>
      <c r="EX902" s="18"/>
      <c r="EY902" s="18"/>
      <c r="EZ902" s="18"/>
      <c r="FA902" s="18"/>
      <c r="FB902" s="18"/>
      <c r="FC902" s="18"/>
      <c r="FD902" s="18"/>
      <c r="FE902" s="18"/>
      <c r="FF902" s="18"/>
      <c r="FG902" s="18"/>
      <c r="FH902" s="18"/>
      <c r="FI902" s="18"/>
      <c r="FJ902" s="18"/>
      <c r="FK902" s="18"/>
      <c r="FL902" s="18"/>
    </row>
    <row r="903" spans="1:168" x14ac:dyDescent="0.15">
      <c r="A903" s="101"/>
      <c r="B903" s="3"/>
      <c r="C903" s="5"/>
      <c r="D903" s="4"/>
      <c r="E903" s="5"/>
      <c r="F903" s="21"/>
      <c r="G903" s="6"/>
      <c r="H903" s="5"/>
      <c r="I903" s="5"/>
      <c r="J903" s="5"/>
      <c r="K903" s="5"/>
      <c r="L903" s="22"/>
      <c r="M903" s="8"/>
      <c r="N903" s="5"/>
      <c r="O903" s="5"/>
      <c r="P903" s="23"/>
      <c r="Q903" s="56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  <c r="EW903" s="18"/>
      <c r="EX903" s="18"/>
      <c r="EY903" s="18"/>
      <c r="EZ903" s="18"/>
      <c r="FA903" s="18"/>
      <c r="FB903" s="18"/>
      <c r="FC903" s="18"/>
      <c r="FD903" s="18"/>
      <c r="FE903" s="18"/>
      <c r="FF903" s="18"/>
      <c r="FG903" s="18"/>
      <c r="FH903" s="18"/>
      <c r="FI903" s="18"/>
      <c r="FJ903" s="18"/>
      <c r="FK903" s="18"/>
      <c r="FL903" s="18"/>
    </row>
    <row r="904" spans="1:168" x14ac:dyDescent="0.15">
      <c r="A904" s="101"/>
      <c r="B904" s="3"/>
      <c r="C904" s="5"/>
      <c r="D904" s="4"/>
      <c r="E904" s="5"/>
      <c r="F904" s="21"/>
      <c r="G904" s="6"/>
      <c r="H904" s="5"/>
      <c r="I904" s="5"/>
      <c r="J904" s="5"/>
      <c r="K904" s="5"/>
      <c r="L904" s="22"/>
      <c r="M904" s="8"/>
      <c r="N904" s="5"/>
      <c r="O904" s="5"/>
      <c r="P904" s="23"/>
      <c r="Q904" s="56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  <c r="EW904" s="18"/>
      <c r="EX904" s="18"/>
      <c r="EY904" s="18"/>
      <c r="EZ904" s="18"/>
      <c r="FA904" s="18"/>
      <c r="FB904" s="18"/>
      <c r="FC904" s="18"/>
      <c r="FD904" s="18"/>
      <c r="FE904" s="18"/>
      <c r="FF904" s="18"/>
      <c r="FG904" s="18"/>
      <c r="FH904" s="18"/>
      <c r="FI904" s="18"/>
      <c r="FJ904" s="18"/>
      <c r="FK904" s="18"/>
      <c r="FL904" s="18"/>
    </row>
    <row r="905" spans="1:168" x14ac:dyDescent="0.15">
      <c r="A905" s="101"/>
      <c r="B905" s="3"/>
      <c r="C905" s="5"/>
      <c r="D905" s="4"/>
      <c r="E905" s="5"/>
      <c r="F905" s="21"/>
      <c r="G905" s="6"/>
      <c r="H905" s="5"/>
      <c r="I905" s="5"/>
      <c r="J905" s="5"/>
      <c r="K905" s="5"/>
      <c r="L905" s="22"/>
      <c r="M905" s="8"/>
      <c r="N905" s="5"/>
      <c r="O905" s="5"/>
      <c r="P905" s="23"/>
      <c r="Q905" s="56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  <c r="EW905" s="18"/>
      <c r="EX905" s="18"/>
      <c r="EY905" s="18"/>
      <c r="EZ905" s="18"/>
      <c r="FA905" s="18"/>
      <c r="FB905" s="18"/>
      <c r="FC905" s="18"/>
      <c r="FD905" s="18"/>
      <c r="FE905" s="18"/>
      <c r="FF905" s="18"/>
      <c r="FG905" s="18"/>
      <c r="FH905" s="18"/>
      <c r="FI905" s="18"/>
      <c r="FJ905" s="18"/>
      <c r="FK905" s="18"/>
      <c r="FL905" s="18"/>
    </row>
    <row r="906" spans="1:168" x14ac:dyDescent="0.15">
      <c r="A906" s="101"/>
      <c r="B906" s="3"/>
      <c r="C906" s="5"/>
      <c r="D906" s="4"/>
      <c r="E906" s="5"/>
      <c r="F906" s="21"/>
      <c r="G906" s="6"/>
      <c r="H906" s="5"/>
      <c r="I906" s="5"/>
      <c r="J906" s="5"/>
      <c r="K906" s="5"/>
      <c r="L906" s="22"/>
      <c r="M906" s="8"/>
      <c r="N906" s="5"/>
      <c r="O906" s="5"/>
      <c r="P906" s="23"/>
      <c r="Q906" s="56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  <c r="EW906" s="18"/>
      <c r="EX906" s="18"/>
      <c r="EY906" s="18"/>
      <c r="EZ906" s="18"/>
      <c r="FA906" s="18"/>
      <c r="FB906" s="18"/>
      <c r="FC906" s="18"/>
      <c r="FD906" s="18"/>
      <c r="FE906" s="18"/>
      <c r="FF906" s="18"/>
      <c r="FG906" s="18"/>
      <c r="FH906" s="18"/>
      <c r="FI906" s="18"/>
      <c r="FJ906" s="18"/>
      <c r="FK906" s="18"/>
      <c r="FL906" s="18"/>
    </row>
    <row r="907" spans="1:168" x14ac:dyDescent="0.15">
      <c r="A907" s="101"/>
      <c r="B907" s="3"/>
      <c r="C907" s="5"/>
      <c r="D907" s="4"/>
      <c r="E907" s="5"/>
      <c r="F907" s="21"/>
      <c r="G907" s="6"/>
      <c r="H907" s="5"/>
      <c r="I907" s="5"/>
      <c r="J907" s="5"/>
      <c r="K907" s="5"/>
      <c r="L907" s="22"/>
      <c r="M907" s="8"/>
      <c r="N907" s="5"/>
      <c r="O907" s="5"/>
      <c r="P907" s="23"/>
      <c r="Q907" s="56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  <c r="EW907" s="18"/>
      <c r="EX907" s="18"/>
      <c r="EY907" s="18"/>
      <c r="EZ907" s="18"/>
      <c r="FA907" s="18"/>
      <c r="FB907" s="18"/>
      <c r="FC907" s="18"/>
      <c r="FD907" s="18"/>
      <c r="FE907" s="18"/>
      <c r="FF907" s="18"/>
      <c r="FG907" s="18"/>
      <c r="FH907" s="18"/>
      <c r="FI907" s="18"/>
      <c r="FJ907" s="18"/>
      <c r="FK907" s="18"/>
      <c r="FL907" s="18"/>
    </row>
    <row r="908" spans="1:168" x14ac:dyDescent="0.15">
      <c r="A908" s="101"/>
      <c r="B908" s="3"/>
      <c r="C908" s="5"/>
      <c r="D908" s="4"/>
      <c r="E908" s="5"/>
      <c r="F908" s="21"/>
      <c r="G908" s="6"/>
      <c r="H908" s="5"/>
      <c r="I908" s="5"/>
      <c r="J908" s="5"/>
      <c r="K908" s="5"/>
      <c r="L908" s="22"/>
      <c r="M908" s="8"/>
      <c r="N908" s="5"/>
      <c r="O908" s="5"/>
      <c r="P908" s="23"/>
      <c r="Q908" s="56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  <c r="EW908" s="18"/>
      <c r="EX908" s="18"/>
      <c r="EY908" s="18"/>
      <c r="EZ908" s="18"/>
      <c r="FA908" s="18"/>
      <c r="FB908" s="18"/>
      <c r="FC908" s="18"/>
      <c r="FD908" s="18"/>
      <c r="FE908" s="18"/>
      <c r="FF908" s="18"/>
      <c r="FG908" s="18"/>
      <c r="FH908" s="18"/>
      <c r="FI908" s="18"/>
      <c r="FJ908" s="18"/>
      <c r="FK908" s="18"/>
      <c r="FL908" s="18"/>
    </row>
    <row r="909" spans="1:168" x14ac:dyDescent="0.15">
      <c r="A909" s="101"/>
      <c r="B909" s="3"/>
      <c r="C909" s="5"/>
      <c r="D909" s="4"/>
      <c r="E909" s="5"/>
      <c r="F909" s="21"/>
      <c r="G909" s="6"/>
      <c r="H909" s="5"/>
      <c r="I909" s="5"/>
      <c r="J909" s="5"/>
      <c r="K909" s="5"/>
      <c r="L909" s="22"/>
      <c r="M909" s="8"/>
      <c r="N909" s="5"/>
      <c r="O909" s="5"/>
      <c r="P909" s="23"/>
      <c r="Q909" s="56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  <c r="EW909" s="18"/>
      <c r="EX909" s="18"/>
      <c r="EY909" s="18"/>
      <c r="EZ909" s="18"/>
      <c r="FA909" s="18"/>
      <c r="FB909" s="18"/>
      <c r="FC909" s="18"/>
      <c r="FD909" s="18"/>
      <c r="FE909" s="18"/>
      <c r="FF909" s="18"/>
      <c r="FG909" s="18"/>
      <c r="FH909" s="18"/>
      <c r="FI909" s="18"/>
      <c r="FJ909" s="18"/>
      <c r="FK909" s="18"/>
      <c r="FL909" s="18"/>
    </row>
    <row r="910" spans="1:168" x14ac:dyDescent="0.15">
      <c r="A910" s="101"/>
      <c r="B910" s="3"/>
      <c r="C910" s="5"/>
      <c r="D910" s="4"/>
      <c r="E910" s="5"/>
      <c r="F910" s="21"/>
      <c r="G910" s="6"/>
      <c r="H910" s="5"/>
      <c r="I910" s="5"/>
      <c r="J910" s="5"/>
      <c r="K910" s="5"/>
      <c r="L910" s="22"/>
      <c r="M910" s="8"/>
      <c r="N910" s="5"/>
      <c r="O910" s="5"/>
      <c r="P910" s="23"/>
      <c r="Q910" s="56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  <c r="EW910" s="18"/>
      <c r="EX910" s="18"/>
      <c r="EY910" s="18"/>
      <c r="EZ910" s="18"/>
      <c r="FA910" s="18"/>
      <c r="FB910" s="18"/>
      <c r="FC910" s="18"/>
      <c r="FD910" s="18"/>
      <c r="FE910" s="18"/>
      <c r="FF910" s="18"/>
      <c r="FG910" s="18"/>
      <c r="FH910" s="18"/>
      <c r="FI910" s="18"/>
      <c r="FJ910" s="18"/>
      <c r="FK910" s="18"/>
      <c r="FL910" s="18"/>
    </row>
    <row r="911" spans="1:168" x14ac:dyDescent="0.15">
      <c r="A911" s="101"/>
      <c r="B911" s="3"/>
      <c r="C911" s="5"/>
      <c r="D911" s="4"/>
      <c r="E911" s="5"/>
      <c r="F911" s="21"/>
      <c r="G911" s="6"/>
      <c r="H911" s="5"/>
      <c r="I911" s="5"/>
      <c r="J911" s="5"/>
      <c r="K911" s="5"/>
      <c r="L911" s="22"/>
      <c r="M911" s="8"/>
      <c r="N911" s="5"/>
      <c r="O911" s="5"/>
      <c r="P911" s="23"/>
      <c r="Q911" s="56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  <c r="EW911" s="18"/>
      <c r="EX911" s="18"/>
      <c r="EY911" s="18"/>
      <c r="EZ911" s="18"/>
      <c r="FA911" s="18"/>
      <c r="FB911" s="18"/>
      <c r="FC911" s="18"/>
      <c r="FD911" s="18"/>
      <c r="FE911" s="18"/>
      <c r="FF911" s="18"/>
      <c r="FG911" s="18"/>
      <c r="FH911" s="18"/>
      <c r="FI911" s="18"/>
      <c r="FJ911" s="18"/>
      <c r="FK911" s="18"/>
      <c r="FL911" s="18"/>
    </row>
    <row r="912" spans="1:168" x14ac:dyDescent="0.15">
      <c r="A912" s="101"/>
      <c r="B912" s="3"/>
      <c r="C912" s="5"/>
      <c r="D912" s="4"/>
      <c r="E912" s="5"/>
      <c r="F912" s="21"/>
      <c r="G912" s="6"/>
      <c r="H912" s="5"/>
      <c r="I912" s="5"/>
      <c r="J912" s="5"/>
      <c r="K912" s="5"/>
      <c r="L912" s="22"/>
      <c r="M912" s="8"/>
      <c r="N912" s="5"/>
      <c r="O912" s="5"/>
      <c r="P912" s="23"/>
      <c r="Q912" s="56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  <c r="EW912" s="18"/>
      <c r="EX912" s="18"/>
      <c r="EY912" s="18"/>
      <c r="EZ912" s="18"/>
      <c r="FA912" s="18"/>
      <c r="FB912" s="18"/>
      <c r="FC912" s="18"/>
      <c r="FD912" s="18"/>
      <c r="FE912" s="18"/>
      <c r="FF912" s="18"/>
      <c r="FG912" s="18"/>
      <c r="FH912" s="18"/>
      <c r="FI912" s="18"/>
      <c r="FJ912" s="18"/>
      <c r="FK912" s="18"/>
      <c r="FL912" s="18"/>
    </row>
    <row r="913" spans="1:171" x14ac:dyDescent="0.15">
      <c r="A913" s="101"/>
      <c r="B913" s="3"/>
      <c r="C913" s="5"/>
      <c r="D913" s="4"/>
      <c r="E913" s="5"/>
      <c r="F913" s="21"/>
      <c r="G913" s="6"/>
      <c r="H913" s="5"/>
      <c r="I913" s="5"/>
      <c r="J913" s="5"/>
      <c r="K913" s="5"/>
      <c r="L913" s="22"/>
      <c r="M913" s="8"/>
      <c r="N913" s="5"/>
      <c r="O913" s="5"/>
      <c r="P913" s="23"/>
      <c r="Q913" s="56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  <c r="EW913" s="18"/>
      <c r="EX913" s="18"/>
      <c r="EY913" s="18"/>
      <c r="EZ913" s="18"/>
      <c r="FA913" s="18"/>
      <c r="FB913" s="18"/>
      <c r="FC913" s="18"/>
      <c r="FD913" s="18"/>
      <c r="FE913" s="18"/>
      <c r="FF913" s="18"/>
      <c r="FG913" s="18"/>
      <c r="FH913" s="18"/>
      <c r="FI913" s="18"/>
      <c r="FJ913" s="18"/>
      <c r="FK913" s="18"/>
      <c r="FL913" s="18"/>
    </row>
    <row r="914" spans="1:171" x14ac:dyDescent="0.15">
      <c r="A914" s="101"/>
      <c r="B914" s="3"/>
      <c r="C914" s="5"/>
      <c r="D914" s="4"/>
      <c r="E914" s="5"/>
      <c r="F914" s="21"/>
      <c r="G914" s="6"/>
      <c r="H914" s="5"/>
      <c r="I914" s="5"/>
      <c r="J914" s="5"/>
      <c r="K914" s="5"/>
      <c r="L914" s="22"/>
      <c r="M914" s="8"/>
      <c r="N914" s="5"/>
      <c r="O914" s="5"/>
      <c r="P914" s="23"/>
      <c r="Q914" s="56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  <c r="EW914" s="18"/>
      <c r="EX914" s="18"/>
      <c r="EY914" s="18"/>
      <c r="EZ914" s="18"/>
      <c r="FA914" s="18"/>
      <c r="FB914" s="18"/>
      <c r="FC914" s="18"/>
      <c r="FD914" s="18"/>
      <c r="FE914" s="18"/>
      <c r="FF914" s="18"/>
      <c r="FG914" s="18"/>
      <c r="FH914" s="18"/>
      <c r="FI914" s="18"/>
      <c r="FJ914" s="18"/>
      <c r="FK914" s="18"/>
      <c r="FL914" s="18"/>
    </row>
    <row r="915" spans="1:171" x14ac:dyDescent="0.15">
      <c r="A915" s="101"/>
      <c r="B915" s="3"/>
      <c r="C915" s="5"/>
      <c r="D915" s="4"/>
      <c r="E915" s="5"/>
      <c r="F915" s="21"/>
      <c r="G915" s="6"/>
      <c r="H915" s="5"/>
      <c r="I915" s="5"/>
      <c r="J915" s="5"/>
      <c r="K915" s="5"/>
      <c r="L915" s="22"/>
      <c r="M915" s="8"/>
      <c r="N915" s="5"/>
      <c r="O915" s="5"/>
      <c r="P915" s="23"/>
      <c r="Q915" s="56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  <c r="EW915" s="18"/>
      <c r="EX915" s="18"/>
      <c r="EY915" s="18"/>
      <c r="EZ915" s="18"/>
      <c r="FA915" s="18"/>
      <c r="FB915" s="18"/>
      <c r="FC915" s="18"/>
      <c r="FD915" s="18"/>
      <c r="FE915" s="18"/>
      <c r="FF915" s="18"/>
      <c r="FG915" s="18"/>
      <c r="FH915" s="18"/>
      <c r="FI915" s="18"/>
      <c r="FJ915" s="18"/>
      <c r="FK915" s="18"/>
      <c r="FL915" s="18"/>
    </row>
    <row r="916" spans="1:171" x14ac:dyDescent="0.15">
      <c r="A916" s="101"/>
      <c r="B916" s="3"/>
      <c r="C916" s="5"/>
      <c r="D916" s="4"/>
      <c r="E916" s="5"/>
      <c r="F916" s="21"/>
      <c r="G916" s="6"/>
      <c r="H916" s="5"/>
      <c r="I916" s="5"/>
      <c r="J916" s="5"/>
      <c r="K916" s="5"/>
      <c r="L916" s="22"/>
      <c r="M916" s="8"/>
      <c r="N916" s="5"/>
      <c r="O916" s="5"/>
      <c r="P916" s="23"/>
      <c r="Q916" s="56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  <c r="EW916" s="18"/>
      <c r="EX916" s="18"/>
      <c r="EY916" s="18"/>
      <c r="EZ916" s="18"/>
      <c r="FA916" s="18"/>
      <c r="FB916" s="18"/>
      <c r="FC916" s="18"/>
      <c r="FD916" s="18"/>
      <c r="FE916" s="18"/>
      <c r="FF916" s="18"/>
      <c r="FG916" s="18"/>
      <c r="FH916" s="18"/>
      <c r="FI916" s="18"/>
      <c r="FJ916" s="18"/>
      <c r="FK916" s="18"/>
      <c r="FL916" s="18"/>
    </row>
    <row r="917" spans="1:171" x14ac:dyDescent="0.15">
      <c r="A917" s="101"/>
      <c r="B917" s="3"/>
      <c r="C917" s="5"/>
      <c r="D917" s="4"/>
      <c r="E917" s="5"/>
      <c r="F917" s="21"/>
      <c r="G917" s="6"/>
      <c r="H917" s="5"/>
      <c r="I917" s="5"/>
      <c r="J917" s="5"/>
      <c r="K917" s="5"/>
      <c r="L917" s="22"/>
      <c r="M917" s="8"/>
      <c r="N917" s="5"/>
      <c r="O917" s="5"/>
      <c r="P917" s="23"/>
      <c r="Q917" s="56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  <c r="EW917" s="18"/>
      <c r="EX917" s="18"/>
      <c r="EY917" s="18"/>
      <c r="EZ917" s="18"/>
      <c r="FA917" s="18"/>
      <c r="FB917" s="18"/>
      <c r="FC917" s="18"/>
      <c r="FD917" s="18"/>
      <c r="FE917" s="18"/>
      <c r="FF917" s="18"/>
      <c r="FG917" s="18"/>
      <c r="FH917" s="18"/>
      <c r="FI917" s="18"/>
      <c r="FJ917" s="18"/>
      <c r="FK917" s="18"/>
      <c r="FL917" s="18"/>
    </row>
    <row r="918" spans="1:171" x14ac:dyDescent="0.15">
      <c r="A918" s="101"/>
      <c r="B918" s="3"/>
      <c r="C918" s="5"/>
      <c r="D918" s="4"/>
      <c r="E918" s="5"/>
      <c r="F918" s="21"/>
      <c r="G918" s="6"/>
      <c r="H918" s="5"/>
      <c r="I918" s="5"/>
      <c r="J918" s="5"/>
      <c r="K918" s="5"/>
      <c r="L918" s="22"/>
      <c r="M918" s="8"/>
      <c r="N918" s="5"/>
      <c r="O918" s="5"/>
      <c r="P918" s="23"/>
      <c r="Q918" s="56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  <c r="EW918" s="18"/>
      <c r="EX918" s="18"/>
      <c r="EY918" s="18"/>
      <c r="EZ918" s="18"/>
      <c r="FA918" s="18"/>
      <c r="FB918" s="18"/>
      <c r="FC918" s="18"/>
      <c r="FD918" s="18"/>
      <c r="FE918" s="18"/>
      <c r="FF918" s="18"/>
      <c r="FG918" s="18"/>
      <c r="FH918" s="18"/>
      <c r="FI918" s="18"/>
      <c r="FJ918" s="18"/>
      <c r="FK918" s="18"/>
      <c r="FL918" s="18"/>
    </row>
    <row r="919" spans="1:171" x14ac:dyDescent="0.15">
      <c r="A919" s="101"/>
      <c r="B919" s="3"/>
      <c r="C919" s="5"/>
      <c r="D919" s="4"/>
      <c r="E919" s="5"/>
      <c r="F919" s="21"/>
      <c r="G919" s="6"/>
      <c r="H919" s="5"/>
      <c r="I919" s="5"/>
      <c r="J919" s="5"/>
      <c r="K919" s="5"/>
      <c r="L919" s="22"/>
      <c r="M919" s="8"/>
      <c r="N919" s="5"/>
      <c r="O919" s="5"/>
      <c r="P919" s="23"/>
      <c r="Q919" s="56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  <c r="EW919" s="18"/>
      <c r="EX919" s="18"/>
      <c r="EY919" s="18"/>
      <c r="EZ919" s="18"/>
      <c r="FA919" s="18"/>
      <c r="FB919" s="18"/>
      <c r="FC919" s="18"/>
      <c r="FD919" s="18"/>
      <c r="FE919" s="18"/>
      <c r="FF919" s="18"/>
      <c r="FG919" s="18"/>
      <c r="FH919" s="18"/>
      <c r="FI919" s="18"/>
      <c r="FJ919" s="18"/>
      <c r="FK919" s="18"/>
      <c r="FL919" s="18"/>
    </row>
    <row r="920" spans="1:171" x14ac:dyDescent="0.15">
      <c r="A920" s="101"/>
      <c r="B920" s="3"/>
      <c r="C920" s="5"/>
      <c r="D920" s="4"/>
      <c r="E920" s="5"/>
      <c r="F920" s="21"/>
      <c r="G920" s="6"/>
      <c r="H920" s="5"/>
      <c r="I920" s="5"/>
      <c r="J920" s="5"/>
      <c r="K920" s="5"/>
      <c r="L920" s="22"/>
      <c r="M920" s="8"/>
      <c r="N920" s="5"/>
      <c r="O920" s="5"/>
      <c r="P920" s="23"/>
      <c r="Q920" s="56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  <c r="EW920" s="18"/>
      <c r="EX920" s="18"/>
      <c r="EY920" s="18"/>
      <c r="EZ920" s="18"/>
      <c r="FA920" s="18"/>
      <c r="FB920" s="18"/>
      <c r="FC920" s="18"/>
      <c r="FD920" s="18"/>
      <c r="FE920" s="18"/>
      <c r="FF920" s="18"/>
      <c r="FG920" s="18"/>
      <c r="FH920" s="18"/>
      <c r="FI920" s="18"/>
      <c r="FJ920" s="18"/>
      <c r="FK920" s="18"/>
      <c r="FL920" s="18"/>
    </row>
    <row r="921" spans="1:171" x14ac:dyDescent="0.15">
      <c r="A921" s="101"/>
      <c r="B921" s="3"/>
      <c r="C921" s="5"/>
      <c r="D921" s="4"/>
      <c r="E921" s="5"/>
      <c r="F921" s="21"/>
      <c r="G921" s="6"/>
      <c r="H921" s="5"/>
      <c r="I921" s="5"/>
      <c r="J921" s="5"/>
      <c r="K921" s="5"/>
      <c r="L921" s="22"/>
      <c r="M921" s="8"/>
      <c r="N921" s="5"/>
      <c r="O921" s="5"/>
      <c r="P921" s="23"/>
      <c r="Q921" s="56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  <c r="EW921" s="18"/>
      <c r="EX921" s="18"/>
      <c r="EY921" s="18"/>
      <c r="EZ921" s="18"/>
      <c r="FA921" s="18"/>
      <c r="FB921" s="18"/>
      <c r="FC921" s="18"/>
      <c r="FD921" s="18"/>
      <c r="FE921" s="18"/>
      <c r="FF921" s="18"/>
      <c r="FG921" s="18"/>
      <c r="FH921" s="18"/>
      <c r="FI921" s="18"/>
      <c r="FJ921" s="18"/>
      <c r="FK921" s="18"/>
      <c r="FL921" s="18"/>
    </row>
    <row r="922" spans="1:171" x14ac:dyDescent="0.15">
      <c r="A922" s="101"/>
      <c r="B922" s="3"/>
      <c r="C922" s="5"/>
      <c r="D922" s="4"/>
      <c r="E922" s="5"/>
      <c r="F922" s="21"/>
      <c r="G922" s="6"/>
      <c r="H922" s="5"/>
      <c r="I922" s="5"/>
      <c r="J922" s="5"/>
      <c r="K922" s="5"/>
      <c r="L922" s="22"/>
      <c r="M922" s="8"/>
      <c r="N922" s="5"/>
      <c r="O922" s="5"/>
      <c r="P922" s="23"/>
      <c r="Q922" s="56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  <c r="FC922" s="18"/>
      <c r="FD922" s="18"/>
      <c r="FE922" s="18"/>
      <c r="FF922" s="18"/>
      <c r="FG922" s="18"/>
      <c r="FH922" s="18"/>
      <c r="FI922" s="18"/>
      <c r="FJ922" s="18"/>
      <c r="FK922" s="18"/>
      <c r="FL922" s="18"/>
    </row>
    <row r="923" spans="1:171" x14ac:dyDescent="0.15">
      <c r="A923" s="101"/>
      <c r="B923" s="3"/>
      <c r="C923" s="5"/>
      <c r="D923" s="4"/>
      <c r="E923" s="5"/>
      <c r="F923" s="21"/>
      <c r="G923" s="6"/>
      <c r="H923" s="5"/>
      <c r="I923" s="5"/>
      <c r="J923" s="5"/>
      <c r="K923" s="5"/>
      <c r="L923" s="22"/>
      <c r="M923" s="8"/>
      <c r="N923" s="5"/>
      <c r="O923" s="5"/>
      <c r="P923" s="23"/>
      <c r="Q923" s="56"/>
      <c r="R923" s="10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L923" s="36"/>
      <c r="CM923" s="36"/>
      <c r="CN923" s="36"/>
      <c r="CO923" s="36"/>
      <c r="CP923" s="36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A923" s="36"/>
      <c r="DB923" s="36"/>
      <c r="DC923" s="36"/>
      <c r="DD923" s="36"/>
      <c r="DE923" s="36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P923" s="36"/>
      <c r="DQ923" s="36"/>
      <c r="DR923" s="36"/>
      <c r="DS923" s="36"/>
      <c r="DT923" s="36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E923" s="36"/>
      <c r="EF923" s="36"/>
      <c r="EG923" s="36"/>
      <c r="EH923" s="36"/>
      <c r="EI923" s="36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  <c r="ET923" s="36"/>
      <c r="EU923" s="36"/>
      <c r="EV923" s="36"/>
      <c r="EW923" s="36"/>
      <c r="EX923" s="36"/>
      <c r="EY923" s="36"/>
      <c r="EZ923" s="36"/>
      <c r="FA923" s="36"/>
      <c r="FB923" s="36"/>
      <c r="FC923" s="36"/>
      <c r="FD923" s="36"/>
      <c r="FE923" s="36"/>
      <c r="FF923" s="36"/>
      <c r="FG923" s="36"/>
      <c r="FH923" s="36"/>
      <c r="FI923" s="36"/>
      <c r="FJ923" s="36"/>
      <c r="FK923" s="36"/>
      <c r="FL923" s="36"/>
      <c r="FM923" s="36"/>
      <c r="FN923" s="36"/>
      <c r="FO923" s="36"/>
    </row>
    <row r="924" spans="1:171" x14ac:dyDescent="0.15">
      <c r="A924" s="101"/>
      <c r="B924" s="3"/>
      <c r="C924" s="5"/>
      <c r="D924" s="4"/>
      <c r="E924" s="5"/>
      <c r="F924" s="21"/>
      <c r="G924" s="6"/>
      <c r="H924" s="5"/>
      <c r="I924" s="5"/>
      <c r="J924" s="5"/>
      <c r="K924" s="5"/>
      <c r="L924" s="22"/>
      <c r="M924" s="8"/>
      <c r="N924" s="5"/>
      <c r="O924" s="5"/>
      <c r="P924" s="23"/>
      <c r="Q924" s="56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  <c r="EW924" s="18"/>
      <c r="EX924" s="18"/>
      <c r="EY924" s="18"/>
      <c r="EZ924" s="18"/>
      <c r="FA924" s="18"/>
      <c r="FB924" s="18"/>
      <c r="FC924" s="18"/>
      <c r="FD924" s="18"/>
      <c r="FE924" s="18"/>
      <c r="FF924" s="18"/>
      <c r="FG924" s="18"/>
      <c r="FH924" s="18"/>
      <c r="FI924" s="18"/>
      <c r="FJ924" s="18"/>
      <c r="FK924" s="18"/>
      <c r="FL924" s="18"/>
    </row>
    <row r="925" spans="1:171" x14ac:dyDescent="0.15">
      <c r="A925" s="101"/>
      <c r="B925" s="3"/>
      <c r="C925" s="5"/>
      <c r="D925" s="4"/>
      <c r="E925" s="5"/>
      <c r="F925" s="21"/>
      <c r="G925" s="6"/>
      <c r="H925" s="5"/>
      <c r="I925" s="5"/>
      <c r="J925" s="5"/>
      <c r="K925" s="5"/>
      <c r="L925" s="22"/>
      <c r="M925" s="8"/>
      <c r="N925" s="5"/>
      <c r="O925" s="5"/>
      <c r="P925" s="23"/>
      <c r="Q925" s="56"/>
      <c r="R925" s="10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L925" s="36"/>
      <c r="CM925" s="36"/>
      <c r="CN925" s="36"/>
      <c r="CO925" s="36"/>
      <c r="CP925" s="36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A925" s="36"/>
      <c r="DB925" s="36"/>
      <c r="DC925" s="36"/>
      <c r="DD925" s="36"/>
      <c r="DE925" s="36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P925" s="36"/>
      <c r="DQ925" s="36"/>
      <c r="DR925" s="36"/>
      <c r="DS925" s="36"/>
      <c r="DT925" s="36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E925" s="36"/>
      <c r="EF925" s="36"/>
      <c r="EG925" s="36"/>
      <c r="EH925" s="36"/>
      <c r="EI925" s="36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  <c r="ET925" s="36"/>
      <c r="EU925" s="36"/>
      <c r="EV925" s="36"/>
      <c r="EW925" s="36"/>
      <c r="EX925" s="36"/>
      <c r="EY925" s="36"/>
      <c r="EZ925" s="36"/>
      <c r="FA925" s="36"/>
      <c r="FB925" s="36"/>
      <c r="FC925" s="36"/>
      <c r="FD925" s="36"/>
      <c r="FE925" s="36"/>
      <c r="FF925" s="36"/>
      <c r="FG925" s="36"/>
      <c r="FH925" s="36"/>
      <c r="FI925" s="36"/>
      <c r="FJ925" s="36"/>
      <c r="FK925" s="36"/>
      <c r="FL925" s="36"/>
      <c r="FM925" s="36"/>
      <c r="FN925" s="36"/>
      <c r="FO925" s="36"/>
    </row>
    <row r="926" spans="1:171" x14ac:dyDescent="0.15">
      <c r="A926" s="101"/>
      <c r="B926" s="3"/>
      <c r="C926" s="5"/>
      <c r="D926" s="4"/>
      <c r="E926" s="5"/>
      <c r="F926" s="21"/>
      <c r="G926" s="6"/>
      <c r="H926" s="5"/>
      <c r="I926" s="5"/>
      <c r="J926" s="5"/>
      <c r="K926" s="5"/>
      <c r="L926" s="22"/>
      <c r="M926" s="8"/>
      <c r="N926" s="5"/>
      <c r="O926" s="5"/>
      <c r="P926" s="23"/>
      <c r="Q926" s="56"/>
      <c r="R926" s="10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  <c r="ET926" s="36"/>
      <c r="EU926" s="36"/>
      <c r="EV926" s="36"/>
      <c r="EW926" s="36"/>
      <c r="EX926" s="36"/>
      <c r="EY926" s="36"/>
      <c r="EZ926" s="36"/>
      <c r="FA926" s="36"/>
      <c r="FB926" s="36"/>
      <c r="FC926" s="36"/>
      <c r="FD926" s="36"/>
      <c r="FE926" s="36"/>
      <c r="FF926" s="36"/>
      <c r="FG926" s="36"/>
      <c r="FH926" s="36"/>
      <c r="FI926" s="36"/>
      <c r="FJ926" s="36"/>
      <c r="FK926" s="36"/>
      <c r="FL926" s="36"/>
      <c r="FM926" s="36"/>
      <c r="FN926" s="36"/>
      <c r="FO926" s="36"/>
    </row>
    <row r="927" spans="1:171" x14ac:dyDescent="0.15">
      <c r="A927" s="101"/>
      <c r="B927" s="3"/>
      <c r="C927" s="5"/>
      <c r="D927" s="4"/>
      <c r="E927" s="5"/>
      <c r="F927" s="21"/>
      <c r="G927" s="6"/>
      <c r="H927" s="5"/>
      <c r="I927" s="5"/>
      <c r="J927" s="5"/>
      <c r="K927" s="5"/>
      <c r="L927" s="22"/>
      <c r="M927" s="8"/>
      <c r="N927" s="5"/>
      <c r="O927" s="5"/>
      <c r="P927" s="23"/>
      <c r="Q927" s="56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  <c r="EW927" s="18"/>
      <c r="EX927" s="18"/>
      <c r="EY927" s="18"/>
      <c r="EZ927" s="18"/>
      <c r="FA927" s="18"/>
      <c r="FB927" s="18"/>
      <c r="FC927" s="18"/>
      <c r="FD927" s="18"/>
      <c r="FE927" s="18"/>
      <c r="FF927" s="18"/>
      <c r="FG927" s="18"/>
      <c r="FH927" s="18"/>
      <c r="FI927" s="18"/>
      <c r="FJ927" s="18"/>
      <c r="FK927" s="18"/>
      <c r="FL927" s="18"/>
    </row>
    <row r="928" spans="1:171" x14ac:dyDescent="0.15">
      <c r="A928" s="101"/>
      <c r="B928" s="3"/>
      <c r="C928" s="5"/>
      <c r="D928" s="4"/>
      <c r="E928" s="5"/>
      <c r="F928" s="21"/>
      <c r="G928" s="6"/>
      <c r="H928" s="5"/>
      <c r="I928" s="5"/>
      <c r="J928" s="5"/>
      <c r="K928" s="5"/>
      <c r="L928" s="22"/>
      <c r="M928" s="8"/>
      <c r="N928" s="5"/>
      <c r="O928" s="5"/>
      <c r="P928" s="23"/>
      <c r="Q928" s="56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  <c r="EW928" s="18"/>
      <c r="EX928" s="18"/>
      <c r="EY928" s="18"/>
      <c r="EZ928" s="18"/>
      <c r="FA928" s="18"/>
      <c r="FB928" s="18"/>
      <c r="FC928" s="18"/>
      <c r="FD928" s="18"/>
      <c r="FE928" s="18"/>
      <c r="FF928" s="18"/>
      <c r="FG928" s="18"/>
      <c r="FH928" s="18"/>
      <c r="FI928" s="18"/>
      <c r="FJ928" s="18"/>
      <c r="FK928" s="18"/>
      <c r="FL928" s="18"/>
    </row>
    <row r="929" spans="1:168" x14ac:dyDescent="0.15">
      <c r="A929" s="101"/>
      <c r="B929" s="3"/>
      <c r="C929" s="5"/>
      <c r="D929" s="4"/>
      <c r="E929" s="5"/>
      <c r="F929" s="21"/>
      <c r="G929" s="6"/>
      <c r="H929" s="5"/>
      <c r="I929" s="5"/>
      <c r="J929" s="5"/>
      <c r="K929" s="5"/>
      <c r="L929" s="22"/>
      <c r="M929" s="8"/>
      <c r="N929" s="5"/>
      <c r="O929" s="5"/>
      <c r="P929" s="23"/>
      <c r="Q929" s="56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  <c r="EW929" s="18"/>
      <c r="EX929" s="18"/>
      <c r="EY929" s="18"/>
      <c r="EZ929" s="18"/>
      <c r="FA929" s="18"/>
      <c r="FB929" s="18"/>
      <c r="FC929" s="18"/>
      <c r="FD929" s="18"/>
      <c r="FE929" s="18"/>
      <c r="FF929" s="18"/>
      <c r="FG929" s="18"/>
      <c r="FH929" s="18"/>
      <c r="FI929" s="18"/>
      <c r="FJ929" s="18"/>
      <c r="FK929" s="18"/>
      <c r="FL929" s="18"/>
    </row>
    <row r="930" spans="1:168" x14ac:dyDescent="0.15">
      <c r="A930" s="101"/>
      <c r="B930" s="3"/>
      <c r="C930" s="5"/>
      <c r="D930" s="4"/>
      <c r="E930" s="5"/>
      <c r="F930" s="21"/>
      <c r="G930" s="6"/>
      <c r="H930" s="5"/>
      <c r="I930" s="5"/>
      <c r="J930" s="5"/>
      <c r="K930" s="5"/>
      <c r="L930" s="22"/>
      <c r="M930" s="8"/>
      <c r="N930" s="5"/>
      <c r="O930" s="5"/>
      <c r="P930" s="23"/>
      <c r="Q930" s="56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  <c r="EW930" s="18"/>
      <c r="EX930" s="18"/>
      <c r="EY930" s="18"/>
      <c r="EZ930" s="18"/>
      <c r="FA930" s="18"/>
      <c r="FB930" s="18"/>
      <c r="FC930" s="18"/>
      <c r="FD930" s="18"/>
      <c r="FE930" s="18"/>
      <c r="FF930" s="18"/>
      <c r="FG930" s="18"/>
      <c r="FH930" s="18"/>
      <c r="FI930" s="18"/>
      <c r="FJ930" s="18"/>
      <c r="FK930" s="18"/>
      <c r="FL930" s="18"/>
    </row>
    <row r="931" spans="1:168" x14ac:dyDescent="0.15">
      <c r="A931" s="101"/>
      <c r="B931" s="3"/>
      <c r="C931" s="5"/>
      <c r="D931" s="4"/>
      <c r="E931" s="5"/>
      <c r="F931" s="21"/>
      <c r="G931" s="6"/>
      <c r="H931" s="5"/>
      <c r="I931" s="5"/>
      <c r="J931" s="5"/>
      <c r="K931" s="5"/>
      <c r="L931" s="22"/>
      <c r="M931" s="8"/>
      <c r="N931" s="5"/>
      <c r="O931" s="5"/>
      <c r="P931" s="23"/>
      <c r="Q931" s="56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  <c r="EW931" s="18"/>
      <c r="EX931" s="18"/>
      <c r="EY931" s="18"/>
      <c r="EZ931" s="18"/>
      <c r="FA931" s="18"/>
      <c r="FB931" s="18"/>
      <c r="FC931" s="18"/>
      <c r="FD931" s="18"/>
      <c r="FE931" s="18"/>
      <c r="FF931" s="18"/>
      <c r="FG931" s="18"/>
      <c r="FH931" s="18"/>
      <c r="FI931" s="18"/>
      <c r="FJ931" s="18"/>
      <c r="FK931" s="18"/>
      <c r="FL931" s="18"/>
    </row>
    <row r="932" spans="1:168" x14ac:dyDescent="0.15">
      <c r="A932" s="101"/>
      <c r="B932" s="3"/>
      <c r="C932" s="5"/>
      <c r="D932" s="4"/>
      <c r="E932" s="5"/>
      <c r="F932" s="21"/>
      <c r="G932" s="6"/>
      <c r="H932" s="5"/>
      <c r="I932" s="5"/>
      <c r="J932" s="5"/>
      <c r="K932" s="5"/>
      <c r="L932" s="22"/>
      <c r="M932" s="8"/>
      <c r="N932" s="5"/>
      <c r="O932" s="5"/>
      <c r="P932" s="23"/>
      <c r="Q932" s="56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  <c r="EW932" s="18"/>
      <c r="EX932" s="18"/>
      <c r="EY932" s="18"/>
      <c r="EZ932" s="18"/>
      <c r="FA932" s="18"/>
      <c r="FB932" s="18"/>
      <c r="FC932" s="18"/>
      <c r="FD932" s="18"/>
      <c r="FE932" s="18"/>
      <c r="FF932" s="18"/>
      <c r="FG932" s="18"/>
      <c r="FH932" s="18"/>
      <c r="FI932" s="18"/>
      <c r="FJ932" s="18"/>
      <c r="FK932" s="18"/>
      <c r="FL932" s="18"/>
    </row>
    <row r="933" spans="1:168" x14ac:dyDescent="0.15">
      <c r="A933" s="101"/>
      <c r="B933" s="3"/>
      <c r="C933" s="5"/>
      <c r="D933" s="4"/>
      <c r="E933" s="5"/>
      <c r="F933" s="21"/>
      <c r="G933" s="6"/>
      <c r="H933" s="5"/>
      <c r="I933" s="5"/>
      <c r="J933" s="5"/>
      <c r="K933" s="5"/>
      <c r="L933" s="22"/>
      <c r="M933" s="8"/>
      <c r="N933" s="5"/>
      <c r="O933" s="5"/>
      <c r="P933" s="23"/>
      <c r="Q933" s="56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  <c r="EW933" s="18"/>
      <c r="EX933" s="18"/>
      <c r="EY933" s="18"/>
      <c r="EZ933" s="18"/>
      <c r="FA933" s="18"/>
      <c r="FB933" s="18"/>
      <c r="FC933" s="18"/>
      <c r="FD933" s="18"/>
      <c r="FE933" s="18"/>
      <c r="FF933" s="18"/>
      <c r="FG933" s="18"/>
      <c r="FH933" s="18"/>
      <c r="FI933" s="18"/>
      <c r="FJ933" s="18"/>
      <c r="FK933" s="18"/>
      <c r="FL933" s="18"/>
    </row>
    <row r="934" spans="1:168" x14ac:dyDescent="0.15">
      <c r="A934" s="101"/>
      <c r="B934" s="3"/>
      <c r="C934" s="5"/>
      <c r="D934" s="4"/>
      <c r="E934" s="5"/>
      <c r="F934" s="21"/>
      <c r="G934" s="6"/>
      <c r="H934" s="5"/>
      <c r="I934" s="5"/>
      <c r="J934" s="5"/>
      <c r="K934" s="5"/>
      <c r="L934" s="22"/>
      <c r="M934" s="8"/>
      <c r="N934" s="5"/>
      <c r="O934" s="5"/>
      <c r="P934" s="23"/>
      <c r="Q934" s="56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  <c r="EW934" s="18"/>
      <c r="EX934" s="18"/>
      <c r="EY934" s="18"/>
      <c r="EZ934" s="18"/>
      <c r="FA934" s="18"/>
      <c r="FB934" s="18"/>
      <c r="FC934" s="18"/>
      <c r="FD934" s="18"/>
      <c r="FE934" s="18"/>
      <c r="FF934" s="18"/>
      <c r="FG934" s="18"/>
      <c r="FH934" s="18"/>
      <c r="FI934" s="18"/>
      <c r="FJ934" s="18"/>
      <c r="FK934" s="18"/>
      <c r="FL934" s="18"/>
    </row>
    <row r="935" spans="1:168" x14ac:dyDescent="0.15">
      <c r="A935" s="101"/>
      <c r="B935" s="3"/>
      <c r="C935" s="5"/>
      <c r="D935" s="4"/>
      <c r="E935" s="5"/>
      <c r="F935" s="21"/>
      <c r="G935" s="6"/>
      <c r="H935" s="5"/>
      <c r="I935" s="5"/>
      <c r="J935" s="5"/>
      <c r="K935" s="5"/>
      <c r="L935" s="22"/>
      <c r="M935" s="8"/>
      <c r="N935" s="5"/>
      <c r="O935" s="5"/>
      <c r="P935" s="23"/>
      <c r="Q935" s="56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  <c r="EW935" s="18"/>
      <c r="EX935" s="18"/>
      <c r="EY935" s="18"/>
      <c r="EZ935" s="18"/>
      <c r="FA935" s="18"/>
      <c r="FB935" s="18"/>
      <c r="FC935" s="18"/>
      <c r="FD935" s="18"/>
      <c r="FE935" s="18"/>
      <c r="FF935" s="18"/>
      <c r="FG935" s="18"/>
      <c r="FH935" s="18"/>
      <c r="FI935" s="18"/>
      <c r="FJ935" s="18"/>
      <c r="FK935" s="18"/>
      <c r="FL935" s="18"/>
    </row>
    <row r="936" spans="1:168" x14ac:dyDescent="0.15">
      <c r="A936" s="101"/>
      <c r="B936" s="3"/>
      <c r="C936" s="5"/>
      <c r="D936" s="4"/>
      <c r="E936" s="5"/>
      <c r="F936" s="21"/>
      <c r="G936" s="6"/>
      <c r="H936" s="5"/>
      <c r="I936" s="5"/>
      <c r="J936" s="5"/>
      <c r="K936" s="5"/>
      <c r="L936" s="22"/>
      <c r="M936" s="8"/>
      <c r="N936" s="5"/>
      <c r="O936" s="5"/>
      <c r="P936" s="23"/>
      <c r="Q936" s="56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  <c r="EW936" s="18"/>
      <c r="EX936" s="18"/>
      <c r="EY936" s="18"/>
      <c r="EZ936" s="18"/>
      <c r="FA936" s="18"/>
      <c r="FB936" s="18"/>
      <c r="FC936" s="18"/>
      <c r="FD936" s="18"/>
      <c r="FE936" s="18"/>
      <c r="FF936" s="18"/>
      <c r="FG936" s="18"/>
      <c r="FH936" s="18"/>
      <c r="FI936" s="18"/>
      <c r="FJ936" s="18"/>
      <c r="FK936" s="18"/>
      <c r="FL936" s="18"/>
    </row>
    <row r="937" spans="1:168" x14ac:dyDescent="0.15">
      <c r="A937" s="101"/>
      <c r="B937" s="3"/>
      <c r="C937" s="5"/>
      <c r="D937" s="4"/>
      <c r="E937" s="5"/>
      <c r="F937" s="21"/>
      <c r="G937" s="6"/>
      <c r="H937" s="5"/>
      <c r="I937" s="5"/>
      <c r="J937" s="5"/>
      <c r="K937" s="5"/>
      <c r="L937" s="22"/>
      <c r="M937" s="8"/>
      <c r="N937" s="5"/>
      <c r="O937" s="5"/>
      <c r="P937" s="23"/>
      <c r="Q937" s="56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  <c r="EW937" s="18"/>
      <c r="EX937" s="18"/>
      <c r="EY937" s="18"/>
      <c r="EZ937" s="18"/>
      <c r="FA937" s="18"/>
      <c r="FB937" s="18"/>
      <c r="FC937" s="18"/>
      <c r="FD937" s="18"/>
      <c r="FE937" s="18"/>
      <c r="FF937" s="18"/>
      <c r="FG937" s="18"/>
      <c r="FH937" s="18"/>
      <c r="FI937" s="18"/>
      <c r="FJ937" s="18"/>
      <c r="FK937" s="18"/>
      <c r="FL937" s="18"/>
    </row>
    <row r="938" spans="1:168" x14ac:dyDescent="0.15">
      <c r="A938" s="101"/>
      <c r="B938" s="3"/>
      <c r="C938" s="5"/>
      <c r="D938" s="4"/>
      <c r="E938" s="5"/>
      <c r="F938" s="21"/>
      <c r="G938" s="6"/>
      <c r="H938" s="5"/>
      <c r="I938" s="5"/>
      <c r="J938" s="5"/>
      <c r="K938" s="5"/>
      <c r="L938" s="22"/>
      <c r="M938" s="8"/>
      <c r="N938" s="5"/>
      <c r="O938" s="5"/>
      <c r="P938" s="23"/>
      <c r="Q938" s="56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  <c r="EW938" s="18"/>
      <c r="EX938" s="18"/>
      <c r="EY938" s="18"/>
      <c r="EZ938" s="18"/>
      <c r="FA938" s="18"/>
      <c r="FB938" s="18"/>
      <c r="FC938" s="18"/>
      <c r="FD938" s="18"/>
      <c r="FE938" s="18"/>
      <c r="FF938" s="18"/>
      <c r="FG938" s="18"/>
      <c r="FH938" s="18"/>
      <c r="FI938" s="18"/>
      <c r="FJ938" s="18"/>
      <c r="FK938" s="18"/>
      <c r="FL938" s="18"/>
    </row>
    <row r="939" spans="1:168" x14ac:dyDescent="0.15">
      <c r="A939" s="101"/>
      <c r="B939" s="3"/>
      <c r="C939" s="5"/>
      <c r="D939" s="4"/>
      <c r="E939" s="5"/>
      <c r="F939" s="21"/>
      <c r="G939" s="6"/>
      <c r="H939" s="5"/>
      <c r="I939" s="5"/>
      <c r="J939" s="5"/>
      <c r="K939" s="5"/>
      <c r="L939" s="22"/>
      <c r="M939" s="8"/>
      <c r="N939" s="5"/>
      <c r="O939" s="5"/>
      <c r="P939" s="23"/>
      <c r="Q939" s="56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  <c r="EW939" s="18"/>
      <c r="EX939" s="18"/>
      <c r="EY939" s="18"/>
      <c r="EZ939" s="18"/>
      <c r="FA939" s="18"/>
      <c r="FB939" s="18"/>
      <c r="FC939" s="18"/>
      <c r="FD939" s="18"/>
      <c r="FE939" s="18"/>
      <c r="FF939" s="18"/>
      <c r="FG939" s="18"/>
      <c r="FH939" s="18"/>
      <c r="FI939" s="18"/>
      <c r="FJ939" s="18"/>
      <c r="FK939" s="18"/>
      <c r="FL939" s="18"/>
    </row>
    <row r="940" spans="1:168" x14ac:dyDescent="0.15">
      <c r="A940" s="101"/>
      <c r="B940" s="3"/>
      <c r="C940" s="5"/>
      <c r="D940" s="4"/>
      <c r="E940" s="5"/>
      <c r="F940" s="21"/>
      <c r="G940" s="6"/>
      <c r="H940" s="5"/>
      <c r="I940" s="5"/>
      <c r="J940" s="5"/>
      <c r="K940" s="5"/>
      <c r="L940" s="22"/>
      <c r="M940" s="8"/>
      <c r="N940" s="5"/>
      <c r="O940" s="5"/>
      <c r="P940" s="23"/>
      <c r="Q940" s="56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  <c r="EW940" s="18"/>
      <c r="EX940" s="18"/>
      <c r="EY940" s="18"/>
      <c r="EZ940" s="18"/>
      <c r="FA940" s="18"/>
      <c r="FB940" s="18"/>
      <c r="FC940" s="18"/>
      <c r="FD940" s="18"/>
      <c r="FE940" s="18"/>
      <c r="FF940" s="18"/>
      <c r="FG940" s="18"/>
      <c r="FH940" s="18"/>
      <c r="FI940" s="18"/>
      <c r="FJ940" s="18"/>
      <c r="FK940" s="18"/>
      <c r="FL940" s="18"/>
    </row>
    <row r="941" spans="1:168" x14ac:dyDescent="0.15">
      <c r="A941" s="101"/>
      <c r="B941" s="3"/>
      <c r="C941" s="5"/>
      <c r="D941" s="4"/>
      <c r="E941" s="5"/>
      <c r="F941" s="21"/>
      <c r="G941" s="6"/>
      <c r="H941" s="5"/>
      <c r="I941" s="5"/>
      <c r="J941" s="5"/>
      <c r="K941" s="5"/>
      <c r="L941" s="22"/>
      <c r="M941" s="8"/>
      <c r="N941" s="5"/>
      <c r="O941" s="5"/>
      <c r="P941" s="23"/>
      <c r="Q941" s="56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  <c r="EW941" s="18"/>
      <c r="EX941" s="18"/>
      <c r="EY941" s="18"/>
      <c r="EZ941" s="18"/>
      <c r="FA941" s="18"/>
      <c r="FB941" s="18"/>
      <c r="FC941" s="18"/>
      <c r="FD941" s="18"/>
      <c r="FE941" s="18"/>
      <c r="FF941" s="18"/>
      <c r="FG941" s="18"/>
      <c r="FH941" s="18"/>
      <c r="FI941" s="18"/>
      <c r="FJ941" s="18"/>
      <c r="FK941" s="18"/>
      <c r="FL941" s="18"/>
    </row>
    <row r="942" spans="1:168" x14ac:dyDescent="0.15">
      <c r="A942" s="101"/>
      <c r="B942" s="3"/>
      <c r="C942" s="5"/>
      <c r="D942" s="4"/>
      <c r="E942" s="5"/>
      <c r="F942" s="21"/>
      <c r="G942" s="6"/>
      <c r="H942" s="5"/>
      <c r="I942" s="5"/>
      <c r="J942" s="5"/>
      <c r="K942" s="5"/>
      <c r="L942" s="22"/>
      <c r="M942" s="8"/>
      <c r="N942" s="5"/>
      <c r="O942" s="5"/>
      <c r="P942" s="23"/>
      <c r="Q942" s="56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  <c r="EW942" s="18"/>
      <c r="EX942" s="18"/>
      <c r="EY942" s="18"/>
      <c r="EZ942" s="18"/>
      <c r="FA942" s="18"/>
      <c r="FB942" s="18"/>
      <c r="FC942" s="18"/>
      <c r="FD942" s="18"/>
      <c r="FE942" s="18"/>
      <c r="FF942" s="18"/>
      <c r="FG942" s="18"/>
      <c r="FH942" s="18"/>
      <c r="FI942" s="18"/>
      <c r="FJ942" s="18"/>
      <c r="FK942" s="18"/>
      <c r="FL942" s="18"/>
    </row>
    <row r="943" spans="1:168" x14ac:dyDescent="0.15">
      <c r="A943" s="101"/>
      <c r="B943" s="3"/>
      <c r="C943" s="5"/>
      <c r="D943" s="4"/>
      <c r="E943" s="5"/>
      <c r="F943" s="21"/>
      <c r="G943" s="6"/>
      <c r="H943" s="5"/>
      <c r="I943" s="5"/>
      <c r="J943" s="5"/>
      <c r="K943" s="5"/>
      <c r="L943" s="22"/>
      <c r="M943" s="8"/>
      <c r="N943" s="5"/>
      <c r="O943" s="5"/>
      <c r="P943" s="23"/>
      <c r="Q943" s="56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  <c r="EW943" s="18"/>
      <c r="EX943" s="18"/>
      <c r="EY943" s="18"/>
      <c r="EZ943" s="18"/>
      <c r="FA943" s="18"/>
      <c r="FB943" s="18"/>
      <c r="FC943" s="18"/>
      <c r="FD943" s="18"/>
      <c r="FE943" s="18"/>
      <c r="FF943" s="18"/>
      <c r="FG943" s="18"/>
      <c r="FH943" s="18"/>
      <c r="FI943" s="18"/>
      <c r="FJ943" s="18"/>
      <c r="FK943" s="18"/>
      <c r="FL943" s="18"/>
    </row>
    <row r="944" spans="1:168" x14ac:dyDescent="0.15">
      <c r="A944" s="101"/>
      <c r="B944" s="3"/>
      <c r="C944" s="5"/>
      <c r="D944" s="4"/>
      <c r="E944" s="5"/>
      <c r="F944" s="21"/>
      <c r="G944" s="6"/>
      <c r="H944" s="5"/>
      <c r="I944" s="5"/>
      <c r="J944" s="5"/>
      <c r="K944" s="5"/>
      <c r="L944" s="22"/>
      <c r="M944" s="8"/>
      <c r="N944" s="5"/>
      <c r="O944" s="5"/>
      <c r="P944" s="23"/>
      <c r="Q944" s="56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  <c r="EW944" s="18"/>
      <c r="EX944" s="18"/>
      <c r="EY944" s="18"/>
      <c r="EZ944" s="18"/>
      <c r="FA944" s="18"/>
      <c r="FB944" s="18"/>
      <c r="FC944" s="18"/>
      <c r="FD944" s="18"/>
      <c r="FE944" s="18"/>
      <c r="FF944" s="18"/>
      <c r="FG944" s="18"/>
      <c r="FH944" s="18"/>
      <c r="FI944" s="18"/>
      <c r="FJ944" s="18"/>
      <c r="FK944" s="18"/>
      <c r="FL944" s="18"/>
    </row>
    <row r="945" spans="1:168" x14ac:dyDescent="0.15">
      <c r="A945" s="101"/>
      <c r="B945" s="3"/>
      <c r="C945" s="5"/>
      <c r="D945" s="4"/>
      <c r="E945" s="5"/>
      <c r="F945" s="21"/>
      <c r="G945" s="6"/>
      <c r="H945" s="5"/>
      <c r="I945" s="5"/>
      <c r="J945" s="5"/>
      <c r="K945" s="5"/>
      <c r="L945" s="22"/>
      <c r="M945" s="8"/>
      <c r="N945" s="5"/>
      <c r="O945" s="5"/>
      <c r="P945" s="23"/>
      <c r="Q945" s="56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  <c r="EW945" s="18"/>
      <c r="EX945" s="18"/>
      <c r="EY945" s="18"/>
      <c r="EZ945" s="18"/>
      <c r="FA945" s="18"/>
      <c r="FB945" s="18"/>
      <c r="FC945" s="18"/>
      <c r="FD945" s="18"/>
      <c r="FE945" s="18"/>
      <c r="FF945" s="18"/>
      <c r="FG945" s="18"/>
      <c r="FH945" s="18"/>
      <c r="FI945" s="18"/>
      <c r="FJ945" s="18"/>
      <c r="FK945" s="18"/>
      <c r="FL945" s="18"/>
    </row>
    <row r="946" spans="1:168" x14ac:dyDescent="0.15">
      <c r="A946" s="101"/>
      <c r="B946" s="3"/>
      <c r="C946" s="5"/>
      <c r="D946" s="4"/>
      <c r="E946" s="5"/>
      <c r="F946" s="21"/>
      <c r="G946" s="6"/>
      <c r="H946" s="5"/>
      <c r="I946" s="5"/>
      <c r="J946" s="5"/>
      <c r="K946" s="5"/>
      <c r="L946" s="22"/>
      <c r="M946" s="8"/>
      <c r="N946" s="5"/>
      <c r="O946" s="5"/>
      <c r="P946" s="23"/>
      <c r="Q946" s="56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  <c r="EW946" s="18"/>
      <c r="EX946" s="18"/>
      <c r="EY946" s="18"/>
      <c r="EZ946" s="18"/>
      <c r="FA946" s="18"/>
      <c r="FB946" s="18"/>
      <c r="FC946" s="18"/>
      <c r="FD946" s="18"/>
      <c r="FE946" s="18"/>
      <c r="FF946" s="18"/>
      <c r="FG946" s="18"/>
      <c r="FH946" s="18"/>
      <c r="FI946" s="18"/>
      <c r="FJ946" s="18"/>
      <c r="FK946" s="18"/>
      <c r="FL946" s="18"/>
    </row>
    <row r="947" spans="1:168" x14ac:dyDescent="0.15">
      <c r="A947" s="101"/>
      <c r="B947" s="3"/>
      <c r="C947" s="5"/>
      <c r="D947" s="4"/>
      <c r="E947" s="5"/>
      <c r="F947" s="21"/>
      <c r="G947" s="6"/>
      <c r="H947" s="5"/>
      <c r="I947" s="5"/>
      <c r="J947" s="5"/>
      <c r="K947" s="5"/>
      <c r="L947" s="22"/>
      <c r="M947" s="8"/>
      <c r="N947" s="5"/>
      <c r="O947" s="5"/>
      <c r="P947" s="23"/>
      <c r="Q947" s="56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  <c r="EW947" s="18"/>
      <c r="EX947" s="18"/>
      <c r="EY947" s="18"/>
      <c r="EZ947" s="18"/>
      <c r="FA947" s="18"/>
      <c r="FB947" s="18"/>
      <c r="FC947" s="18"/>
      <c r="FD947" s="18"/>
      <c r="FE947" s="18"/>
      <c r="FF947" s="18"/>
      <c r="FG947" s="18"/>
      <c r="FH947" s="18"/>
      <c r="FI947" s="18"/>
      <c r="FJ947" s="18"/>
      <c r="FK947" s="18"/>
      <c r="FL947" s="18"/>
    </row>
    <row r="948" spans="1:168" x14ac:dyDescent="0.15">
      <c r="A948" s="101"/>
      <c r="B948" s="3"/>
      <c r="C948" s="5"/>
      <c r="D948" s="4"/>
      <c r="E948" s="5"/>
      <c r="F948" s="21"/>
      <c r="G948" s="6"/>
      <c r="H948" s="5"/>
      <c r="I948" s="5"/>
      <c r="J948" s="5"/>
      <c r="K948" s="5"/>
      <c r="L948" s="22"/>
      <c r="M948" s="8"/>
      <c r="N948" s="5"/>
      <c r="O948" s="5"/>
      <c r="P948" s="23"/>
      <c r="Q948" s="56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  <c r="EW948" s="18"/>
      <c r="EX948" s="18"/>
      <c r="EY948" s="18"/>
      <c r="EZ948" s="18"/>
      <c r="FA948" s="18"/>
      <c r="FB948" s="18"/>
      <c r="FC948" s="18"/>
      <c r="FD948" s="18"/>
      <c r="FE948" s="18"/>
      <c r="FF948" s="18"/>
      <c r="FG948" s="18"/>
      <c r="FH948" s="18"/>
      <c r="FI948" s="18"/>
      <c r="FJ948" s="18"/>
      <c r="FK948" s="18"/>
      <c r="FL948" s="18"/>
    </row>
    <row r="949" spans="1:168" x14ac:dyDescent="0.15">
      <c r="A949" s="101"/>
      <c r="B949" s="3"/>
      <c r="C949" s="5"/>
      <c r="D949" s="4"/>
      <c r="E949" s="5"/>
      <c r="F949" s="21"/>
      <c r="G949" s="6"/>
      <c r="H949" s="5"/>
      <c r="I949" s="5"/>
      <c r="J949" s="5"/>
      <c r="K949" s="5"/>
      <c r="L949" s="22"/>
      <c r="M949" s="8"/>
      <c r="N949" s="5"/>
      <c r="O949" s="5"/>
      <c r="P949" s="23"/>
      <c r="Q949" s="56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  <c r="EW949" s="18"/>
      <c r="EX949" s="18"/>
      <c r="EY949" s="18"/>
      <c r="EZ949" s="18"/>
      <c r="FA949" s="18"/>
      <c r="FB949" s="18"/>
      <c r="FC949" s="18"/>
      <c r="FD949" s="18"/>
      <c r="FE949" s="18"/>
      <c r="FF949" s="18"/>
      <c r="FG949" s="18"/>
      <c r="FH949" s="18"/>
      <c r="FI949" s="18"/>
      <c r="FJ949" s="18"/>
      <c r="FK949" s="18"/>
      <c r="FL949" s="18"/>
    </row>
    <row r="950" spans="1:168" x14ac:dyDescent="0.15">
      <c r="A950" s="101"/>
      <c r="B950" s="3"/>
      <c r="C950" s="5"/>
      <c r="D950" s="4"/>
      <c r="E950" s="5"/>
      <c r="F950" s="21"/>
      <c r="G950" s="6"/>
      <c r="H950" s="5"/>
      <c r="I950" s="5"/>
      <c r="J950" s="5"/>
      <c r="K950" s="5"/>
      <c r="L950" s="22"/>
      <c r="M950" s="8"/>
      <c r="N950" s="5"/>
      <c r="O950" s="5"/>
      <c r="P950" s="23"/>
      <c r="Q950" s="56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  <c r="EW950" s="18"/>
      <c r="EX950" s="18"/>
      <c r="EY950" s="18"/>
      <c r="EZ950" s="18"/>
      <c r="FA950" s="18"/>
      <c r="FB950" s="18"/>
      <c r="FC950" s="18"/>
      <c r="FD950" s="18"/>
      <c r="FE950" s="18"/>
      <c r="FF950" s="18"/>
      <c r="FG950" s="18"/>
      <c r="FH950" s="18"/>
      <c r="FI950" s="18"/>
      <c r="FJ950" s="18"/>
      <c r="FK950" s="18"/>
      <c r="FL950" s="18"/>
    </row>
    <row r="951" spans="1:168" x14ac:dyDescent="0.15">
      <c r="A951" s="101"/>
      <c r="B951" s="3"/>
      <c r="C951" s="5"/>
      <c r="D951" s="4"/>
      <c r="E951" s="5"/>
      <c r="F951" s="21"/>
      <c r="G951" s="6"/>
      <c r="H951" s="5"/>
      <c r="I951" s="5"/>
      <c r="J951" s="5"/>
      <c r="K951" s="5"/>
      <c r="L951" s="22"/>
      <c r="M951" s="8"/>
      <c r="N951" s="5"/>
      <c r="O951" s="5"/>
      <c r="P951" s="23"/>
      <c r="Q951" s="56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  <c r="EW951" s="18"/>
      <c r="EX951" s="18"/>
      <c r="EY951" s="18"/>
      <c r="EZ951" s="18"/>
      <c r="FA951" s="18"/>
      <c r="FB951" s="18"/>
      <c r="FC951" s="18"/>
      <c r="FD951" s="18"/>
      <c r="FE951" s="18"/>
      <c r="FF951" s="18"/>
      <c r="FG951" s="18"/>
      <c r="FH951" s="18"/>
      <c r="FI951" s="18"/>
      <c r="FJ951" s="18"/>
      <c r="FK951" s="18"/>
      <c r="FL951" s="18"/>
    </row>
    <row r="952" spans="1:168" x14ac:dyDescent="0.15">
      <c r="A952" s="101"/>
      <c r="B952" s="3"/>
      <c r="C952" s="5"/>
      <c r="D952" s="4"/>
      <c r="E952" s="5"/>
      <c r="F952" s="21"/>
      <c r="G952" s="6"/>
      <c r="H952" s="5"/>
      <c r="I952" s="5"/>
      <c r="J952" s="5"/>
      <c r="K952" s="5"/>
      <c r="L952" s="22"/>
      <c r="M952" s="8"/>
      <c r="N952" s="5"/>
      <c r="O952" s="5"/>
      <c r="P952" s="23"/>
      <c r="Q952" s="56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  <c r="EW952" s="18"/>
      <c r="EX952" s="18"/>
      <c r="EY952" s="18"/>
      <c r="EZ952" s="18"/>
      <c r="FA952" s="18"/>
      <c r="FB952" s="18"/>
      <c r="FC952" s="18"/>
      <c r="FD952" s="18"/>
      <c r="FE952" s="18"/>
      <c r="FF952" s="18"/>
      <c r="FG952" s="18"/>
      <c r="FH952" s="18"/>
      <c r="FI952" s="18"/>
      <c r="FJ952" s="18"/>
      <c r="FK952" s="18"/>
      <c r="FL952" s="18"/>
    </row>
    <row r="953" spans="1:168" x14ac:dyDescent="0.15">
      <c r="A953" s="101"/>
      <c r="B953" s="3"/>
      <c r="C953" s="5"/>
      <c r="D953" s="4"/>
      <c r="E953" s="5"/>
      <c r="F953" s="21"/>
      <c r="G953" s="6"/>
      <c r="H953" s="5"/>
      <c r="I953" s="5"/>
      <c r="J953" s="5"/>
      <c r="K953" s="5"/>
      <c r="L953" s="22"/>
      <c r="M953" s="8"/>
      <c r="N953" s="5"/>
      <c r="O953" s="5"/>
      <c r="P953" s="23"/>
      <c r="Q953" s="56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  <c r="FC953" s="18"/>
      <c r="FD953" s="18"/>
      <c r="FE953" s="18"/>
      <c r="FF953" s="18"/>
      <c r="FG953" s="18"/>
      <c r="FH953" s="18"/>
      <c r="FI953" s="18"/>
      <c r="FJ953" s="18"/>
      <c r="FK953" s="18"/>
      <c r="FL953" s="18"/>
    </row>
    <row r="954" spans="1:168" x14ac:dyDescent="0.15">
      <c r="A954" s="101"/>
      <c r="B954" s="3"/>
      <c r="C954" s="5"/>
      <c r="D954" s="4"/>
      <c r="E954" s="5"/>
      <c r="F954" s="21"/>
      <c r="G954" s="6"/>
      <c r="H954" s="5"/>
      <c r="I954" s="5"/>
      <c r="J954" s="5"/>
      <c r="K954" s="5"/>
      <c r="L954" s="22"/>
      <c r="M954" s="8"/>
      <c r="N954" s="5"/>
      <c r="O954" s="5"/>
      <c r="P954" s="23"/>
      <c r="Q954" s="56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  <c r="EW954" s="18"/>
      <c r="EX954" s="18"/>
      <c r="EY954" s="18"/>
      <c r="EZ954" s="18"/>
      <c r="FA954" s="18"/>
      <c r="FB954" s="18"/>
      <c r="FC954" s="18"/>
      <c r="FD954" s="18"/>
      <c r="FE954" s="18"/>
      <c r="FF954" s="18"/>
      <c r="FG954" s="18"/>
      <c r="FH954" s="18"/>
      <c r="FI954" s="18"/>
      <c r="FJ954" s="18"/>
      <c r="FK954" s="18"/>
      <c r="FL954" s="18"/>
    </row>
    <row r="955" spans="1:168" x14ac:dyDescent="0.15">
      <c r="A955" s="101"/>
      <c r="B955" s="3"/>
      <c r="C955" s="5"/>
      <c r="D955" s="4"/>
      <c r="E955" s="5"/>
      <c r="F955" s="21"/>
      <c r="G955" s="6"/>
      <c r="H955" s="5"/>
      <c r="I955" s="5"/>
      <c r="J955" s="5"/>
      <c r="K955" s="5"/>
      <c r="L955" s="22"/>
      <c r="M955" s="8"/>
      <c r="N955" s="5"/>
      <c r="O955" s="5"/>
      <c r="P955" s="23"/>
      <c r="Q955" s="56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  <c r="EW955" s="18"/>
      <c r="EX955" s="18"/>
      <c r="EY955" s="18"/>
      <c r="EZ955" s="18"/>
      <c r="FA955" s="18"/>
      <c r="FB955" s="18"/>
      <c r="FC955" s="18"/>
      <c r="FD955" s="18"/>
      <c r="FE955" s="18"/>
      <c r="FF955" s="18"/>
      <c r="FG955" s="18"/>
      <c r="FH955" s="18"/>
      <c r="FI955" s="18"/>
      <c r="FJ955" s="18"/>
      <c r="FK955" s="18"/>
      <c r="FL955" s="18"/>
    </row>
    <row r="956" spans="1:168" x14ac:dyDescent="0.15">
      <c r="A956" s="101"/>
      <c r="B956" s="3"/>
      <c r="C956" s="5"/>
      <c r="D956" s="4"/>
      <c r="E956" s="5"/>
      <c r="F956" s="21"/>
      <c r="G956" s="6"/>
      <c r="H956" s="5"/>
      <c r="I956" s="5"/>
      <c r="J956" s="5"/>
      <c r="K956" s="5"/>
      <c r="L956" s="22"/>
      <c r="M956" s="8"/>
      <c r="N956" s="5"/>
      <c r="O956" s="5"/>
      <c r="P956" s="23"/>
      <c r="Q956" s="56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  <c r="EW956" s="18"/>
      <c r="EX956" s="18"/>
      <c r="EY956" s="18"/>
      <c r="EZ956" s="18"/>
      <c r="FA956" s="18"/>
      <c r="FB956" s="18"/>
      <c r="FC956" s="18"/>
      <c r="FD956" s="18"/>
      <c r="FE956" s="18"/>
      <c r="FF956" s="18"/>
      <c r="FG956" s="18"/>
      <c r="FH956" s="18"/>
      <c r="FI956" s="18"/>
      <c r="FJ956" s="18"/>
      <c r="FK956" s="18"/>
      <c r="FL956" s="18"/>
    </row>
    <row r="957" spans="1:168" x14ac:dyDescent="0.15">
      <c r="A957" s="101"/>
      <c r="B957" s="3"/>
      <c r="C957" s="5"/>
      <c r="D957" s="4"/>
      <c r="E957" s="5"/>
      <c r="F957" s="21"/>
      <c r="G957" s="6"/>
      <c r="H957" s="5"/>
      <c r="I957" s="5"/>
      <c r="J957" s="5"/>
      <c r="K957" s="5"/>
      <c r="L957" s="22"/>
      <c r="M957" s="8"/>
      <c r="N957" s="5"/>
      <c r="O957" s="5"/>
      <c r="P957" s="23"/>
      <c r="Q957" s="56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  <c r="EW957" s="18"/>
      <c r="EX957" s="18"/>
      <c r="EY957" s="18"/>
      <c r="EZ957" s="18"/>
      <c r="FA957" s="18"/>
      <c r="FB957" s="18"/>
      <c r="FC957" s="18"/>
      <c r="FD957" s="18"/>
      <c r="FE957" s="18"/>
      <c r="FF957" s="18"/>
      <c r="FG957" s="18"/>
      <c r="FH957" s="18"/>
      <c r="FI957" s="18"/>
      <c r="FJ957" s="18"/>
      <c r="FK957" s="18"/>
      <c r="FL957" s="18"/>
    </row>
    <row r="958" spans="1:168" x14ac:dyDescent="0.15">
      <c r="A958" s="101"/>
      <c r="B958" s="3"/>
      <c r="C958" s="5"/>
      <c r="D958" s="4"/>
      <c r="E958" s="5"/>
      <c r="F958" s="21"/>
      <c r="G958" s="6"/>
      <c r="H958" s="5"/>
      <c r="I958" s="5"/>
      <c r="J958" s="5"/>
      <c r="K958" s="5"/>
      <c r="L958" s="22"/>
      <c r="M958" s="8"/>
      <c r="N958" s="5"/>
      <c r="O958" s="5"/>
      <c r="P958" s="23"/>
      <c r="Q958" s="56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  <c r="EW958" s="18"/>
      <c r="EX958" s="18"/>
      <c r="EY958" s="18"/>
      <c r="EZ958" s="18"/>
      <c r="FA958" s="18"/>
      <c r="FB958" s="18"/>
      <c r="FC958" s="18"/>
      <c r="FD958" s="18"/>
      <c r="FE958" s="18"/>
      <c r="FF958" s="18"/>
      <c r="FG958" s="18"/>
      <c r="FH958" s="18"/>
      <c r="FI958" s="18"/>
      <c r="FJ958" s="18"/>
      <c r="FK958" s="18"/>
      <c r="FL958" s="18"/>
    </row>
    <row r="959" spans="1:168" x14ac:dyDescent="0.15">
      <c r="A959" s="101"/>
      <c r="B959" s="3"/>
      <c r="C959" s="5"/>
      <c r="D959" s="4"/>
      <c r="E959" s="5"/>
      <c r="F959" s="21"/>
      <c r="G959" s="6"/>
      <c r="H959" s="5"/>
      <c r="I959" s="5"/>
      <c r="J959" s="5"/>
      <c r="K959" s="5"/>
      <c r="L959" s="22"/>
      <c r="M959" s="8"/>
      <c r="N959" s="5"/>
      <c r="O959" s="5"/>
      <c r="P959" s="23"/>
      <c r="Q959" s="56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  <c r="EW959" s="18"/>
      <c r="EX959" s="18"/>
      <c r="EY959" s="18"/>
      <c r="EZ959" s="18"/>
      <c r="FA959" s="18"/>
      <c r="FB959" s="18"/>
      <c r="FC959" s="18"/>
      <c r="FD959" s="18"/>
      <c r="FE959" s="18"/>
      <c r="FF959" s="18"/>
      <c r="FG959" s="18"/>
      <c r="FH959" s="18"/>
      <c r="FI959" s="18"/>
      <c r="FJ959" s="18"/>
      <c r="FK959" s="18"/>
      <c r="FL959" s="18"/>
    </row>
    <row r="960" spans="1:168" x14ac:dyDescent="0.15">
      <c r="A960" s="101"/>
      <c r="B960" s="3"/>
      <c r="C960" s="5"/>
      <c r="D960" s="4"/>
      <c r="E960" s="5"/>
      <c r="F960" s="21"/>
      <c r="G960" s="6"/>
      <c r="H960" s="5"/>
      <c r="I960" s="5"/>
      <c r="J960" s="5"/>
      <c r="K960" s="5"/>
      <c r="L960" s="22"/>
      <c r="M960" s="8"/>
      <c r="N960" s="5"/>
      <c r="O960" s="5"/>
      <c r="P960" s="23"/>
      <c r="Q960" s="56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  <c r="EW960" s="18"/>
      <c r="EX960" s="18"/>
      <c r="EY960" s="18"/>
      <c r="EZ960" s="18"/>
      <c r="FA960" s="18"/>
      <c r="FB960" s="18"/>
      <c r="FC960" s="18"/>
      <c r="FD960" s="18"/>
      <c r="FE960" s="18"/>
      <c r="FF960" s="18"/>
      <c r="FG960" s="18"/>
      <c r="FH960" s="18"/>
      <c r="FI960" s="18"/>
      <c r="FJ960" s="18"/>
      <c r="FK960" s="18"/>
      <c r="FL960" s="18"/>
    </row>
    <row r="961" spans="1:168" x14ac:dyDescent="0.15">
      <c r="A961" s="101"/>
      <c r="B961" s="3"/>
      <c r="C961" s="5"/>
      <c r="D961" s="4"/>
      <c r="E961" s="5"/>
      <c r="F961" s="21"/>
      <c r="G961" s="6"/>
      <c r="H961" s="5"/>
      <c r="I961" s="5"/>
      <c r="J961" s="5"/>
      <c r="K961" s="5"/>
      <c r="L961" s="22"/>
      <c r="M961" s="8"/>
      <c r="N961" s="5"/>
      <c r="O961" s="5"/>
      <c r="P961" s="23"/>
      <c r="Q961" s="56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  <c r="EW961" s="18"/>
      <c r="EX961" s="18"/>
      <c r="EY961" s="18"/>
      <c r="EZ961" s="18"/>
      <c r="FA961" s="18"/>
      <c r="FB961" s="18"/>
      <c r="FC961" s="18"/>
      <c r="FD961" s="18"/>
      <c r="FE961" s="18"/>
      <c r="FF961" s="18"/>
      <c r="FG961" s="18"/>
      <c r="FH961" s="18"/>
      <c r="FI961" s="18"/>
      <c r="FJ961" s="18"/>
      <c r="FK961" s="18"/>
      <c r="FL961" s="18"/>
    </row>
    <row r="962" spans="1:168" x14ac:dyDescent="0.15">
      <c r="A962" s="101"/>
      <c r="B962" s="3"/>
      <c r="C962" s="5"/>
      <c r="D962" s="4"/>
      <c r="E962" s="5"/>
      <c r="F962" s="21"/>
      <c r="G962" s="6"/>
      <c r="H962" s="5"/>
      <c r="I962" s="5"/>
      <c r="J962" s="5"/>
      <c r="K962" s="5"/>
      <c r="L962" s="22"/>
      <c r="M962" s="8"/>
      <c r="N962" s="5"/>
      <c r="O962" s="5"/>
      <c r="P962" s="23"/>
      <c r="Q962" s="56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  <c r="EW962" s="18"/>
      <c r="EX962" s="18"/>
      <c r="EY962" s="18"/>
      <c r="EZ962" s="18"/>
      <c r="FA962" s="18"/>
      <c r="FB962" s="18"/>
      <c r="FC962" s="18"/>
      <c r="FD962" s="18"/>
      <c r="FE962" s="18"/>
      <c r="FF962" s="18"/>
      <c r="FG962" s="18"/>
      <c r="FH962" s="18"/>
      <c r="FI962" s="18"/>
      <c r="FJ962" s="18"/>
      <c r="FK962" s="18"/>
      <c r="FL962" s="18"/>
    </row>
    <row r="963" spans="1:168" x14ac:dyDescent="0.15">
      <c r="A963" s="101"/>
      <c r="B963" s="3"/>
      <c r="C963" s="5"/>
      <c r="D963" s="4"/>
      <c r="E963" s="5"/>
      <c r="F963" s="21"/>
      <c r="G963" s="6"/>
      <c r="H963" s="5"/>
      <c r="I963" s="5"/>
      <c r="J963" s="5"/>
      <c r="K963" s="5"/>
      <c r="L963" s="22"/>
      <c r="M963" s="8"/>
      <c r="N963" s="5"/>
      <c r="O963" s="5"/>
      <c r="P963" s="23"/>
      <c r="Q963" s="56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  <c r="EW963" s="18"/>
      <c r="EX963" s="18"/>
      <c r="EY963" s="18"/>
      <c r="EZ963" s="18"/>
      <c r="FA963" s="18"/>
      <c r="FB963" s="18"/>
      <c r="FC963" s="18"/>
      <c r="FD963" s="18"/>
      <c r="FE963" s="18"/>
      <c r="FF963" s="18"/>
      <c r="FG963" s="18"/>
      <c r="FH963" s="18"/>
      <c r="FI963" s="18"/>
      <c r="FJ963" s="18"/>
      <c r="FK963" s="18"/>
      <c r="FL963" s="18"/>
    </row>
    <row r="964" spans="1:168" x14ac:dyDescent="0.15">
      <c r="A964" s="101"/>
      <c r="B964" s="3"/>
      <c r="C964" s="5"/>
      <c r="D964" s="4"/>
      <c r="E964" s="5"/>
      <c r="F964" s="21"/>
      <c r="G964" s="6"/>
      <c r="H964" s="5"/>
      <c r="I964" s="5"/>
      <c r="J964" s="5"/>
      <c r="K964" s="5"/>
      <c r="L964" s="22"/>
      <c r="M964" s="8"/>
      <c r="N964" s="5"/>
      <c r="O964" s="5"/>
      <c r="P964" s="23"/>
      <c r="Q964" s="56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  <c r="EW964" s="18"/>
      <c r="EX964" s="18"/>
      <c r="EY964" s="18"/>
      <c r="EZ964" s="18"/>
      <c r="FA964" s="18"/>
      <c r="FB964" s="18"/>
      <c r="FC964" s="18"/>
      <c r="FD964" s="18"/>
      <c r="FE964" s="18"/>
      <c r="FF964" s="18"/>
      <c r="FG964" s="18"/>
      <c r="FH964" s="18"/>
      <c r="FI964" s="18"/>
      <c r="FJ964" s="18"/>
      <c r="FK964" s="18"/>
      <c r="FL964" s="18"/>
    </row>
    <row r="965" spans="1:168" x14ac:dyDescent="0.15">
      <c r="A965" s="101"/>
      <c r="B965" s="3"/>
      <c r="C965" s="5"/>
      <c r="D965" s="4"/>
      <c r="E965" s="5"/>
      <c r="F965" s="21"/>
      <c r="G965" s="6"/>
      <c r="H965" s="5"/>
      <c r="I965" s="5"/>
      <c r="J965" s="5"/>
      <c r="K965" s="5"/>
      <c r="L965" s="22"/>
      <c r="M965" s="8"/>
      <c r="N965" s="5"/>
      <c r="O965" s="5"/>
      <c r="P965" s="23"/>
      <c r="Q965" s="56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  <c r="EW965" s="18"/>
      <c r="EX965" s="18"/>
      <c r="EY965" s="18"/>
      <c r="EZ965" s="18"/>
      <c r="FA965" s="18"/>
      <c r="FB965" s="18"/>
      <c r="FC965" s="18"/>
      <c r="FD965" s="18"/>
      <c r="FE965" s="18"/>
      <c r="FF965" s="18"/>
      <c r="FG965" s="18"/>
      <c r="FH965" s="18"/>
      <c r="FI965" s="18"/>
      <c r="FJ965" s="18"/>
      <c r="FK965" s="18"/>
      <c r="FL965" s="18"/>
    </row>
    <row r="966" spans="1:168" x14ac:dyDescent="0.15">
      <c r="A966" s="101"/>
      <c r="B966" s="3"/>
      <c r="C966" s="5"/>
      <c r="D966" s="4"/>
      <c r="E966" s="5"/>
      <c r="F966" s="21"/>
      <c r="G966" s="6"/>
      <c r="H966" s="5"/>
      <c r="I966" s="5"/>
      <c r="J966" s="5"/>
      <c r="K966" s="5"/>
      <c r="L966" s="22"/>
      <c r="M966" s="8"/>
      <c r="N966" s="5"/>
      <c r="O966" s="5"/>
      <c r="P966" s="23"/>
      <c r="Q966" s="56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  <c r="EW966" s="18"/>
      <c r="EX966" s="18"/>
      <c r="EY966" s="18"/>
      <c r="EZ966" s="18"/>
      <c r="FA966" s="18"/>
      <c r="FB966" s="18"/>
      <c r="FC966" s="18"/>
      <c r="FD966" s="18"/>
      <c r="FE966" s="18"/>
      <c r="FF966" s="18"/>
      <c r="FG966" s="18"/>
      <c r="FH966" s="18"/>
      <c r="FI966" s="18"/>
      <c r="FJ966" s="18"/>
      <c r="FK966" s="18"/>
      <c r="FL966" s="18"/>
    </row>
    <row r="967" spans="1:168" x14ac:dyDescent="0.15">
      <c r="A967" s="101"/>
      <c r="B967" s="3"/>
      <c r="C967" s="5"/>
      <c r="D967" s="4"/>
      <c r="E967" s="5"/>
      <c r="F967" s="21"/>
      <c r="G967" s="6"/>
      <c r="H967" s="5"/>
      <c r="I967" s="5"/>
      <c r="J967" s="5"/>
      <c r="K967" s="5"/>
      <c r="L967" s="22"/>
      <c r="M967" s="8"/>
      <c r="N967" s="5"/>
      <c r="O967" s="5"/>
      <c r="P967" s="23"/>
      <c r="Q967" s="56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  <c r="EW967" s="18"/>
      <c r="EX967" s="18"/>
      <c r="EY967" s="18"/>
      <c r="EZ967" s="18"/>
      <c r="FA967" s="18"/>
      <c r="FB967" s="18"/>
      <c r="FC967" s="18"/>
      <c r="FD967" s="18"/>
      <c r="FE967" s="18"/>
      <c r="FF967" s="18"/>
      <c r="FG967" s="18"/>
      <c r="FH967" s="18"/>
      <c r="FI967" s="18"/>
      <c r="FJ967" s="18"/>
      <c r="FK967" s="18"/>
      <c r="FL967" s="18"/>
    </row>
    <row r="968" spans="1:168" x14ac:dyDescent="0.15">
      <c r="A968" s="101"/>
      <c r="B968" s="3"/>
      <c r="C968" s="5"/>
      <c r="D968" s="4"/>
      <c r="E968" s="5"/>
      <c r="F968" s="21"/>
      <c r="G968" s="6"/>
      <c r="H968" s="5"/>
      <c r="I968" s="5"/>
      <c r="J968" s="5"/>
      <c r="K968" s="5"/>
      <c r="L968" s="22"/>
      <c r="M968" s="8"/>
      <c r="N968" s="5"/>
      <c r="O968" s="5"/>
      <c r="P968" s="23"/>
      <c r="Q968" s="56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  <c r="EW968" s="18"/>
      <c r="EX968" s="18"/>
      <c r="EY968" s="18"/>
      <c r="EZ968" s="18"/>
      <c r="FA968" s="18"/>
      <c r="FB968" s="18"/>
      <c r="FC968" s="18"/>
      <c r="FD968" s="18"/>
      <c r="FE968" s="18"/>
      <c r="FF968" s="18"/>
      <c r="FG968" s="18"/>
      <c r="FH968" s="18"/>
      <c r="FI968" s="18"/>
      <c r="FJ968" s="18"/>
      <c r="FK968" s="18"/>
      <c r="FL968" s="18"/>
    </row>
    <row r="969" spans="1:168" x14ac:dyDescent="0.15">
      <c r="A969" s="101"/>
      <c r="B969" s="3"/>
      <c r="C969" s="5"/>
      <c r="D969" s="4"/>
      <c r="E969" s="5"/>
      <c r="F969" s="21"/>
      <c r="G969" s="6"/>
      <c r="H969" s="5"/>
      <c r="I969" s="5"/>
      <c r="J969" s="5"/>
      <c r="K969" s="5"/>
      <c r="L969" s="22"/>
      <c r="M969" s="8"/>
      <c r="N969" s="5"/>
      <c r="O969" s="5"/>
      <c r="P969" s="23"/>
      <c r="Q969" s="56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  <c r="EW969" s="18"/>
      <c r="EX969" s="18"/>
      <c r="EY969" s="18"/>
      <c r="EZ969" s="18"/>
      <c r="FA969" s="18"/>
      <c r="FB969" s="18"/>
      <c r="FC969" s="18"/>
      <c r="FD969" s="18"/>
      <c r="FE969" s="18"/>
      <c r="FF969" s="18"/>
      <c r="FG969" s="18"/>
      <c r="FH969" s="18"/>
      <c r="FI969" s="18"/>
      <c r="FJ969" s="18"/>
      <c r="FK969" s="18"/>
      <c r="FL969" s="18"/>
    </row>
    <row r="970" spans="1:168" x14ac:dyDescent="0.15">
      <c r="A970" s="101"/>
      <c r="B970" s="3"/>
      <c r="C970" s="5"/>
      <c r="D970" s="4"/>
      <c r="E970" s="5"/>
      <c r="F970" s="21"/>
      <c r="G970" s="6"/>
      <c r="H970" s="5"/>
      <c r="I970" s="5"/>
      <c r="J970" s="5"/>
      <c r="K970" s="5"/>
      <c r="L970" s="22"/>
      <c r="M970" s="8"/>
      <c r="N970" s="5"/>
      <c r="O970" s="5"/>
      <c r="P970" s="23"/>
      <c r="Q970" s="56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  <c r="EW970" s="18"/>
      <c r="EX970" s="18"/>
      <c r="EY970" s="18"/>
      <c r="EZ970" s="18"/>
      <c r="FA970" s="18"/>
      <c r="FB970" s="18"/>
      <c r="FC970" s="18"/>
      <c r="FD970" s="18"/>
      <c r="FE970" s="18"/>
      <c r="FF970" s="18"/>
      <c r="FG970" s="18"/>
      <c r="FH970" s="18"/>
      <c r="FI970" s="18"/>
      <c r="FJ970" s="18"/>
      <c r="FK970" s="18"/>
      <c r="FL970" s="18"/>
    </row>
    <row r="971" spans="1:168" x14ac:dyDescent="0.15">
      <c r="A971" s="101"/>
      <c r="B971" s="3"/>
      <c r="C971" s="5"/>
      <c r="D971" s="4"/>
      <c r="E971" s="5"/>
      <c r="F971" s="21"/>
      <c r="G971" s="6"/>
      <c r="H971" s="5"/>
      <c r="I971" s="5"/>
      <c r="J971" s="5"/>
      <c r="K971" s="5"/>
      <c r="L971" s="22"/>
      <c r="M971" s="8"/>
      <c r="N971" s="5"/>
      <c r="O971" s="5"/>
      <c r="P971" s="23"/>
      <c r="Q971" s="56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  <c r="EW971" s="18"/>
      <c r="EX971" s="18"/>
      <c r="EY971" s="18"/>
      <c r="EZ971" s="18"/>
      <c r="FA971" s="18"/>
      <c r="FB971" s="18"/>
      <c r="FC971" s="18"/>
      <c r="FD971" s="18"/>
      <c r="FE971" s="18"/>
      <c r="FF971" s="18"/>
      <c r="FG971" s="18"/>
      <c r="FH971" s="18"/>
      <c r="FI971" s="18"/>
      <c r="FJ971" s="18"/>
      <c r="FK971" s="18"/>
      <c r="FL971" s="18"/>
    </row>
    <row r="972" spans="1:168" x14ac:dyDescent="0.15">
      <c r="A972" s="101"/>
      <c r="B972" s="3"/>
      <c r="C972" s="5"/>
      <c r="D972" s="4"/>
      <c r="E972" s="5"/>
      <c r="F972" s="21"/>
      <c r="G972" s="6"/>
      <c r="H972" s="5"/>
      <c r="I972" s="5"/>
      <c r="J972" s="5"/>
      <c r="K972" s="5"/>
      <c r="L972" s="22"/>
      <c r="M972" s="8"/>
      <c r="N972" s="5"/>
      <c r="O972" s="5"/>
      <c r="P972" s="23"/>
      <c r="Q972" s="56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  <c r="EW972" s="18"/>
      <c r="EX972" s="18"/>
      <c r="EY972" s="18"/>
      <c r="EZ972" s="18"/>
      <c r="FA972" s="18"/>
      <c r="FB972" s="18"/>
      <c r="FC972" s="18"/>
      <c r="FD972" s="18"/>
      <c r="FE972" s="18"/>
      <c r="FF972" s="18"/>
      <c r="FG972" s="18"/>
      <c r="FH972" s="18"/>
      <c r="FI972" s="18"/>
      <c r="FJ972" s="18"/>
      <c r="FK972" s="18"/>
      <c r="FL972" s="18"/>
    </row>
    <row r="973" spans="1:168" x14ac:dyDescent="0.15">
      <c r="A973" s="101"/>
      <c r="B973" s="3"/>
      <c r="C973" s="5"/>
      <c r="D973" s="4"/>
      <c r="E973" s="5"/>
      <c r="F973" s="21"/>
      <c r="G973" s="6"/>
      <c r="H973" s="5"/>
      <c r="I973" s="5"/>
      <c r="J973" s="5"/>
      <c r="K973" s="5"/>
      <c r="L973" s="22"/>
      <c r="M973" s="8"/>
      <c r="N973" s="5"/>
      <c r="O973" s="5"/>
      <c r="P973" s="23"/>
      <c r="Q973" s="56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  <c r="EW973" s="18"/>
      <c r="EX973" s="18"/>
      <c r="EY973" s="18"/>
      <c r="EZ973" s="18"/>
      <c r="FA973" s="18"/>
      <c r="FB973" s="18"/>
      <c r="FC973" s="18"/>
      <c r="FD973" s="18"/>
      <c r="FE973" s="18"/>
      <c r="FF973" s="18"/>
      <c r="FG973" s="18"/>
      <c r="FH973" s="18"/>
      <c r="FI973" s="18"/>
      <c r="FJ973" s="18"/>
      <c r="FK973" s="18"/>
      <c r="FL973" s="18"/>
    </row>
    <row r="974" spans="1:168" x14ac:dyDescent="0.15">
      <c r="A974" s="101"/>
      <c r="B974" s="3"/>
      <c r="C974" s="5"/>
      <c r="D974" s="4"/>
      <c r="E974" s="5"/>
      <c r="F974" s="21"/>
      <c r="G974" s="6"/>
      <c r="H974" s="5"/>
      <c r="I974" s="5"/>
      <c r="J974" s="5"/>
      <c r="K974" s="5"/>
      <c r="L974" s="22"/>
      <c r="M974" s="8"/>
      <c r="N974" s="5"/>
      <c r="O974" s="5"/>
      <c r="P974" s="23"/>
      <c r="Q974" s="56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  <c r="EW974" s="18"/>
      <c r="EX974" s="18"/>
      <c r="EY974" s="18"/>
      <c r="EZ974" s="18"/>
      <c r="FA974" s="18"/>
      <c r="FB974" s="18"/>
      <c r="FC974" s="18"/>
      <c r="FD974" s="18"/>
      <c r="FE974" s="18"/>
      <c r="FF974" s="18"/>
      <c r="FG974" s="18"/>
      <c r="FH974" s="18"/>
      <c r="FI974" s="18"/>
      <c r="FJ974" s="18"/>
      <c r="FK974" s="18"/>
      <c r="FL974" s="18"/>
    </row>
    <row r="975" spans="1:168" x14ac:dyDescent="0.15">
      <c r="A975" s="101"/>
      <c r="B975" s="3"/>
      <c r="C975" s="5"/>
      <c r="D975" s="4"/>
      <c r="E975" s="5"/>
      <c r="F975" s="21"/>
      <c r="G975" s="6"/>
      <c r="H975" s="5"/>
      <c r="I975" s="5"/>
      <c r="J975" s="5"/>
      <c r="K975" s="5"/>
      <c r="L975" s="22"/>
      <c r="M975" s="8"/>
      <c r="N975" s="5"/>
      <c r="O975" s="5"/>
      <c r="P975" s="23"/>
      <c r="Q975" s="56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  <c r="EW975" s="18"/>
      <c r="EX975" s="18"/>
      <c r="EY975" s="18"/>
      <c r="EZ975" s="18"/>
      <c r="FA975" s="18"/>
      <c r="FB975" s="18"/>
      <c r="FC975" s="18"/>
      <c r="FD975" s="18"/>
      <c r="FE975" s="18"/>
      <c r="FF975" s="18"/>
      <c r="FG975" s="18"/>
      <c r="FH975" s="18"/>
      <c r="FI975" s="18"/>
      <c r="FJ975" s="18"/>
      <c r="FK975" s="18"/>
      <c r="FL975" s="18"/>
    </row>
    <row r="976" spans="1:168" x14ac:dyDescent="0.15">
      <c r="A976" s="101"/>
      <c r="B976" s="3"/>
      <c r="C976" s="5"/>
      <c r="D976" s="4"/>
      <c r="E976" s="5"/>
      <c r="F976" s="21"/>
      <c r="G976" s="6"/>
      <c r="H976" s="5"/>
      <c r="I976" s="5"/>
      <c r="J976" s="5"/>
      <c r="K976" s="5"/>
      <c r="L976" s="22"/>
      <c r="M976" s="8"/>
      <c r="N976" s="5"/>
      <c r="O976" s="5"/>
      <c r="P976" s="23"/>
      <c r="Q976" s="56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  <c r="EW976" s="18"/>
      <c r="EX976" s="18"/>
      <c r="EY976" s="18"/>
      <c r="EZ976" s="18"/>
      <c r="FA976" s="18"/>
      <c r="FB976" s="18"/>
      <c r="FC976" s="18"/>
      <c r="FD976" s="18"/>
      <c r="FE976" s="18"/>
      <c r="FF976" s="18"/>
      <c r="FG976" s="18"/>
      <c r="FH976" s="18"/>
      <c r="FI976" s="18"/>
      <c r="FJ976" s="18"/>
      <c r="FK976" s="18"/>
      <c r="FL976" s="18"/>
    </row>
    <row r="977" spans="1:171" x14ac:dyDescent="0.15">
      <c r="A977" s="101"/>
      <c r="B977" s="3"/>
      <c r="C977" s="5"/>
      <c r="D977" s="4"/>
      <c r="E977" s="5"/>
      <c r="F977" s="21"/>
      <c r="G977" s="6"/>
      <c r="H977" s="5"/>
      <c r="I977" s="5"/>
      <c r="J977" s="5"/>
      <c r="K977" s="5"/>
      <c r="L977" s="22"/>
      <c r="M977" s="8"/>
      <c r="N977" s="5"/>
      <c r="O977" s="5"/>
      <c r="P977" s="23"/>
      <c r="Q977" s="56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  <c r="EW977" s="18"/>
      <c r="EX977" s="18"/>
      <c r="EY977" s="18"/>
      <c r="EZ977" s="18"/>
      <c r="FA977" s="18"/>
      <c r="FB977" s="18"/>
      <c r="FC977" s="18"/>
      <c r="FD977" s="18"/>
      <c r="FE977" s="18"/>
      <c r="FF977" s="18"/>
      <c r="FG977" s="18"/>
      <c r="FH977" s="18"/>
      <c r="FI977" s="18"/>
      <c r="FJ977" s="18"/>
      <c r="FK977" s="18"/>
      <c r="FL977" s="18"/>
    </row>
    <row r="978" spans="1:171" x14ac:dyDescent="0.15">
      <c r="A978" s="101"/>
      <c r="B978" s="3"/>
      <c r="C978" s="5"/>
      <c r="D978" s="4"/>
      <c r="E978" s="5"/>
      <c r="F978" s="21"/>
      <c r="G978" s="6"/>
      <c r="H978" s="5"/>
      <c r="I978" s="5"/>
      <c r="J978" s="5"/>
      <c r="K978" s="5"/>
      <c r="L978" s="22"/>
      <c r="M978" s="8"/>
      <c r="N978" s="5"/>
      <c r="O978" s="5"/>
      <c r="P978" s="23"/>
      <c r="Q978" s="56"/>
      <c r="R978" s="10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  <c r="BT978" s="36"/>
      <c r="BU978" s="36"/>
      <c r="BV978" s="36"/>
      <c r="BW978" s="36"/>
      <c r="BX978" s="36"/>
      <c r="BY978" s="36"/>
      <c r="BZ978" s="36"/>
      <c r="CA978" s="36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  <c r="CL978" s="36"/>
      <c r="CM978" s="36"/>
      <c r="CN978" s="36"/>
      <c r="CO978" s="36"/>
      <c r="CP978" s="36"/>
      <c r="CQ978" s="36"/>
      <c r="CR978" s="36"/>
      <c r="CS978" s="36"/>
      <c r="CT978" s="36"/>
      <c r="CU978" s="36"/>
      <c r="CV978" s="36"/>
      <c r="CW978" s="36"/>
      <c r="CX978" s="36"/>
      <c r="CY978" s="36"/>
      <c r="CZ978" s="36"/>
      <c r="DA978" s="36"/>
      <c r="DB978" s="36"/>
      <c r="DC978" s="36"/>
      <c r="DD978" s="36"/>
      <c r="DE978" s="36"/>
      <c r="DF978" s="36"/>
      <c r="DG978" s="36"/>
      <c r="DH978" s="36"/>
      <c r="DI978" s="36"/>
      <c r="DJ978" s="36"/>
      <c r="DK978" s="36"/>
      <c r="DL978" s="36"/>
      <c r="DM978" s="36"/>
      <c r="DN978" s="36"/>
      <c r="DO978" s="36"/>
      <c r="DP978" s="36"/>
      <c r="DQ978" s="36"/>
      <c r="DR978" s="36"/>
      <c r="DS978" s="36"/>
      <c r="DT978" s="36"/>
      <c r="DU978" s="36"/>
      <c r="DV978" s="36"/>
      <c r="DW978" s="36"/>
      <c r="DX978" s="36"/>
      <c r="DY978" s="36"/>
      <c r="DZ978" s="36"/>
      <c r="EA978" s="36"/>
      <c r="EB978" s="36"/>
      <c r="EC978" s="36"/>
      <c r="ED978" s="36"/>
      <c r="EE978" s="36"/>
      <c r="EF978" s="36"/>
      <c r="EG978" s="36"/>
      <c r="EH978" s="36"/>
      <c r="EI978" s="36"/>
      <c r="EJ978" s="36"/>
      <c r="EK978" s="36"/>
      <c r="EL978" s="36"/>
      <c r="EM978" s="36"/>
      <c r="EN978" s="36"/>
      <c r="EO978" s="36"/>
      <c r="EP978" s="36"/>
      <c r="EQ978" s="36"/>
      <c r="ER978" s="36"/>
      <c r="ES978" s="36"/>
      <c r="ET978" s="36"/>
      <c r="EU978" s="36"/>
      <c r="EV978" s="36"/>
      <c r="EW978" s="36"/>
      <c r="EX978" s="36"/>
      <c r="EY978" s="36"/>
      <c r="EZ978" s="36"/>
      <c r="FA978" s="36"/>
      <c r="FB978" s="36"/>
      <c r="FC978" s="36"/>
      <c r="FD978" s="36"/>
      <c r="FE978" s="36"/>
      <c r="FF978" s="36"/>
      <c r="FG978" s="36"/>
      <c r="FH978" s="36"/>
      <c r="FI978" s="36"/>
      <c r="FJ978" s="36"/>
      <c r="FK978" s="36"/>
      <c r="FL978" s="36"/>
      <c r="FM978" s="36"/>
      <c r="FN978" s="36"/>
      <c r="FO978" s="36"/>
    </row>
    <row r="979" spans="1:171" x14ac:dyDescent="0.15">
      <c r="A979" s="101"/>
      <c r="B979" s="3"/>
      <c r="C979" s="5"/>
      <c r="D979" s="4"/>
      <c r="E979" s="5"/>
      <c r="F979" s="21"/>
      <c r="G979" s="6"/>
      <c r="H979" s="5"/>
      <c r="I979" s="5"/>
      <c r="J979" s="5"/>
      <c r="K979" s="5"/>
      <c r="L979" s="22"/>
      <c r="M979" s="8"/>
      <c r="N979" s="5"/>
      <c r="O979" s="5"/>
      <c r="P979" s="23"/>
      <c r="Q979" s="56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  <c r="EW979" s="18"/>
      <c r="EX979" s="18"/>
      <c r="EY979" s="18"/>
      <c r="EZ979" s="18"/>
      <c r="FA979" s="18"/>
      <c r="FB979" s="18"/>
      <c r="FC979" s="18"/>
      <c r="FD979" s="18"/>
      <c r="FE979" s="18"/>
      <c r="FF979" s="18"/>
      <c r="FG979" s="18"/>
      <c r="FH979" s="18"/>
      <c r="FI979" s="18"/>
      <c r="FJ979" s="18"/>
      <c r="FK979" s="18"/>
      <c r="FL979" s="18"/>
    </row>
    <row r="980" spans="1:171" x14ac:dyDescent="0.15">
      <c r="A980" s="101"/>
      <c r="B980" s="3"/>
      <c r="C980" s="5"/>
      <c r="D980" s="4"/>
      <c r="E980" s="5"/>
      <c r="F980" s="21"/>
      <c r="G980" s="6"/>
      <c r="H980" s="5"/>
      <c r="I980" s="5"/>
      <c r="J980" s="5"/>
      <c r="K980" s="5"/>
      <c r="L980" s="22"/>
      <c r="M980" s="8"/>
      <c r="N980" s="5"/>
      <c r="O980" s="5"/>
      <c r="P980" s="23"/>
      <c r="Q980" s="56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  <c r="EW980" s="18"/>
      <c r="EX980" s="18"/>
      <c r="EY980" s="18"/>
      <c r="EZ980" s="18"/>
      <c r="FA980" s="18"/>
      <c r="FB980" s="18"/>
      <c r="FC980" s="18"/>
      <c r="FD980" s="18"/>
      <c r="FE980" s="18"/>
      <c r="FF980" s="18"/>
      <c r="FG980" s="18"/>
      <c r="FH980" s="18"/>
      <c r="FI980" s="18"/>
      <c r="FJ980" s="18"/>
      <c r="FK980" s="18"/>
      <c r="FL980" s="18"/>
    </row>
    <row r="981" spans="1:171" x14ac:dyDescent="0.15">
      <c r="A981" s="101"/>
      <c r="B981" s="3"/>
      <c r="C981" s="5"/>
      <c r="D981" s="4"/>
      <c r="E981" s="5"/>
      <c r="F981" s="21"/>
      <c r="G981" s="6"/>
      <c r="H981" s="5"/>
      <c r="I981" s="5"/>
      <c r="J981" s="5"/>
      <c r="K981" s="5"/>
      <c r="L981" s="22"/>
      <c r="M981" s="8"/>
      <c r="N981" s="5"/>
      <c r="O981" s="5"/>
      <c r="P981" s="23"/>
      <c r="Q981" s="56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  <c r="EW981" s="18"/>
      <c r="EX981" s="18"/>
      <c r="EY981" s="18"/>
      <c r="EZ981" s="18"/>
      <c r="FA981" s="18"/>
      <c r="FB981" s="18"/>
      <c r="FC981" s="18"/>
      <c r="FD981" s="18"/>
      <c r="FE981" s="18"/>
      <c r="FF981" s="18"/>
      <c r="FG981" s="18"/>
      <c r="FH981" s="18"/>
      <c r="FI981" s="18"/>
      <c r="FJ981" s="18"/>
      <c r="FK981" s="18"/>
      <c r="FL981" s="18"/>
    </row>
    <row r="982" spans="1:171" x14ac:dyDescent="0.15">
      <c r="A982" s="101"/>
      <c r="B982" s="3"/>
      <c r="C982" s="5"/>
      <c r="D982" s="4"/>
      <c r="E982" s="5"/>
      <c r="F982" s="21"/>
      <c r="G982" s="6"/>
      <c r="H982" s="5"/>
      <c r="I982" s="5"/>
      <c r="J982" s="5"/>
      <c r="K982" s="5"/>
      <c r="L982" s="22"/>
      <c r="M982" s="8"/>
      <c r="N982" s="5"/>
      <c r="O982" s="5"/>
      <c r="P982" s="23"/>
      <c r="Q982" s="56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  <c r="EW982" s="18"/>
      <c r="EX982" s="18"/>
      <c r="EY982" s="18"/>
      <c r="EZ982" s="18"/>
      <c r="FA982" s="18"/>
      <c r="FB982" s="18"/>
      <c r="FC982" s="18"/>
      <c r="FD982" s="18"/>
      <c r="FE982" s="18"/>
      <c r="FF982" s="18"/>
      <c r="FG982" s="18"/>
      <c r="FH982" s="18"/>
      <c r="FI982" s="18"/>
      <c r="FJ982" s="18"/>
      <c r="FK982" s="18"/>
      <c r="FL982" s="18"/>
    </row>
    <row r="983" spans="1:171" x14ac:dyDescent="0.15">
      <c r="A983" s="101"/>
      <c r="B983" s="3"/>
      <c r="C983" s="5"/>
      <c r="D983" s="4"/>
      <c r="E983" s="5"/>
      <c r="F983" s="21"/>
      <c r="G983" s="6"/>
      <c r="H983" s="5"/>
      <c r="I983" s="5"/>
      <c r="J983" s="5"/>
      <c r="K983" s="5"/>
      <c r="L983" s="22"/>
      <c r="M983" s="8"/>
      <c r="N983" s="5"/>
      <c r="O983" s="5"/>
      <c r="P983" s="23"/>
      <c r="Q983" s="56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  <c r="EW983" s="18"/>
      <c r="EX983" s="18"/>
      <c r="EY983" s="18"/>
      <c r="EZ983" s="18"/>
      <c r="FA983" s="18"/>
      <c r="FB983" s="18"/>
      <c r="FC983" s="18"/>
      <c r="FD983" s="18"/>
      <c r="FE983" s="18"/>
      <c r="FF983" s="18"/>
      <c r="FG983" s="18"/>
      <c r="FH983" s="18"/>
      <c r="FI983" s="18"/>
      <c r="FJ983" s="18"/>
      <c r="FK983" s="18"/>
      <c r="FL983" s="18"/>
    </row>
    <row r="984" spans="1:171" x14ac:dyDescent="0.15">
      <c r="A984" s="101"/>
      <c r="B984" s="3"/>
      <c r="C984" s="5"/>
      <c r="D984" s="4"/>
      <c r="E984" s="5"/>
      <c r="F984" s="21"/>
      <c r="G984" s="6"/>
      <c r="H984" s="5"/>
      <c r="I984" s="5"/>
      <c r="J984" s="5"/>
      <c r="K984" s="5"/>
      <c r="L984" s="22"/>
      <c r="M984" s="8"/>
      <c r="N984" s="5"/>
      <c r="O984" s="5"/>
      <c r="P984" s="23"/>
      <c r="Q984" s="56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  <c r="EW984" s="18"/>
      <c r="EX984" s="18"/>
      <c r="EY984" s="18"/>
      <c r="EZ984" s="18"/>
      <c r="FA984" s="18"/>
      <c r="FB984" s="18"/>
      <c r="FC984" s="18"/>
      <c r="FD984" s="18"/>
      <c r="FE984" s="18"/>
      <c r="FF984" s="18"/>
      <c r="FG984" s="18"/>
      <c r="FH984" s="18"/>
      <c r="FI984" s="18"/>
      <c r="FJ984" s="18"/>
      <c r="FK984" s="18"/>
      <c r="FL984" s="18"/>
    </row>
    <row r="985" spans="1:171" x14ac:dyDescent="0.15">
      <c r="A985" s="101"/>
      <c r="B985" s="3"/>
      <c r="C985" s="5"/>
      <c r="D985" s="4"/>
      <c r="E985" s="5"/>
      <c r="F985" s="21"/>
      <c r="G985" s="6"/>
      <c r="H985" s="5"/>
      <c r="I985" s="5"/>
      <c r="J985" s="5"/>
      <c r="K985" s="5"/>
      <c r="L985" s="22"/>
      <c r="M985" s="8"/>
      <c r="N985" s="5"/>
      <c r="O985" s="5"/>
      <c r="P985" s="23"/>
      <c r="Q985" s="56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  <c r="EW985" s="18"/>
      <c r="EX985" s="18"/>
      <c r="EY985" s="18"/>
      <c r="EZ985" s="18"/>
      <c r="FA985" s="18"/>
      <c r="FB985" s="18"/>
      <c r="FC985" s="18"/>
      <c r="FD985" s="18"/>
      <c r="FE985" s="18"/>
      <c r="FF985" s="18"/>
      <c r="FG985" s="18"/>
      <c r="FH985" s="18"/>
      <c r="FI985" s="18"/>
      <c r="FJ985" s="18"/>
      <c r="FK985" s="18"/>
      <c r="FL985" s="18"/>
    </row>
    <row r="986" spans="1:171" x14ac:dyDescent="0.15">
      <c r="A986" s="101"/>
      <c r="B986" s="3"/>
      <c r="C986" s="5"/>
      <c r="D986" s="4"/>
      <c r="E986" s="5"/>
      <c r="F986" s="21"/>
      <c r="G986" s="6"/>
      <c r="H986" s="5"/>
      <c r="I986" s="5"/>
      <c r="J986" s="5"/>
      <c r="K986" s="5"/>
      <c r="L986" s="22"/>
      <c r="M986" s="8"/>
      <c r="N986" s="5"/>
      <c r="O986" s="5"/>
      <c r="P986" s="23"/>
      <c r="Q986" s="56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  <c r="EW986" s="18"/>
      <c r="EX986" s="18"/>
      <c r="EY986" s="18"/>
      <c r="EZ986" s="18"/>
      <c r="FA986" s="18"/>
      <c r="FB986" s="18"/>
      <c r="FC986" s="18"/>
      <c r="FD986" s="18"/>
      <c r="FE986" s="18"/>
      <c r="FF986" s="18"/>
      <c r="FG986" s="18"/>
      <c r="FH986" s="18"/>
      <c r="FI986" s="18"/>
      <c r="FJ986" s="18"/>
      <c r="FK986" s="18"/>
      <c r="FL986" s="18"/>
    </row>
    <row r="987" spans="1:171" x14ac:dyDescent="0.15">
      <c r="A987" s="101"/>
      <c r="B987" s="3"/>
      <c r="C987" s="5"/>
      <c r="D987" s="4"/>
      <c r="E987" s="5"/>
      <c r="F987" s="21"/>
      <c r="G987" s="6"/>
      <c r="H987" s="5"/>
      <c r="I987" s="5"/>
      <c r="J987" s="5"/>
      <c r="K987" s="5"/>
      <c r="L987" s="22"/>
      <c r="M987" s="8"/>
      <c r="N987" s="5"/>
      <c r="O987" s="5"/>
      <c r="P987" s="23"/>
      <c r="Q987" s="56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  <c r="EW987" s="18"/>
      <c r="EX987" s="18"/>
      <c r="EY987" s="18"/>
      <c r="EZ987" s="18"/>
      <c r="FA987" s="18"/>
      <c r="FB987" s="18"/>
      <c r="FC987" s="18"/>
      <c r="FD987" s="18"/>
      <c r="FE987" s="18"/>
      <c r="FF987" s="18"/>
      <c r="FG987" s="18"/>
      <c r="FH987" s="18"/>
      <c r="FI987" s="18"/>
      <c r="FJ987" s="18"/>
      <c r="FK987" s="18"/>
      <c r="FL987" s="18"/>
    </row>
    <row r="988" spans="1:171" x14ac:dyDescent="0.15">
      <c r="A988" s="101"/>
      <c r="B988" s="3"/>
      <c r="C988" s="5"/>
      <c r="D988" s="4"/>
      <c r="E988" s="5"/>
      <c r="F988" s="21"/>
      <c r="G988" s="6"/>
      <c r="H988" s="5"/>
      <c r="I988" s="5"/>
      <c r="J988" s="5"/>
      <c r="K988" s="5"/>
      <c r="L988" s="22"/>
      <c r="M988" s="8"/>
      <c r="N988" s="5"/>
      <c r="O988" s="5"/>
      <c r="P988" s="23"/>
      <c r="Q988" s="56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  <c r="EW988" s="18"/>
      <c r="EX988" s="18"/>
      <c r="EY988" s="18"/>
      <c r="EZ988" s="18"/>
      <c r="FA988" s="18"/>
      <c r="FB988" s="18"/>
      <c r="FC988" s="18"/>
      <c r="FD988" s="18"/>
      <c r="FE988" s="18"/>
      <c r="FF988" s="18"/>
      <c r="FG988" s="18"/>
      <c r="FH988" s="18"/>
      <c r="FI988" s="18"/>
      <c r="FJ988" s="18"/>
      <c r="FK988" s="18"/>
      <c r="FL988" s="18"/>
    </row>
    <row r="989" spans="1:171" x14ac:dyDescent="0.15">
      <c r="A989" s="101"/>
      <c r="B989" s="3"/>
      <c r="C989" s="5"/>
      <c r="D989" s="4"/>
      <c r="E989" s="5"/>
      <c r="F989" s="21"/>
      <c r="G989" s="6"/>
      <c r="H989" s="5"/>
      <c r="I989" s="5"/>
      <c r="J989" s="5"/>
      <c r="K989" s="5"/>
      <c r="L989" s="22"/>
      <c r="M989" s="8"/>
      <c r="N989" s="5"/>
      <c r="O989" s="5"/>
      <c r="P989" s="23"/>
      <c r="Q989" s="56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  <c r="EW989" s="18"/>
      <c r="EX989" s="18"/>
      <c r="EY989" s="18"/>
      <c r="EZ989" s="18"/>
      <c r="FA989" s="18"/>
      <c r="FB989" s="18"/>
      <c r="FC989" s="18"/>
      <c r="FD989" s="18"/>
      <c r="FE989" s="18"/>
      <c r="FF989" s="18"/>
      <c r="FG989" s="18"/>
      <c r="FH989" s="18"/>
      <c r="FI989" s="18"/>
      <c r="FJ989" s="18"/>
      <c r="FK989" s="18"/>
      <c r="FL989" s="18"/>
    </row>
    <row r="990" spans="1:171" x14ac:dyDescent="0.15">
      <c r="A990" s="101"/>
      <c r="B990" s="3"/>
      <c r="C990" s="5"/>
      <c r="D990" s="4"/>
      <c r="E990" s="5"/>
      <c r="F990" s="21"/>
      <c r="G990" s="6"/>
      <c r="H990" s="5"/>
      <c r="I990" s="5"/>
      <c r="J990" s="5"/>
      <c r="K990" s="5"/>
      <c r="L990" s="22"/>
      <c r="M990" s="8"/>
      <c r="N990" s="5"/>
      <c r="O990" s="5"/>
      <c r="P990" s="23"/>
      <c r="Q990" s="56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  <c r="EW990" s="18"/>
      <c r="EX990" s="18"/>
      <c r="EY990" s="18"/>
      <c r="EZ990" s="18"/>
      <c r="FA990" s="18"/>
      <c r="FB990" s="18"/>
      <c r="FC990" s="18"/>
      <c r="FD990" s="18"/>
      <c r="FE990" s="18"/>
      <c r="FF990" s="18"/>
      <c r="FG990" s="18"/>
      <c r="FH990" s="18"/>
      <c r="FI990" s="18"/>
      <c r="FJ990" s="18"/>
      <c r="FK990" s="18"/>
      <c r="FL990" s="18"/>
    </row>
    <row r="991" spans="1:171" x14ac:dyDescent="0.15">
      <c r="A991" s="101"/>
      <c r="B991" s="3"/>
      <c r="C991" s="5"/>
      <c r="D991" s="4"/>
      <c r="E991" s="5"/>
      <c r="F991" s="21"/>
      <c r="G991" s="6"/>
      <c r="H991" s="5"/>
      <c r="I991" s="5"/>
      <c r="J991" s="5"/>
      <c r="K991" s="5"/>
      <c r="L991" s="22"/>
      <c r="M991" s="8"/>
      <c r="N991" s="5"/>
      <c r="O991" s="5"/>
      <c r="P991" s="23"/>
      <c r="Q991" s="56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  <c r="EW991" s="18"/>
      <c r="EX991" s="18"/>
      <c r="EY991" s="18"/>
      <c r="EZ991" s="18"/>
      <c r="FA991" s="18"/>
      <c r="FB991" s="18"/>
      <c r="FC991" s="18"/>
      <c r="FD991" s="18"/>
      <c r="FE991" s="18"/>
      <c r="FF991" s="18"/>
      <c r="FG991" s="18"/>
      <c r="FH991" s="18"/>
      <c r="FI991" s="18"/>
      <c r="FJ991" s="18"/>
      <c r="FK991" s="18"/>
      <c r="FL991" s="18"/>
    </row>
    <row r="992" spans="1:171" x14ac:dyDescent="0.15">
      <c r="A992" s="101"/>
      <c r="B992" s="3"/>
      <c r="C992" s="5"/>
      <c r="D992" s="4"/>
      <c r="E992" s="5"/>
      <c r="F992" s="21"/>
      <c r="G992" s="6"/>
      <c r="H992" s="5"/>
      <c r="I992" s="5"/>
      <c r="J992" s="5"/>
      <c r="K992" s="5"/>
      <c r="L992" s="22"/>
      <c r="M992" s="8"/>
      <c r="N992" s="5"/>
      <c r="O992" s="5"/>
      <c r="P992" s="23"/>
      <c r="Q992" s="56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  <c r="EW992" s="18"/>
      <c r="EX992" s="18"/>
      <c r="EY992" s="18"/>
      <c r="EZ992" s="18"/>
      <c r="FA992" s="18"/>
      <c r="FB992" s="18"/>
      <c r="FC992" s="18"/>
      <c r="FD992" s="18"/>
      <c r="FE992" s="18"/>
      <c r="FF992" s="18"/>
      <c r="FG992" s="18"/>
      <c r="FH992" s="18"/>
      <c r="FI992" s="18"/>
      <c r="FJ992" s="18"/>
      <c r="FK992" s="18"/>
      <c r="FL992" s="18"/>
    </row>
    <row r="993" spans="1:168" x14ac:dyDescent="0.15">
      <c r="A993" s="101"/>
      <c r="B993" s="3"/>
      <c r="C993" s="5"/>
      <c r="D993" s="4"/>
      <c r="E993" s="5"/>
      <c r="F993" s="21"/>
      <c r="G993" s="6"/>
      <c r="H993" s="5"/>
      <c r="I993" s="5"/>
      <c r="J993" s="5"/>
      <c r="K993" s="5"/>
      <c r="L993" s="22"/>
      <c r="M993" s="8"/>
      <c r="N993" s="5"/>
      <c r="O993" s="5"/>
      <c r="P993" s="23"/>
      <c r="Q993" s="56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  <c r="EW993" s="18"/>
      <c r="EX993" s="18"/>
      <c r="EY993" s="18"/>
      <c r="EZ993" s="18"/>
      <c r="FA993" s="18"/>
      <c r="FB993" s="18"/>
      <c r="FC993" s="18"/>
      <c r="FD993" s="18"/>
      <c r="FE993" s="18"/>
      <c r="FF993" s="18"/>
      <c r="FG993" s="18"/>
      <c r="FH993" s="18"/>
      <c r="FI993" s="18"/>
      <c r="FJ993" s="18"/>
      <c r="FK993" s="18"/>
      <c r="FL993" s="18"/>
    </row>
    <row r="994" spans="1:168" x14ac:dyDescent="0.15">
      <c r="A994" s="101"/>
      <c r="B994" s="3"/>
      <c r="C994" s="5"/>
      <c r="D994" s="4"/>
      <c r="E994" s="5"/>
      <c r="F994" s="21"/>
      <c r="G994" s="6"/>
      <c r="H994" s="5"/>
      <c r="I994" s="5"/>
      <c r="J994" s="5"/>
      <c r="K994" s="5"/>
      <c r="L994" s="22"/>
      <c r="M994" s="8"/>
      <c r="N994" s="5"/>
      <c r="O994" s="5"/>
      <c r="P994" s="23"/>
      <c r="Q994" s="56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  <c r="EW994" s="18"/>
      <c r="EX994" s="18"/>
      <c r="EY994" s="18"/>
      <c r="EZ994" s="18"/>
      <c r="FA994" s="18"/>
      <c r="FB994" s="18"/>
      <c r="FC994" s="18"/>
      <c r="FD994" s="18"/>
      <c r="FE994" s="18"/>
      <c r="FF994" s="18"/>
      <c r="FG994" s="18"/>
      <c r="FH994" s="18"/>
      <c r="FI994" s="18"/>
      <c r="FJ994" s="18"/>
      <c r="FK994" s="18"/>
      <c r="FL994" s="18"/>
    </row>
    <row r="995" spans="1:168" x14ac:dyDescent="0.15">
      <c r="A995" s="101"/>
      <c r="B995" s="3"/>
      <c r="C995" s="5"/>
      <c r="D995" s="4"/>
      <c r="E995" s="5"/>
      <c r="F995" s="21"/>
      <c r="G995" s="6"/>
      <c r="H995" s="5"/>
      <c r="I995" s="5"/>
      <c r="J995" s="5"/>
      <c r="K995" s="5"/>
      <c r="L995" s="22"/>
      <c r="M995" s="8"/>
      <c r="N995" s="5"/>
      <c r="O995" s="5"/>
      <c r="P995" s="23"/>
      <c r="Q995" s="56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  <c r="EW995" s="18"/>
      <c r="EX995" s="18"/>
      <c r="EY995" s="18"/>
      <c r="EZ995" s="18"/>
      <c r="FA995" s="18"/>
      <c r="FB995" s="18"/>
      <c r="FC995" s="18"/>
      <c r="FD995" s="18"/>
      <c r="FE995" s="18"/>
      <c r="FF995" s="18"/>
      <c r="FG995" s="18"/>
      <c r="FH995" s="18"/>
      <c r="FI995" s="18"/>
      <c r="FJ995" s="18"/>
      <c r="FK995" s="18"/>
      <c r="FL995" s="18"/>
    </row>
    <row r="996" spans="1:168" x14ac:dyDescent="0.15">
      <c r="A996" s="101"/>
      <c r="B996" s="3"/>
      <c r="C996" s="5"/>
      <c r="D996" s="4"/>
      <c r="E996" s="5"/>
      <c r="F996" s="21"/>
      <c r="G996" s="6"/>
      <c r="H996" s="5"/>
      <c r="I996" s="5"/>
      <c r="J996" s="5"/>
      <c r="K996" s="5"/>
      <c r="L996" s="22"/>
      <c r="M996" s="8"/>
      <c r="N996" s="5"/>
      <c r="O996" s="5"/>
      <c r="P996" s="23"/>
      <c r="Q996" s="56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  <c r="EW996" s="18"/>
      <c r="EX996" s="18"/>
      <c r="EY996" s="18"/>
      <c r="EZ996" s="18"/>
      <c r="FA996" s="18"/>
      <c r="FB996" s="18"/>
      <c r="FC996" s="18"/>
      <c r="FD996" s="18"/>
      <c r="FE996" s="18"/>
      <c r="FF996" s="18"/>
      <c r="FG996" s="18"/>
      <c r="FH996" s="18"/>
      <c r="FI996" s="18"/>
      <c r="FJ996" s="18"/>
      <c r="FK996" s="18"/>
      <c r="FL996" s="18"/>
    </row>
    <row r="997" spans="1:168" x14ac:dyDescent="0.15">
      <c r="A997" s="101"/>
      <c r="B997" s="3"/>
      <c r="C997" s="5"/>
      <c r="D997" s="4"/>
      <c r="E997" s="5"/>
      <c r="F997" s="21"/>
      <c r="G997" s="6"/>
      <c r="H997" s="5"/>
      <c r="I997" s="5"/>
      <c r="J997" s="5"/>
      <c r="K997" s="5"/>
      <c r="L997" s="22"/>
      <c r="M997" s="8"/>
      <c r="N997" s="5"/>
      <c r="O997" s="5"/>
      <c r="P997" s="23"/>
      <c r="Q997" s="56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  <c r="EW997" s="18"/>
      <c r="EX997" s="18"/>
      <c r="EY997" s="18"/>
      <c r="EZ997" s="18"/>
      <c r="FA997" s="18"/>
      <c r="FB997" s="18"/>
      <c r="FC997" s="18"/>
      <c r="FD997" s="18"/>
      <c r="FE997" s="18"/>
      <c r="FF997" s="18"/>
      <c r="FG997" s="18"/>
      <c r="FH997" s="18"/>
      <c r="FI997" s="18"/>
      <c r="FJ997" s="18"/>
      <c r="FK997" s="18"/>
      <c r="FL997" s="18"/>
    </row>
    <row r="998" spans="1:168" x14ac:dyDescent="0.15">
      <c r="A998" s="101"/>
      <c r="B998" s="3"/>
      <c r="C998" s="5"/>
      <c r="D998" s="4"/>
      <c r="E998" s="5"/>
      <c r="F998" s="21"/>
      <c r="G998" s="6"/>
      <c r="H998" s="5"/>
      <c r="I998" s="5"/>
      <c r="J998" s="5"/>
      <c r="K998" s="5"/>
      <c r="L998" s="22"/>
      <c r="M998" s="8"/>
      <c r="N998" s="5"/>
      <c r="O998" s="5"/>
      <c r="P998" s="23"/>
      <c r="Q998" s="56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  <c r="EW998" s="18"/>
      <c r="EX998" s="18"/>
      <c r="EY998" s="18"/>
      <c r="EZ998" s="18"/>
      <c r="FA998" s="18"/>
      <c r="FB998" s="18"/>
      <c r="FC998" s="18"/>
      <c r="FD998" s="18"/>
      <c r="FE998" s="18"/>
      <c r="FF998" s="18"/>
      <c r="FG998" s="18"/>
      <c r="FH998" s="18"/>
      <c r="FI998" s="18"/>
      <c r="FJ998" s="18"/>
      <c r="FK998" s="18"/>
      <c r="FL998" s="18"/>
    </row>
    <row r="999" spans="1:168" x14ac:dyDescent="0.15">
      <c r="A999" s="101"/>
      <c r="B999" s="3"/>
      <c r="C999" s="5"/>
      <c r="D999" s="4"/>
      <c r="E999" s="5"/>
      <c r="F999" s="21"/>
      <c r="G999" s="6"/>
      <c r="H999" s="5"/>
      <c r="I999" s="5"/>
      <c r="J999" s="5"/>
      <c r="K999" s="5"/>
      <c r="L999" s="22"/>
      <c r="M999" s="8"/>
      <c r="N999" s="5"/>
      <c r="O999" s="5"/>
      <c r="P999" s="23"/>
      <c r="Q999" s="56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  <c r="EW999" s="18"/>
      <c r="EX999" s="18"/>
      <c r="EY999" s="18"/>
      <c r="EZ999" s="18"/>
      <c r="FA999" s="18"/>
      <c r="FB999" s="18"/>
      <c r="FC999" s="18"/>
      <c r="FD999" s="18"/>
      <c r="FE999" s="18"/>
      <c r="FF999" s="18"/>
      <c r="FG999" s="18"/>
      <c r="FH999" s="18"/>
      <c r="FI999" s="18"/>
      <c r="FJ999" s="18"/>
      <c r="FK999" s="18"/>
      <c r="FL999" s="18"/>
    </row>
    <row r="1000" spans="1:168" x14ac:dyDescent="0.15">
      <c r="A1000" s="101"/>
      <c r="B1000" s="3"/>
      <c r="C1000" s="5"/>
      <c r="D1000" s="4"/>
      <c r="E1000" s="5"/>
      <c r="F1000" s="21"/>
      <c r="G1000" s="6"/>
      <c r="H1000" s="5"/>
      <c r="I1000" s="5"/>
      <c r="J1000" s="5"/>
      <c r="K1000" s="5"/>
      <c r="L1000" s="22"/>
      <c r="M1000" s="8"/>
      <c r="N1000" s="5"/>
      <c r="O1000" s="5"/>
      <c r="P1000" s="23"/>
      <c r="Q1000" s="56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  <c r="EW1000" s="18"/>
      <c r="EX1000" s="18"/>
      <c r="EY1000" s="18"/>
      <c r="EZ1000" s="18"/>
      <c r="FA1000" s="18"/>
      <c r="FB1000" s="18"/>
      <c r="FC1000" s="18"/>
      <c r="FD1000" s="18"/>
      <c r="FE1000" s="18"/>
      <c r="FF1000" s="18"/>
      <c r="FG1000" s="18"/>
      <c r="FH1000" s="18"/>
      <c r="FI1000" s="18"/>
      <c r="FJ1000" s="18"/>
      <c r="FK1000" s="18"/>
      <c r="FL1000" s="18"/>
    </row>
    <row r="1001" spans="1:168" x14ac:dyDescent="0.15">
      <c r="A1001" s="101"/>
      <c r="B1001" s="3"/>
      <c r="C1001" s="5"/>
      <c r="D1001" s="4"/>
      <c r="E1001" s="5"/>
      <c r="F1001" s="21"/>
      <c r="G1001" s="6"/>
      <c r="H1001" s="5"/>
      <c r="I1001" s="5"/>
      <c r="J1001" s="5"/>
      <c r="K1001" s="5"/>
      <c r="L1001" s="22"/>
      <c r="M1001" s="8"/>
      <c r="N1001" s="5"/>
      <c r="O1001" s="5"/>
      <c r="P1001" s="23"/>
      <c r="Q1001" s="56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  <c r="EW1001" s="18"/>
      <c r="EX1001" s="18"/>
      <c r="EY1001" s="18"/>
      <c r="EZ1001" s="18"/>
      <c r="FA1001" s="18"/>
      <c r="FB1001" s="18"/>
      <c r="FC1001" s="18"/>
      <c r="FD1001" s="18"/>
      <c r="FE1001" s="18"/>
      <c r="FF1001" s="18"/>
      <c r="FG1001" s="18"/>
      <c r="FH1001" s="18"/>
      <c r="FI1001" s="18"/>
      <c r="FJ1001" s="18"/>
      <c r="FK1001" s="18"/>
      <c r="FL1001" s="18"/>
    </row>
    <row r="1002" spans="1:168" x14ac:dyDescent="0.15">
      <c r="A1002" s="101"/>
      <c r="B1002" s="3"/>
      <c r="C1002" s="5"/>
      <c r="D1002" s="4"/>
      <c r="E1002" s="5"/>
      <c r="F1002" s="21"/>
      <c r="G1002" s="6"/>
      <c r="H1002" s="5"/>
      <c r="I1002" s="5"/>
      <c r="J1002" s="5"/>
      <c r="K1002" s="5"/>
      <c r="L1002" s="22"/>
      <c r="M1002" s="8"/>
      <c r="N1002" s="5"/>
      <c r="O1002" s="5"/>
      <c r="P1002" s="23"/>
      <c r="Q1002" s="56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  <c r="FC1002" s="18"/>
      <c r="FD1002" s="18"/>
      <c r="FE1002" s="18"/>
      <c r="FF1002" s="18"/>
      <c r="FG1002" s="18"/>
      <c r="FH1002" s="18"/>
      <c r="FI1002" s="18"/>
      <c r="FJ1002" s="18"/>
      <c r="FK1002" s="18"/>
      <c r="FL1002" s="18"/>
    </row>
    <row r="1003" spans="1:168" x14ac:dyDescent="0.15">
      <c r="A1003" s="101"/>
      <c r="B1003" s="3"/>
      <c r="C1003" s="5"/>
      <c r="D1003" s="4"/>
      <c r="E1003" s="5"/>
      <c r="F1003" s="21"/>
      <c r="G1003" s="6"/>
      <c r="H1003" s="5"/>
      <c r="I1003" s="5"/>
      <c r="J1003" s="5"/>
      <c r="K1003" s="5"/>
      <c r="L1003" s="22"/>
      <c r="M1003" s="8"/>
      <c r="N1003" s="5"/>
      <c r="O1003" s="5"/>
      <c r="P1003" s="23"/>
      <c r="Q1003" s="56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  <c r="FC1003" s="18"/>
      <c r="FD1003" s="18"/>
      <c r="FE1003" s="18"/>
      <c r="FF1003" s="18"/>
      <c r="FG1003" s="18"/>
      <c r="FH1003" s="18"/>
      <c r="FI1003" s="18"/>
      <c r="FJ1003" s="18"/>
      <c r="FK1003" s="18"/>
      <c r="FL1003" s="18"/>
    </row>
    <row r="1004" spans="1:168" x14ac:dyDescent="0.15">
      <c r="A1004" s="101"/>
      <c r="B1004" s="3"/>
      <c r="C1004" s="5"/>
      <c r="D1004" s="4"/>
      <c r="E1004" s="5"/>
      <c r="F1004" s="21"/>
      <c r="G1004" s="6"/>
      <c r="H1004" s="5"/>
      <c r="I1004" s="5"/>
      <c r="J1004" s="5"/>
      <c r="K1004" s="5"/>
      <c r="L1004" s="22"/>
      <c r="M1004" s="8"/>
      <c r="N1004" s="5"/>
      <c r="O1004" s="5"/>
      <c r="P1004" s="23"/>
      <c r="Q1004" s="56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  <c r="FC1004" s="18"/>
      <c r="FD1004" s="18"/>
      <c r="FE1004" s="18"/>
      <c r="FF1004" s="18"/>
      <c r="FG1004" s="18"/>
      <c r="FH1004" s="18"/>
      <c r="FI1004" s="18"/>
      <c r="FJ1004" s="18"/>
      <c r="FK1004" s="18"/>
      <c r="FL1004" s="18"/>
    </row>
    <row r="1005" spans="1:168" x14ac:dyDescent="0.15">
      <c r="A1005" s="101"/>
      <c r="B1005" s="3"/>
      <c r="C1005" s="5"/>
      <c r="D1005" s="4"/>
      <c r="E1005" s="5"/>
      <c r="F1005" s="21"/>
      <c r="G1005" s="6"/>
      <c r="H1005" s="5"/>
      <c r="I1005" s="5"/>
      <c r="J1005" s="5"/>
      <c r="K1005" s="5"/>
      <c r="L1005" s="22"/>
      <c r="M1005" s="8"/>
      <c r="N1005" s="5"/>
      <c r="O1005" s="5"/>
      <c r="P1005" s="23"/>
      <c r="Q1005" s="56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  <c r="EW1005" s="18"/>
      <c r="EX1005" s="18"/>
      <c r="EY1005" s="18"/>
      <c r="EZ1005" s="18"/>
      <c r="FA1005" s="18"/>
      <c r="FB1005" s="18"/>
      <c r="FC1005" s="18"/>
      <c r="FD1005" s="18"/>
      <c r="FE1005" s="18"/>
      <c r="FF1005" s="18"/>
      <c r="FG1005" s="18"/>
      <c r="FH1005" s="18"/>
      <c r="FI1005" s="18"/>
      <c r="FJ1005" s="18"/>
      <c r="FK1005" s="18"/>
      <c r="FL1005" s="18"/>
    </row>
    <row r="1006" spans="1:168" x14ac:dyDescent="0.15">
      <c r="A1006" s="101"/>
      <c r="B1006" s="3"/>
      <c r="C1006" s="5"/>
      <c r="D1006" s="4"/>
      <c r="E1006" s="5"/>
      <c r="F1006" s="21"/>
      <c r="G1006" s="6"/>
      <c r="H1006" s="5"/>
      <c r="I1006" s="5"/>
      <c r="J1006" s="5"/>
      <c r="K1006" s="5"/>
      <c r="L1006" s="22"/>
      <c r="M1006" s="8"/>
      <c r="N1006" s="5"/>
      <c r="O1006" s="5"/>
      <c r="P1006" s="23"/>
      <c r="Q1006" s="56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  <c r="EW1006" s="18"/>
      <c r="EX1006" s="18"/>
      <c r="EY1006" s="18"/>
      <c r="EZ1006" s="18"/>
      <c r="FA1006" s="18"/>
      <c r="FB1006" s="18"/>
      <c r="FC1006" s="18"/>
      <c r="FD1006" s="18"/>
      <c r="FE1006" s="18"/>
      <c r="FF1006" s="18"/>
      <c r="FG1006" s="18"/>
      <c r="FH1006" s="18"/>
      <c r="FI1006" s="18"/>
      <c r="FJ1006" s="18"/>
      <c r="FK1006" s="18"/>
      <c r="FL1006" s="18"/>
    </row>
    <row r="1007" spans="1:168" x14ac:dyDescent="0.15">
      <c r="A1007" s="101"/>
      <c r="B1007" s="3"/>
      <c r="C1007" s="5"/>
      <c r="D1007" s="4"/>
      <c r="E1007" s="5"/>
      <c r="F1007" s="21"/>
      <c r="G1007" s="6"/>
      <c r="H1007" s="5"/>
      <c r="I1007" s="5"/>
      <c r="J1007" s="5"/>
      <c r="K1007" s="5"/>
      <c r="L1007" s="22"/>
      <c r="M1007" s="8"/>
      <c r="N1007" s="5"/>
      <c r="O1007" s="5"/>
      <c r="P1007" s="23"/>
      <c r="Q1007" s="56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  <c r="FC1007" s="18"/>
      <c r="FD1007" s="18"/>
      <c r="FE1007" s="18"/>
      <c r="FF1007" s="18"/>
      <c r="FG1007" s="18"/>
      <c r="FH1007" s="18"/>
      <c r="FI1007" s="18"/>
      <c r="FJ1007" s="18"/>
      <c r="FK1007" s="18"/>
      <c r="FL1007" s="18"/>
    </row>
    <row r="1008" spans="1:168" x14ac:dyDescent="0.15">
      <c r="A1008" s="101"/>
      <c r="B1008" s="3"/>
      <c r="C1008" s="5"/>
      <c r="D1008" s="4"/>
      <c r="E1008" s="5"/>
      <c r="F1008" s="21"/>
      <c r="G1008" s="6"/>
      <c r="H1008" s="5"/>
      <c r="I1008" s="5"/>
      <c r="J1008" s="5"/>
      <c r="K1008" s="5"/>
      <c r="L1008" s="22"/>
      <c r="M1008" s="8"/>
      <c r="N1008" s="5"/>
      <c r="O1008" s="5"/>
      <c r="P1008" s="23"/>
      <c r="Q1008" s="56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  <c r="EW1008" s="18"/>
      <c r="EX1008" s="18"/>
      <c r="EY1008" s="18"/>
      <c r="EZ1008" s="18"/>
      <c r="FA1008" s="18"/>
      <c r="FB1008" s="18"/>
      <c r="FC1008" s="18"/>
      <c r="FD1008" s="18"/>
      <c r="FE1008" s="18"/>
      <c r="FF1008" s="18"/>
      <c r="FG1008" s="18"/>
      <c r="FH1008" s="18"/>
      <c r="FI1008" s="18"/>
      <c r="FJ1008" s="18"/>
      <c r="FK1008" s="18"/>
      <c r="FL1008" s="18"/>
    </row>
    <row r="1009" spans="1:171" x14ac:dyDescent="0.15">
      <c r="A1009" s="101"/>
      <c r="B1009" s="3"/>
      <c r="C1009" s="5"/>
      <c r="D1009" s="4"/>
      <c r="E1009" s="5"/>
      <c r="F1009" s="21"/>
      <c r="G1009" s="6"/>
      <c r="H1009" s="5"/>
      <c r="I1009" s="5"/>
      <c r="J1009" s="5"/>
      <c r="K1009" s="5"/>
      <c r="L1009" s="22"/>
      <c r="M1009" s="8"/>
      <c r="N1009" s="5"/>
      <c r="O1009" s="5"/>
      <c r="P1009" s="23"/>
      <c r="Q1009" s="56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  <c r="FC1009" s="18"/>
      <c r="FD1009" s="18"/>
      <c r="FE1009" s="18"/>
      <c r="FF1009" s="18"/>
      <c r="FG1009" s="18"/>
      <c r="FH1009" s="18"/>
      <c r="FI1009" s="18"/>
      <c r="FJ1009" s="18"/>
      <c r="FK1009" s="18"/>
      <c r="FL1009" s="18"/>
    </row>
    <row r="1010" spans="1:171" x14ac:dyDescent="0.15">
      <c r="A1010" s="101"/>
      <c r="B1010" s="3"/>
      <c r="C1010" s="5"/>
      <c r="D1010" s="4"/>
      <c r="E1010" s="5"/>
      <c r="F1010" s="21"/>
      <c r="G1010" s="6"/>
      <c r="H1010" s="5"/>
      <c r="I1010" s="5"/>
      <c r="J1010" s="5"/>
      <c r="K1010" s="5"/>
      <c r="L1010" s="22"/>
      <c r="M1010" s="8"/>
      <c r="N1010" s="5"/>
      <c r="O1010" s="5"/>
      <c r="P1010" s="23"/>
      <c r="Q1010" s="56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  <c r="EW1010" s="18"/>
      <c r="EX1010" s="18"/>
      <c r="EY1010" s="18"/>
      <c r="EZ1010" s="18"/>
      <c r="FA1010" s="18"/>
      <c r="FB1010" s="18"/>
      <c r="FC1010" s="18"/>
      <c r="FD1010" s="18"/>
      <c r="FE1010" s="18"/>
      <c r="FF1010" s="18"/>
      <c r="FG1010" s="18"/>
      <c r="FH1010" s="18"/>
      <c r="FI1010" s="18"/>
      <c r="FJ1010" s="18"/>
      <c r="FK1010" s="18"/>
      <c r="FL1010" s="18"/>
    </row>
    <row r="1011" spans="1:171" x14ac:dyDescent="0.15">
      <c r="A1011" s="101"/>
      <c r="B1011" s="3"/>
      <c r="C1011" s="5"/>
      <c r="D1011" s="4"/>
      <c r="E1011" s="5"/>
      <c r="F1011" s="21"/>
      <c r="G1011" s="6"/>
      <c r="H1011" s="5"/>
      <c r="I1011" s="5"/>
      <c r="J1011" s="5"/>
      <c r="K1011" s="5"/>
      <c r="L1011" s="22"/>
      <c r="M1011" s="8"/>
      <c r="N1011" s="5"/>
      <c r="O1011" s="5"/>
      <c r="P1011" s="23"/>
      <c r="Q1011" s="56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  <c r="EW1011" s="18"/>
      <c r="EX1011" s="18"/>
      <c r="EY1011" s="18"/>
      <c r="EZ1011" s="18"/>
      <c r="FA1011" s="18"/>
      <c r="FB1011" s="18"/>
      <c r="FC1011" s="18"/>
      <c r="FD1011" s="18"/>
      <c r="FE1011" s="18"/>
      <c r="FF1011" s="18"/>
      <c r="FG1011" s="18"/>
      <c r="FH1011" s="18"/>
      <c r="FI1011" s="18"/>
      <c r="FJ1011" s="18"/>
      <c r="FK1011" s="18"/>
      <c r="FL1011" s="18"/>
    </row>
    <row r="1012" spans="1:171" x14ac:dyDescent="0.15">
      <c r="A1012" s="101"/>
      <c r="B1012" s="3"/>
      <c r="C1012" s="5"/>
      <c r="D1012" s="4"/>
      <c r="E1012" s="5"/>
      <c r="F1012" s="21"/>
      <c r="G1012" s="6"/>
      <c r="H1012" s="5"/>
      <c r="I1012" s="5"/>
      <c r="J1012" s="5"/>
      <c r="K1012" s="5"/>
      <c r="L1012" s="22"/>
      <c r="M1012" s="8"/>
      <c r="N1012" s="5"/>
      <c r="O1012" s="5"/>
      <c r="P1012" s="23"/>
      <c r="Q1012" s="56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  <c r="EW1012" s="18"/>
      <c r="EX1012" s="18"/>
      <c r="EY1012" s="18"/>
      <c r="EZ1012" s="18"/>
      <c r="FA1012" s="18"/>
      <c r="FB1012" s="18"/>
      <c r="FC1012" s="18"/>
      <c r="FD1012" s="18"/>
      <c r="FE1012" s="18"/>
      <c r="FF1012" s="18"/>
      <c r="FG1012" s="18"/>
      <c r="FH1012" s="18"/>
      <c r="FI1012" s="18"/>
      <c r="FJ1012" s="18"/>
      <c r="FK1012" s="18"/>
      <c r="FL1012" s="18"/>
    </row>
    <row r="1013" spans="1:171" x14ac:dyDescent="0.15">
      <c r="A1013" s="101"/>
      <c r="B1013" s="3"/>
      <c r="C1013" s="5"/>
      <c r="D1013" s="4"/>
      <c r="E1013" s="5"/>
      <c r="F1013" s="21"/>
      <c r="G1013" s="6"/>
      <c r="H1013" s="5"/>
      <c r="I1013" s="5"/>
      <c r="J1013" s="5"/>
      <c r="K1013" s="5"/>
      <c r="L1013" s="22"/>
      <c r="M1013" s="8"/>
      <c r="N1013" s="5"/>
      <c r="O1013" s="5"/>
      <c r="P1013" s="23"/>
      <c r="Q1013" s="56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  <c r="EW1013" s="18"/>
      <c r="EX1013" s="18"/>
      <c r="EY1013" s="18"/>
      <c r="EZ1013" s="18"/>
      <c r="FA1013" s="18"/>
      <c r="FB1013" s="18"/>
      <c r="FC1013" s="18"/>
      <c r="FD1013" s="18"/>
      <c r="FE1013" s="18"/>
      <c r="FF1013" s="18"/>
      <c r="FG1013" s="18"/>
      <c r="FH1013" s="18"/>
      <c r="FI1013" s="18"/>
      <c r="FJ1013" s="18"/>
      <c r="FK1013" s="18"/>
      <c r="FL1013" s="18"/>
    </row>
    <row r="1014" spans="1:171" x14ac:dyDescent="0.15">
      <c r="A1014" s="101"/>
      <c r="B1014" s="3"/>
      <c r="C1014" s="5"/>
      <c r="D1014" s="4"/>
      <c r="E1014" s="5"/>
      <c r="F1014" s="21"/>
      <c r="G1014" s="6"/>
      <c r="H1014" s="5"/>
      <c r="I1014" s="5"/>
      <c r="J1014" s="5"/>
      <c r="K1014" s="5"/>
      <c r="L1014" s="22"/>
      <c r="M1014" s="8"/>
      <c r="N1014" s="5"/>
      <c r="O1014" s="5"/>
      <c r="P1014" s="23"/>
      <c r="Q1014" s="56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  <c r="FC1014" s="18"/>
      <c r="FD1014" s="18"/>
      <c r="FE1014" s="18"/>
      <c r="FF1014" s="18"/>
      <c r="FG1014" s="18"/>
      <c r="FH1014" s="18"/>
      <c r="FI1014" s="18"/>
      <c r="FJ1014" s="18"/>
      <c r="FK1014" s="18"/>
      <c r="FL1014" s="18"/>
    </row>
    <row r="1015" spans="1:171" x14ac:dyDescent="0.15">
      <c r="A1015" s="101"/>
      <c r="B1015" s="3"/>
      <c r="C1015" s="5"/>
      <c r="D1015" s="4"/>
      <c r="E1015" s="5"/>
      <c r="F1015" s="21"/>
      <c r="G1015" s="6"/>
      <c r="H1015" s="5"/>
      <c r="I1015" s="5"/>
      <c r="J1015" s="5"/>
      <c r="K1015" s="5"/>
      <c r="L1015" s="22"/>
      <c r="M1015" s="8"/>
      <c r="N1015" s="5"/>
      <c r="O1015" s="5"/>
      <c r="P1015" s="23"/>
      <c r="Q1015" s="56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  <c r="EW1015" s="18"/>
      <c r="EX1015" s="18"/>
      <c r="EY1015" s="18"/>
      <c r="EZ1015" s="18"/>
      <c r="FA1015" s="18"/>
      <c r="FB1015" s="18"/>
      <c r="FC1015" s="18"/>
      <c r="FD1015" s="18"/>
      <c r="FE1015" s="18"/>
      <c r="FF1015" s="18"/>
      <c r="FG1015" s="18"/>
      <c r="FH1015" s="18"/>
      <c r="FI1015" s="18"/>
      <c r="FJ1015" s="18"/>
      <c r="FK1015" s="18"/>
      <c r="FL1015" s="18"/>
    </row>
    <row r="1016" spans="1:171" x14ac:dyDescent="0.15">
      <c r="A1016" s="101"/>
      <c r="B1016" s="3"/>
      <c r="C1016" s="5"/>
      <c r="D1016" s="4"/>
      <c r="E1016" s="5"/>
      <c r="F1016" s="21"/>
      <c r="G1016" s="6"/>
      <c r="H1016" s="5"/>
      <c r="I1016" s="5"/>
      <c r="J1016" s="5"/>
      <c r="K1016" s="5"/>
      <c r="L1016" s="22"/>
      <c r="M1016" s="8"/>
      <c r="N1016" s="5"/>
      <c r="O1016" s="5"/>
      <c r="P1016" s="23"/>
      <c r="Q1016" s="56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  <c r="EW1016" s="18"/>
      <c r="EX1016" s="18"/>
      <c r="EY1016" s="18"/>
      <c r="EZ1016" s="18"/>
      <c r="FA1016" s="18"/>
      <c r="FB1016" s="18"/>
      <c r="FC1016" s="18"/>
      <c r="FD1016" s="18"/>
      <c r="FE1016" s="18"/>
      <c r="FF1016" s="18"/>
      <c r="FG1016" s="18"/>
      <c r="FH1016" s="18"/>
      <c r="FI1016" s="18"/>
      <c r="FJ1016" s="18"/>
      <c r="FK1016" s="18"/>
      <c r="FL1016" s="18"/>
    </row>
    <row r="1017" spans="1:171" x14ac:dyDescent="0.15">
      <c r="A1017" s="101"/>
      <c r="B1017" s="3"/>
      <c r="C1017" s="5"/>
      <c r="D1017" s="4"/>
      <c r="E1017" s="5"/>
      <c r="F1017" s="21"/>
      <c r="G1017" s="6"/>
      <c r="H1017" s="5"/>
      <c r="I1017" s="5"/>
      <c r="J1017" s="5"/>
      <c r="K1017" s="5"/>
      <c r="L1017" s="22"/>
      <c r="M1017" s="8"/>
      <c r="N1017" s="5"/>
      <c r="O1017" s="5"/>
      <c r="P1017" s="23"/>
      <c r="Q1017" s="56"/>
      <c r="R1017" s="10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36"/>
      <c r="BB1017" s="36"/>
      <c r="BC1017" s="36"/>
      <c r="BD1017" s="36"/>
      <c r="BE1017" s="36"/>
      <c r="BF1017" s="36"/>
      <c r="BG1017" s="36"/>
      <c r="BH1017" s="36"/>
      <c r="BI1017" s="36"/>
      <c r="BJ1017" s="36"/>
      <c r="BK1017" s="36"/>
      <c r="BL1017" s="36"/>
      <c r="BM1017" s="36"/>
      <c r="BN1017" s="36"/>
      <c r="BO1017" s="36"/>
      <c r="BP1017" s="36"/>
      <c r="BQ1017" s="36"/>
      <c r="BR1017" s="36"/>
      <c r="BS1017" s="36"/>
      <c r="BT1017" s="36"/>
      <c r="BU1017" s="36"/>
      <c r="BV1017" s="36"/>
      <c r="BW1017" s="36"/>
      <c r="BX1017" s="36"/>
      <c r="BY1017" s="36"/>
      <c r="BZ1017" s="36"/>
      <c r="CA1017" s="36"/>
      <c r="CB1017" s="36"/>
      <c r="CC1017" s="36"/>
      <c r="CD1017" s="36"/>
      <c r="CE1017" s="36"/>
      <c r="CF1017" s="36"/>
      <c r="CG1017" s="36"/>
      <c r="CH1017" s="36"/>
      <c r="CI1017" s="36"/>
      <c r="CJ1017" s="36"/>
      <c r="CK1017" s="36"/>
      <c r="CL1017" s="36"/>
      <c r="CM1017" s="36"/>
      <c r="CN1017" s="36"/>
      <c r="CO1017" s="36"/>
      <c r="CP1017" s="36"/>
      <c r="CQ1017" s="36"/>
      <c r="CR1017" s="36"/>
      <c r="CS1017" s="36"/>
      <c r="CT1017" s="36"/>
      <c r="CU1017" s="36"/>
      <c r="CV1017" s="36"/>
      <c r="CW1017" s="36"/>
      <c r="CX1017" s="36"/>
      <c r="CY1017" s="36"/>
      <c r="CZ1017" s="36"/>
      <c r="DA1017" s="36"/>
      <c r="DB1017" s="36"/>
      <c r="DC1017" s="36"/>
      <c r="DD1017" s="36"/>
      <c r="DE1017" s="36"/>
      <c r="DF1017" s="36"/>
      <c r="DG1017" s="36"/>
      <c r="DH1017" s="36"/>
      <c r="DI1017" s="36"/>
      <c r="DJ1017" s="36"/>
      <c r="DK1017" s="36"/>
      <c r="DL1017" s="36"/>
      <c r="DM1017" s="36"/>
      <c r="DN1017" s="36"/>
      <c r="DO1017" s="36"/>
      <c r="DP1017" s="36"/>
      <c r="DQ1017" s="36"/>
      <c r="DR1017" s="36"/>
      <c r="DS1017" s="36"/>
      <c r="DT1017" s="36"/>
      <c r="DU1017" s="36"/>
      <c r="DV1017" s="36"/>
      <c r="DW1017" s="36"/>
      <c r="DX1017" s="36"/>
      <c r="DY1017" s="36"/>
      <c r="DZ1017" s="36"/>
      <c r="EA1017" s="36"/>
      <c r="EB1017" s="36"/>
      <c r="EC1017" s="36"/>
      <c r="ED1017" s="36"/>
      <c r="EE1017" s="36"/>
      <c r="EF1017" s="36"/>
      <c r="EG1017" s="36"/>
      <c r="EH1017" s="36"/>
      <c r="EI1017" s="36"/>
      <c r="EJ1017" s="36"/>
      <c r="EK1017" s="36"/>
      <c r="EL1017" s="36"/>
      <c r="EM1017" s="36"/>
      <c r="EN1017" s="36"/>
      <c r="EO1017" s="36"/>
      <c r="EP1017" s="36"/>
      <c r="EQ1017" s="36"/>
      <c r="ER1017" s="36"/>
      <c r="ES1017" s="36"/>
      <c r="ET1017" s="36"/>
      <c r="EU1017" s="36"/>
      <c r="EV1017" s="36"/>
      <c r="EW1017" s="36"/>
      <c r="EX1017" s="36"/>
      <c r="EY1017" s="36"/>
      <c r="EZ1017" s="36"/>
      <c r="FA1017" s="36"/>
      <c r="FB1017" s="36"/>
      <c r="FC1017" s="36"/>
      <c r="FD1017" s="36"/>
      <c r="FE1017" s="36"/>
      <c r="FF1017" s="36"/>
      <c r="FG1017" s="36"/>
      <c r="FH1017" s="36"/>
      <c r="FI1017" s="36"/>
      <c r="FJ1017" s="36"/>
      <c r="FK1017" s="36"/>
      <c r="FL1017" s="36"/>
      <c r="FM1017" s="36"/>
      <c r="FN1017" s="36"/>
      <c r="FO1017" s="36"/>
    </row>
    <row r="1018" spans="1:171" x14ac:dyDescent="0.15">
      <c r="A1018" s="101"/>
      <c r="B1018" s="3"/>
      <c r="C1018" s="5"/>
      <c r="D1018" s="4"/>
      <c r="E1018" s="5"/>
      <c r="F1018" s="21"/>
      <c r="G1018" s="6"/>
      <c r="H1018" s="5"/>
      <c r="I1018" s="5"/>
      <c r="J1018" s="5"/>
      <c r="K1018" s="5"/>
      <c r="L1018" s="22"/>
      <c r="M1018" s="8"/>
      <c r="N1018" s="5"/>
      <c r="O1018" s="5"/>
      <c r="P1018" s="23"/>
      <c r="Q1018" s="56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  <c r="EW1018" s="18"/>
      <c r="EX1018" s="18"/>
      <c r="EY1018" s="18"/>
      <c r="EZ1018" s="18"/>
      <c r="FA1018" s="18"/>
      <c r="FB1018" s="18"/>
      <c r="FC1018" s="18"/>
      <c r="FD1018" s="18"/>
      <c r="FE1018" s="18"/>
      <c r="FF1018" s="18"/>
      <c r="FG1018" s="18"/>
      <c r="FH1018" s="18"/>
      <c r="FI1018" s="18"/>
      <c r="FJ1018" s="18"/>
      <c r="FK1018" s="18"/>
      <c r="FL1018" s="18"/>
    </row>
    <row r="1019" spans="1:171" x14ac:dyDescent="0.15">
      <c r="A1019" s="101"/>
      <c r="B1019" s="3"/>
      <c r="C1019" s="5"/>
      <c r="D1019" s="4"/>
      <c r="E1019" s="5"/>
      <c r="F1019" s="21"/>
      <c r="G1019" s="6"/>
      <c r="H1019" s="5"/>
      <c r="I1019" s="5"/>
      <c r="J1019" s="5"/>
      <c r="K1019" s="5"/>
      <c r="L1019" s="22"/>
      <c r="M1019" s="8"/>
      <c r="N1019" s="5"/>
      <c r="O1019" s="5"/>
      <c r="P1019" s="23"/>
      <c r="Q1019" s="56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  <c r="EW1019" s="18"/>
      <c r="EX1019" s="18"/>
      <c r="EY1019" s="18"/>
      <c r="EZ1019" s="18"/>
      <c r="FA1019" s="18"/>
      <c r="FB1019" s="18"/>
      <c r="FC1019" s="18"/>
      <c r="FD1019" s="18"/>
      <c r="FE1019" s="18"/>
      <c r="FF1019" s="18"/>
      <c r="FG1019" s="18"/>
      <c r="FH1019" s="18"/>
      <c r="FI1019" s="18"/>
      <c r="FJ1019" s="18"/>
      <c r="FK1019" s="18"/>
      <c r="FL1019" s="18"/>
    </row>
    <row r="1020" spans="1:171" x14ac:dyDescent="0.15">
      <c r="A1020" s="101"/>
      <c r="B1020" s="3"/>
      <c r="C1020" s="5"/>
      <c r="D1020" s="4"/>
      <c r="E1020" s="5"/>
      <c r="F1020" s="21"/>
      <c r="G1020" s="6"/>
      <c r="H1020" s="5"/>
      <c r="I1020" s="5"/>
      <c r="J1020" s="5"/>
      <c r="K1020" s="5"/>
      <c r="L1020" s="22"/>
      <c r="M1020" s="8"/>
      <c r="N1020" s="5"/>
      <c r="O1020" s="5"/>
      <c r="P1020" s="23"/>
      <c r="Q1020" s="56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  <c r="EW1020" s="18"/>
      <c r="EX1020" s="18"/>
      <c r="EY1020" s="18"/>
      <c r="EZ1020" s="18"/>
      <c r="FA1020" s="18"/>
      <c r="FB1020" s="18"/>
      <c r="FC1020" s="18"/>
      <c r="FD1020" s="18"/>
      <c r="FE1020" s="18"/>
      <c r="FF1020" s="18"/>
      <c r="FG1020" s="18"/>
      <c r="FH1020" s="18"/>
      <c r="FI1020" s="18"/>
      <c r="FJ1020" s="18"/>
      <c r="FK1020" s="18"/>
      <c r="FL1020" s="18"/>
    </row>
    <row r="1021" spans="1:171" x14ac:dyDescent="0.15">
      <c r="A1021" s="101"/>
      <c r="B1021" s="3"/>
      <c r="C1021" s="5"/>
      <c r="D1021" s="4"/>
      <c r="E1021" s="5"/>
      <c r="F1021" s="21"/>
      <c r="G1021" s="6"/>
      <c r="H1021" s="5"/>
      <c r="I1021" s="5"/>
      <c r="J1021" s="5"/>
      <c r="K1021" s="5"/>
      <c r="L1021" s="22"/>
      <c r="M1021" s="8"/>
      <c r="N1021" s="5"/>
      <c r="O1021" s="5"/>
      <c r="P1021" s="23"/>
      <c r="Q1021" s="56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  <c r="EW1021" s="18"/>
      <c r="EX1021" s="18"/>
      <c r="EY1021" s="18"/>
      <c r="EZ1021" s="18"/>
      <c r="FA1021" s="18"/>
      <c r="FB1021" s="18"/>
      <c r="FC1021" s="18"/>
      <c r="FD1021" s="18"/>
      <c r="FE1021" s="18"/>
      <c r="FF1021" s="18"/>
      <c r="FG1021" s="18"/>
      <c r="FH1021" s="18"/>
      <c r="FI1021" s="18"/>
      <c r="FJ1021" s="18"/>
      <c r="FK1021" s="18"/>
      <c r="FL1021" s="18"/>
    </row>
    <row r="1022" spans="1:171" x14ac:dyDescent="0.15">
      <c r="A1022" s="101"/>
      <c r="B1022" s="3"/>
      <c r="C1022" s="5"/>
      <c r="D1022" s="4"/>
      <c r="E1022" s="5"/>
      <c r="F1022" s="21"/>
      <c r="G1022" s="6"/>
      <c r="H1022" s="5"/>
      <c r="I1022" s="5"/>
      <c r="J1022" s="5"/>
      <c r="K1022" s="5"/>
      <c r="L1022" s="22"/>
      <c r="M1022" s="8"/>
      <c r="N1022" s="5"/>
      <c r="O1022" s="5"/>
      <c r="P1022" s="23"/>
      <c r="Q1022" s="56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  <c r="EW1022" s="18"/>
      <c r="EX1022" s="18"/>
      <c r="EY1022" s="18"/>
      <c r="EZ1022" s="18"/>
      <c r="FA1022" s="18"/>
      <c r="FB1022" s="18"/>
      <c r="FC1022" s="18"/>
      <c r="FD1022" s="18"/>
      <c r="FE1022" s="18"/>
      <c r="FF1022" s="18"/>
      <c r="FG1022" s="18"/>
      <c r="FH1022" s="18"/>
      <c r="FI1022" s="18"/>
      <c r="FJ1022" s="18"/>
      <c r="FK1022" s="18"/>
      <c r="FL1022" s="18"/>
    </row>
    <row r="1023" spans="1:171" x14ac:dyDescent="0.15">
      <c r="A1023" s="101"/>
      <c r="B1023" s="3"/>
      <c r="C1023" s="5"/>
      <c r="D1023" s="4"/>
      <c r="E1023" s="5"/>
      <c r="F1023" s="21"/>
      <c r="G1023" s="6"/>
      <c r="H1023" s="5"/>
      <c r="I1023" s="5"/>
      <c r="J1023" s="5"/>
      <c r="K1023" s="5"/>
      <c r="L1023" s="22"/>
      <c r="M1023" s="8"/>
      <c r="N1023" s="5"/>
      <c r="O1023" s="5"/>
      <c r="P1023" s="23"/>
      <c r="Q1023" s="56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  <c r="EW1023" s="18"/>
      <c r="EX1023" s="18"/>
      <c r="EY1023" s="18"/>
      <c r="EZ1023" s="18"/>
      <c r="FA1023" s="18"/>
      <c r="FB1023" s="18"/>
      <c r="FC1023" s="18"/>
      <c r="FD1023" s="18"/>
      <c r="FE1023" s="18"/>
      <c r="FF1023" s="18"/>
      <c r="FG1023" s="18"/>
      <c r="FH1023" s="18"/>
      <c r="FI1023" s="18"/>
      <c r="FJ1023" s="18"/>
      <c r="FK1023" s="18"/>
      <c r="FL1023" s="18"/>
    </row>
    <row r="1024" spans="1:171" x14ac:dyDescent="0.15">
      <c r="A1024" s="101"/>
      <c r="B1024" s="3"/>
      <c r="C1024" s="5"/>
      <c r="D1024" s="4"/>
      <c r="E1024" s="5"/>
      <c r="F1024" s="21"/>
      <c r="G1024" s="6"/>
      <c r="H1024" s="5"/>
      <c r="I1024" s="5"/>
      <c r="J1024" s="5"/>
      <c r="K1024" s="5"/>
      <c r="L1024" s="22"/>
      <c r="M1024" s="8"/>
      <c r="N1024" s="5"/>
      <c r="O1024" s="5"/>
      <c r="P1024" s="23"/>
      <c r="Q1024" s="56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  <c r="EW1024" s="18"/>
      <c r="EX1024" s="18"/>
      <c r="EY1024" s="18"/>
      <c r="EZ1024" s="18"/>
      <c r="FA1024" s="18"/>
      <c r="FB1024" s="18"/>
      <c r="FC1024" s="18"/>
      <c r="FD1024" s="18"/>
      <c r="FE1024" s="18"/>
      <c r="FF1024" s="18"/>
      <c r="FG1024" s="18"/>
      <c r="FH1024" s="18"/>
      <c r="FI1024" s="18"/>
      <c r="FJ1024" s="18"/>
      <c r="FK1024" s="18"/>
      <c r="FL1024" s="18"/>
    </row>
    <row r="1025" spans="1:168" x14ac:dyDescent="0.15">
      <c r="A1025" s="101"/>
      <c r="B1025" s="3"/>
      <c r="C1025" s="5"/>
      <c r="D1025" s="4"/>
      <c r="E1025" s="5"/>
      <c r="F1025" s="21"/>
      <c r="G1025" s="6"/>
      <c r="H1025" s="5"/>
      <c r="I1025" s="5"/>
      <c r="J1025" s="5"/>
      <c r="K1025" s="5"/>
      <c r="L1025" s="22"/>
      <c r="M1025" s="8"/>
      <c r="N1025" s="5"/>
      <c r="O1025" s="5"/>
      <c r="P1025" s="23"/>
      <c r="Q1025" s="56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  <c r="EW1025" s="18"/>
      <c r="EX1025" s="18"/>
      <c r="EY1025" s="18"/>
      <c r="EZ1025" s="18"/>
      <c r="FA1025" s="18"/>
      <c r="FB1025" s="18"/>
      <c r="FC1025" s="18"/>
      <c r="FD1025" s="18"/>
      <c r="FE1025" s="18"/>
      <c r="FF1025" s="18"/>
      <c r="FG1025" s="18"/>
      <c r="FH1025" s="18"/>
      <c r="FI1025" s="18"/>
      <c r="FJ1025" s="18"/>
      <c r="FK1025" s="18"/>
      <c r="FL1025" s="18"/>
    </row>
    <row r="1026" spans="1:168" x14ac:dyDescent="0.15">
      <c r="A1026" s="101"/>
      <c r="B1026" s="3"/>
      <c r="C1026" s="5"/>
      <c r="D1026" s="4"/>
      <c r="E1026" s="5"/>
      <c r="F1026" s="21"/>
      <c r="G1026" s="6"/>
      <c r="H1026" s="5"/>
      <c r="I1026" s="5"/>
      <c r="J1026" s="5"/>
      <c r="K1026" s="5"/>
      <c r="L1026" s="22"/>
      <c r="M1026" s="8"/>
      <c r="N1026" s="5"/>
      <c r="O1026" s="5"/>
      <c r="P1026" s="23"/>
      <c r="Q1026" s="56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  <c r="EW1026" s="18"/>
      <c r="EX1026" s="18"/>
      <c r="EY1026" s="18"/>
      <c r="EZ1026" s="18"/>
      <c r="FA1026" s="18"/>
      <c r="FB1026" s="18"/>
      <c r="FC1026" s="18"/>
      <c r="FD1026" s="18"/>
      <c r="FE1026" s="18"/>
      <c r="FF1026" s="18"/>
      <c r="FG1026" s="18"/>
      <c r="FH1026" s="18"/>
      <c r="FI1026" s="18"/>
      <c r="FJ1026" s="18"/>
      <c r="FK1026" s="18"/>
      <c r="FL1026" s="18"/>
    </row>
    <row r="1027" spans="1:168" x14ac:dyDescent="0.15">
      <c r="A1027" s="101"/>
      <c r="B1027" s="3"/>
      <c r="C1027" s="5"/>
      <c r="D1027" s="4"/>
      <c r="E1027" s="5"/>
      <c r="F1027" s="21"/>
      <c r="G1027" s="6"/>
      <c r="H1027" s="5"/>
      <c r="I1027" s="5"/>
      <c r="J1027" s="5"/>
      <c r="K1027" s="5"/>
      <c r="L1027" s="22"/>
      <c r="M1027" s="8"/>
      <c r="N1027" s="5"/>
      <c r="O1027" s="5"/>
      <c r="P1027" s="23"/>
      <c r="Q1027" s="56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  <c r="FC1027" s="18"/>
      <c r="FD1027" s="18"/>
      <c r="FE1027" s="18"/>
      <c r="FF1027" s="18"/>
      <c r="FG1027" s="18"/>
      <c r="FH1027" s="18"/>
      <c r="FI1027" s="18"/>
      <c r="FJ1027" s="18"/>
      <c r="FK1027" s="18"/>
      <c r="FL1027" s="18"/>
    </row>
    <row r="1028" spans="1:168" x14ac:dyDescent="0.15">
      <c r="A1028" s="101"/>
      <c r="B1028" s="3"/>
      <c r="C1028" s="5"/>
      <c r="D1028" s="4"/>
      <c r="E1028" s="5"/>
      <c r="F1028" s="21"/>
      <c r="G1028" s="6"/>
      <c r="H1028" s="5"/>
      <c r="I1028" s="5"/>
      <c r="J1028" s="5"/>
      <c r="K1028" s="5"/>
      <c r="L1028" s="22"/>
      <c r="M1028" s="8"/>
      <c r="N1028" s="5"/>
      <c r="O1028" s="5"/>
      <c r="P1028" s="23"/>
      <c r="Q1028" s="56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  <c r="EW1028" s="18"/>
      <c r="EX1028" s="18"/>
      <c r="EY1028" s="18"/>
      <c r="EZ1028" s="18"/>
      <c r="FA1028" s="18"/>
      <c r="FB1028" s="18"/>
      <c r="FC1028" s="18"/>
      <c r="FD1028" s="18"/>
      <c r="FE1028" s="18"/>
      <c r="FF1028" s="18"/>
      <c r="FG1028" s="18"/>
      <c r="FH1028" s="18"/>
      <c r="FI1028" s="18"/>
      <c r="FJ1028" s="18"/>
      <c r="FK1028" s="18"/>
      <c r="FL1028" s="18"/>
    </row>
    <row r="1029" spans="1:168" x14ac:dyDescent="0.15">
      <c r="A1029" s="101"/>
      <c r="B1029" s="3"/>
      <c r="C1029" s="5"/>
      <c r="D1029" s="4"/>
      <c r="E1029" s="5"/>
      <c r="F1029" s="21"/>
      <c r="G1029" s="6"/>
      <c r="H1029" s="5"/>
      <c r="I1029" s="5"/>
      <c r="J1029" s="5"/>
      <c r="K1029" s="5"/>
      <c r="L1029" s="22"/>
      <c r="M1029" s="8"/>
      <c r="N1029" s="5"/>
      <c r="O1029" s="5"/>
      <c r="P1029" s="23"/>
      <c r="Q1029" s="56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  <c r="EW1029" s="18"/>
      <c r="EX1029" s="18"/>
      <c r="EY1029" s="18"/>
      <c r="EZ1029" s="18"/>
      <c r="FA1029" s="18"/>
      <c r="FB1029" s="18"/>
      <c r="FC1029" s="18"/>
      <c r="FD1029" s="18"/>
      <c r="FE1029" s="18"/>
      <c r="FF1029" s="18"/>
      <c r="FG1029" s="18"/>
      <c r="FH1029" s="18"/>
      <c r="FI1029" s="18"/>
      <c r="FJ1029" s="18"/>
      <c r="FK1029" s="18"/>
      <c r="FL1029" s="18"/>
    </row>
    <row r="1030" spans="1:168" x14ac:dyDescent="0.15">
      <c r="A1030" s="101"/>
      <c r="B1030" s="3"/>
      <c r="C1030" s="5"/>
      <c r="D1030" s="4"/>
      <c r="E1030" s="5"/>
      <c r="F1030" s="21"/>
      <c r="G1030" s="6"/>
      <c r="H1030" s="5"/>
      <c r="I1030" s="5"/>
      <c r="J1030" s="5"/>
      <c r="K1030" s="5"/>
      <c r="L1030" s="22"/>
      <c r="M1030" s="8"/>
      <c r="N1030" s="5"/>
      <c r="O1030" s="5"/>
      <c r="P1030" s="23"/>
      <c r="Q1030" s="56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  <c r="EW1030" s="18"/>
      <c r="EX1030" s="18"/>
      <c r="EY1030" s="18"/>
      <c r="EZ1030" s="18"/>
      <c r="FA1030" s="18"/>
      <c r="FB1030" s="18"/>
      <c r="FC1030" s="18"/>
      <c r="FD1030" s="18"/>
      <c r="FE1030" s="18"/>
      <c r="FF1030" s="18"/>
      <c r="FG1030" s="18"/>
      <c r="FH1030" s="18"/>
      <c r="FI1030" s="18"/>
      <c r="FJ1030" s="18"/>
      <c r="FK1030" s="18"/>
      <c r="FL1030" s="18"/>
    </row>
    <row r="1031" spans="1:168" x14ac:dyDescent="0.15">
      <c r="A1031" s="101"/>
      <c r="B1031" s="3"/>
      <c r="C1031" s="5"/>
      <c r="D1031" s="4"/>
      <c r="E1031" s="5"/>
      <c r="F1031" s="21"/>
      <c r="G1031" s="6"/>
      <c r="H1031" s="5"/>
      <c r="I1031" s="5"/>
      <c r="J1031" s="5"/>
      <c r="K1031" s="5"/>
      <c r="L1031" s="22"/>
      <c r="M1031" s="8"/>
      <c r="N1031" s="5"/>
      <c r="O1031" s="5"/>
      <c r="P1031" s="23"/>
      <c r="Q1031" s="56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  <c r="EW1031" s="18"/>
      <c r="EX1031" s="18"/>
      <c r="EY1031" s="18"/>
      <c r="EZ1031" s="18"/>
      <c r="FA1031" s="18"/>
      <c r="FB1031" s="18"/>
      <c r="FC1031" s="18"/>
      <c r="FD1031" s="18"/>
      <c r="FE1031" s="18"/>
      <c r="FF1031" s="18"/>
      <c r="FG1031" s="18"/>
      <c r="FH1031" s="18"/>
      <c r="FI1031" s="18"/>
      <c r="FJ1031" s="18"/>
      <c r="FK1031" s="18"/>
      <c r="FL1031" s="18"/>
    </row>
    <row r="1032" spans="1:168" x14ac:dyDescent="0.15">
      <c r="A1032" s="101"/>
      <c r="B1032" s="3"/>
      <c r="C1032" s="5"/>
      <c r="D1032" s="4"/>
      <c r="E1032" s="5"/>
      <c r="F1032" s="21"/>
      <c r="G1032" s="6"/>
      <c r="H1032" s="5"/>
      <c r="I1032" s="5"/>
      <c r="J1032" s="5"/>
      <c r="K1032" s="5"/>
      <c r="L1032" s="22"/>
      <c r="M1032" s="8"/>
      <c r="N1032" s="5"/>
      <c r="O1032" s="5"/>
      <c r="P1032" s="23"/>
      <c r="Q1032" s="56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  <c r="EW1032" s="18"/>
      <c r="EX1032" s="18"/>
      <c r="EY1032" s="18"/>
      <c r="EZ1032" s="18"/>
      <c r="FA1032" s="18"/>
      <c r="FB1032" s="18"/>
      <c r="FC1032" s="18"/>
      <c r="FD1032" s="18"/>
      <c r="FE1032" s="18"/>
      <c r="FF1032" s="18"/>
      <c r="FG1032" s="18"/>
      <c r="FH1032" s="18"/>
      <c r="FI1032" s="18"/>
      <c r="FJ1032" s="18"/>
      <c r="FK1032" s="18"/>
      <c r="FL1032" s="18"/>
    </row>
    <row r="1033" spans="1:168" x14ac:dyDescent="0.15">
      <c r="A1033" s="101"/>
      <c r="B1033" s="3"/>
      <c r="C1033" s="5"/>
      <c r="D1033" s="4"/>
      <c r="E1033" s="5"/>
      <c r="F1033" s="21"/>
      <c r="G1033" s="6"/>
      <c r="H1033" s="5"/>
      <c r="I1033" s="5"/>
      <c r="J1033" s="5"/>
      <c r="K1033" s="5"/>
      <c r="L1033" s="22"/>
      <c r="M1033" s="8"/>
      <c r="N1033" s="5"/>
      <c r="O1033" s="5"/>
      <c r="P1033" s="23"/>
      <c r="Q1033" s="56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  <c r="EW1033" s="18"/>
      <c r="EX1033" s="18"/>
      <c r="EY1033" s="18"/>
      <c r="EZ1033" s="18"/>
      <c r="FA1033" s="18"/>
      <c r="FB1033" s="18"/>
      <c r="FC1033" s="18"/>
      <c r="FD1033" s="18"/>
      <c r="FE1033" s="18"/>
      <c r="FF1033" s="18"/>
      <c r="FG1033" s="18"/>
      <c r="FH1033" s="18"/>
      <c r="FI1033" s="18"/>
      <c r="FJ1033" s="18"/>
      <c r="FK1033" s="18"/>
      <c r="FL1033" s="18"/>
    </row>
    <row r="1034" spans="1:168" x14ac:dyDescent="0.15">
      <c r="A1034" s="101"/>
      <c r="B1034" s="3"/>
      <c r="C1034" s="5"/>
      <c r="D1034" s="4"/>
      <c r="E1034" s="5"/>
      <c r="F1034" s="21"/>
      <c r="G1034" s="6"/>
      <c r="H1034" s="5"/>
      <c r="I1034" s="5"/>
      <c r="J1034" s="5"/>
      <c r="K1034" s="5"/>
      <c r="L1034" s="22"/>
      <c r="M1034" s="8"/>
      <c r="N1034" s="5"/>
      <c r="O1034" s="5"/>
      <c r="P1034" s="23"/>
      <c r="Q1034" s="56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  <c r="EW1034" s="18"/>
      <c r="EX1034" s="18"/>
      <c r="EY1034" s="18"/>
      <c r="EZ1034" s="18"/>
      <c r="FA1034" s="18"/>
      <c r="FB1034" s="18"/>
      <c r="FC1034" s="18"/>
      <c r="FD1034" s="18"/>
      <c r="FE1034" s="18"/>
      <c r="FF1034" s="18"/>
      <c r="FG1034" s="18"/>
      <c r="FH1034" s="18"/>
      <c r="FI1034" s="18"/>
      <c r="FJ1034" s="18"/>
      <c r="FK1034" s="18"/>
      <c r="FL1034" s="18"/>
    </row>
    <row r="1035" spans="1:168" x14ac:dyDescent="0.15">
      <c r="A1035" s="101"/>
      <c r="B1035" s="3"/>
      <c r="C1035" s="5"/>
      <c r="D1035" s="4"/>
      <c r="E1035" s="5"/>
      <c r="F1035" s="21"/>
      <c r="G1035" s="6"/>
      <c r="H1035" s="5"/>
      <c r="I1035" s="5"/>
      <c r="J1035" s="5"/>
      <c r="K1035" s="5"/>
      <c r="L1035" s="22"/>
      <c r="M1035" s="8"/>
      <c r="N1035" s="5"/>
      <c r="O1035" s="5"/>
      <c r="P1035" s="23"/>
      <c r="Q1035" s="56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  <c r="EW1035" s="18"/>
      <c r="EX1035" s="18"/>
      <c r="EY1035" s="18"/>
      <c r="EZ1035" s="18"/>
      <c r="FA1035" s="18"/>
      <c r="FB1035" s="18"/>
      <c r="FC1035" s="18"/>
      <c r="FD1035" s="18"/>
      <c r="FE1035" s="18"/>
      <c r="FF1035" s="18"/>
      <c r="FG1035" s="18"/>
      <c r="FH1035" s="18"/>
      <c r="FI1035" s="18"/>
      <c r="FJ1035" s="18"/>
      <c r="FK1035" s="18"/>
      <c r="FL1035" s="18"/>
    </row>
    <row r="1036" spans="1:168" x14ac:dyDescent="0.15">
      <c r="A1036" s="101"/>
      <c r="B1036" s="3"/>
      <c r="C1036" s="5"/>
      <c r="D1036" s="4"/>
      <c r="E1036" s="5"/>
      <c r="F1036" s="21"/>
      <c r="G1036" s="6"/>
      <c r="H1036" s="5"/>
      <c r="I1036" s="5"/>
      <c r="J1036" s="5"/>
      <c r="K1036" s="5"/>
      <c r="L1036" s="22"/>
      <c r="M1036" s="8"/>
      <c r="N1036" s="5"/>
      <c r="O1036" s="5"/>
      <c r="P1036" s="23"/>
      <c r="Q1036" s="56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  <c r="EW1036" s="18"/>
      <c r="EX1036" s="18"/>
      <c r="EY1036" s="18"/>
      <c r="EZ1036" s="18"/>
      <c r="FA1036" s="18"/>
      <c r="FB1036" s="18"/>
      <c r="FC1036" s="18"/>
      <c r="FD1036" s="18"/>
      <c r="FE1036" s="18"/>
      <c r="FF1036" s="18"/>
      <c r="FG1036" s="18"/>
      <c r="FH1036" s="18"/>
      <c r="FI1036" s="18"/>
      <c r="FJ1036" s="18"/>
      <c r="FK1036" s="18"/>
      <c r="FL1036" s="18"/>
    </row>
    <row r="1037" spans="1:168" x14ac:dyDescent="0.15">
      <c r="A1037" s="101"/>
      <c r="B1037" s="3"/>
      <c r="C1037" s="5"/>
      <c r="D1037" s="4"/>
      <c r="E1037" s="5"/>
      <c r="F1037" s="21"/>
      <c r="G1037" s="6"/>
      <c r="H1037" s="5"/>
      <c r="I1037" s="5"/>
      <c r="J1037" s="5"/>
      <c r="K1037" s="5"/>
      <c r="L1037" s="22"/>
      <c r="M1037" s="8"/>
      <c r="N1037" s="5"/>
      <c r="O1037" s="5"/>
      <c r="P1037" s="23"/>
      <c r="Q1037" s="56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  <c r="EW1037" s="18"/>
      <c r="EX1037" s="18"/>
      <c r="EY1037" s="18"/>
      <c r="EZ1037" s="18"/>
      <c r="FA1037" s="18"/>
      <c r="FB1037" s="18"/>
      <c r="FC1037" s="18"/>
      <c r="FD1037" s="18"/>
      <c r="FE1037" s="18"/>
      <c r="FF1037" s="18"/>
      <c r="FG1037" s="18"/>
      <c r="FH1037" s="18"/>
      <c r="FI1037" s="18"/>
      <c r="FJ1037" s="18"/>
      <c r="FK1037" s="18"/>
      <c r="FL1037" s="18"/>
    </row>
    <row r="1038" spans="1:168" x14ac:dyDescent="0.15">
      <c r="A1038" s="101"/>
      <c r="B1038" s="3"/>
      <c r="C1038" s="5"/>
      <c r="D1038" s="4"/>
      <c r="E1038" s="5"/>
      <c r="F1038" s="21"/>
      <c r="G1038" s="6"/>
      <c r="H1038" s="5"/>
      <c r="I1038" s="5"/>
      <c r="J1038" s="5"/>
      <c r="K1038" s="5"/>
      <c r="L1038" s="22"/>
      <c r="M1038" s="8"/>
      <c r="N1038" s="5"/>
      <c r="O1038" s="5"/>
      <c r="P1038" s="23"/>
      <c r="Q1038" s="56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  <c r="EW1038" s="18"/>
      <c r="EX1038" s="18"/>
      <c r="EY1038" s="18"/>
      <c r="EZ1038" s="18"/>
      <c r="FA1038" s="18"/>
      <c r="FB1038" s="18"/>
      <c r="FC1038" s="18"/>
      <c r="FD1038" s="18"/>
      <c r="FE1038" s="18"/>
      <c r="FF1038" s="18"/>
      <c r="FG1038" s="18"/>
      <c r="FH1038" s="18"/>
      <c r="FI1038" s="18"/>
      <c r="FJ1038" s="18"/>
      <c r="FK1038" s="18"/>
      <c r="FL1038" s="18"/>
    </row>
    <row r="1039" spans="1:168" x14ac:dyDescent="0.15">
      <c r="A1039" s="101"/>
      <c r="B1039" s="3"/>
      <c r="C1039" s="5"/>
      <c r="D1039" s="4"/>
      <c r="E1039" s="5"/>
      <c r="F1039" s="21"/>
      <c r="G1039" s="6"/>
      <c r="H1039" s="5"/>
      <c r="I1039" s="5"/>
      <c r="J1039" s="5"/>
      <c r="K1039" s="5"/>
      <c r="L1039" s="22"/>
      <c r="M1039" s="8"/>
      <c r="N1039" s="5"/>
      <c r="O1039" s="5"/>
      <c r="P1039" s="23"/>
      <c r="Q1039" s="56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  <c r="EW1039" s="18"/>
      <c r="EX1039" s="18"/>
      <c r="EY1039" s="18"/>
      <c r="EZ1039" s="18"/>
      <c r="FA1039" s="18"/>
      <c r="FB1039" s="18"/>
      <c r="FC1039" s="18"/>
      <c r="FD1039" s="18"/>
      <c r="FE1039" s="18"/>
      <c r="FF1039" s="18"/>
      <c r="FG1039" s="18"/>
      <c r="FH1039" s="18"/>
      <c r="FI1039" s="18"/>
      <c r="FJ1039" s="18"/>
      <c r="FK1039" s="18"/>
      <c r="FL1039" s="18"/>
    </row>
    <row r="1040" spans="1:168" x14ac:dyDescent="0.15">
      <c r="A1040" s="101"/>
      <c r="B1040" s="3"/>
      <c r="C1040" s="5"/>
      <c r="D1040" s="4"/>
      <c r="E1040" s="5"/>
      <c r="F1040" s="21"/>
      <c r="G1040" s="6"/>
      <c r="H1040" s="5"/>
      <c r="I1040" s="5"/>
      <c r="J1040" s="5"/>
      <c r="K1040" s="5"/>
      <c r="L1040" s="22"/>
      <c r="M1040" s="8"/>
      <c r="N1040" s="5"/>
      <c r="O1040" s="5"/>
      <c r="P1040" s="23"/>
      <c r="Q1040" s="56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  <c r="EW1040" s="18"/>
      <c r="EX1040" s="18"/>
      <c r="EY1040" s="18"/>
      <c r="EZ1040" s="18"/>
      <c r="FA1040" s="18"/>
      <c r="FB1040" s="18"/>
      <c r="FC1040" s="18"/>
      <c r="FD1040" s="18"/>
      <c r="FE1040" s="18"/>
      <c r="FF1040" s="18"/>
      <c r="FG1040" s="18"/>
      <c r="FH1040" s="18"/>
      <c r="FI1040" s="18"/>
      <c r="FJ1040" s="18"/>
      <c r="FK1040" s="18"/>
      <c r="FL1040" s="18"/>
    </row>
    <row r="1041" spans="1:168" x14ac:dyDescent="0.15">
      <c r="A1041" s="101"/>
      <c r="B1041" s="3"/>
      <c r="C1041" s="5"/>
      <c r="D1041" s="4"/>
      <c r="E1041" s="5"/>
      <c r="F1041" s="21"/>
      <c r="G1041" s="6"/>
      <c r="H1041" s="5"/>
      <c r="I1041" s="5"/>
      <c r="J1041" s="5"/>
      <c r="K1041" s="5"/>
      <c r="L1041" s="22"/>
      <c r="M1041" s="8"/>
      <c r="N1041" s="5"/>
      <c r="O1041" s="5"/>
      <c r="P1041" s="23"/>
      <c r="Q1041" s="56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  <c r="EW1041" s="18"/>
      <c r="EX1041" s="18"/>
      <c r="EY1041" s="18"/>
      <c r="EZ1041" s="18"/>
      <c r="FA1041" s="18"/>
      <c r="FB1041" s="18"/>
      <c r="FC1041" s="18"/>
      <c r="FD1041" s="18"/>
      <c r="FE1041" s="18"/>
      <c r="FF1041" s="18"/>
      <c r="FG1041" s="18"/>
      <c r="FH1041" s="18"/>
      <c r="FI1041" s="18"/>
      <c r="FJ1041" s="18"/>
      <c r="FK1041" s="18"/>
      <c r="FL1041" s="18"/>
    </row>
    <row r="1042" spans="1:168" x14ac:dyDescent="0.15">
      <c r="A1042" s="101"/>
      <c r="B1042" s="3"/>
      <c r="C1042" s="5"/>
      <c r="D1042" s="4"/>
      <c r="E1042" s="5"/>
      <c r="F1042" s="21"/>
      <c r="G1042" s="6"/>
      <c r="H1042" s="5"/>
      <c r="I1042" s="5"/>
      <c r="J1042" s="5"/>
      <c r="K1042" s="5"/>
      <c r="L1042" s="22"/>
      <c r="M1042" s="8"/>
      <c r="N1042" s="5"/>
      <c r="O1042" s="5"/>
      <c r="P1042" s="23"/>
      <c r="Q1042" s="56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  <c r="EW1042" s="18"/>
      <c r="EX1042" s="18"/>
      <c r="EY1042" s="18"/>
      <c r="EZ1042" s="18"/>
      <c r="FA1042" s="18"/>
      <c r="FB1042" s="18"/>
      <c r="FC1042" s="18"/>
      <c r="FD1042" s="18"/>
      <c r="FE1042" s="18"/>
      <c r="FF1042" s="18"/>
      <c r="FG1042" s="18"/>
      <c r="FH1042" s="18"/>
      <c r="FI1042" s="18"/>
      <c r="FJ1042" s="18"/>
      <c r="FK1042" s="18"/>
      <c r="FL1042" s="18"/>
    </row>
    <row r="1043" spans="1:168" x14ac:dyDescent="0.15">
      <c r="A1043" s="101"/>
      <c r="B1043" s="3"/>
      <c r="C1043" s="5"/>
      <c r="D1043" s="4"/>
      <c r="E1043" s="5"/>
      <c r="F1043" s="21"/>
      <c r="G1043" s="6"/>
      <c r="H1043" s="5"/>
      <c r="I1043" s="5"/>
      <c r="J1043" s="5"/>
      <c r="K1043" s="5"/>
      <c r="L1043" s="22"/>
      <c r="M1043" s="8"/>
      <c r="N1043" s="5"/>
      <c r="O1043" s="5"/>
      <c r="P1043" s="23"/>
      <c r="Q1043" s="56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  <c r="EW1043" s="18"/>
      <c r="EX1043" s="18"/>
      <c r="EY1043" s="18"/>
      <c r="EZ1043" s="18"/>
      <c r="FA1043" s="18"/>
      <c r="FB1043" s="18"/>
      <c r="FC1043" s="18"/>
      <c r="FD1043" s="18"/>
      <c r="FE1043" s="18"/>
      <c r="FF1043" s="18"/>
      <c r="FG1043" s="18"/>
      <c r="FH1043" s="18"/>
      <c r="FI1043" s="18"/>
      <c r="FJ1043" s="18"/>
      <c r="FK1043" s="18"/>
      <c r="FL1043" s="18"/>
    </row>
    <row r="1044" spans="1:168" x14ac:dyDescent="0.15">
      <c r="A1044" s="101"/>
      <c r="B1044" s="3"/>
      <c r="C1044" s="5"/>
      <c r="D1044" s="4"/>
      <c r="E1044" s="5"/>
      <c r="F1044" s="21"/>
      <c r="G1044" s="6"/>
      <c r="H1044" s="5"/>
      <c r="I1044" s="5"/>
      <c r="J1044" s="5"/>
      <c r="K1044" s="5"/>
      <c r="L1044" s="22"/>
      <c r="M1044" s="8"/>
      <c r="N1044" s="5"/>
      <c r="O1044" s="5"/>
      <c r="P1044" s="23"/>
      <c r="Q1044" s="56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  <c r="FC1044" s="18"/>
      <c r="FD1044" s="18"/>
      <c r="FE1044" s="18"/>
      <c r="FF1044" s="18"/>
      <c r="FG1044" s="18"/>
      <c r="FH1044" s="18"/>
      <c r="FI1044" s="18"/>
      <c r="FJ1044" s="18"/>
      <c r="FK1044" s="18"/>
      <c r="FL1044" s="18"/>
    </row>
    <row r="1045" spans="1:168" x14ac:dyDescent="0.15">
      <c r="A1045" s="101"/>
      <c r="B1045" s="3"/>
      <c r="C1045" s="5"/>
      <c r="D1045" s="4"/>
      <c r="E1045" s="5"/>
      <c r="F1045" s="21"/>
      <c r="G1045" s="6"/>
      <c r="H1045" s="5"/>
      <c r="I1045" s="5"/>
      <c r="J1045" s="5"/>
      <c r="K1045" s="5"/>
      <c r="L1045" s="22"/>
      <c r="M1045" s="8"/>
      <c r="N1045" s="5"/>
      <c r="O1045" s="5"/>
      <c r="P1045" s="23"/>
      <c r="Q1045" s="56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  <c r="EW1045" s="18"/>
      <c r="EX1045" s="18"/>
      <c r="EY1045" s="18"/>
      <c r="EZ1045" s="18"/>
      <c r="FA1045" s="18"/>
      <c r="FB1045" s="18"/>
      <c r="FC1045" s="18"/>
      <c r="FD1045" s="18"/>
      <c r="FE1045" s="18"/>
      <c r="FF1045" s="18"/>
      <c r="FG1045" s="18"/>
      <c r="FH1045" s="18"/>
      <c r="FI1045" s="18"/>
      <c r="FJ1045" s="18"/>
      <c r="FK1045" s="18"/>
      <c r="FL1045" s="18"/>
    </row>
    <row r="1046" spans="1:168" x14ac:dyDescent="0.15">
      <c r="A1046" s="101"/>
      <c r="B1046" s="3"/>
      <c r="C1046" s="5"/>
      <c r="D1046" s="4"/>
      <c r="E1046" s="5"/>
      <c r="F1046" s="21"/>
      <c r="G1046" s="6"/>
      <c r="H1046" s="5"/>
      <c r="I1046" s="5"/>
      <c r="J1046" s="5"/>
      <c r="K1046" s="5"/>
      <c r="L1046" s="22"/>
      <c r="M1046" s="8"/>
      <c r="N1046" s="5"/>
      <c r="O1046" s="5"/>
      <c r="P1046" s="23"/>
      <c r="Q1046" s="56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  <c r="EW1046" s="18"/>
      <c r="EX1046" s="18"/>
      <c r="EY1046" s="18"/>
      <c r="EZ1046" s="18"/>
      <c r="FA1046" s="18"/>
      <c r="FB1046" s="18"/>
      <c r="FC1046" s="18"/>
      <c r="FD1046" s="18"/>
      <c r="FE1046" s="18"/>
      <c r="FF1046" s="18"/>
      <c r="FG1046" s="18"/>
      <c r="FH1046" s="18"/>
      <c r="FI1046" s="18"/>
      <c r="FJ1046" s="18"/>
      <c r="FK1046" s="18"/>
      <c r="FL1046" s="18"/>
    </row>
    <row r="1047" spans="1:168" x14ac:dyDescent="0.15">
      <c r="A1047" s="101"/>
      <c r="B1047" s="3"/>
      <c r="C1047" s="5"/>
      <c r="D1047" s="4"/>
      <c r="E1047" s="5"/>
      <c r="F1047" s="21"/>
      <c r="G1047" s="6"/>
      <c r="H1047" s="5"/>
      <c r="I1047" s="5"/>
      <c r="J1047" s="5"/>
      <c r="K1047" s="5"/>
      <c r="L1047" s="22"/>
      <c r="M1047" s="8"/>
      <c r="N1047" s="5"/>
      <c r="O1047" s="5"/>
      <c r="P1047" s="23"/>
      <c r="Q1047" s="56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  <c r="EW1047" s="18"/>
      <c r="EX1047" s="18"/>
      <c r="EY1047" s="18"/>
      <c r="EZ1047" s="18"/>
      <c r="FA1047" s="18"/>
      <c r="FB1047" s="18"/>
      <c r="FC1047" s="18"/>
      <c r="FD1047" s="18"/>
      <c r="FE1047" s="18"/>
      <c r="FF1047" s="18"/>
      <c r="FG1047" s="18"/>
      <c r="FH1047" s="18"/>
      <c r="FI1047" s="18"/>
      <c r="FJ1047" s="18"/>
      <c r="FK1047" s="18"/>
      <c r="FL1047" s="18"/>
    </row>
    <row r="1048" spans="1:168" x14ac:dyDescent="0.15">
      <c r="A1048" s="101"/>
      <c r="B1048" s="3"/>
      <c r="C1048" s="5"/>
      <c r="D1048" s="4"/>
      <c r="E1048" s="5"/>
      <c r="F1048" s="21"/>
      <c r="G1048" s="6"/>
      <c r="H1048" s="5"/>
      <c r="I1048" s="5"/>
      <c r="J1048" s="5"/>
      <c r="K1048" s="5"/>
      <c r="L1048" s="22"/>
      <c r="M1048" s="8"/>
      <c r="N1048" s="5"/>
      <c r="O1048" s="5"/>
      <c r="P1048" s="23"/>
      <c r="Q1048" s="56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  <c r="EW1048" s="18"/>
      <c r="EX1048" s="18"/>
      <c r="EY1048" s="18"/>
      <c r="EZ1048" s="18"/>
      <c r="FA1048" s="18"/>
      <c r="FB1048" s="18"/>
      <c r="FC1048" s="18"/>
      <c r="FD1048" s="18"/>
      <c r="FE1048" s="18"/>
      <c r="FF1048" s="18"/>
      <c r="FG1048" s="18"/>
      <c r="FH1048" s="18"/>
      <c r="FI1048" s="18"/>
      <c r="FJ1048" s="18"/>
      <c r="FK1048" s="18"/>
      <c r="FL1048" s="18"/>
    </row>
    <row r="1049" spans="1:168" x14ac:dyDescent="0.15">
      <c r="A1049" s="101"/>
      <c r="B1049" s="3"/>
      <c r="C1049" s="5"/>
      <c r="D1049" s="4"/>
      <c r="E1049" s="5"/>
      <c r="F1049" s="21"/>
      <c r="G1049" s="6"/>
      <c r="H1049" s="5"/>
      <c r="I1049" s="5"/>
      <c r="J1049" s="5"/>
      <c r="K1049" s="5"/>
      <c r="L1049" s="22"/>
      <c r="M1049" s="8"/>
      <c r="N1049" s="5"/>
      <c r="O1049" s="5"/>
      <c r="P1049" s="23"/>
      <c r="Q1049" s="56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  <c r="EW1049" s="18"/>
      <c r="EX1049" s="18"/>
      <c r="EY1049" s="18"/>
      <c r="EZ1049" s="18"/>
      <c r="FA1049" s="18"/>
      <c r="FB1049" s="18"/>
      <c r="FC1049" s="18"/>
      <c r="FD1049" s="18"/>
      <c r="FE1049" s="18"/>
      <c r="FF1049" s="18"/>
      <c r="FG1049" s="18"/>
      <c r="FH1049" s="18"/>
      <c r="FI1049" s="18"/>
      <c r="FJ1049" s="18"/>
      <c r="FK1049" s="18"/>
      <c r="FL1049" s="18"/>
    </row>
    <row r="1050" spans="1:168" x14ac:dyDescent="0.15">
      <c r="A1050" s="101"/>
      <c r="B1050" s="3"/>
      <c r="C1050" s="5"/>
      <c r="D1050" s="4"/>
      <c r="E1050" s="5"/>
      <c r="F1050" s="21"/>
      <c r="G1050" s="6"/>
      <c r="H1050" s="5"/>
      <c r="I1050" s="5"/>
      <c r="J1050" s="5"/>
      <c r="K1050" s="5"/>
      <c r="L1050" s="22"/>
      <c r="M1050" s="8"/>
      <c r="N1050" s="5"/>
      <c r="O1050" s="5"/>
      <c r="P1050" s="23"/>
      <c r="Q1050" s="56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  <c r="EW1050" s="18"/>
      <c r="EX1050" s="18"/>
      <c r="EY1050" s="18"/>
      <c r="EZ1050" s="18"/>
      <c r="FA1050" s="18"/>
      <c r="FB1050" s="18"/>
      <c r="FC1050" s="18"/>
      <c r="FD1050" s="18"/>
      <c r="FE1050" s="18"/>
      <c r="FF1050" s="18"/>
      <c r="FG1050" s="18"/>
      <c r="FH1050" s="18"/>
      <c r="FI1050" s="18"/>
      <c r="FJ1050" s="18"/>
      <c r="FK1050" s="18"/>
      <c r="FL1050" s="18"/>
    </row>
    <row r="1051" spans="1:168" x14ac:dyDescent="0.15">
      <c r="A1051" s="101"/>
      <c r="B1051" s="3"/>
      <c r="C1051" s="5"/>
      <c r="D1051" s="4"/>
      <c r="E1051" s="5"/>
      <c r="F1051" s="21"/>
      <c r="G1051" s="6"/>
      <c r="H1051" s="5"/>
      <c r="I1051" s="5"/>
      <c r="J1051" s="5"/>
      <c r="K1051" s="5"/>
      <c r="L1051" s="22"/>
      <c r="M1051" s="8"/>
      <c r="N1051" s="5"/>
      <c r="O1051" s="5"/>
      <c r="P1051" s="23"/>
      <c r="Q1051" s="56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  <c r="EW1051" s="18"/>
      <c r="EX1051" s="18"/>
      <c r="EY1051" s="18"/>
      <c r="EZ1051" s="18"/>
      <c r="FA1051" s="18"/>
      <c r="FB1051" s="18"/>
      <c r="FC1051" s="18"/>
      <c r="FD1051" s="18"/>
      <c r="FE1051" s="18"/>
      <c r="FF1051" s="18"/>
      <c r="FG1051" s="18"/>
      <c r="FH1051" s="18"/>
      <c r="FI1051" s="18"/>
      <c r="FJ1051" s="18"/>
      <c r="FK1051" s="18"/>
      <c r="FL1051" s="18"/>
    </row>
    <row r="1052" spans="1:168" x14ac:dyDescent="0.15">
      <c r="A1052" s="101"/>
      <c r="B1052" s="3"/>
      <c r="C1052" s="5"/>
      <c r="D1052" s="4"/>
      <c r="E1052" s="5"/>
      <c r="F1052" s="21"/>
      <c r="G1052" s="6"/>
      <c r="H1052" s="5"/>
      <c r="I1052" s="5"/>
      <c r="J1052" s="5"/>
      <c r="K1052" s="5"/>
      <c r="L1052" s="22"/>
      <c r="M1052" s="8"/>
      <c r="N1052" s="5"/>
      <c r="O1052" s="5"/>
      <c r="P1052" s="23"/>
      <c r="Q1052" s="56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  <c r="EW1052" s="18"/>
      <c r="EX1052" s="18"/>
      <c r="EY1052" s="18"/>
      <c r="EZ1052" s="18"/>
      <c r="FA1052" s="18"/>
      <c r="FB1052" s="18"/>
      <c r="FC1052" s="18"/>
      <c r="FD1052" s="18"/>
      <c r="FE1052" s="18"/>
      <c r="FF1052" s="18"/>
      <c r="FG1052" s="18"/>
      <c r="FH1052" s="18"/>
      <c r="FI1052" s="18"/>
      <c r="FJ1052" s="18"/>
      <c r="FK1052" s="18"/>
      <c r="FL1052" s="18"/>
    </row>
    <row r="1053" spans="1:168" x14ac:dyDescent="0.15">
      <c r="A1053" s="101"/>
      <c r="B1053" s="3"/>
      <c r="C1053" s="5"/>
      <c r="D1053" s="4"/>
      <c r="E1053" s="5"/>
      <c r="F1053" s="21"/>
      <c r="G1053" s="6"/>
      <c r="H1053" s="5"/>
      <c r="I1053" s="5"/>
      <c r="J1053" s="5"/>
      <c r="K1053" s="5"/>
      <c r="L1053" s="22"/>
      <c r="M1053" s="8"/>
      <c r="N1053" s="5"/>
      <c r="O1053" s="5"/>
      <c r="P1053" s="23"/>
      <c r="Q1053" s="56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  <c r="EW1053" s="18"/>
      <c r="EX1053" s="18"/>
      <c r="EY1053" s="18"/>
      <c r="EZ1053" s="18"/>
      <c r="FA1053" s="18"/>
      <c r="FB1053" s="18"/>
      <c r="FC1053" s="18"/>
      <c r="FD1053" s="18"/>
      <c r="FE1053" s="18"/>
      <c r="FF1053" s="18"/>
      <c r="FG1053" s="18"/>
      <c r="FH1053" s="18"/>
      <c r="FI1053" s="18"/>
      <c r="FJ1053" s="18"/>
      <c r="FK1053" s="18"/>
      <c r="FL1053" s="18"/>
    </row>
    <row r="1054" spans="1:168" x14ac:dyDescent="0.15">
      <c r="A1054" s="101"/>
      <c r="B1054" s="3"/>
      <c r="C1054" s="5"/>
      <c r="D1054" s="4"/>
      <c r="E1054" s="5"/>
      <c r="F1054" s="21"/>
      <c r="G1054" s="6"/>
      <c r="H1054" s="5"/>
      <c r="I1054" s="5"/>
      <c r="J1054" s="5"/>
      <c r="K1054" s="5"/>
      <c r="L1054" s="22"/>
      <c r="M1054" s="8"/>
      <c r="N1054" s="5"/>
      <c r="O1054" s="5"/>
      <c r="P1054" s="23"/>
      <c r="Q1054" s="56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  <c r="EW1054" s="18"/>
      <c r="EX1054" s="18"/>
      <c r="EY1054" s="18"/>
      <c r="EZ1054" s="18"/>
      <c r="FA1054" s="18"/>
      <c r="FB1054" s="18"/>
      <c r="FC1054" s="18"/>
      <c r="FD1054" s="18"/>
      <c r="FE1054" s="18"/>
      <c r="FF1054" s="18"/>
      <c r="FG1054" s="18"/>
      <c r="FH1054" s="18"/>
      <c r="FI1054" s="18"/>
      <c r="FJ1054" s="18"/>
      <c r="FK1054" s="18"/>
      <c r="FL1054" s="18"/>
    </row>
    <row r="1055" spans="1:168" x14ac:dyDescent="0.15">
      <c r="A1055" s="101"/>
      <c r="B1055" s="3"/>
      <c r="C1055" s="5"/>
      <c r="D1055" s="4"/>
      <c r="E1055" s="5"/>
      <c r="F1055" s="21"/>
      <c r="G1055" s="6"/>
      <c r="H1055" s="5"/>
      <c r="I1055" s="5"/>
      <c r="J1055" s="5"/>
      <c r="K1055" s="5"/>
      <c r="L1055" s="22"/>
      <c r="M1055" s="8"/>
      <c r="N1055" s="5"/>
      <c r="O1055" s="5"/>
      <c r="P1055" s="23"/>
      <c r="Q1055" s="56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  <c r="EW1055" s="18"/>
      <c r="EX1055" s="18"/>
      <c r="EY1055" s="18"/>
      <c r="EZ1055" s="18"/>
      <c r="FA1055" s="18"/>
      <c r="FB1055" s="18"/>
      <c r="FC1055" s="18"/>
      <c r="FD1055" s="18"/>
      <c r="FE1055" s="18"/>
      <c r="FF1055" s="18"/>
      <c r="FG1055" s="18"/>
      <c r="FH1055" s="18"/>
      <c r="FI1055" s="18"/>
      <c r="FJ1055" s="18"/>
      <c r="FK1055" s="18"/>
      <c r="FL1055" s="18"/>
    </row>
    <row r="1056" spans="1:168" x14ac:dyDescent="0.15">
      <c r="A1056" s="101"/>
      <c r="B1056" s="3"/>
      <c r="C1056" s="5"/>
      <c r="D1056" s="4"/>
      <c r="E1056" s="5"/>
      <c r="F1056" s="21"/>
      <c r="G1056" s="6"/>
      <c r="H1056" s="5"/>
      <c r="I1056" s="5"/>
      <c r="J1056" s="5"/>
      <c r="K1056" s="5"/>
      <c r="L1056" s="22"/>
      <c r="M1056" s="8"/>
      <c r="N1056" s="5"/>
      <c r="O1056" s="5"/>
      <c r="P1056" s="23"/>
      <c r="Q1056" s="56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  <c r="EW1056" s="18"/>
      <c r="EX1056" s="18"/>
      <c r="EY1056" s="18"/>
      <c r="EZ1056" s="18"/>
      <c r="FA1056" s="18"/>
      <c r="FB1056" s="18"/>
      <c r="FC1056" s="18"/>
      <c r="FD1056" s="18"/>
      <c r="FE1056" s="18"/>
      <c r="FF1056" s="18"/>
      <c r="FG1056" s="18"/>
      <c r="FH1056" s="18"/>
      <c r="FI1056" s="18"/>
      <c r="FJ1056" s="18"/>
      <c r="FK1056" s="18"/>
      <c r="FL1056" s="18"/>
    </row>
    <row r="1057" spans="1:171" x14ac:dyDescent="0.15">
      <c r="A1057" s="101"/>
      <c r="B1057" s="3"/>
      <c r="C1057" s="5"/>
      <c r="D1057" s="4"/>
      <c r="E1057" s="5"/>
      <c r="F1057" s="21"/>
      <c r="G1057" s="6"/>
      <c r="H1057" s="5"/>
      <c r="I1057" s="5"/>
      <c r="J1057" s="5"/>
      <c r="K1057" s="5"/>
      <c r="L1057" s="22"/>
      <c r="M1057" s="8"/>
      <c r="N1057" s="5"/>
      <c r="O1057" s="5"/>
      <c r="P1057" s="23"/>
      <c r="Q1057" s="56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  <c r="EW1057" s="18"/>
      <c r="EX1057" s="18"/>
      <c r="EY1057" s="18"/>
      <c r="EZ1057" s="18"/>
      <c r="FA1057" s="18"/>
      <c r="FB1057" s="18"/>
      <c r="FC1057" s="18"/>
      <c r="FD1057" s="18"/>
      <c r="FE1057" s="18"/>
      <c r="FF1057" s="18"/>
      <c r="FG1057" s="18"/>
      <c r="FH1057" s="18"/>
      <c r="FI1057" s="18"/>
      <c r="FJ1057" s="18"/>
      <c r="FK1057" s="18"/>
      <c r="FL1057" s="18"/>
    </row>
    <row r="1058" spans="1:171" x14ac:dyDescent="0.15">
      <c r="A1058" s="101"/>
      <c r="B1058" s="3"/>
      <c r="C1058" s="5"/>
      <c r="D1058" s="4"/>
      <c r="E1058" s="5"/>
      <c r="F1058" s="21"/>
      <c r="G1058" s="6"/>
      <c r="H1058" s="5"/>
      <c r="I1058" s="5"/>
      <c r="J1058" s="5"/>
      <c r="K1058" s="5"/>
      <c r="L1058" s="22"/>
      <c r="M1058" s="8"/>
      <c r="N1058" s="5"/>
      <c r="O1058" s="5"/>
      <c r="P1058" s="23"/>
      <c r="Q1058" s="56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  <c r="EW1058" s="18"/>
      <c r="EX1058" s="18"/>
      <c r="EY1058" s="18"/>
      <c r="EZ1058" s="18"/>
      <c r="FA1058" s="18"/>
      <c r="FB1058" s="18"/>
      <c r="FC1058" s="18"/>
      <c r="FD1058" s="18"/>
      <c r="FE1058" s="18"/>
      <c r="FF1058" s="18"/>
      <c r="FG1058" s="18"/>
      <c r="FH1058" s="18"/>
      <c r="FI1058" s="18"/>
      <c r="FJ1058" s="18"/>
      <c r="FK1058" s="18"/>
      <c r="FL1058" s="18"/>
    </row>
    <row r="1059" spans="1:171" x14ac:dyDescent="0.15">
      <c r="A1059" s="101"/>
      <c r="B1059" s="3"/>
      <c r="C1059" s="5"/>
      <c r="D1059" s="4"/>
      <c r="E1059" s="5"/>
      <c r="F1059" s="21"/>
      <c r="G1059" s="6"/>
      <c r="H1059" s="5"/>
      <c r="I1059" s="5"/>
      <c r="J1059" s="5"/>
      <c r="K1059" s="5"/>
      <c r="L1059" s="22"/>
      <c r="M1059" s="8"/>
      <c r="N1059" s="5"/>
      <c r="O1059" s="5"/>
      <c r="P1059" s="23"/>
      <c r="Q1059" s="56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  <c r="EW1059" s="18"/>
      <c r="EX1059" s="18"/>
      <c r="EY1059" s="18"/>
      <c r="EZ1059" s="18"/>
      <c r="FA1059" s="18"/>
      <c r="FB1059" s="18"/>
      <c r="FC1059" s="18"/>
      <c r="FD1059" s="18"/>
      <c r="FE1059" s="18"/>
      <c r="FF1059" s="18"/>
      <c r="FG1059" s="18"/>
      <c r="FH1059" s="18"/>
      <c r="FI1059" s="18"/>
      <c r="FJ1059" s="18"/>
      <c r="FK1059" s="18"/>
      <c r="FL1059" s="18"/>
    </row>
    <row r="1060" spans="1:171" x14ac:dyDescent="0.15">
      <c r="A1060" s="101"/>
      <c r="B1060" s="3"/>
      <c r="C1060" s="5"/>
      <c r="D1060" s="4"/>
      <c r="E1060" s="5"/>
      <c r="F1060" s="21"/>
      <c r="G1060" s="6"/>
      <c r="H1060" s="5"/>
      <c r="I1060" s="5"/>
      <c r="J1060" s="5"/>
      <c r="K1060" s="5"/>
      <c r="L1060" s="22"/>
      <c r="M1060" s="8"/>
      <c r="N1060" s="5"/>
      <c r="O1060" s="5"/>
      <c r="P1060" s="23"/>
      <c r="Q1060" s="56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  <c r="EW1060" s="18"/>
      <c r="EX1060" s="18"/>
      <c r="EY1060" s="18"/>
      <c r="EZ1060" s="18"/>
      <c r="FA1060" s="18"/>
      <c r="FB1060" s="18"/>
      <c r="FC1060" s="18"/>
      <c r="FD1060" s="18"/>
      <c r="FE1060" s="18"/>
      <c r="FF1060" s="18"/>
      <c r="FG1060" s="18"/>
      <c r="FH1060" s="18"/>
      <c r="FI1060" s="18"/>
      <c r="FJ1060" s="18"/>
      <c r="FK1060" s="18"/>
      <c r="FL1060" s="18"/>
    </row>
    <row r="1061" spans="1:171" x14ac:dyDescent="0.15">
      <c r="A1061" s="101"/>
      <c r="B1061" s="3"/>
      <c r="C1061" s="5"/>
      <c r="D1061" s="4"/>
      <c r="E1061" s="5"/>
      <c r="F1061" s="21"/>
      <c r="G1061" s="6"/>
      <c r="H1061" s="5"/>
      <c r="I1061" s="5"/>
      <c r="J1061" s="5"/>
      <c r="K1061" s="5"/>
      <c r="L1061" s="22"/>
      <c r="M1061" s="8"/>
      <c r="N1061" s="5"/>
      <c r="O1061" s="5"/>
      <c r="P1061" s="23"/>
      <c r="Q1061" s="56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  <c r="EW1061" s="18"/>
      <c r="EX1061" s="18"/>
      <c r="EY1061" s="18"/>
      <c r="EZ1061" s="18"/>
      <c r="FA1061" s="18"/>
      <c r="FB1061" s="18"/>
      <c r="FC1061" s="18"/>
      <c r="FD1061" s="18"/>
      <c r="FE1061" s="18"/>
      <c r="FF1061" s="18"/>
      <c r="FG1061" s="18"/>
      <c r="FH1061" s="18"/>
      <c r="FI1061" s="18"/>
      <c r="FJ1061" s="18"/>
      <c r="FK1061" s="18"/>
      <c r="FL1061" s="18"/>
    </row>
    <row r="1062" spans="1:171" x14ac:dyDescent="0.15">
      <c r="A1062" s="101"/>
      <c r="B1062" s="3"/>
      <c r="C1062" s="5"/>
      <c r="D1062" s="4"/>
      <c r="E1062" s="5"/>
      <c r="F1062" s="21"/>
      <c r="G1062" s="6"/>
      <c r="H1062" s="5"/>
      <c r="I1062" s="5"/>
      <c r="J1062" s="5"/>
      <c r="K1062" s="5"/>
      <c r="L1062" s="22"/>
      <c r="M1062" s="8"/>
      <c r="N1062" s="5"/>
      <c r="O1062" s="5"/>
      <c r="P1062" s="23"/>
      <c r="Q1062" s="56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  <c r="EW1062" s="18"/>
      <c r="EX1062" s="18"/>
      <c r="EY1062" s="18"/>
      <c r="EZ1062" s="18"/>
      <c r="FA1062" s="18"/>
      <c r="FB1062" s="18"/>
      <c r="FC1062" s="18"/>
      <c r="FD1062" s="18"/>
      <c r="FE1062" s="18"/>
      <c r="FF1062" s="18"/>
      <c r="FG1062" s="18"/>
      <c r="FH1062" s="18"/>
      <c r="FI1062" s="18"/>
      <c r="FJ1062" s="18"/>
      <c r="FK1062" s="18"/>
      <c r="FL1062" s="18"/>
    </row>
    <row r="1063" spans="1:171" x14ac:dyDescent="0.15">
      <c r="A1063" s="101"/>
      <c r="B1063" s="3"/>
      <c r="C1063" s="5"/>
      <c r="D1063" s="4"/>
      <c r="E1063" s="5"/>
      <c r="F1063" s="21"/>
      <c r="G1063" s="6"/>
      <c r="H1063" s="5"/>
      <c r="I1063" s="5"/>
      <c r="J1063" s="5"/>
      <c r="K1063" s="5"/>
      <c r="L1063" s="22"/>
      <c r="M1063" s="8"/>
      <c r="N1063" s="5"/>
      <c r="O1063" s="5"/>
      <c r="P1063" s="23"/>
      <c r="Q1063" s="56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  <c r="EW1063" s="18"/>
      <c r="EX1063" s="18"/>
      <c r="EY1063" s="18"/>
      <c r="EZ1063" s="18"/>
      <c r="FA1063" s="18"/>
      <c r="FB1063" s="18"/>
      <c r="FC1063" s="18"/>
      <c r="FD1063" s="18"/>
      <c r="FE1063" s="18"/>
      <c r="FF1063" s="18"/>
      <c r="FG1063" s="18"/>
      <c r="FH1063" s="18"/>
      <c r="FI1063" s="18"/>
      <c r="FJ1063" s="18"/>
      <c r="FK1063" s="18"/>
      <c r="FL1063" s="18"/>
    </row>
    <row r="1064" spans="1:171" x14ac:dyDescent="0.15">
      <c r="A1064" s="101"/>
      <c r="B1064" s="3"/>
      <c r="C1064" s="5"/>
      <c r="D1064" s="4"/>
      <c r="E1064" s="5"/>
      <c r="F1064" s="21"/>
      <c r="G1064" s="6"/>
      <c r="H1064" s="5"/>
      <c r="I1064" s="5"/>
      <c r="J1064" s="5"/>
      <c r="K1064" s="5"/>
      <c r="L1064" s="22"/>
      <c r="M1064" s="8"/>
      <c r="N1064" s="5"/>
      <c r="O1064" s="5"/>
      <c r="P1064" s="23"/>
      <c r="Q1064" s="56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  <c r="EW1064" s="18"/>
      <c r="EX1064" s="18"/>
      <c r="EY1064" s="18"/>
      <c r="EZ1064" s="18"/>
      <c r="FA1064" s="18"/>
      <c r="FB1064" s="18"/>
      <c r="FC1064" s="18"/>
      <c r="FD1064" s="18"/>
      <c r="FE1064" s="18"/>
      <c r="FF1064" s="18"/>
      <c r="FG1064" s="18"/>
      <c r="FH1064" s="18"/>
      <c r="FI1064" s="18"/>
      <c r="FJ1064" s="18"/>
      <c r="FK1064" s="18"/>
      <c r="FL1064" s="18"/>
    </row>
    <row r="1065" spans="1:171" x14ac:dyDescent="0.15">
      <c r="A1065" s="101"/>
      <c r="B1065" s="3"/>
      <c r="C1065" s="5"/>
      <c r="D1065" s="4"/>
      <c r="E1065" s="5"/>
      <c r="F1065" s="21"/>
      <c r="G1065" s="6"/>
      <c r="H1065" s="5"/>
      <c r="I1065" s="5"/>
      <c r="J1065" s="5"/>
      <c r="K1065" s="5"/>
      <c r="L1065" s="22"/>
      <c r="M1065" s="8"/>
      <c r="N1065" s="5"/>
      <c r="O1065" s="5"/>
      <c r="P1065" s="23"/>
      <c r="Q1065" s="56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  <c r="EW1065" s="18"/>
      <c r="EX1065" s="18"/>
      <c r="EY1065" s="18"/>
      <c r="EZ1065" s="18"/>
      <c r="FA1065" s="18"/>
      <c r="FB1065" s="18"/>
      <c r="FC1065" s="18"/>
      <c r="FD1065" s="18"/>
      <c r="FE1065" s="18"/>
      <c r="FF1065" s="18"/>
      <c r="FG1065" s="18"/>
      <c r="FH1065" s="18"/>
      <c r="FI1065" s="18"/>
      <c r="FJ1065" s="18"/>
      <c r="FK1065" s="18"/>
      <c r="FL1065" s="18"/>
    </row>
    <row r="1066" spans="1:171" x14ac:dyDescent="0.15">
      <c r="A1066" s="101"/>
      <c r="B1066" s="3"/>
      <c r="C1066" s="5"/>
      <c r="D1066" s="4"/>
      <c r="E1066" s="5"/>
      <c r="F1066" s="21"/>
      <c r="G1066" s="6"/>
      <c r="H1066" s="5"/>
      <c r="I1066" s="5"/>
      <c r="J1066" s="5"/>
      <c r="K1066" s="5"/>
      <c r="L1066" s="22"/>
      <c r="M1066" s="8"/>
      <c r="N1066" s="5"/>
      <c r="O1066" s="5"/>
      <c r="P1066" s="23"/>
      <c r="Q1066" s="56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  <c r="EW1066" s="18"/>
      <c r="EX1066" s="18"/>
      <c r="EY1066" s="18"/>
      <c r="EZ1066" s="18"/>
      <c r="FA1066" s="18"/>
      <c r="FB1066" s="18"/>
      <c r="FC1066" s="18"/>
      <c r="FD1066" s="18"/>
      <c r="FE1066" s="18"/>
      <c r="FF1066" s="18"/>
      <c r="FG1066" s="18"/>
      <c r="FH1066" s="18"/>
      <c r="FI1066" s="18"/>
      <c r="FJ1066" s="18"/>
      <c r="FK1066" s="18"/>
      <c r="FL1066" s="18"/>
    </row>
    <row r="1067" spans="1:171" x14ac:dyDescent="0.15">
      <c r="A1067" s="101"/>
      <c r="B1067" s="3"/>
      <c r="C1067" s="5"/>
      <c r="D1067" s="4"/>
      <c r="E1067" s="5"/>
      <c r="F1067" s="21"/>
      <c r="G1067" s="6"/>
      <c r="H1067" s="5"/>
      <c r="I1067" s="5"/>
      <c r="J1067" s="5"/>
      <c r="K1067" s="5"/>
      <c r="L1067" s="22"/>
      <c r="M1067" s="8"/>
      <c r="N1067" s="5"/>
      <c r="O1067" s="5"/>
      <c r="P1067" s="23"/>
      <c r="Q1067" s="56"/>
      <c r="R1067" s="10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6"/>
      <c r="AV1067" s="36"/>
      <c r="AW1067" s="36"/>
      <c r="AX1067" s="36"/>
      <c r="AY1067" s="36"/>
      <c r="AZ1067" s="36"/>
      <c r="BA1067" s="36"/>
      <c r="BB1067" s="36"/>
      <c r="BC1067" s="36"/>
      <c r="BD1067" s="36"/>
      <c r="BE1067" s="36"/>
      <c r="BF1067" s="36"/>
      <c r="BG1067" s="36"/>
      <c r="BH1067" s="36"/>
      <c r="BI1067" s="36"/>
      <c r="BJ1067" s="36"/>
      <c r="BK1067" s="36"/>
      <c r="BL1067" s="36"/>
      <c r="BM1067" s="36"/>
      <c r="BN1067" s="36"/>
      <c r="BO1067" s="36"/>
      <c r="BP1067" s="36"/>
      <c r="BQ1067" s="36"/>
      <c r="BR1067" s="36"/>
      <c r="BS1067" s="36"/>
      <c r="BT1067" s="36"/>
      <c r="BU1067" s="36"/>
      <c r="BV1067" s="36"/>
      <c r="BW1067" s="36"/>
      <c r="BX1067" s="36"/>
      <c r="BY1067" s="36"/>
      <c r="BZ1067" s="36"/>
      <c r="CA1067" s="36"/>
      <c r="CB1067" s="36"/>
      <c r="CC1067" s="36"/>
      <c r="CD1067" s="36"/>
      <c r="CE1067" s="36"/>
      <c r="CF1067" s="36"/>
      <c r="CG1067" s="36"/>
      <c r="CH1067" s="36"/>
      <c r="CI1067" s="36"/>
      <c r="CJ1067" s="36"/>
      <c r="CK1067" s="36"/>
      <c r="CL1067" s="36"/>
      <c r="CM1067" s="36"/>
      <c r="CN1067" s="36"/>
      <c r="CO1067" s="36"/>
      <c r="CP1067" s="36"/>
      <c r="CQ1067" s="36"/>
      <c r="CR1067" s="36"/>
      <c r="CS1067" s="36"/>
      <c r="CT1067" s="36"/>
      <c r="CU1067" s="36"/>
      <c r="CV1067" s="36"/>
      <c r="CW1067" s="36"/>
      <c r="CX1067" s="36"/>
      <c r="CY1067" s="36"/>
      <c r="CZ1067" s="36"/>
      <c r="DA1067" s="36"/>
      <c r="DB1067" s="36"/>
      <c r="DC1067" s="36"/>
      <c r="DD1067" s="36"/>
      <c r="DE1067" s="36"/>
      <c r="DF1067" s="36"/>
      <c r="DG1067" s="36"/>
      <c r="DH1067" s="36"/>
      <c r="DI1067" s="36"/>
      <c r="DJ1067" s="36"/>
      <c r="DK1067" s="36"/>
      <c r="DL1067" s="36"/>
      <c r="DM1067" s="36"/>
      <c r="DN1067" s="36"/>
      <c r="DO1067" s="36"/>
      <c r="DP1067" s="36"/>
      <c r="DQ1067" s="36"/>
      <c r="DR1067" s="36"/>
      <c r="DS1067" s="36"/>
      <c r="DT1067" s="36"/>
      <c r="DU1067" s="36"/>
      <c r="DV1067" s="36"/>
      <c r="DW1067" s="36"/>
      <c r="DX1067" s="36"/>
      <c r="DY1067" s="36"/>
      <c r="DZ1067" s="36"/>
      <c r="EA1067" s="36"/>
      <c r="EB1067" s="36"/>
      <c r="EC1067" s="36"/>
      <c r="ED1067" s="36"/>
      <c r="EE1067" s="36"/>
      <c r="EF1067" s="36"/>
      <c r="EG1067" s="36"/>
      <c r="EH1067" s="36"/>
      <c r="EI1067" s="36"/>
      <c r="EJ1067" s="36"/>
      <c r="EK1067" s="36"/>
      <c r="EL1067" s="36"/>
      <c r="EM1067" s="36"/>
      <c r="EN1067" s="36"/>
      <c r="EO1067" s="36"/>
      <c r="EP1067" s="36"/>
      <c r="EQ1067" s="36"/>
      <c r="ER1067" s="36"/>
      <c r="ES1067" s="36"/>
      <c r="ET1067" s="36"/>
      <c r="EU1067" s="36"/>
      <c r="EV1067" s="36"/>
      <c r="EW1067" s="36"/>
      <c r="EX1067" s="36"/>
      <c r="EY1067" s="36"/>
      <c r="EZ1067" s="36"/>
      <c r="FA1067" s="36"/>
      <c r="FB1067" s="36"/>
      <c r="FC1067" s="36"/>
      <c r="FD1067" s="36"/>
      <c r="FE1067" s="36"/>
      <c r="FF1067" s="36"/>
      <c r="FG1067" s="36"/>
      <c r="FH1067" s="36"/>
      <c r="FI1067" s="36"/>
      <c r="FJ1067" s="36"/>
      <c r="FK1067" s="36"/>
      <c r="FL1067" s="36"/>
      <c r="FM1067" s="36"/>
      <c r="FN1067" s="36"/>
      <c r="FO1067" s="36"/>
    </row>
    <row r="1068" spans="1:171" x14ac:dyDescent="0.15">
      <c r="A1068" s="101"/>
      <c r="B1068" s="3"/>
      <c r="C1068" s="5"/>
      <c r="D1068" s="4"/>
      <c r="E1068" s="5"/>
      <c r="F1068" s="21"/>
      <c r="G1068" s="6"/>
      <c r="H1068" s="5"/>
      <c r="I1068" s="5"/>
      <c r="J1068" s="5"/>
      <c r="K1068" s="5"/>
      <c r="L1068" s="22"/>
      <c r="M1068" s="8"/>
      <c r="N1068" s="5"/>
      <c r="O1068" s="5"/>
      <c r="P1068" s="23"/>
      <c r="Q1068" s="56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  <c r="ES1068" s="18"/>
      <c r="ET1068" s="18"/>
      <c r="EU1068" s="18"/>
      <c r="EV1068" s="18"/>
      <c r="EW1068" s="18"/>
      <c r="EX1068" s="18"/>
      <c r="EY1068" s="18"/>
      <c r="EZ1068" s="18"/>
      <c r="FA1068" s="18"/>
      <c r="FB1068" s="18"/>
      <c r="FC1068" s="18"/>
      <c r="FD1068" s="18"/>
      <c r="FE1068" s="18"/>
      <c r="FF1068" s="18"/>
      <c r="FG1068" s="18"/>
      <c r="FH1068" s="18"/>
      <c r="FI1068" s="18"/>
      <c r="FJ1068" s="18"/>
      <c r="FK1068" s="18"/>
      <c r="FL1068" s="18"/>
    </row>
    <row r="1069" spans="1:171" x14ac:dyDescent="0.15">
      <c r="A1069" s="101"/>
      <c r="B1069" s="3"/>
      <c r="C1069" s="5"/>
      <c r="D1069" s="4"/>
      <c r="E1069" s="5"/>
      <c r="F1069" s="21"/>
      <c r="G1069" s="6"/>
      <c r="H1069" s="5"/>
      <c r="I1069" s="5"/>
      <c r="J1069" s="5"/>
      <c r="K1069" s="5"/>
      <c r="L1069" s="22"/>
      <c r="M1069" s="8"/>
      <c r="N1069" s="5"/>
      <c r="O1069" s="5"/>
      <c r="P1069" s="23"/>
      <c r="Q1069" s="56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  <c r="ES1069" s="18"/>
      <c r="ET1069" s="18"/>
      <c r="EU1069" s="18"/>
      <c r="EV1069" s="18"/>
      <c r="EW1069" s="18"/>
      <c r="EX1069" s="18"/>
      <c r="EY1069" s="18"/>
      <c r="EZ1069" s="18"/>
      <c r="FA1069" s="18"/>
      <c r="FB1069" s="18"/>
      <c r="FC1069" s="18"/>
      <c r="FD1069" s="18"/>
      <c r="FE1069" s="18"/>
      <c r="FF1069" s="18"/>
      <c r="FG1069" s="18"/>
      <c r="FH1069" s="18"/>
      <c r="FI1069" s="18"/>
      <c r="FJ1069" s="18"/>
      <c r="FK1069" s="18"/>
      <c r="FL1069" s="18"/>
    </row>
    <row r="1070" spans="1:171" x14ac:dyDescent="0.15">
      <c r="A1070" s="101"/>
      <c r="B1070" s="3"/>
      <c r="C1070" s="5"/>
      <c r="D1070" s="4"/>
      <c r="E1070" s="5"/>
      <c r="F1070" s="21"/>
      <c r="G1070" s="6"/>
      <c r="H1070" s="5"/>
      <c r="I1070" s="5"/>
      <c r="J1070" s="5"/>
      <c r="K1070" s="5"/>
      <c r="L1070" s="22"/>
      <c r="M1070" s="8"/>
      <c r="N1070" s="5"/>
      <c r="O1070" s="5"/>
      <c r="P1070" s="23"/>
      <c r="Q1070" s="56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  <c r="ES1070" s="18"/>
      <c r="ET1070" s="18"/>
      <c r="EU1070" s="18"/>
      <c r="EV1070" s="18"/>
      <c r="EW1070" s="18"/>
      <c r="EX1070" s="18"/>
      <c r="EY1070" s="18"/>
      <c r="EZ1070" s="18"/>
      <c r="FA1070" s="18"/>
      <c r="FB1070" s="18"/>
      <c r="FC1070" s="18"/>
      <c r="FD1070" s="18"/>
      <c r="FE1070" s="18"/>
      <c r="FF1070" s="18"/>
      <c r="FG1070" s="18"/>
      <c r="FH1070" s="18"/>
      <c r="FI1070" s="18"/>
      <c r="FJ1070" s="18"/>
      <c r="FK1070" s="18"/>
      <c r="FL1070" s="18"/>
    </row>
    <row r="1071" spans="1:171" x14ac:dyDescent="0.15">
      <c r="A1071" s="101"/>
      <c r="B1071" s="3"/>
      <c r="C1071" s="5"/>
      <c r="D1071" s="4"/>
      <c r="E1071" s="5"/>
      <c r="F1071" s="21"/>
      <c r="G1071" s="6"/>
      <c r="H1071" s="5"/>
      <c r="I1071" s="5"/>
      <c r="J1071" s="5"/>
      <c r="K1071" s="5"/>
      <c r="L1071" s="22"/>
      <c r="M1071" s="8"/>
      <c r="N1071" s="5"/>
      <c r="O1071" s="5"/>
      <c r="P1071" s="23"/>
      <c r="Q1071" s="56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  <c r="ES1071" s="18"/>
      <c r="ET1071" s="18"/>
      <c r="EU1071" s="18"/>
      <c r="EV1071" s="18"/>
      <c r="EW1071" s="18"/>
      <c r="EX1071" s="18"/>
      <c r="EY1071" s="18"/>
      <c r="EZ1071" s="18"/>
      <c r="FA1071" s="18"/>
      <c r="FB1071" s="18"/>
      <c r="FC1071" s="18"/>
      <c r="FD1071" s="18"/>
      <c r="FE1071" s="18"/>
      <c r="FF1071" s="18"/>
      <c r="FG1071" s="18"/>
      <c r="FH1071" s="18"/>
      <c r="FI1071" s="18"/>
      <c r="FJ1071" s="18"/>
      <c r="FK1071" s="18"/>
      <c r="FL1071" s="18"/>
    </row>
    <row r="1072" spans="1:171" x14ac:dyDescent="0.15">
      <c r="A1072" s="101"/>
      <c r="B1072" s="3"/>
      <c r="C1072" s="5"/>
      <c r="D1072" s="4"/>
      <c r="E1072" s="5"/>
      <c r="F1072" s="21"/>
      <c r="G1072" s="6"/>
      <c r="H1072" s="5"/>
      <c r="I1072" s="5"/>
      <c r="J1072" s="5"/>
      <c r="K1072" s="5"/>
      <c r="L1072" s="22"/>
      <c r="M1072" s="8"/>
      <c r="N1072" s="5"/>
      <c r="O1072" s="5"/>
      <c r="P1072" s="23"/>
      <c r="Q1072" s="56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  <c r="ES1072" s="18"/>
      <c r="ET1072" s="18"/>
      <c r="EU1072" s="18"/>
      <c r="EV1072" s="18"/>
      <c r="EW1072" s="18"/>
      <c r="EX1072" s="18"/>
      <c r="EY1072" s="18"/>
      <c r="EZ1072" s="18"/>
      <c r="FA1072" s="18"/>
      <c r="FB1072" s="18"/>
      <c r="FC1072" s="18"/>
      <c r="FD1072" s="18"/>
      <c r="FE1072" s="18"/>
      <c r="FF1072" s="18"/>
      <c r="FG1072" s="18"/>
      <c r="FH1072" s="18"/>
      <c r="FI1072" s="18"/>
      <c r="FJ1072" s="18"/>
      <c r="FK1072" s="18"/>
      <c r="FL1072" s="18"/>
    </row>
    <row r="1073" spans="1:168" x14ac:dyDescent="0.15">
      <c r="A1073" s="101"/>
      <c r="B1073" s="3"/>
      <c r="C1073" s="5"/>
      <c r="D1073" s="4"/>
      <c r="E1073" s="5"/>
      <c r="F1073" s="21"/>
      <c r="G1073" s="6"/>
      <c r="H1073" s="5"/>
      <c r="I1073" s="5"/>
      <c r="J1073" s="5"/>
      <c r="K1073" s="5"/>
      <c r="L1073" s="22"/>
      <c r="M1073" s="8"/>
      <c r="N1073" s="5"/>
      <c r="O1073" s="5"/>
      <c r="P1073" s="23"/>
      <c r="Q1073" s="56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  <c r="ES1073" s="18"/>
      <c r="ET1073" s="18"/>
      <c r="EU1073" s="18"/>
      <c r="EV1073" s="18"/>
      <c r="EW1073" s="18"/>
      <c r="EX1073" s="18"/>
      <c r="EY1073" s="18"/>
      <c r="EZ1073" s="18"/>
      <c r="FA1073" s="18"/>
      <c r="FB1073" s="18"/>
      <c r="FC1073" s="18"/>
      <c r="FD1073" s="18"/>
      <c r="FE1073" s="18"/>
      <c r="FF1073" s="18"/>
      <c r="FG1073" s="18"/>
      <c r="FH1073" s="18"/>
      <c r="FI1073" s="18"/>
      <c r="FJ1073" s="18"/>
      <c r="FK1073" s="18"/>
      <c r="FL1073" s="18"/>
    </row>
    <row r="1074" spans="1:168" x14ac:dyDescent="0.15">
      <c r="A1074" s="101"/>
      <c r="B1074" s="3"/>
      <c r="C1074" s="5"/>
      <c r="D1074" s="4"/>
      <c r="E1074" s="5"/>
      <c r="F1074" s="21"/>
      <c r="G1074" s="6"/>
      <c r="H1074" s="5"/>
      <c r="I1074" s="5"/>
      <c r="J1074" s="5"/>
      <c r="K1074" s="5"/>
      <c r="L1074" s="22"/>
      <c r="M1074" s="8"/>
      <c r="N1074" s="5"/>
      <c r="O1074" s="5"/>
      <c r="P1074" s="23"/>
      <c r="Q1074" s="56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  <c r="ES1074" s="18"/>
      <c r="ET1074" s="18"/>
      <c r="EU1074" s="18"/>
      <c r="EV1074" s="18"/>
      <c r="EW1074" s="18"/>
      <c r="EX1074" s="18"/>
      <c r="EY1074" s="18"/>
      <c r="EZ1074" s="18"/>
      <c r="FA1074" s="18"/>
      <c r="FB1074" s="18"/>
      <c r="FC1074" s="18"/>
      <c r="FD1074" s="18"/>
      <c r="FE1074" s="18"/>
      <c r="FF1074" s="18"/>
      <c r="FG1074" s="18"/>
      <c r="FH1074" s="18"/>
      <c r="FI1074" s="18"/>
      <c r="FJ1074" s="18"/>
      <c r="FK1074" s="18"/>
      <c r="FL1074" s="18"/>
    </row>
    <row r="1075" spans="1:168" x14ac:dyDescent="0.15">
      <c r="A1075" s="101"/>
      <c r="B1075" s="3"/>
      <c r="C1075" s="5"/>
      <c r="D1075" s="4"/>
      <c r="E1075" s="5"/>
      <c r="F1075" s="21"/>
      <c r="G1075" s="6"/>
      <c r="H1075" s="5"/>
      <c r="I1075" s="5"/>
      <c r="J1075" s="5"/>
      <c r="K1075" s="5"/>
      <c r="L1075" s="22"/>
      <c r="M1075" s="8"/>
      <c r="N1075" s="5"/>
      <c r="O1075" s="5"/>
      <c r="P1075" s="23"/>
      <c r="Q1075" s="56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  <c r="EW1075" s="18"/>
      <c r="EX1075" s="18"/>
      <c r="EY1075" s="18"/>
      <c r="EZ1075" s="18"/>
      <c r="FA1075" s="18"/>
      <c r="FB1075" s="18"/>
      <c r="FC1075" s="18"/>
      <c r="FD1075" s="18"/>
      <c r="FE1075" s="18"/>
      <c r="FF1075" s="18"/>
      <c r="FG1075" s="18"/>
      <c r="FH1075" s="18"/>
      <c r="FI1075" s="18"/>
      <c r="FJ1075" s="18"/>
      <c r="FK1075" s="18"/>
      <c r="FL1075" s="18"/>
    </row>
    <row r="1076" spans="1:168" x14ac:dyDescent="0.15">
      <c r="A1076" s="101"/>
      <c r="B1076" s="3"/>
      <c r="C1076" s="5"/>
      <c r="D1076" s="4"/>
      <c r="E1076" s="5"/>
      <c r="F1076" s="21"/>
      <c r="G1076" s="6"/>
      <c r="H1076" s="5"/>
      <c r="I1076" s="5"/>
      <c r="J1076" s="5"/>
      <c r="K1076" s="5"/>
      <c r="L1076" s="22"/>
      <c r="M1076" s="8"/>
      <c r="N1076" s="5"/>
      <c r="O1076" s="5"/>
      <c r="P1076" s="23"/>
      <c r="Q1076" s="56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  <c r="ES1076" s="18"/>
      <c r="ET1076" s="18"/>
      <c r="EU1076" s="18"/>
      <c r="EV1076" s="18"/>
      <c r="EW1076" s="18"/>
      <c r="EX1076" s="18"/>
      <c r="EY1076" s="18"/>
      <c r="EZ1076" s="18"/>
      <c r="FA1076" s="18"/>
      <c r="FB1076" s="18"/>
      <c r="FC1076" s="18"/>
      <c r="FD1076" s="18"/>
      <c r="FE1076" s="18"/>
      <c r="FF1076" s="18"/>
      <c r="FG1076" s="18"/>
      <c r="FH1076" s="18"/>
      <c r="FI1076" s="18"/>
      <c r="FJ1076" s="18"/>
      <c r="FK1076" s="18"/>
      <c r="FL1076" s="18"/>
    </row>
    <row r="1077" spans="1:168" x14ac:dyDescent="0.15">
      <c r="A1077" s="101"/>
      <c r="B1077" s="3"/>
      <c r="C1077" s="5"/>
      <c r="D1077" s="4"/>
      <c r="E1077" s="5"/>
      <c r="F1077" s="21"/>
      <c r="G1077" s="6"/>
      <c r="H1077" s="5"/>
      <c r="I1077" s="5"/>
      <c r="J1077" s="5"/>
      <c r="K1077" s="5"/>
      <c r="L1077" s="22"/>
      <c r="M1077" s="8"/>
      <c r="N1077" s="5"/>
      <c r="O1077" s="5"/>
      <c r="P1077" s="23"/>
      <c r="Q1077" s="56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  <c r="ES1077" s="18"/>
      <c r="ET1077" s="18"/>
      <c r="EU1077" s="18"/>
      <c r="EV1077" s="18"/>
      <c r="EW1077" s="18"/>
      <c r="EX1077" s="18"/>
      <c r="EY1077" s="18"/>
      <c r="EZ1077" s="18"/>
      <c r="FA1077" s="18"/>
      <c r="FB1077" s="18"/>
      <c r="FC1077" s="18"/>
      <c r="FD1077" s="18"/>
      <c r="FE1077" s="18"/>
      <c r="FF1077" s="18"/>
      <c r="FG1077" s="18"/>
      <c r="FH1077" s="18"/>
      <c r="FI1077" s="18"/>
      <c r="FJ1077" s="18"/>
      <c r="FK1077" s="18"/>
      <c r="FL1077" s="18"/>
    </row>
    <row r="1078" spans="1:168" x14ac:dyDescent="0.15">
      <c r="A1078" s="101"/>
      <c r="B1078" s="3"/>
      <c r="C1078" s="5"/>
      <c r="D1078" s="4"/>
      <c r="E1078" s="5"/>
      <c r="F1078" s="21"/>
      <c r="G1078" s="6"/>
      <c r="H1078" s="5"/>
      <c r="I1078" s="5"/>
      <c r="J1078" s="5"/>
      <c r="K1078" s="5"/>
      <c r="L1078" s="22"/>
      <c r="M1078" s="8"/>
      <c r="N1078" s="5"/>
      <c r="O1078" s="5"/>
      <c r="P1078" s="23"/>
      <c r="Q1078" s="56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  <c r="ES1078" s="18"/>
      <c r="ET1078" s="18"/>
      <c r="EU1078" s="18"/>
      <c r="EV1078" s="18"/>
      <c r="EW1078" s="18"/>
      <c r="EX1078" s="18"/>
      <c r="EY1078" s="18"/>
      <c r="EZ1078" s="18"/>
      <c r="FA1078" s="18"/>
      <c r="FB1078" s="18"/>
      <c r="FC1078" s="18"/>
      <c r="FD1078" s="18"/>
      <c r="FE1078" s="18"/>
      <c r="FF1078" s="18"/>
      <c r="FG1078" s="18"/>
      <c r="FH1078" s="18"/>
      <c r="FI1078" s="18"/>
      <c r="FJ1078" s="18"/>
      <c r="FK1078" s="18"/>
      <c r="FL1078" s="18"/>
    </row>
    <row r="1079" spans="1:168" x14ac:dyDescent="0.15">
      <c r="A1079" s="101"/>
      <c r="B1079" s="3"/>
      <c r="C1079" s="5"/>
      <c r="D1079" s="4"/>
      <c r="E1079" s="5"/>
      <c r="F1079" s="21"/>
      <c r="G1079" s="6"/>
      <c r="H1079" s="5"/>
      <c r="I1079" s="5"/>
      <c r="J1079" s="5"/>
      <c r="K1079" s="5"/>
      <c r="L1079" s="22"/>
      <c r="M1079" s="8"/>
      <c r="N1079" s="5"/>
      <c r="O1079" s="5"/>
      <c r="P1079" s="23"/>
      <c r="Q1079" s="56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  <c r="ES1079" s="18"/>
      <c r="ET1079" s="18"/>
      <c r="EU1079" s="18"/>
      <c r="EV1079" s="18"/>
      <c r="EW1079" s="18"/>
      <c r="EX1079" s="18"/>
      <c r="EY1079" s="18"/>
      <c r="EZ1079" s="18"/>
      <c r="FA1079" s="18"/>
      <c r="FB1079" s="18"/>
      <c r="FC1079" s="18"/>
      <c r="FD1079" s="18"/>
      <c r="FE1079" s="18"/>
      <c r="FF1079" s="18"/>
      <c r="FG1079" s="18"/>
      <c r="FH1079" s="18"/>
      <c r="FI1079" s="18"/>
      <c r="FJ1079" s="18"/>
      <c r="FK1079" s="18"/>
      <c r="FL1079" s="18"/>
    </row>
    <row r="1080" spans="1:168" x14ac:dyDescent="0.15">
      <c r="A1080" s="101"/>
      <c r="B1080" s="3"/>
      <c r="C1080" s="5"/>
      <c r="D1080" s="4"/>
      <c r="E1080" s="5"/>
      <c r="F1080" s="21"/>
      <c r="G1080" s="6"/>
      <c r="H1080" s="5"/>
      <c r="I1080" s="5"/>
      <c r="J1080" s="5"/>
      <c r="K1080" s="5"/>
      <c r="L1080" s="22"/>
      <c r="M1080" s="8"/>
      <c r="N1080" s="5"/>
      <c r="O1080" s="5"/>
      <c r="P1080" s="23"/>
      <c r="Q1080" s="56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  <c r="ES1080" s="18"/>
      <c r="ET1080" s="18"/>
      <c r="EU1080" s="18"/>
      <c r="EV1080" s="18"/>
      <c r="EW1080" s="18"/>
      <c r="EX1080" s="18"/>
      <c r="EY1080" s="18"/>
      <c r="EZ1080" s="18"/>
      <c r="FA1080" s="18"/>
      <c r="FB1080" s="18"/>
      <c r="FC1080" s="18"/>
      <c r="FD1080" s="18"/>
      <c r="FE1080" s="18"/>
      <c r="FF1080" s="18"/>
      <c r="FG1080" s="18"/>
      <c r="FH1080" s="18"/>
      <c r="FI1080" s="18"/>
      <c r="FJ1080" s="18"/>
      <c r="FK1080" s="18"/>
      <c r="FL1080" s="18"/>
    </row>
    <row r="1081" spans="1:168" x14ac:dyDescent="0.15">
      <c r="A1081" s="101"/>
      <c r="B1081" s="3"/>
      <c r="C1081" s="5"/>
      <c r="D1081" s="4"/>
      <c r="E1081" s="5"/>
      <c r="F1081" s="21"/>
      <c r="G1081" s="6"/>
      <c r="H1081" s="5"/>
      <c r="I1081" s="5"/>
      <c r="J1081" s="5"/>
      <c r="K1081" s="5"/>
      <c r="L1081" s="22"/>
      <c r="M1081" s="8"/>
      <c r="N1081" s="5"/>
      <c r="O1081" s="5"/>
      <c r="P1081" s="23"/>
      <c r="Q1081" s="56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  <c r="ES1081" s="18"/>
      <c r="ET1081" s="18"/>
      <c r="EU1081" s="18"/>
      <c r="EV1081" s="18"/>
      <c r="EW1081" s="18"/>
      <c r="EX1081" s="18"/>
      <c r="EY1081" s="18"/>
      <c r="EZ1081" s="18"/>
      <c r="FA1081" s="18"/>
      <c r="FB1081" s="18"/>
      <c r="FC1081" s="18"/>
      <c r="FD1081" s="18"/>
      <c r="FE1081" s="18"/>
      <c r="FF1081" s="18"/>
      <c r="FG1081" s="18"/>
      <c r="FH1081" s="18"/>
      <c r="FI1081" s="18"/>
      <c r="FJ1081" s="18"/>
      <c r="FK1081" s="18"/>
      <c r="FL1081" s="18"/>
    </row>
    <row r="1082" spans="1:168" x14ac:dyDescent="0.15">
      <c r="A1082" s="101"/>
      <c r="B1082" s="3"/>
      <c r="C1082" s="5"/>
      <c r="D1082" s="4"/>
      <c r="E1082" s="5"/>
      <c r="F1082" s="21"/>
      <c r="G1082" s="6"/>
      <c r="H1082" s="5"/>
      <c r="I1082" s="5"/>
      <c r="J1082" s="5"/>
      <c r="K1082" s="5"/>
      <c r="L1082" s="22"/>
      <c r="M1082" s="8"/>
      <c r="N1082" s="5"/>
      <c r="O1082" s="5"/>
      <c r="P1082" s="23"/>
      <c r="Q1082" s="56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  <c r="ES1082" s="18"/>
      <c r="ET1082" s="18"/>
      <c r="EU1082" s="18"/>
      <c r="EV1082" s="18"/>
      <c r="EW1082" s="18"/>
      <c r="EX1082" s="18"/>
      <c r="EY1082" s="18"/>
      <c r="EZ1082" s="18"/>
      <c r="FA1082" s="18"/>
      <c r="FB1082" s="18"/>
      <c r="FC1082" s="18"/>
      <c r="FD1082" s="18"/>
      <c r="FE1082" s="18"/>
      <c r="FF1082" s="18"/>
      <c r="FG1082" s="18"/>
      <c r="FH1082" s="18"/>
      <c r="FI1082" s="18"/>
      <c r="FJ1082" s="18"/>
      <c r="FK1082" s="18"/>
      <c r="FL1082" s="18"/>
    </row>
    <row r="1083" spans="1:168" x14ac:dyDescent="0.15">
      <c r="A1083" s="101"/>
      <c r="B1083" s="3"/>
      <c r="C1083" s="5"/>
      <c r="D1083" s="4"/>
      <c r="E1083" s="5"/>
      <c r="F1083" s="21"/>
      <c r="G1083" s="6"/>
      <c r="H1083" s="5"/>
      <c r="I1083" s="5"/>
      <c r="J1083" s="5"/>
      <c r="K1083" s="5"/>
      <c r="L1083" s="22"/>
      <c r="M1083" s="8"/>
      <c r="N1083" s="5"/>
      <c r="O1083" s="5"/>
      <c r="P1083" s="23"/>
      <c r="Q1083" s="56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  <c r="ES1083" s="18"/>
      <c r="ET1083" s="18"/>
      <c r="EU1083" s="18"/>
      <c r="EV1083" s="18"/>
      <c r="EW1083" s="18"/>
      <c r="EX1083" s="18"/>
      <c r="EY1083" s="18"/>
      <c r="EZ1083" s="18"/>
      <c r="FA1083" s="18"/>
      <c r="FB1083" s="18"/>
      <c r="FC1083" s="18"/>
      <c r="FD1083" s="18"/>
      <c r="FE1083" s="18"/>
      <c r="FF1083" s="18"/>
      <c r="FG1083" s="18"/>
      <c r="FH1083" s="18"/>
      <c r="FI1083" s="18"/>
      <c r="FJ1083" s="18"/>
      <c r="FK1083" s="18"/>
      <c r="FL1083" s="18"/>
    </row>
    <row r="1084" spans="1:168" x14ac:dyDescent="0.15">
      <c r="A1084" s="101"/>
      <c r="B1084" s="3"/>
      <c r="C1084" s="5"/>
      <c r="D1084" s="4"/>
      <c r="E1084" s="5"/>
      <c r="F1084" s="21"/>
      <c r="G1084" s="6"/>
      <c r="H1084" s="5"/>
      <c r="I1084" s="5"/>
      <c r="J1084" s="5"/>
      <c r="K1084" s="5"/>
      <c r="L1084" s="22"/>
      <c r="M1084" s="8"/>
      <c r="N1084" s="5"/>
      <c r="O1084" s="5"/>
      <c r="P1084" s="23"/>
      <c r="Q1084" s="56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  <c r="ES1084" s="18"/>
      <c r="ET1084" s="18"/>
      <c r="EU1084" s="18"/>
      <c r="EV1084" s="18"/>
      <c r="EW1084" s="18"/>
      <c r="EX1084" s="18"/>
      <c r="EY1084" s="18"/>
      <c r="EZ1084" s="18"/>
      <c r="FA1084" s="18"/>
      <c r="FB1084" s="18"/>
      <c r="FC1084" s="18"/>
      <c r="FD1084" s="18"/>
      <c r="FE1084" s="18"/>
      <c r="FF1084" s="18"/>
      <c r="FG1084" s="18"/>
      <c r="FH1084" s="18"/>
      <c r="FI1084" s="18"/>
      <c r="FJ1084" s="18"/>
      <c r="FK1084" s="18"/>
      <c r="FL1084" s="18"/>
    </row>
    <row r="1085" spans="1:168" x14ac:dyDescent="0.15">
      <c r="A1085" s="101"/>
      <c r="B1085" s="3"/>
      <c r="C1085" s="5"/>
      <c r="D1085" s="4"/>
      <c r="E1085" s="5"/>
      <c r="F1085" s="21"/>
      <c r="G1085" s="6"/>
      <c r="H1085" s="5"/>
      <c r="I1085" s="5"/>
      <c r="J1085" s="5"/>
      <c r="K1085" s="5"/>
      <c r="L1085" s="22"/>
      <c r="M1085" s="8"/>
      <c r="N1085" s="5"/>
      <c r="O1085" s="5"/>
      <c r="P1085" s="23"/>
      <c r="Q1085" s="56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  <c r="ES1085" s="18"/>
      <c r="ET1085" s="18"/>
      <c r="EU1085" s="18"/>
      <c r="EV1085" s="18"/>
      <c r="EW1085" s="18"/>
      <c r="EX1085" s="18"/>
      <c r="EY1085" s="18"/>
      <c r="EZ1085" s="18"/>
      <c r="FA1085" s="18"/>
      <c r="FB1085" s="18"/>
      <c r="FC1085" s="18"/>
      <c r="FD1085" s="18"/>
      <c r="FE1085" s="18"/>
      <c r="FF1085" s="18"/>
      <c r="FG1085" s="18"/>
      <c r="FH1085" s="18"/>
      <c r="FI1085" s="18"/>
      <c r="FJ1085" s="18"/>
      <c r="FK1085" s="18"/>
      <c r="FL1085" s="18"/>
    </row>
    <row r="1086" spans="1:168" x14ac:dyDescent="0.15">
      <c r="A1086" s="101"/>
      <c r="B1086" s="3"/>
      <c r="C1086" s="5"/>
      <c r="D1086" s="4"/>
      <c r="E1086" s="5"/>
      <c r="F1086" s="21"/>
      <c r="G1086" s="6"/>
      <c r="H1086" s="5"/>
      <c r="I1086" s="5"/>
      <c r="J1086" s="5"/>
      <c r="K1086" s="5"/>
      <c r="L1086" s="22"/>
      <c r="M1086" s="8"/>
      <c r="N1086" s="5"/>
      <c r="O1086" s="5"/>
      <c r="P1086" s="23"/>
      <c r="Q1086" s="56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  <c r="ES1086" s="18"/>
      <c r="ET1086" s="18"/>
      <c r="EU1086" s="18"/>
      <c r="EV1086" s="18"/>
      <c r="EW1086" s="18"/>
      <c r="EX1086" s="18"/>
      <c r="EY1086" s="18"/>
      <c r="EZ1086" s="18"/>
      <c r="FA1086" s="18"/>
      <c r="FB1086" s="18"/>
      <c r="FC1086" s="18"/>
      <c r="FD1086" s="18"/>
      <c r="FE1086" s="18"/>
      <c r="FF1086" s="18"/>
      <c r="FG1086" s="18"/>
      <c r="FH1086" s="18"/>
      <c r="FI1086" s="18"/>
      <c r="FJ1086" s="18"/>
      <c r="FK1086" s="18"/>
      <c r="FL1086" s="18"/>
    </row>
    <row r="1087" spans="1:168" x14ac:dyDescent="0.15">
      <c r="A1087" s="101"/>
      <c r="B1087" s="3"/>
      <c r="C1087" s="5"/>
      <c r="D1087" s="4"/>
      <c r="E1087" s="5"/>
      <c r="F1087" s="21"/>
      <c r="G1087" s="6"/>
      <c r="H1087" s="5"/>
      <c r="I1087" s="5"/>
      <c r="J1087" s="5"/>
      <c r="K1087" s="5"/>
      <c r="L1087" s="22"/>
      <c r="M1087" s="8"/>
      <c r="N1087" s="5"/>
      <c r="O1087" s="5"/>
      <c r="P1087" s="23"/>
      <c r="Q1087" s="56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  <c r="ES1087" s="18"/>
      <c r="ET1087" s="18"/>
      <c r="EU1087" s="18"/>
      <c r="EV1087" s="18"/>
      <c r="EW1087" s="18"/>
      <c r="EX1087" s="18"/>
      <c r="EY1087" s="18"/>
      <c r="EZ1087" s="18"/>
      <c r="FA1087" s="18"/>
      <c r="FB1087" s="18"/>
      <c r="FC1087" s="18"/>
      <c r="FD1087" s="18"/>
      <c r="FE1087" s="18"/>
      <c r="FF1087" s="18"/>
      <c r="FG1087" s="18"/>
      <c r="FH1087" s="18"/>
      <c r="FI1087" s="18"/>
      <c r="FJ1087" s="18"/>
      <c r="FK1087" s="18"/>
      <c r="FL1087" s="18"/>
    </row>
    <row r="1088" spans="1:168" x14ac:dyDescent="0.15">
      <c r="A1088" s="101"/>
      <c r="B1088" s="3"/>
      <c r="C1088" s="5"/>
      <c r="D1088" s="4"/>
      <c r="E1088" s="5"/>
      <c r="F1088" s="21"/>
      <c r="G1088" s="6"/>
      <c r="H1088" s="5"/>
      <c r="I1088" s="5"/>
      <c r="J1088" s="5"/>
      <c r="K1088" s="5"/>
      <c r="L1088" s="22"/>
      <c r="M1088" s="8"/>
      <c r="N1088" s="5"/>
      <c r="O1088" s="5"/>
      <c r="P1088" s="23"/>
      <c r="Q1088" s="56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  <c r="ES1088" s="18"/>
      <c r="ET1088" s="18"/>
      <c r="EU1088" s="18"/>
      <c r="EV1088" s="18"/>
      <c r="EW1088" s="18"/>
      <c r="EX1088" s="18"/>
      <c r="EY1088" s="18"/>
      <c r="EZ1088" s="18"/>
      <c r="FA1088" s="18"/>
      <c r="FB1088" s="18"/>
      <c r="FC1088" s="18"/>
      <c r="FD1088" s="18"/>
      <c r="FE1088" s="18"/>
      <c r="FF1088" s="18"/>
      <c r="FG1088" s="18"/>
      <c r="FH1088" s="18"/>
      <c r="FI1088" s="18"/>
      <c r="FJ1088" s="18"/>
      <c r="FK1088" s="18"/>
      <c r="FL1088" s="18"/>
    </row>
    <row r="1089" spans="1:168" x14ac:dyDescent="0.15">
      <c r="A1089" s="101"/>
      <c r="B1089" s="3"/>
      <c r="C1089" s="5"/>
      <c r="D1089" s="4"/>
      <c r="E1089" s="5"/>
      <c r="F1089" s="21"/>
      <c r="G1089" s="6"/>
      <c r="H1089" s="5"/>
      <c r="I1089" s="5"/>
      <c r="J1089" s="5"/>
      <c r="K1089" s="5"/>
      <c r="L1089" s="22"/>
      <c r="M1089" s="8"/>
      <c r="N1089" s="5"/>
      <c r="O1089" s="5"/>
      <c r="P1089" s="23"/>
      <c r="Q1089" s="56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  <c r="ES1089" s="18"/>
      <c r="ET1089" s="18"/>
      <c r="EU1089" s="18"/>
      <c r="EV1089" s="18"/>
      <c r="EW1089" s="18"/>
      <c r="EX1089" s="18"/>
      <c r="EY1089" s="18"/>
      <c r="EZ1089" s="18"/>
      <c r="FA1089" s="18"/>
      <c r="FB1089" s="18"/>
      <c r="FC1089" s="18"/>
      <c r="FD1089" s="18"/>
      <c r="FE1089" s="18"/>
      <c r="FF1089" s="18"/>
      <c r="FG1089" s="18"/>
      <c r="FH1089" s="18"/>
      <c r="FI1089" s="18"/>
      <c r="FJ1089" s="18"/>
      <c r="FK1089" s="18"/>
      <c r="FL1089" s="18"/>
    </row>
    <row r="1090" spans="1:168" x14ac:dyDescent="0.15">
      <c r="A1090" s="101"/>
      <c r="B1090" s="3"/>
      <c r="C1090" s="5"/>
      <c r="D1090" s="4"/>
      <c r="E1090" s="5"/>
      <c r="F1090" s="21"/>
      <c r="G1090" s="6"/>
      <c r="H1090" s="5"/>
      <c r="I1090" s="5"/>
      <c r="J1090" s="5"/>
      <c r="K1090" s="5"/>
      <c r="L1090" s="22"/>
      <c r="M1090" s="8"/>
      <c r="N1090" s="5"/>
      <c r="O1090" s="5"/>
      <c r="P1090" s="23"/>
      <c r="Q1090" s="56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  <c r="ES1090" s="18"/>
      <c r="ET1090" s="18"/>
      <c r="EU1090" s="18"/>
      <c r="EV1090" s="18"/>
      <c r="EW1090" s="18"/>
      <c r="EX1090" s="18"/>
      <c r="EY1090" s="18"/>
      <c r="EZ1090" s="18"/>
      <c r="FA1090" s="18"/>
      <c r="FB1090" s="18"/>
      <c r="FC1090" s="18"/>
      <c r="FD1090" s="18"/>
      <c r="FE1090" s="18"/>
      <c r="FF1090" s="18"/>
      <c r="FG1090" s="18"/>
      <c r="FH1090" s="18"/>
      <c r="FI1090" s="18"/>
      <c r="FJ1090" s="18"/>
      <c r="FK1090" s="18"/>
      <c r="FL1090" s="18"/>
    </row>
    <row r="1091" spans="1:168" x14ac:dyDescent="0.15">
      <c r="A1091" s="101"/>
      <c r="B1091" s="3"/>
      <c r="C1091" s="5"/>
      <c r="D1091" s="4"/>
      <c r="E1091" s="5"/>
      <c r="F1091" s="21"/>
      <c r="G1091" s="6"/>
      <c r="H1091" s="5"/>
      <c r="I1091" s="5"/>
      <c r="J1091" s="5"/>
      <c r="K1091" s="5"/>
      <c r="L1091" s="22"/>
      <c r="M1091" s="8"/>
      <c r="N1091" s="5"/>
      <c r="O1091" s="5"/>
      <c r="P1091" s="23"/>
      <c r="Q1091" s="56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  <c r="ES1091" s="18"/>
      <c r="ET1091" s="18"/>
      <c r="EU1091" s="18"/>
      <c r="EV1091" s="18"/>
      <c r="EW1091" s="18"/>
      <c r="EX1091" s="18"/>
      <c r="EY1091" s="18"/>
      <c r="EZ1091" s="18"/>
      <c r="FA1091" s="18"/>
      <c r="FB1091" s="18"/>
      <c r="FC1091" s="18"/>
      <c r="FD1091" s="18"/>
      <c r="FE1091" s="18"/>
      <c r="FF1091" s="18"/>
      <c r="FG1091" s="18"/>
      <c r="FH1091" s="18"/>
      <c r="FI1091" s="18"/>
      <c r="FJ1091" s="18"/>
      <c r="FK1091" s="18"/>
      <c r="FL1091" s="18"/>
    </row>
    <row r="1092" spans="1:168" x14ac:dyDescent="0.15">
      <c r="A1092" s="101"/>
      <c r="B1092" s="3"/>
      <c r="C1092" s="5"/>
      <c r="D1092" s="4"/>
      <c r="E1092" s="5"/>
      <c r="F1092" s="21"/>
      <c r="G1092" s="6"/>
      <c r="H1092" s="5"/>
      <c r="I1092" s="5"/>
      <c r="J1092" s="5"/>
      <c r="K1092" s="5"/>
      <c r="L1092" s="22"/>
      <c r="M1092" s="8"/>
      <c r="N1092" s="5"/>
      <c r="O1092" s="5"/>
      <c r="P1092" s="23"/>
      <c r="Q1092" s="56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  <c r="ES1092" s="18"/>
      <c r="ET1092" s="18"/>
      <c r="EU1092" s="18"/>
      <c r="EV1092" s="18"/>
      <c r="EW1092" s="18"/>
      <c r="EX1092" s="18"/>
      <c r="EY1092" s="18"/>
      <c r="EZ1092" s="18"/>
      <c r="FA1092" s="18"/>
      <c r="FB1092" s="18"/>
      <c r="FC1092" s="18"/>
      <c r="FD1092" s="18"/>
      <c r="FE1092" s="18"/>
      <c r="FF1092" s="18"/>
      <c r="FG1092" s="18"/>
      <c r="FH1092" s="18"/>
      <c r="FI1092" s="18"/>
      <c r="FJ1092" s="18"/>
      <c r="FK1092" s="18"/>
      <c r="FL1092" s="18"/>
    </row>
    <row r="1093" spans="1:168" x14ac:dyDescent="0.15">
      <c r="A1093" s="101"/>
      <c r="B1093" s="3"/>
      <c r="C1093" s="5"/>
      <c r="D1093" s="4"/>
      <c r="E1093" s="5"/>
      <c r="F1093" s="21"/>
      <c r="G1093" s="6"/>
      <c r="H1093" s="5"/>
      <c r="I1093" s="5"/>
      <c r="J1093" s="5"/>
      <c r="K1093" s="5"/>
      <c r="L1093" s="22"/>
      <c r="M1093" s="8"/>
      <c r="N1093" s="5"/>
      <c r="O1093" s="5"/>
      <c r="P1093" s="23"/>
      <c r="Q1093" s="56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  <c r="ES1093" s="18"/>
      <c r="ET1093" s="18"/>
      <c r="EU1093" s="18"/>
      <c r="EV1093" s="18"/>
      <c r="EW1093" s="18"/>
      <c r="EX1093" s="18"/>
      <c r="EY1093" s="18"/>
      <c r="EZ1093" s="18"/>
      <c r="FA1093" s="18"/>
      <c r="FB1093" s="18"/>
      <c r="FC1093" s="18"/>
      <c r="FD1093" s="18"/>
      <c r="FE1093" s="18"/>
      <c r="FF1093" s="18"/>
      <c r="FG1093" s="18"/>
      <c r="FH1093" s="18"/>
      <c r="FI1093" s="18"/>
      <c r="FJ1093" s="18"/>
      <c r="FK1093" s="18"/>
      <c r="FL1093" s="18"/>
    </row>
    <row r="1094" spans="1:168" x14ac:dyDescent="0.15">
      <c r="A1094" s="101"/>
      <c r="B1094" s="3"/>
      <c r="C1094" s="5"/>
      <c r="D1094" s="4"/>
      <c r="E1094" s="5"/>
      <c r="F1094" s="21"/>
      <c r="G1094" s="6"/>
      <c r="H1094" s="5"/>
      <c r="I1094" s="5"/>
      <c r="J1094" s="5"/>
      <c r="K1094" s="5"/>
      <c r="L1094" s="22"/>
      <c r="M1094" s="8"/>
      <c r="N1094" s="5"/>
      <c r="O1094" s="5"/>
      <c r="P1094" s="23"/>
      <c r="Q1094" s="56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  <c r="ES1094" s="18"/>
      <c r="ET1094" s="18"/>
      <c r="EU1094" s="18"/>
      <c r="EV1094" s="18"/>
      <c r="EW1094" s="18"/>
      <c r="EX1094" s="18"/>
      <c r="EY1094" s="18"/>
      <c r="EZ1094" s="18"/>
      <c r="FA1094" s="18"/>
      <c r="FB1094" s="18"/>
      <c r="FC1094" s="18"/>
      <c r="FD1094" s="18"/>
      <c r="FE1094" s="18"/>
      <c r="FF1094" s="18"/>
      <c r="FG1094" s="18"/>
      <c r="FH1094" s="18"/>
      <c r="FI1094" s="18"/>
      <c r="FJ1094" s="18"/>
      <c r="FK1094" s="18"/>
      <c r="FL1094" s="18"/>
    </row>
    <row r="1095" spans="1:168" x14ac:dyDescent="0.15">
      <c r="A1095" s="101"/>
      <c r="B1095" s="3"/>
      <c r="C1095" s="5"/>
      <c r="D1095" s="4"/>
      <c r="E1095" s="5"/>
      <c r="F1095" s="21"/>
      <c r="G1095" s="6"/>
      <c r="H1095" s="5"/>
      <c r="I1095" s="5"/>
      <c r="J1095" s="5"/>
      <c r="K1095" s="5"/>
      <c r="L1095" s="22"/>
      <c r="M1095" s="8"/>
      <c r="N1095" s="5"/>
      <c r="O1095" s="5"/>
      <c r="P1095" s="23"/>
      <c r="Q1095" s="56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  <c r="EW1095" s="18"/>
      <c r="EX1095" s="18"/>
      <c r="EY1095" s="18"/>
      <c r="EZ1095" s="18"/>
      <c r="FA1095" s="18"/>
      <c r="FB1095" s="18"/>
      <c r="FC1095" s="18"/>
      <c r="FD1095" s="18"/>
      <c r="FE1095" s="18"/>
      <c r="FF1095" s="18"/>
      <c r="FG1095" s="18"/>
      <c r="FH1095" s="18"/>
      <c r="FI1095" s="18"/>
      <c r="FJ1095" s="18"/>
      <c r="FK1095" s="18"/>
      <c r="FL1095" s="18"/>
    </row>
    <row r="1096" spans="1:168" x14ac:dyDescent="0.15">
      <c r="A1096" s="101"/>
      <c r="B1096" s="3"/>
      <c r="C1096" s="5"/>
      <c r="D1096" s="4"/>
      <c r="E1096" s="5"/>
      <c r="F1096" s="21"/>
      <c r="G1096" s="6"/>
      <c r="H1096" s="5"/>
      <c r="I1096" s="5"/>
      <c r="J1096" s="5"/>
      <c r="K1096" s="5"/>
      <c r="L1096" s="22"/>
      <c r="M1096" s="8"/>
      <c r="N1096" s="5"/>
      <c r="O1096" s="5"/>
      <c r="P1096" s="23"/>
      <c r="Q1096" s="56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  <c r="EW1096" s="18"/>
      <c r="EX1096" s="18"/>
      <c r="EY1096" s="18"/>
      <c r="EZ1096" s="18"/>
      <c r="FA1096" s="18"/>
      <c r="FB1096" s="18"/>
      <c r="FC1096" s="18"/>
      <c r="FD1096" s="18"/>
      <c r="FE1096" s="18"/>
      <c r="FF1096" s="18"/>
      <c r="FG1096" s="18"/>
      <c r="FH1096" s="18"/>
      <c r="FI1096" s="18"/>
      <c r="FJ1096" s="18"/>
      <c r="FK1096" s="18"/>
      <c r="FL1096" s="18"/>
    </row>
    <row r="1097" spans="1:168" x14ac:dyDescent="0.15">
      <c r="A1097" s="101"/>
      <c r="B1097" s="3"/>
      <c r="C1097" s="5"/>
      <c r="D1097" s="4"/>
      <c r="E1097" s="5"/>
      <c r="F1097" s="21"/>
      <c r="G1097" s="6"/>
      <c r="H1097" s="5"/>
      <c r="I1097" s="5"/>
      <c r="J1097" s="5"/>
      <c r="K1097" s="5"/>
      <c r="L1097" s="22"/>
      <c r="M1097" s="8"/>
      <c r="N1097" s="5"/>
      <c r="O1097" s="5"/>
      <c r="P1097" s="23"/>
      <c r="Q1097" s="56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  <c r="ES1097" s="18"/>
      <c r="ET1097" s="18"/>
      <c r="EU1097" s="18"/>
      <c r="EV1097" s="18"/>
      <c r="EW1097" s="18"/>
      <c r="EX1097" s="18"/>
      <c r="EY1097" s="18"/>
      <c r="EZ1097" s="18"/>
      <c r="FA1097" s="18"/>
      <c r="FB1097" s="18"/>
      <c r="FC1097" s="18"/>
      <c r="FD1097" s="18"/>
      <c r="FE1097" s="18"/>
      <c r="FF1097" s="18"/>
      <c r="FG1097" s="18"/>
      <c r="FH1097" s="18"/>
      <c r="FI1097" s="18"/>
      <c r="FJ1097" s="18"/>
      <c r="FK1097" s="18"/>
      <c r="FL1097" s="18"/>
    </row>
    <row r="1098" spans="1:168" x14ac:dyDescent="0.15">
      <c r="A1098" s="101"/>
      <c r="B1098" s="3"/>
      <c r="C1098" s="5"/>
      <c r="D1098" s="4"/>
      <c r="E1098" s="5"/>
      <c r="F1098" s="21"/>
      <c r="G1098" s="6"/>
      <c r="H1098" s="5"/>
      <c r="I1098" s="5"/>
      <c r="J1098" s="5"/>
      <c r="K1098" s="5"/>
      <c r="L1098" s="22"/>
      <c r="M1098" s="8"/>
      <c r="N1098" s="5"/>
      <c r="O1098" s="5"/>
      <c r="P1098" s="23"/>
      <c r="Q1098" s="56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  <c r="ES1098" s="18"/>
      <c r="ET1098" s="18"/>
      <c r="EU1098" s="18"/>
      <c r="EV1098" s="18"/>
      <c r="EW1098" s="18"/>
      <c r="EX1098" s="18"/>
      <c r="EY1098" s="18"/>
      <c r="EZ1098" s="18"/>
      <c r="FA1098" s="18"/>
      <c r="FB1098" s="18"/>
      <c r="FC1098" s="18"/>
      <c r="FD1098" s="18"/>
      <c r="FE1098" s="18"/>
      <c r="FF1098" s="18"/>
      <c r="FG1098" s="18"/>
      <c r="FH1098" s="18"/>
      <c r="FI1098" s="18"/>
      <c r="FJ1098" s="18"/>
      <c r="FK1098" s="18"/>
      <c r="FL1098" s="18"/>
    </row>
    <row r="1099" spans="1:168" x14ac:dyDescent="0.15">
      <c r="A1099" s="101"/>
      <c r="B1099" s="3"/>
      <c r="C1099" s="5"/>
      <c r="D1099" s="4"/>
      <c r="E1099" s="5"/>
      <c r="F1099" s="21"/>
      <c r="G1099" s="6"/>
      <c r="H1099" s="5"/>
      <c r="I1099" s="5"/>
      <c r="J1099" s="5"/>
      <c r="K1099" s="5"/>
      <c r="L1099" s="22"/>
      <c r="M1099" s="8"/>
      <c r="N1099" s="5"/>
      <c r="O1099" s="5"/>
      <c r="P1099" s="23"/>
      <c r="Q1099" s="56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  <c r="ES1099" s="18"/>
      <c r="ET1099" s="18"/>
      <c r="EU1099" s="18"/>
      <c r="EV1099" s="18"/>
      <c r="EW1099" s="18"/>
      <c r="EX1099" s="18"/>
      <c r="EY1099" s="18"/>
      <c r="EZ1099" s="18"/>
      <c r="FA1099" s="18"/>
      <c r="FB1099" s="18"/>
      <c r="FC1099" s="18"/>
      <c r="FD1099" s="18"/>
      <c r="FE1099" s="18"/>
      <c r="FF1099" s="18"/>
      <c r="FG1099" s="18"/>
      <c r="FH1099" s="18"/>
      <c r="FI1099" s="18"/>
      <c r="FJ1099" s="18"/>
      <c r="FK1099" s="18"/>
      <c r="FL1099" s="18"/>
    </row>
    <row r="1100" spans="1:168" x14ac:dyDescent="0.15">
      <c r="A1100" s="101"/>
      <c r="B1100" s="3"/>
      <c r="C1100" s="5"/>
      <c r="D1100" s="4"/>
      <c r="E1100" s="5"/>
      <c r="F1100" s="21"/>
      <c r="G1100" s="6"/>
      <c r="H1100" s="5"/>
      <c r="I1100" s="5"/>
      <c r="J1100" s="5"/>
      <c r="K1100" s="5"/>
      <c r="L1100" s="22"/>
      <c r="M1100" s="8"/>
      <c r="N1100" s="5"/>
      <c r="O1100" s="5"/>
      <c r="P1100" s="23"/>
      <c r="Q1100" s="56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  <c r="EW1100" s="18"/>
      <c r="EX1100" s="18"/>
      <c r="EY1100" s="18"/>
      <c r="EZ1100" s="18"/>
      <c r="FA1100" s="18"/>
      <c r="FB1100" s="18"/>
      <c r="FC1100" s="18"/>
      <c r="FD1100" s="18"/>
      <c r="FE1100" s="18"/>
      <c r="FF1100" s="18"/>
      <c r="FG1100" s="18"/>
      <c r="FH1100" s="18"/>
      <c r="FI1100" s="18"/>
      <c r="FJ1100" s="18"/>
      <c r="FK1100" s="18"/>
      <c r="FL1100" s="18"/>
    </row>
    <row r="1101" spans="1:168" x14ac:dyDescent="0.15">
      <c r="A1101" s="101"/>
      <c r="B1101" s="3"/>
      <c r="C1101" s="5"/>
      <c r="D1101" s="4"/>
      <c r="E1101" s="5"/>
      <c r="F1101" s="21"/>
      <c r="G1101" s="6"/>
      <c r="H1101" s="5"/>
      <c r="I1101" s="5"/>
      <c r="J1101" s="5"/>
      <c r="K1101" s="5"/>
      <c r="L1101" s="22"/>
      <c r="M1101" s="8"/>
      <c r="N1101" s="5"/>
      <c r="O1101" s="5"/>
      <c r="P1101" s="23"/>
      <c r="Q1101" s="56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  <c r="ES1101" s="18"/>
      <c r="ET1101" s="18"/>
      <c r="EU1101" s="18"/>
      <c r="EV1101" s="18"/>
      <c r="EW1101" s="18"/>
      <c r="EX1101" s="18"/>
      <c r="EY1101" s="18"/>
      <c r="EZ1101" s="18"/>
      <c r="FA1101" s="18"/>
      <c r="FB1101" s="18"/>
      <c r="FC1101" s="18"/>
      <c r="FD1101" s="18"/>
      <c r="FE1101" s="18"/>
      <c r="FF1101" s="18"/>
      <c r="FG1101" s="18"/>
      <c r="FH1101" s="18"/>
      <c r="FI1101" s="18"/>
      <c r="FJ1101" s="18"/>
      <c r="FK1101" s="18"/>
      <c r="FL1101" s="18"/>
    </row>
    <row r="1102" spans="1:168" x14ac:dyDescent="0.15">
      <c r="A1102" s="101"/>
      <c r="B1102" s="3"/>
      <c r="C1102" s="5"/>
      <c r="D1102" s="4"/>
      <c r="E1102" s="5"/>
      <c r="F1102" s="21"/>
      <c r="G1102" s="6"/>
      <c r="H1102" s="5"/>
      <c r="I1102" s="5"/>
      <c r="J1102" s="5"/>
      <c r="K1102" s="5"/>
      <c r="L1102" s="22"/>
      <c r="M1102" s="8"/>
      <c r="N1102" s="5"/>
      <c r="O1102" s="5"/>
      <c r="P1102" s="23"/>
      <c r="Q1102" s="56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  <c r="ES1102" s="18"/>
      <c r="ET1102" s="18"/>
      <c r="EU1102" s="18"/>
      <c r="EV1102" s="18"/>
      <c r="EW1102" s="18"/>
      <c r="EX1102" s="18"/>
      <c r="EY1102" s="18"/>
      <c r="EZ1102" s="18"/>
      <c r="FA1102" s="18"/>
      <c r="FB1102" s="18"/>
      <c r="FC1102" s="18"/>
      <c r="FD1102" s="18"/>
      <c r="FE1102" s="18"/>
      <c r="FF1102" s="18"/>
      <c r="FG1102" s="18"/>
      <c r="FH1102" s="18"/>
      <c r="FI1102" s="18"/>
      <c r="FJ1102" s="18"/>
      <c r="FK1102" s="18"/>
      <c r="FL1102" s="18"/>
    </row>
    <row r="1103" spans="1:168" x14ac:dyDescent="0.15">
      <c r="A1103" s="101"/>
      <c r="B1103" s="3"/>
      <c r="C1103" s="5"/>
      <c r="D1103" s="4"/>
      <c r="E1103" s="5"/>
      <c r="F1103" s="21"/>
      <c r="G1103" s="6"/>
      <c r="H1103" s="5"/>
      <c r="I1103" s="5"/>
      <c r="J1103" s="5"/>
      <c r="K1103" s="5"/>
      <c r="L1103" s="22"/>
      <c r="M1103" s="8"/>
      <c r="N1103" s="5"/>
      <c r="O1103" s="5"/>
      <c r="P1103" s="23"/>
      <c r="Q1103" s="56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  <c r="ES1103" s="18"/>
      <c r="ET1103" s="18"/>
      <c r="EU1103" s="18"/>
      <c r="EV1103" s="18"/>
      <c r="EW1103" s="18"/>
      <c r="EX1103" s="18"/>
      <c r="EY1103" s="18"/>
      <c r="EZ1103" s="18"/>
      <c r="FA1103" s="18"/>
      <c r="FB1103" s="18"/>
      <c r="FC1103" s="18"/>
      <c r="FD1103" s="18"/>
      <c r="FE1103" s="18"/>
      <c r="FF1103" s="18"/>
      <c r="FG1103" s="18"/>
      <c r="FH1103" s="18"/>
      <c r="FI1103" s="18"/>
      <c r="FJ1103" s="18"/>
      <c r="FK1103" s="18"/>
      <c r="FL1103" s="18"/>
    </row>
    <row r="1104" spans="1:168" x14ac:dyDescent="0.15">
      <c r="A1104" s="101"/>
      <c r="B1104" s="3"/>
      <c r="C1104" s="5"/>
      <c r="D1104" s="4"/>
      <c r="E1104" s="5"/>
      <c r="F1104" s="21"/>
      <c r="G1104" s="6"/>
      <c r="H1104" s="5"/>
      <c r="I1104" s="5"/>
      <c r="J1104" s="5"/>
      <c r="K1104" s="5"/>
      <c r="L1104" s="22"/>
      <c r="M1104" s="8"/>
      <c r="N1104" s="5"/>
      <c r="O1104" s="5"/>
      <c r="P1104" s="23"/>
      <c r="Q1104" s="56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  <c r="ES1104" s="18"/>
      <c r="ET1104" s="18"/>
      <c r="EU1104" s="18"/>
      <c r="EV1104" s="18"/>
      <c r="EW1104" s="18"/>
      <c r="EX1104" s="18"/>
      <c r="EY1104" s="18"/>
      <c r="EZ1104" s="18"/>
      <c r="FA1104" s="18"/>
      <c r="FB1104" s="18"/>
      <c r="FC1104" s="18"/>
      <c r="FD1104" s="18"/>
      <c r="FE1104" s="18"/>
      <c r="FF1104" s="18"/>
      <c r="FG1104" s="18"/>
      <c r="FH1104" s="18"/>
      <c r="FI1104" s="18"/>
      <c r="FJ1104" s="18"/>
      <c r="FK1104" s="18"/>
      <c r="FL1104" s="18"/>
    </row>
    <row r="1105" spans="1:171" x14ac:dyDescent="0.15">
      <c r="A1105" s="101"/>
      <c r="B1105" s="3"/>
      <c r="C1105" s="5"/>
      <c r="D1105" s="4"/>
      <c r="E1105" s="5"/>
      <c r="F1105" s="21"/>
      <c r="G1105" s="6"/>
      <c r="H1105" s="5"/>
      <c r="I1105" s="5"/>
      <c r="J1105" s="5"/>
      <c r="K1105" s="5"/>
      <c r="L1105" s="22"/>
      <c r="M1105" s="8"/>
      <c r="N1105" s="5"/>
      <c r="O1105" s="5"/>
      <c r="P1105" s="23"/>
      <c r="Q1105" s="56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  <c r="FC1105" s="18"/>
      <c r="FD1105" s="18"/>
      <c r="FE1105" s="18"/>
      <c r="FF1105" s="18"/>
      <c r="FG1105" s="18"/>
      <c r="FH1105" s="18"/>
      <c r="FI1105" s="18"/>
      <c r="FJ1105" s="18"/>
      <c r="FK1105" s="18"/>
      <c r="FL1105" s="18"/>
    </row>
    <row r="1106" spans="1:171" x14ac:dyDescent="0.15">
      <c r="A1106" s="101"/>
      <c r="B1106" s="3"/>
      <c r="C1106" s="5"/>
      <c r="D1106" s="4"/>
      <c r="E1106" s="5"/>
      <c r="F1106" s="21"/>
      <c r="G1106" s="6"/>
      <c r="H1106" s="5"/>
      <c r="I1106" s="5"/>
      <c r="J1106" s="5"/>
      <c r="K1106" s="5"/>
      <c r="L1106" s="22"/>
      <c r="M1106" s="8"/>
      <c r="N1106" s="5"/>
      <c r="O1106" s="5"/>
      <c r="P1106" s="23"/>
      <c r="Q1106" s="56"/>
      <c r="R1106" s="10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  <c r="BC1106" s="36"/>
      <c r="BD1106" s="36"/>
      <c r="BE1106" s="36"/>
      <c r="BF1106" s="36"/>
      <c r="BG1106" s="36"/>
      <c r="BH1106" s="36"/>
      <c r="BI1106" s="36"/>
      <c r="BJ1106" s="36"/>
      <c r="BK1106" s="36"/>
      <c r="BL1106" s="36"/>
      <c r="BM1106" s="36"/>
      <c r="BN1106" s="36"/>
      <c r="BO1106" s="36"/>
      <c r="BP1106" s="36"/>
      <c r="BQ1106" s="36"/>
      <c r="BR1106" s="36"/>
      <c r="BS1106" s="36"/>
      <c r="BT1106" s="36"/>
      <c r="BU1106" s="36"/>
      <c r="BV1106" s="36"/>
      <c r="BW1106" s="36"/>
      <c r="BX1106" s="36"/>
      <c r="BY1106" s="36"/>
      <c r="BZ1106" s="36"/>
      <c r="CA1106" s="36"/>
      <c r="CB1106" s="36"/>
      <c r="CC1106" s="36"/>
      <c r="CD1106" s="36"/>
      <c r="CE1106" s="36"/>
      <c r="CF1106" s="36"/>
      <c r="CG1106" s="36"/>
      <c r="CH1106" s="36"/>
      <c r="CI1106" s="36"/>
      <c r="CJ1106" s="36"/>
      <c r="CK1106" s="36"/>
      <c r="CL1106" s="36"/>
      <c r="CM1106" s="36"/>
      <c r="CN1106" s="36"/>
      <c r="CO1106" s="36"/>
      <c r="CP1106" s="36"/>
      <c r="CQ1106" s="36"/>
      <c r="CR1106" s="36"/>
      <c r="CS1106" s="36"/>
      <c r="CT1106" s="36"/>
      <c r="CU1106" s="36"/>
      <c r="CV1106" s="36"/>
      <c r="CW1106" s="36"/>
      <c r="CX1106" s="36"/>
      <c r="CY1106" s="36"/>
      <c r="CZ1106" s="36"/>
      <c r="DA1106" s="36"/>
      <c r="DB1106" s="36"/>
      <c r="DC1106" s="36"/>
      <c r="DD1106" s="36"/>
      <c r="DE1106" s="36"/>
      <c r="DF1106" s="36"/>
      <c r="DG1106" s="36"/>
      <c r="DH1106" s="36"/>
      <c r="DI1106" s="36"/>
      <c r="DJ1106" s="36"/>
      <c r="DK1106" s="36"/>
      <c r="DL1106" s="36"/>
      <c r="DM1106" s="36"/>
      <c r="DN1106" s="36"/>
      <c r="DO1106" s="36"/>
      <c r="DP1106" s="36"/>
      <c r="DQ1106" s="36"/>
      <c r="DR1106" s="36"/>
      <c r="DS1106" s="36"/>
      <c r="DT1106" s="36"/>
      <c r="DU1106" s="36"/>
      <c r="DV1106" s="36"/>
      <c r="DW1106" s="36"/>
      <c r="DX1106" s="36"/>
      <c r="DY1106" s="36"/>
      <c r="DZ1106" s="36"/>
      <c r="EA1106" s="36"/>
      <c r="EB1106" s="36"/>
      <c r="EC1106" s="36"/>
      <c r="ED1106" s="36"/>
      <c r="EE1106" s="36"/>
      <c r="EF1106" s="36"/>
      <c r="EG1106" s="36"/>
      <c r="EH1106" s="36"/>
      <c r="EI1106" s="36"/>
      <c r="EJ1106" s="36"/>
      <c r="EK1106" s="36"/>
      <c r="EL1106" s="36"/>
      <c r="EM1106" s="36"/>
      <c r="EN1106" s="36"/>
      <c r="EO1106" s="36"/>
      <c r="EP1106" s="36"/>
      <c r="EQ1106" s="36"/>
      <c r="ER1106" s="36"/>
      <c r="ES1106" s="36"/>
      <c r="ET1106" s="36"/>
      <c r="EU1106" s="36"/>
      <c r="EV1106" s="36"/>
      <c r="EW1106" s="36"/>
      <c r="EX1106" s="36"/>
      <c r="EY1106" s="36"/>
      <c r="EZ1106" s="36"/>
      <c r="FA1106" s="36"/>
      <c r="FB1106" s="36"/>
      <c r="FC1106" s="36"/>
      <c r="FD1106" s="36"/>
      <c r="FE1106" s="36"/>
      <c r="FF1106" s="36"/>
      <c r="FG1106" s="36"/>
      <c r="FH1106" s="36"/>
      <c r="FI1106" s="36"/>
      <c r="FJ1106" s="36"/>
      <c r="FK1106" s="36"/>
      <c r="FL1106" s="36"/>
      <c r="FM1106" s="36"/>
      <c r="FN1106" s="36"/>
      <c r="FO1106" s="36"/>
    </row>
    <row r="1107" spans="1:171" x14ac:dyDescent="0.15">
      <c r="A1107" s="101"/>
      <c r="B1107" s="3"/>
      <c r="C1107" s="5"/>
      <c r="D1107" s="4"/>
      <c r="E1107" s="5"/>
      <c r="F1107" s="21"/>
      <c r="G1107" s="6"/>
      <c r="H1107" s="5"/>
      <c r="I1107" s="5"/>
      <c r="J1107" s="5"/>
      <c r="K1107" s="5"/>
      <c r="L1107" s="22"/>
      <c r="M1107" s="8"/>
      <c r="N1107" s="5"/>
      <c r="O1107" s="5"/>
      <c r="P1107" s="23"/>
      <c r="Q1107" s="2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</row>
    <row r="1108" spans="1:171" x14ac:dyDescent="0.15">
      <c r="A1108" s="101"/>
      <c r="B1108" s="3"/>
      <c r="C1108" s="5"/>
      <c r="D1108" s="4"/>
      <c r="E1108" s="5"/>
      <c r="F1108" s="21"/>
      <c r="G1108" s="6"/>
      <c r="H1108" s="5"/>
      <c r="I1108" s="5"/>
      <c r="J1108" s="5"/>
      <c r="K1108" s="5"/>
      <c r="L1108" s="22"/>
      <c r="M1108" s="8"/>
      <c r="N1108" s="5"/>
      <c r="O1108" s="5"/>
      <c r="P1108" s="23"/>
      <c r="Q1108" s="2"/>
      <c r="R1108" s="10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  <c r="EQ1108" s="36"/>
      <c r="ER1108" s="36"/>
      <c r="ES1108" s="36"/>
      <c r="ET1108" s="36"/>
      <c r="EU1108" s="36"/>
      <c r="EV1108" s="36"/>
      <c r="EW1108" s="36"/>
      <c r="EX1108" s="36"/>
      <c r="EY1108" s="36"/>
      <c r="EZ1108" s="36"/>
      <c r="FA1108" s="36"/>
      <c r="FB1108" s="36"/>
      <c r="FC1108" s="36"/>
      <c r="FD1108" s="36"/>
      <c r="FE1108" s="36"/>
      <c r="FF1108" s="36"/>
      <c r="FG1108" s="36"/>
      <c r="FH1108" s="36"/>
      <c r="FI1108" s="36"/>
      <c r="FJ1108" s="36"/>
      <c r="FK1108" s="36"/>
      <c r="FL1108" s="36"/>
      <c r="FM1108" s="36"/>
      <c r="FN1108" s="36"/>
      <c r="FO1108" s="36"/>
    </row>
    <row r="1109" spans="1:171" x14ac:dyDescent="0.15">
      <c r="A1109" s="101"/>
      <c r="B1109" s="3"/>
      <c r="C1109" s="5"/>
      <c r="D1109" s="4"/>
      <c r="E1109" s="5"/>
      <c r="F1109" s="21"/>
      <c r="G1109" s="6"/>
      <c r="H1109" s="5"/>
      <c r="I1109" s="5"/>
      <c r="J1109" s="5"/>
      <c r="K1109" s="5"/>
      <c r="L1109" s="22"/>
      <c r="M1109" s="8"/>
      <c r="N1109" s="5"/>
      <c r="O1109" s="5"/>
      <c r="P1109" s="23"/>
      <c r="Q1109" s="2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  <c r="ES1109" s="18"/>
      <c r="ET1109" s="18"/>
      <c r="EU1109" s="18"/>
      <c r="EV1109" s="18"/>
      <c r="EW1109" s="18"/>
      <c r="EX1109" s="18"/>
      <c r="EY1109" s="18"/>
      <c r="EZ1109" s="18"/>
      <c r="FA1109" s="18"/>
      <c r="FB1109" s="18"/>
      <c r="FC1109" s="18"/>
      <c r="FD1109" s="18"/>
      <c r="FE1109" s="18"/>
      <c r="FF1109" s="18"/>
      <c r="FG1109" s="18"/>
      <c r="FH1109" s="18"/>
      <c r="FI1109" s="18"/>
      <c r="FJ1109" s="18"/>
      <c r="FK1109" s="18"/>
      <c r="FL1109" s="18"/>
    </row>
    <row r="1110" spans="1:171" x14ac:dyDescent="0.15">
      <c r="A1110" s="101"/>
      <c r="B1110" s="3"/>
      <c r="C1110" s="5"/>
      <c r="D1110" s="4"/>
      <c r="E1110" s="5"/>
      <c r="F1110" s="21"/>
      <c r="G1110" s="6"/>
      <c r="H1110" s="5"/>
      <c r="I1110" s="5"/>
      <c r="J1110" s="5"/>
      <c r="K1110" s="5"/>
      <c r="L1110" s="22"/>
      <c r="M1110" s="8"/>
      <c r="N1110" s="5"/>
      <c r="O1110" s="5"/>
      <c r="P1110" s="23"/>
      <c r="Q1110" s="2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  <c r="ES1110" s="18"/>
      <c r="ET1110" s="18"/>
      <c r="EU1110" s="18"/>
      <c r="EV1110" s="18"/>
      <c r="EW1110" s="18"/>
      <c r="EX1110" s="18"/>
      <c r="EY1110" s="18"/>
      <c r="EZ1110" s="18"/>
      <c r="FA1110" s="18"/>
      <c r="FB1110" s="18"/>
      <c r="FC1110" s="18"/>
      <c r="FD1110" s="18"/>
      <c r="FE1110" s="18"/>
      <c r="FF1110" s="18"/>
      <c r="FG1110" s="18"/>
      <c r="FH1110" s="18"/>
      <c r="FI1110" s="18"/>
      <c r="FJ1110" s="18"/>
      <c r="FK1110" s="18"/>
      <c r="FL1110" s="18"/>
    </row>
    <row r="1111" spans="1:171" x14ac:dyDescent="0.15">
      <c r="A1111" s="101"/>
      <c r="B1111" s="3"/>
      <c r="C1111" s="5"/>
      <c r="D1111" s="4"/>
      <c r="E1111" s="5"/>
      <c r="F1111" s="21"/>
      <c r="G1111" s="6"/>
      <c r="H1111" s="5"/>
      <c r="I1111" s="5"/>
      <c r="J1111" s="5"/>
      <c r="K1111" s="5"/>
      <c r="L1111" s="22"/>
      <c r="M1111" s="8"/>
      <c r="N1111" s="5"/>
      <c r="O1111" s="5"/>
      <c r="P1111" s="23"/>
      <c r="Q1111" s="2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  <c r="ES1111" s="18"/>
      <c r="ET1111" s="18"/>
      <c r="EU1111" s="18"/>
      <c r="EV1111" s="18"/>
      <c r="EW1111" s="18"/>
      <c r="EX1111" s="18"/>
      <c r="EY1111" s="18"/>
      <c r="EZ1111" s="18"/>
      <c r="FA1111" s="18"/>
      <c r="FB1111" s="18"/>
      <c r="FC1111" s="18"/>
      <c r="FD1111" s="18"/>
      <c r="FE1111" s="18"/>
      <c r="FF1111" s="18"/>
      <c r="FG1111" s="18"/>
      <c r="FH1111" s="18"/>
      <c r="FI1111" s="18"/>
      <c r="FJ1111" s="18"/>
      <c r="FK1111" s="18"/>
      <c r="FL1111" s="18"/>
    </row>
    <row r="1112" spans="1:171" x14ac:dyDescent="0.15">
      <c r="A1112" s="101"/>
      <c r="B1112" s="3"/>
      <c r="C1112" s="5"/>
      <c r="D1112" s="4"/>
      <c r="E1112" s="5"/>
      <c r="F1112" s="21"/>
      <c r="G1112" s="6"/>
      <c r="H1112" s="5"/>
      <c r="I1112" s="5"/>
      <c r="J1112" s="5"/>
      <c r="K1112" s="5"/>
      <c r="L1112" s="22"/>
      <c r="M1112" s="8"/>
      <c r="N1112" s="5"/>
      <c r="O1112" s="5"/>
      <c r="P1112" s="23"/>
      <c r="Q1112" s="2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  <c r="ES1112" s="18"/>
      <c r="ET1112" s="18"/>
      <c r="EU1112" s="18"/>
      <c r="EV1112" s="18"/>
      <c r="EW1112" s="18"/>
      <c r="EX1112" s="18"/>
      <c r="EY1112" s="18"/>
      <c r="EZ1112" s="18"/>
      <c r="FA1112" s="18"/>
      <c r="FB1112" s="18"/>
      <c r="FC1112" s="18"/>
      <c r="FD1112" s="18"/>
      <c r="FE1112" s="18"/>
      <c r="FF1112" s="18"/>
      <c r="FG1112" s="18"/>
      <c r="FH1112" s="18"/>
      <c r="FI1112" s="18"/>
      <c r="FJ1112" s="18"/>
      <c r="FK1112" s="18"/>
      <c r="FL1112" s="18"/>
    </row>
    <row r="1113" spans="1:171" x14ac:dyDescent="0.15">
      <c r="A1113" s="101"/>
      <c r="B1113" s="3"/>
      <c r="C1113" s="5"/>
      <c r="D1113" s="4"/>
      <c r="E1113" s="5"/>
      <c r="F1113" s="21"/>
      <c r="G1113" s="6"/>
      <c r="H1113" s="5"/>
      <c r="I1113" s="5"/>
      <c r="J1113" s="5"/>
      <c r="K1113" s="5"/>
      <c r="L1113" s="22"/>
      <c r="M1113" s="8"/>
      <c r="N1113" s="5"/>
      <c r="O1113" s="5"/>
      <c r="P1113" s="23"/>
      <c r="Q1113" s="2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  <c r="EW1113" s="18"/>
      <c r="EX1113" s="18"/>
      <c r="EY1113" s="18"/>
      <c r="EZ1113" s="18"/>
      <c r="FA1113" s="18"/>
      <c r="FB1113" s="18"/>
      <c r="FC1113" s="18"/>
      <c r="FD1113" s="18"/>
      <c r="FE1113" s="18"/>
      <c r="FF1113" s="18"/>
      <c r="FG1113" s="18"/>
      <c r="FH1113" s="18"/>
      <c r="FI1113" s="18"/>
      <c r="FJ1113" s="18"/>
      <c r="FK1113" s="18"/>
      <c r="FL1113" s="18"/>
    </row>
    <row r="1114" spans="1:171" x14ac:dyDescent="0.15">
      <c r="A1114" s="101"/>
      <c r="B1114" s="3"/>
      <c r="C1114" s="5"/>
      <c r="D1114" s="4"/>
      <c r="E1114" s="5"/>
      <c r="F1114" s="21"/>
      <c r="G1114" s="6"/>
      <c r="H1114" s="5"/>
      <c r="I1114" s="5"/>
      <c r="J1114" s="5"/>
      <c r="K1114" s="5"/>
      <c r="L1114" s="22"/>
      <c r="M1114" s="8"/>
      <c r="N1114" s="5"/>
      <c r="O1114" s="5"/>
      <c r="P1114" s="23"/>
      <c r="Q1114" s="2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  <c r="ES1114" s="18"/>
      <c r="ET1114" s="18"/>
      <c r="EU1114" s="18"/>
      <c r="EV1114" s="18"/>
      <c r="EW1114" s="18"/>
      <c r="EX1114" s="18"/>
      <c r="EY1114" s="18"/>
      <c r="EZ1114" s="18"/>
      <c r="FA1114" s="18"/>
      <c r="FB1114" s="18"/>
      <c r="FC1114" s="18"/>
      <c r="FD1114" s="18"/>
      <c r="FE1114" s="18"/>
      <c r="FF1114" s="18"/>
      <c r="FG1114" s="18"/>
      <c r="FH1114" s="18"/>
      <c r="FI1114" s="18"/>
      <c r="FJ1114" s="18"/>
      <c r="FK1114" s="18"/>
      <c r="FL1114" s="18"/>
    </row>
    <row r="1115" spans="1:171" x14ac:dyDescent="0.15">
      <c r="A1115" s="101"/>
      <c r="B1115" s="3"/>
      <c r="C1115" s="5"/>
      <c r="D1115" s="4"/>
      <c r="E1115" s="5"/>
      <c r="F1115" s="21"/>
      <c r="G1115" s="6"/>
      <c r="H1115" s="5"/>
      <c r="I1115" s="5"/>
      <c r="J1115" s="5"/>
      <c r="K1115" s="5"/>
      <c r="L1115" s="22"/>
      <c r="M1115" s="8"/>
      <c r="N1115" s="5"/>
      <c r="O1115" s="5"/>
      <c r="P1115" s="23"/>
      <c r="Q1115" s="2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  <c r="ES1115" s="18"/>
      <c r="ET1115" s="18"/>
      <c r="EU1115" s="18"/>
      <c r="EV1115" s="18"/>
      <c r="EW1115" s="18"/>
      <c r="EX1115" s="18"/>
      <c r="EY1115" s="18"/>
      <c r="EZ1115" s="18"/>
      <c r="FA1115" s="18"/>
      <c r="FB1115" s="18"/>
      <c r="FC1115" s="18"/>
      <c r="FD1115" s="18"/>
      <c r="FE1115" s="18"/>
      <c r="FF1115" s="18"/>
      <c r="FG1115" s="18"/>
      <c r="FH1115" s="18"/>
      <c r="FI1115" s="18"/>
      <c r="FJ1115" s="18"/>
      <c r="FK1115" s="18"/>
      <c r="FL1115" s="18"/>
    </row>
    <row r="1116" spans="1:171" x14ac:dyDescent="0.15">
      <c r="A1116" s="101"/>
      <c r="B1116" s="3"/>
      <c r="C1116" s="5"/>
      <c r="D1116" s="4"/>
      <c r="E1116" s="5"/>
      <c r="F1116" s="21"/>
      <c r="G1116" s="6"/>
      <c r="H1116" s="5"/>
      <c r="I1116" s="5"/>
      <c r="J1116" s="5"/>
      <c r="K1116" s="5"/>
      <c r="L1116" s="22"/>
      <c r="M1116" s="8"/>
      <c r="N1116" s="5"/>
      <c r="O1116" s="5"/>
      <c r="P1116" s="23"/>
      <c r="Q1116" s="2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  <c r="ES1116" s="18"/>
      <c r="ET1116" s="18"/>
      <c r="EU1116" s="18"/>
      <c r="EV1116" s="18"/>
      <c r="EW1116" s="18"/>
      <c r="EX1116" s="18"/>
      <c r="EY1116" s="18"/>
      <c r="EZ1116" s="18"/>
      <c r="FA1116" s="18"/>
      <c r="FB1116" s="18"/>
      <c r="FC1116" s="18"/>
      <c r="FD1116" s="18"/>
      <c r="FE1116" s="18"/>
      <c r="FF1116" s="18"/>
      <c r="FG1116" s="18"/>
      <c r="FH1116" s="18"/>
      <c r="FI1116" s="18"/>
      <c r="FJ1116" s="18"/>
      <c r="FK1116" s="18"/>
      <c r="FL1116" s="18"/>
    </row>
    <row r="1117" spans="1:171" x14ac:dyDescent="0.15">
      <c r="A1117" s="101"/>
      <c r="B1117" s="3"/>
      <c r="C1117" s="5"/>
      <c r="D1117" s="4"/>
      <c r="E1117" s="5"/>
      <c r="F1117" s="21"/>
      <c r="G1117" s="6"/>
      <c r="H1117" s="5"/>
      <c r="I1117" s="5"/>
      <c r="J1117" s="5"/>
      <c r="K1117" s="5"/>
      <c r="L1117" s="22"/>
      <c r="M1117" s="8"/>
      <c r="N1117" s="5"/>
      <c r="O1117" s="5"/>
      <c r="P1117" s="23"/>
      <c r="Q1117" s="2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  <c r="ES1117" s="18"/>
      <c r="ET1117" s="18"/>
      <c r="EU1117" s="18"/>
      <c r="EV1117" s="18"/>
      <c r="EW1117" s="18"/>
      <c r="EX1117" s="18"/>
      <c r="EY1117" s="18"/>
      <c r="EZ1117" s="18"/>
      <c r="FA1117" s="18"/>
      <c r="FB1117" s="18"/>
      <c r="FC1117" s="18"/>
      <c r="FD1117" s="18"/>
      <c r="FE1117" s="18"/>
      <c r="FF1117" s="18"/>
      <c r="FG1117" s="18"/>
      <c r="FH1117" s="18"/>
      <c r="FI1117" s="18"/>
      <c r="FJ1117" s="18"/>
      <c r="FK1117" s="18"/>
      <c r="FL1117" s="18"/>
    </row>
    <row r="1118" spans="1:171" x14ac:dyDescent="0.15">
      <c r="A1118" s="101"/>
      <c r="B1118" s="3"/>
      <c r="C1118" s="5"/>
      <c r="D1118" s="4"/>
      <c r="E1118" s="5"/>
      <c r="F1118" s="21"/>
      <c r="G1118" s="6"/>
      <c r="H1118" s="5"/>
      <c r="I1118" s="5"/>
      <c r="J1118" s="5"/>
      <c r="K1118" s="5"/>
      <c r="L1118" s="22"/>
      <c r="M1118" s="8"/>
      <c r="N1118" s="5"/>
      <c r="O1118" s="5"/>
      <c r="P1118" s="23"/>
      <c r="Q1118" s="2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  <c r="ES1118" s="18"/>
      <c r="ET1118" s="18"/>
      <c r="EU1118" s="18"/>
      <c r="EV1118" s="18"/>
      <c r="EW1118" s="18"/>
      <c r="EX1118" s="18"/>
      <c r="EY1118" s="18"/>
      <c r="EZ1118" s="18"/>
      <c r="FA1118" s="18"/>
      <c r="FB1118" s="18"/>
      <c r="FC1118" s="18"/>
      <c r="FD1118" s="18"/>
      <c r="FE1118" s="18"/>
      <c r="FF1118" s="18"/>
      <c r="FG1118" s="18"/>
      <c r="FH1118" s="18"/>
      <c r="FI1118" s="18"/>
      <c r="FJ1118" s="18"/>
      <c r="FK1118" s="18"/>
      <c r="FL1118" s="18"/>
    </row>
    <row r="1119" spans="1:171" x14ac:dyDescent="0.15">
      <c r="A1119" s="101"/>
      <c r="B1119" s="3"/>
      <c r="C1119" s="5"/>
      <c r="D1119" s="4"/>
      <c r="E1119" s="5"/>
      <c r="F1119" s="21"/>
      <c r="G1119" s="6"/>
      <c r="H1119" s="5"/>
      <c r="I1119" s="5"/>
      <c r="J1119" s="5"/>
      <c r="K1119" s="5"/>
      <c r="L1119" s="22"/>
      <c r="M1119" s="8"/>
      <c r="N1119" s="5"/>
      <c r="O1119" s="5"/>
      <c r="P1119" s="23"/>
      <c r="Q1119" s="2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  <c r="ES1119" s="18"/>
      <c r="ET1119" s="18"/>
      <c r="EU1119" s="18"/>
      <c r="EV1119" s="18"/>
      <c r="EW1119" s="18"/>
      <c r="EX1119" s="18"/>
      <c r="EY1119" s="18"/>
      <c r="EZ1119" s="18"/>
      <c r="FA1119" s="18"/>
      <c r="FB1119" s="18"/>
      <c r="FC1119" s="18"/>
      <c r="FD1119" s="18"/>
      <c r="FE1119" s="18"/>
      <c r="FF1119" s="18"/>
      <c r="FG1119" s="18"/>
      <c r="FH1119" s="18"/>
      <c r="FI1119" s="18"/>
      <c r="FJ1119" s="18"/>
      <c r="FK1119" s="18"/>
      <c r="FL1119" s="18"/>
    </row>
    <row r="1120" spans="1:171" x14ac:dyDescent="0.15">
      <c r="A1120" s="101"/>
      <c r="B1120" s="3"/>
      <c r="C1120" s="5"/>
      <c r="D1120" s="4"/>
      <c r="E1120" s="5"/>
      <c r="F1120" s="21"/>
      <c r="G1120" s="6"/>
      <c r="H1120" s="5"/>
      <c r="I1120" s="5"/>
      <c r="J1120" s="5"/>
      <c r="K1120" s="5"/>
      <c r="L1120" s="22"/>
      <c r="M1120" s="8"/>
      <c r="N1120" s="5"/>
      <c r="O1120" s="5"/>
      <c r="P1120" s="23"/>
      <c r="Q1120" s="2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  <c r="ES1120" s="18"/>
      <c r="ET1120" s="18"/>
      <c r="EU1120" s="18"/>
      <c r="EV1120" s="18"/>
      <c r="EW1120" s="18"/>
      <c r="EX1120" s="18"/>
      <c r="EY1120" s="18"/>
      <c r="EZ1120" s="18"/>
      <c r="FA1120" s="18"/>
      <c r="FB1120" s="18"/>
      <c r="FC1120" s="18"/>
      <c r="FD1120" s="18"/>
      <c r="FE1120" s="18"/>
      <c r="FF1120" s="18"/>
      <c r="FG1120" s="18"/>
      <c r="FH1120" s="18"/>
      <c r="FI1120" s="18"/>
      <c r="FJ1120" s="18"/>
      <c r="FK1120" s="18"/>
      <c r="FL1120" s="18"/>
    </row>
    <row r="1121" spans="1:168" x14ac:dyDescent="0.15">
      <c r="A1121" s="101"/>
      <c r="B1121" s="3"/>
      <c r="C1121" s="5"/>
      <c r="D1121" s="4"/>
      <c r="E1121" s="5"/>
      <c r="F1121" s="21"/>
      <c r="G1121" s="6"/>
      <c r="H1121" s="5"/>
      <c r="I1121" s="5"/>
      <c r="J1121" s="5"/>
      <c r="K1121" s="5"/>
      <c r="L1121" s="22"/>
      <c r="M1121" s="8"/>
      <c r="N1121" s="5"/>
      <c r="O1121" s="5"/>
      <c r="P1121" s="23"/>
      <c r="Q1121" s="2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  <c r="ES1121" s="18"/>
      <c r="ET1121" s="18"/>
      <c r="EU1121" s="18"/>
      <c r="EV1121" s="18"/>
      <c r="EW1121" s="18"/>
      <c r="EX1121" s="18"/>
      <c r="EY1121" s="18"/>
      <c r="EZ1121" s="18"/>
      <c r="FA1121" s="18"/>
      <c r="FB1121" s="18"/>
      <c r="FC1121" s="18"/>
      <c r="FD1121" s="18"/>
      <c r="FE1121" s="18"/>
      <c r="FF1121" s="18"/>
      <c r="FG1121" s="18"/>
      <c r="FH1121" s="18"/>
      <c r="FI1121" s="18"/>
      <c r="FJ1121" s="18"/>
      <c r="FK1121" s="18"/>
      <c r="FL1121" s="18"/>
    </row>
    <row r="1122" spans="1:168" x14ac:dyDescent="0.15">
      <c r="A1122" s="101"/>
      <c r="B1122" s="3"/>
      <c r="C1122" s="5"/>
      <c r="D1122" s="4"/>
      <c r="E1122" s="5"/>
      <c r="F1122" s="21"/>
      <c r="G1122" s="6"/>
      <c r="H1122" s="5"/>
      <c r="I1122" s="5"/>
      <c r="J1122" s="5"/>
      <c r="K1122" s="5"/>
      <c r="L1122" s="22"/>
      <c r="M1122" s="8"/>
      <c r="N1122" s="5"/>
      <c r="O1122" s="5"/>
      <c r="P1122" s="23"/>
      <c r="Q1122" s="2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  <c r="ES1122" s="18"/>
      <c r="ET1122" s="18"/>
      <c r="EU1122" s="18"/>
      <c r="EV1122" s="18"/>
      <c r="EW1122" s="18"/>
      <c r="EX1122" s="18"/>
      <c r="EY1122" s="18"/>
      <c r="EZ1122" s="18"/>
      <c r="FA1122" s="18"/>
      <c r="FB1122" s="18"/>
      <c r="FC1122" s="18"/>
      <c r="FD1122" s="18"/>
      <c r="FE1122" s="18"/>
      <c r="FF1122" s="18"/>
      <c r="FG1122" s="18"/>
      <c r="FH1122" s="18"/>
      <c r="FI1122" s="18"/>
      <c r="FJ1122" s="18"/>
      <c r="FK1122" s="18"/>
      <c r="FL1122" s="18"/>
    </row>
    <row r="1123" spans="1:168" x14ac:dyDescent="0.15">
      <c r="A1123" s="101"/>
      <c r="B1123" s="3"/>
      <c r="C1123" s="5"/>
      <c r="D1123" s="4"/>
      <c r="E1123" s="5"/>
      <c r="F1123" s="21"/>
      <c r="G1123" s="6"/>
      <c r="H1123" s="5"/>
      <c r="I1123" s="5"/>
      <c r="J1123" s="5"/>
      <c r="K1123" s="5"/>
      <c r="L1123" s="22"/>
      <c r="M1123" s="8"/>
      <c r="N1123" s="5"/>
      <c r="O1123" s="5"/>
      <c r="P1123" s="23"/>
      <c r="Q1123" s="2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  <c r="ES1123" s="18"/>
      <c r="ET1123" s="18"/>
      <c r="EU1123" s="18"/>
      <c r="EV1123" s="18"/>
      <c r="EW1123" s="18"/>
      <c r="EX1123" s="18"/>
      <c r="EY1123" s="18"/>
      <c r="EZ1123" s="18"/>
      <c r="FA1123" s="18"/>
      <c r="FB1123" s="18"/>
      <c r="FC1123" s="18"/>
      <c r="FD1123" s="18"/>
      <c r="FE1123" s="18"/>
      <c r="FF1123" s="18"/>
      <c r="FG1123" s="18"/>
      <c r="FH1123" s="18"/>
      <c r="FI1123" s="18"/>
      <c r="FJ1123" s="18"/>
      <c r="FK1123" s="18"/>
      <c r="FL1123" s="18"/>
    </row>
    <row r="1124" spans="1:168" x14ac:dyDescent="0.15">
      <c r="A1124" s="101"/>
      <c r="B1124" s="3"/>
      <c r="C1124" s="5"/>
      <c r="D1124" s="4"/>
      <c r="E1124" s="5"/>
      <c r="F1124" s="21"/>
      <c r="G1124" s="6"/>
      <c r="H1124" s="5"/>
      <c r="I1124" s="5"/>
      <c r="J1124" s="5"/>
      <c r="K1124" s="5"/>
      <c r="L1124" s="22"/>
      <c r="M1124" s="8"/>
      <c r="N1124" s="5"/>
      <c r="O1124" s="5"/>
      <c r="P1124" s="23"/>
      <c r="Q1124" s="2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  <c r="FC1124" s="18"/>
      <c r="FD1124" s="18"/>
      <c r="FE1124" s="18"/>
      <c r="FF1124" s="18"/>
      <c r="FG1124" s="18"/>
      <c r="FH1124" s="18"/>
      <c r="FI1124" s="18"/>
      <c r="FJ1124" s="18"/>
      <c r="FK1124" s="18"/>
      <c r="FL1124" s="18"/>
    </row>
    <row r="1125" spans="1:168" x14ac:dyDescent="0.15">
      <c r="A1125" s="101"/>
      <c r="B1125" s="3"/>
      <c r="C1125" s="5"/>
      <c r="D1125" s="4"/>
      <c r="E1125" s="5"/>
      <c r="F1125" s="21"/>
      <c r="G1125" s="6"/>
      <c r="H1125" s="5"/>
      <c r="I1125" s="5"/>
      <c r="J1125" s="5"/>
      <c r="K1125" s="5"/>
      <c r="L1125" s="22"/>
      <c r="M1125" s="8"/>
      <c r="N1125" s="5"/>
      <c r="O1125" s="5"/>
      <c r="P1125" s="23"/>
      <c r="Q1125" s="2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  <c r="ES1125" s="18"/>
      <c r="ET1125" s="18"/>
      <c r="EU1125" s="18"/>
      <c r="EV1125" s="18"/>
      <c r="EW1125" s="18"/>
      <c r="EX1125" s="18"/>
      <c r="EY1125" s="18"/>
      <c r="EZ1125" s="18"/>
      <c r="FA1125" s="18"/>
      <c r="FB1125" s="18"/>
      <c r="FC1125" s="18"/>
      <c r="FD1125" s="18"/>
      <c r="FE1125" s="18"/>
      <c r="FF1125" s="18"/>
      <c r="FG1125" s="18"/>
      <c r="FH1125" s="18"/>
      <c r="FI1125" s="18"/>
      <c r="FJ1125" s="18"/>
      <c r="FK1125" s="18"/>
      <c r="FL1125" s="18"/>
    </row>
    <row r="1126" spans="1:168" x14ac:dyDescent="0.15">
      <c r="A1126" s="101"/>
      <c r="B1126" s="3"/>
      <c r="C1126" s="5"/>
      <c r="D1126" s="4"/>
      <c r="E1126" s="5"/>
      <c r="F1126" s="21"/>
      <c r="G1126" s="6"/>
      <c r="H1126" s="5"/>
      <c r="I1126" s="5"/>
      <c r="J1126" s="5"/>
      <c r="K1126" s="5"/>
      <c r="L1126" s="22"/>
      <c r="M1126" s="8"/>
      <c r="N1126" s="5"/>
      <c r="O1126" s="5"/>
      <c r="P1126" s="23"/>
      <c r="Q1126" s="2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  <c r="ES1126" s="18"/>
      <c r="ET1126" s="18"/>
      <c r="EU1126" s="18"/>
      <c r="EV1126" s="18"/>
      <c r="EW1126" s="18"/>
      <c r="EX1126" s="18"/>
      <c r="EY1126" s="18"/>
      <c r="EZ1126" s="18"/>
      <c r="FA1126" s="18"/>
      <c r="FB1126" s="18"/>
      <c r="FC1126" s="18"/>
      <c r="FD1126" s="18"/>
      <c r="FE1126" s="18"/>
      <c r="FF1126" s="18"/>
      <c r="FG1126" s="18"/>
      <c r="FH1126" s="18"/>
      <c r="FI1126" s="18"/>
      <c r="FJ1126" s="18"/>
      <c r="FK1126" s="18"/>
      <c r="FL1126" s="18"/>
    </row>
    <row r="1127" spans="1:168" x14ac:dyDescent="0.15">
      <c r="A1127" s="101"/>
      <c r="B1127" s="3"/>
      <c r="C1127" s="5"/>
      <c r="D1127" s="4"/>
      <c r="E1127" s="5"/>
      <c r="F1127" s="21"/>
      <c r="G1127" s="6"/>
      <c r="H1127" s="5"/>
      <c r="I1127" s="5"/>
      <c r="J1127" s="5"/>
      <c r="K1127" s="5"/>
      <c r="L1127" s="22"/>
      <c r="M1127" s="8"/>
      <c r="N1127" s="5"/>
      <c r="O1127" s="5"/>
      <c r="P1127" s="23"/>
      <c r="Q1127" s="2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  <c r="ES1127" s="18"/>
      <c r="ET1127" s="18"/>
      <c r="EU1127" s="18"/>
      <c r="EV1127" s="18"/>
      <c r="EW1127" s="18"/>
      <c r="EX1127" s="18"/>
      <c r="EY1127" s="18"/>
      <c r="EZ1127" s="18"/>
      <c r="FA1127" s="18"/>
      <c r="FB1127" s="18"/>
      <c r="FC1127" s="18"/>
      <c r="FD1127" s="18"/>
      <c r="FE1127" s="18"/>
      <c r="FF1127" s="18"/>
      <c r="FG1127" s="18"/>
      <c r="FH1127" s="18"/>
      <c r="FI1127" s="18"/>
      <c r="FJ1127" s="18"/>
      <c r="FK1127" s="18"/>
      <c r="FL1127" s="18"/>
    </row>
    <row r="1128" spans="1:168" x14ac:dyDescent="0.15">
      <c r="A1128" s="101"/>
      <c r="B1128" s="3"/>
      <c r="C1128" s="5"/>
      <c r="D1128" s="4"/>
      <c r="E1128" s="5"/>
      <c r="F1128" s="21"/>
      <c r="G1128" s="6"/>
      <c r="H1128" s="5"/>
      <c r="I1128" s="5"/>
      <c r="J1128" s="5"/>
      <c r="K1128" s="5"/>
      <c r="L1128" s="22"/>
      <c r="M1128" s="8"/>
      <c r="N1128" s="5"/>
      <c r="O1128" s="5"/>
      <c r="P1128" s="23"/>
      <c r="Q1128" s="2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  <c r="ES1128" s="18"/>
      <c r="ET1128" s="18"/>
      <c r="EU1128" s="18"/>
      <c r="EV1128" s="18"/>
      <c r="EW1128" s="18"/>
      <c r="EX1128" s="18"/>
      <c r="EY1128" s="18"/>
      <c r="EZ1128" s="18"/>
      <c r="FA1128" s="18"/>
      <c r="FB1128" s="18"/>
      <c r="FC1128" s="18"/>
      <c r="FD1128" s="18"/>
      <c r="FE1128" s="18"/>
      <c r="FF1128" s="18"/>
      <c r="FG1128" s="18"/>
      <c r="FH1128" s="18"/>
      <c r="FI1128" s="18"/>
      <c r="FJ1128" s="18"/>
      <c r="FK1128" s="18"/>
      <c r="FL1128" s="18"/>
    </row>
    <row r="1129" spans="1:168" x14ac:dyDescent="0.15">
      <c r="A1129" s="101"/>
      <c r="B1129" s="3"/>
      <c r="C1129" s="5"/>
      <c r="D1129" s="4"/>
      <c r="E1129" s="5"/>
      <c r="F1129" s="21"/>
      <c r="G1129" s="6"/>
      <c r="H1129" s="5"/>
      <c r="I1129" s="5"/>
      <c r="J1129" s="5"/>
      <c r="K1129" s="5"/>
      <c r="L1129" s="22"/>
      <c r="M1129" s="8"/>
      <c r="N1129" s="5"/>
      <c r="O1129" s="5"/>
      <c r="P1129" s="23"/>
      <c r="Q1129" s="2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  <c r="ES1129" s="18"/>
      <c r="ET1129" s="18"/>
      <c r="EU1129" s="18"/>
      <c r="EV1129" s="18"/>
      <c r="EW1129" s="18"/>
      <c r="EX1129" s="18"/>
      <c r="EY1129" s="18"/>
      <c r="EZ1129" s="18"/>
      <c r="FA1129" s="18"/>
      <c r="FB1129" s="18"/>
      <c r="FC1129" s="18"/>
      <c r="FD1129" s="18"/>
      <c r="FE1129" s="18"/>
      <c r="FF1129" s="18"/>
      <c r="FG1129" s="18"/>
      <c r="FH1129" s="18"/>
      <c r="FI1129" s="18"/>
      <c r="FJ1129" s="18"/>
      <c r="FK1129" s="18"/>
      <c r="FL1129" s="18"/>
    </row>
    <row r="1130" spans="1:168" x14ac:dyDescent="0.15">
      <c r="A1130" s="101"/>
      <c r="B1130" s="3"/>
      <c r="C1130" s="5"/>
      <c r="D1130" s="4"/>
      <c r="E1130" s="5"/>
      <c r="F1130" s="21"/>
      <c r="G1130" s="6"/>
      <c r="H1130" s="5"/>
      <c r="I1130" s="5"/>
      <c r="J1130" s="5"/>
      <c r="K1130" s="5"/>
      <c r="L1130" s="22"/>
      <c r="M1130" s="8"/>
      <c r="N1130" s="5"/>
      <c r="O1130" s="5"/>
      <c r="P1130" s="23"/>
      <c r="Q1130" s="2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  <c r="ES1130" s="18"/>
      <c r="ET1130" s="18"/>
      <c r="EU1130" s="18"/>
      <c r="EV1130" s="18"/>
      <c r="EW1130" s="18"/>
      <c r="EX1130" s="18"/>
      <c r="EY1130" s="18"/>
      <c r="EZ1130" s="18"/>
      <c r="FA1130" s="18"/>
      <c r="FB1130" s="18"/>
      <c r="FC1130" s="18"/>
      <c r="FD1130" s="18"/>
      <c r="FE1130" s="18"/>
      <c r="FF1130" s="18"/>
      <c r="FG1130" s="18"/>
      <c r="FH1130" s="18"/>
      <c r="FI1130" s="18"/>
      <c r="FJ1130" s="18"/>
      <c r="FK1130" s="18"/>
      <c r="FL1130" s="18"/>
    </row>
    <row r="1131" spans="1:168" x14ac:dyDescent="0.15">
      <c r="A1131" s="101"/>
      <c r="B1131" s="3"/>
      <c r="C1131" s="5"/>
      <c r="D1131" s="4"/>
      <c r="E1131" s="5"/>
      <c r="F1131" s="21"/>
      <c r="G1131" s="6"/>
      <c r="H1131" s="5"/>
      <c r="I1131" s="5"/>
      <c r="J1131" s="5"/>
      <c r="K1131" s="5"/>
      <c r="L1131" s="22"/>
      <c r="M1131" s="8"/>
      <c r="N1131" s="5"/>
      <c r="O1131" s="5"/>
      <c r="P1131" s="23"/>
      <c r="Q1131" s="2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  <c r="ES1131" s="18"/>
      <c r="ET1131" s="18"/>
      <c r="EU1131" s="18"/>
      <c r="EV1131" s="18"/>
      <c r="EW1131" s="18"/>
      <c r="EX1131" s="18"/>
      <c r="EY1131" s="18"/>
      <c r="EZ1131" s="18"/>
      <c r="FA1131" s="18"/>
      <c r="FB1131" s="18"/>
      <c r="FC1131" s="18"/>
      <c r="FD1131" s="18"/>
      <c r="FE1131" s="18"/>
      <c r="FF1131" s="18"/>
      <c r="FG1131" s="18"/>
      <c r="FH1131" s="18"/>
      <c r="FI1131" s="18"/>
      <c r="FJ1131" s="18"/>
      <c r="FK1131" s="18"/>
      <c r="FL1131" s="18"/>
    </row>
    <row r="1132" spans="1:168" x14ac:dyDescent="0.15">
      <c r="A1132" s="101"/>
      <c r="B1132" s="3"/>
      <c r="C1132" s="5"/>
      <c r="D1132" s="4"/>
      <c r="E1132" s="5"/>
      <c r="F1132" s="21"/>
      <c r="G1132" s="6"/>
      <c r="H1132" s="5"/>
      <c r="I1132" s="5"/>
      <c r="J1132" s="5"/>
      <c r="K1132" s="5"/>
      <c r="L1132" s="22"/>
      <c r="M1132" s="8"/>
      <c r="N1132" s="5"/>
      <c r="O1132" s="5"/>
      <c r="P1132" s="23"/>
      <c r="Q1132" s="2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  <c r="ES1132" s="18"/>
      <c r="ET1132" s="18"/>
      <c r="EU1132" s="18"/>
      <c r="EV1132" s="18"/>
      <c r="EW1132" s="18"/>
      <c r="EX1132" s="18"/>
      <c r="EY1132" s="18"/>
      <c r="EZ1132" s="18"/>
      <c r="FA1132" s="18"/>
      <c r="FB1132" s="18"/>
      <c r="FC1132" s="18"/>
      <c r="FD1132" s="18"/>
      <c r="FE1132" s="18"/>
      <c r="FF1132" s="18"/>
      <c r="FG1132" s="18"/>
      <c r="FH1132" s="18"/>
      <c r="FI1132" s="18"/>
      <c r="FJ1132" s="18"/>
      <c r="FK1132" s="18"/>
      <c r="FL1132" s="18"/>
    </row>
    <row r="1133" spans="1:168" x14ac:dyDescent="0.15">
      <c r="A1133" s="101"/>
      <c r="B1133" s="3"/>
      <c r="C1133" s="5"/>
      <c r="D1133" s="4"/>
      <c r="E1133" s="5"/>
      <c r="F1133" s="21"/>
      <c r="G1133" s="6"/>
      <c r="H1133" s="5"/>
      <c r="I1133" s="5"/>
      <c r="J1133" s="5"/>
      <c r="K1133" s="5"/>
      <c r="L1133" s="22"/>
      <c r="M1133" s="8"/>
      <c r="N1133" s="5"/>
      <c r="O1133" s="5"/>
      <c r="P1133" s="23"/>
      <c r="Q1133" s="2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  <c r="ES1133" s="18"/>
      <c r="ET1133" s="18"/>
      <c r="EU1133" s="18"/>
      <c r="EV1133" s="18"/>
      <c r="EW1133" s="18"/>
      <c r="EX1133" s="18"/>
      <c r="EY1133" s="18"/>
      <c r="EZ1133" s="18"/>
      <c r="FA1133" s="18"/>
      <c r="FB1133" s="18"/>
      <c r="FC1133" s="18"/>
      <c r="FD1133" s="18"/>
      <c r="FE1133" s="18"/>
      <c r="FF1133" s="18"/>
      <c r="FG1133" s="18"/>
      <c r="FH1133" s="18"/>
      <c r="FI1133" s="18"/>
      <c r="FJ1133" s="18"/>
      <c r="FK1133" s="18"/>
      <c r="FL1133" s="18"/>
    </row>
    <row r="1134" spans="1:168" x14ac:dyDescent="0.15">
      <c r="A1134" s="101"/>
      <c r="B1134" s="3"/>
      <c r="C1134" s="5"/>
      <c r="D1134" s="4"/>
      <c r="E1134" s="5"/>
      <c r="F1134" s="21"/>
      <c r="G1134" s="6"/>
      <c r="H1134" s="5"/>
      <c r="I1134" s="5"/>
      <c r="J1134" s="5"/>
      <c r="K1134" s="5"/>
      <c r="L1134" s="22"/>
      <c r="M1134" s="8"/>
      <c r="N1134" s="5"/>
      <c r="O1134" s="5"/>
      <c r="P1134" s="23"/>
      <c r="Q1134" s="2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  <c r="ES1134" s="18"/>
      <c r="ET1134" s="18"/>
      <c r="EU1134" s="18"/>
      <c r="EV1134" s="18"/>
      <c r="EW1134" s="18"/>
      <c r="EX1134" s="18"/>
      <c r="EY1134" s="18"/>
      <c r="EZ1134" s="18"/>
      <c r="FA1134" s="18"/>
      <c r="FB1134" s="18"/>
      <c r="FC1134" s="18"/>
      <c r="FD1134" s="18"/>
      <c r="FE1134" s="18"/>
      <c r="FF1134" s="18"/>
      <c r="FG1134" s="18"/>
      <c r="FH1134" s="18"/>
      <c r="FI1134" s="18"/>
      <c r="FJ1134" s="18"/>
      <c r="FK1134" s="18"/>
      <c r="FL1134" s="18"/>
    </row>
    <row r="1135" spans="1:168" x14ac:dyDescent="0.15">
      <c r="A1135" s="101"/>
      <c r="B1135" s="3"/>
      <c r="C1135" s="5"/>
      <c r="D1135" s="4"/>
      <c r="E1135" s="5"/>
      <c r="F1135" s="21"/>
      <c r="G1135" s="6"/>
      <c r="H1135" s="5"/>
      <c r="I1135" s="5"/>
      <c r="J1135" s="5"/>
      <c r="K1135" s="5"/>
      <c r="L1135" s="22"/>
      <c r="M1135" s="8"/>
      <c r="N1135" s="5"/>
      <c r="O1135" s="5"/>
      <c r="P1135" s="23"/>
      <c r="Q1135" s="2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  <c r="ES1135" s="18"/>
      <c r="ET1135" s="18"/>
      <c r="EU1135" s="18"/>
      <c r="EV1135" s="18"/>
      <c r="EW1135" s="18"/>
      <c r="EX1135" s="18"/>
      <c r="EY1135" s="18"/>
      <c r="EZ1135" s="18"/>
      <c r="FA1135" s="18"/>
      <c r="FB1135" s="18"/>
      <c r="FC1135" s="18"/>
      <c r="FD1135" s="18"/>
      <c r="FE1135" s="18"/>
      <c r="FF1135" s="18"/>
      <c r="FG1135" s="18"/>
      <c r="FH1135" s="18"/>
      <c r="FI1135" s="18"/>
      <c r="FJ1135" s="18"/>
      <c r="FK1135" s="18"/>
      <c r="FL1135" s="18"/>
    </row>
    <row r="1136" spans="1:168" x14ac:dyDescent="0.15">
      <c r="A1136" s="101"/>
      <c r="B1136" s="3"/>
      <c r="C1136" s="5"/>
      <c r="D1136" s="4"/>
      <c r="E1136" s="5"/>
      <c r="F1136" s="21"/>
      <c r="G1136" s="6"/>
      <c r="H1136" s="5"/>
      <c r="I1136" s="5"/>
      <c r="J1136" s="5"/>
      <c r="K1136" s="5"/>
      <c r="L1136" s="22"/>
      <c r="M1136" s="8"/>
      <c r="N1136" s="5"/>
      <c r="O1136" s="5"/>
      <c r="P1136" s="23"/>
      <c r="Q1136" s="2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  <c r="EW1136" s="18"/>
      <c r="EX1136" s="18"/>
      <c r="EY1136" s="18"/>
      <c r="EZ1136" s="18"/>
      <c r="FA1136" s="18"/>
      <c r="FB1136" s="18"/>
      <c r="FC1136" s="18"/>
      <c r="FD1136" s="18"/>
      <c r="FE1136" s="18"/>
      <c r="FF1136" s="18"/>
      <c r="FG1136" s="18"/>
      <c r="FH1136" s="18"/>
      <c r="FI1136" s="18"/>
      <c r="FJ1136" s="18"/>
      <c r="FK1136" s="18"/>
      <c r="FL1136" s="18"/>
    </row>
    <row r="1137" spans="1:171" x14ac:dyDescent="0.15">
      <c r="A1137" s="101"/>
      <c r="B1137" s="3"/>
      <c r="C1137" s="5"/>
      <c r="D1137" s="4"/>
      <c r="E1137" s="5"/>
      <c r="F1137" s="21"/>
      <c r="G1137" s="6"/>
      <c r="H1137" s="5"/>
      <c r="I1137" s="5"/>
      <c r="J1137" s="5"/>
      <c r="K1137" s="5"/>
      <c r="L1137" s="22"/>
      <c r="M1137" s="8"/>
      <c r="N1137" s="5"/>
      <c r="O1137" s="5"/>
      <c r="P1137" s="23"/>
      <c r="Q1137" s="2"/>
      <c r="R1137" s="10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  <c r="BG1137" s="36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L1137" s="36"/>
      <c r="CM1137" s="36"/>
      <c r="CN1137" s="36"/>
      <c r="CO1137" s="36"/>
      <c r="CP1137" s="36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A1137" s="36"/>
      <c r="DB1137" s="36"/>
      <c r="DC1137" s="36"/>
      <c r="DD1137" s="36"/>
      <c r="DE1137" s="36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P1137" s="36"/>
      <c r="DQ1137" s="36"/>
      <c r="DR1137" s="36"/>
      <c r="DS1137" s="36"/>
      <c r="DT1137" s="36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E1137" s="36"/>
      <c r="EF1137" s="36"/>
      <c r="EG1137" s="36"/>
      <c r="EH1137" s="36"/>
      <c r="EI1137" s="36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  <c r="ET1137" s="36"/>
      <c r="EU1137" s="36"/>
      <c r="EV1137" s="36"/>
      <c r="EW1137" s="36"/>
      <c r="EX1137" s="36"/>
      <c r="EY1137" s="36"/>
      <c r="EZ1137" s="36"/>
      <c r="FA1137" s="36"/>
      <c r="FB1137" s="36"/>
      <c r="FC1137" s="36"/>
      <c r="FD1137" s="36"/>
      <c r="FE1137" s="36"/>
      <c r="FF1137" s="36"/>
      <c r="FG1137" s="36"/>
      <c r="FH1137" s="36"/>
      <c r="FI1137" s="36"/>
      <c r="FJ1137" s="36"/>
      <c r="FK1137" s="36"/>
      <c r="FL1137" s="36"/>
      <c r="FM1137" s="36"/>
      <c r="FN1137" s="36"/>
      <c r="FO1137" s="36"/>
    </row>
    <row r="1138" spans="1:171" x14ac:dyDescent="0.15">
      <c r="A1138" s="101"/>
      <c r="B1138" s="3"/>
      <c r="C1138" s="5"/>
      <c r="D1138" s="4"/>
      <c r="E1138" s="5"/>
      <c r="F1138" s="21"/>
      <c r="G1138" s="6"/>
      <c r="H1138" s="5"/>
      <c r="I1138" s="5"/>
      <c r="J1138" s="5"/>
      <c r="K1138" s="5"/>
      <c r="L1138" s="22"/>
      <c r="M1138" s="8"/>
      <c r="N1138" s="5"/>
      <c r="O1138" s="5"/>
      <c r="P1138" s="23"/>
      <c r="Q1138" s="2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  <c r="ES1138" s="18"/>
      <c r="ET1138" s="18"/>
      <c r="EU1138" s="18"/>
      <c r="EV1138" s="18"/>
      <c r="EW1138" s="18"/>
      <c r="EX1138" s="18"/>
      <c r="EY1138" s="18"/>
      <c r="EZ1138" s="18"/>
      <c r="FA1138" s="18"/>
      <c r="FB1138" s="18"/>
      <c r="FC1138" s="18"/>
      <c r="FD1138" s="18"/>
      <c r="FE1138" s="18"/>
      <c r="FF1138" s="18"/>
      <c r="FG1138" s="18"/>
      <c r="FH1138" s="18"/>
      <c r="FI1138" s="18"/>
      <c r="FJ1138" s="18"/>
      <c r="FK1138" s="18"/>
      <c r="FL1138" s="18"/>
    </row>
    <row r="1139" spans="1:171" x14ac:dyDescent="0.15">
      <c r="A1139" s="101"/>
      <c r="B1139" s="3"/>
      <c r="C1139" s="5"/>
      <c r="D1139" s="4"/>
      <c r="E1139" s="5"/>
      <c r="F1139" s="21"/>
      <c r="G1139" s="6"/>
      <c r="H1139" s="5"/>
      <c r="I1139" s="5"/>
      <c r="J1139" s="5"/>
      <c r="K1139" s="5"/>
      <c r="L1139" s="22"/>
      <c r="M1139" s="8"/>
      <c r="N1139" s="5"/>
      <c r="O1139" s="5"/>
      <c r="P1139" s="23"/>
      <c r="Q1139" s="2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  <c r="ES1139" s="18"/>
      <c r="ET1139" s="18"/>
      <c r="EU1139" s="18"/>
      <c r="EV1139" s="18"/>
      <c r="EW1139" s="18"/>
      <c r="EX1139" s="18"/>
      <c r="EY1139" s="18"/>
      <c r="EZ1139" s="18"/>
      <c r="FA1139" s="18"/>
      <c r="FB1139" s="18"/>
      <c r="FC1139" s="18"/>
      <c r="FD1139" s="18"/>
      <c r="FE1139" s="18"/>
      <c r="FF1139" s="18"/>
      <c r="FG1139" s="18"/>
      <c r="FH1139" s="18"/>
      <c r="FI1139" s="18"/>
      <c r="FJ1139" s="18"/>
      <c r="FK1139" s="18"/>
      <c r="FL1139" s="18"/>
    </row>
    <row r="1140" spans="1:171" x14ac:dyDescent="0.15">
      <c r="A1140" s="101"/>
      <c r="B1140" s="3"/>
      <c r="C1140" s="5"/>
      <c r="D1140" s="4"/>
      <c r="E1140" s="5"/>
      <c r="F1140" s="21"/>
      <c r="G1140" s="6"/>
      <c r="H1140" s="5"/>
      <c r="I1140" s="5"/>
      <c r="J1140" s="5"/>
      <c r="K1140" s="5"/>
      <c r="L1140" s="22"/>
      <c r="M1140" s="8"/>
      <c r="N1140" s="5"/>
      <c r="O1140" s="5"/>
      <c r="P1140" s="23"/>
      <c r="Q1140" s="2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  <c r="ES1140" s="18"/>
      <c r="ET1140" s="18"/>
      <c r="EU1140" s="18"/>
      <c r="EV1140" s="18"/>
      <c r="EW1140" s="18"/>
      <c r="EX1140" s="18"/>
      <c r="EY1140" s="18"/>
      <c r="EZ1140" s="18"/>
      <c r="FA1140" s="18"/>
      <c r="FB1140" s="18"/>
      <c r="FC1140" s="18"/>
      <c r="FD1140" s="18"/>
      <c r="FE1140" s="18"/>
      <c r="FF1140" s="18"/>
      <c r="FG1140" s="18"/>
      <c r="FH1140" s="18"/>
      <c r="FI1140" s="18"/>
      <c r="FJ1140" s="18"/>
      <c r="FK1140" s="18"/>
      <c r="FL1140" s="18"/>
    </row>
    <row r="1141" spans="1:171" x14ac:dyDescent="0.15">
      <c r="A1141" s="101"/>
      <c r="B1141" s="3"/>
      <c r="C1141" s="5"/>
      <c r="D1141" s="4"/>
      <c r="E1141" s="5"/>
      <c r="F1141" s="21"/>
      <c r="G1141" s="6"/>
      <c r="H1141" s="5"/>
      <c r="I1141" s="5"/>
      <c r="J1141" s="5"/>
      <c r="K1141" s="5"/>
      <c r="L1141" s="22"/>
      <c r="M1141" s="8"/>
      <c r="N1141" s="5"/>
      <c r="O1141" s="5"/>
      <c r="P1141" s="23"/>
      <c r="Q1141" s="2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  <c r="ES1141" s="18"/>
      <c r="ET1141" s="18"/>
      <c r="EU1141" s="18"/>
      <c r="EV1141" s="18"/>
      <c r="EW1141" s="18"/>
      <c r="EX1141" s="18"/>
      <c r="EY1141" s="18"/>
      <c r="EZ1141" s="18"/>
      <c r="FA1141" s="18"/>
      <c r="FB1141" s="18"/>
      <c r="FC1141" s="18"/>
      <c r="FD1141" s="18"/>
      <c r="FE1141" s="18"/>
      <c r="FF1141" s="18"/>
      <c r="FG1141" s="18"/>
      <c r="FH1141" s="18"/>
      <c r="FI1141" s="18"/>
      <c r="FJ1141" s="18"/>
      <c r="FK1141" s="18"/>
      <c r="FL1141" s="18"/>
    </row>
    <row r="1142" spans="1:171" x14ac:dyDescent="0.15">
      <c r="A1142" s="101"/>
      <c r="B1142" s="3"/>
      <c r="C1142" s="5"/>
      <c r="D1142" s="4"/>
      <c r="E1142" s="5"/>
      <c r="F1142" s="21"/>
      <c r="G1142" s="6"/>
      <c r="H1142" s="5"/>
      <c r="I1142" s="5"/>
      <c r="J1142" s="5"/>
      <c r="K1142" s="5"/>
      <c r="L1142" s="22"/>
      <c r="M1142" s="8"/>
      <c r="N1142" s="5"/>
      <c r="O1142" s="5"/>
      <c r="P1142" s="23"/>
      <c r="Q1142" s="2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  <c r="ES1142" s="18"/>
      <c r="ET1142" s="18"/>
      <c r="EU1142" s="18"/>
      <c r="EV1142" s="18"/>
      <c r="EW1142" s="18"/>
      <c r="EX1142" s="18"/>
      <c r="EY1142" s="18"/>
      <c r="EZ1142" s="18"/>
      <c r="FA1142" s="18"/>
      <c r="FB1142" s="18"/>
      <c r="FC1142" s="18"/>
      <c r="FD1142" s="18"/>
      <c r="FE1142" s="18"/>
      <c r="FF1142" s="18"/>
      <c r="FG1142" s="18"/>
      <c r="FH1142" s="18"/>
      <c r="FI1142" s="18"/>
      <c r="FJ1142" s="18"/>
      <c r="FK1142" s="18"/>
      <c r="FL1142" s="18"/>
    </row>
    <row r="1143" spans="1:171" x14ac:dyDescent="0.15">
      <c r="A1143" s="101"/>
      <c r="B1143" s="3"/>
      <c r="C1143" s="5"/>
      <c r="D1143" s="4"/>
      <c r="E1143" s="5"/>
      <c r="F1143" s="21"/>
      <c r="G1143" s="6"/>
      <c r="H1143" s="5"/>
      <c r="I1143" s="5"/>
      <c r="J1143" s="5"/>
      <c r="K1143" s="5"/>
      <c r="L1143" s="22"/>
      <c r="M1143" s="8"/>
      <c r="N1143" s="5"/>
      <c r="O1143" s="5"/>
      <c r="P1143" s="23"/>
      <c r="Q1143" s="2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  <c r="ES1143" s="18"/>
      <c r="ET1143" s="18"/>
      <c r="EU1143" s="18"/>
      <c r="EV1143" s="18"/>
      <c r="EW1143" s="18"/>
      <c r="EX1143" s="18"/>
      <c r="EY1143" s="18"/>
      <c r="EZ1143" s="18"/>
      <c r="FA1143" s="18"/>
      <c r="FB1143" s="18"/>
      <c r="FC1143" s="18"/>
      <c r="FD1143" s="18"/>
      <c r="FE1143" s="18"/>
      <c r="FF1143" s="18"/>
      <c r="FG1143" s="18"/>
      <c r="FH1143" s="18"/>
      <c r="FI1143" s="18"/>
      <c r="FJ1143" s="18"/>
      <c r="FK1143" s="18"/>
      <c r="FL1143" s="18"/>
    </row>
    <row r="1144" spans="1:171" x14ac:dyDescent="0.15">
      <c r="A1144" s="101"/>
      <c r="B1144" s="3"/>
      <c r="C1144" s="5"/>
      <c r="D1144" s="4"/>
      <c r="E1144" s="5"/>
      <c r="F1144" s="21"/>
      <c r="G1144" s="6"/>
      <c r="H1144" s="5"/>
      <c r="I1144" s="5"/>
      <c r="J1144" s="5"/>
      <c r="K1144" s="5"/>
      <c r="L1144" s="22"/>
      <c r="M1144" s="8"/>
      <c r="N1144" s="5"/>
      <c r="O1144" s="5"/>
      <c r="P1144" s="23"/>
      <c r="Q1144" s="2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  <c r="ES1144" s="18"/>
      <c r="ET1144" s="18"/>
      <c r="EU1144" s="18"/>
      <c r="EV1144" s="18"/>
      <c r="EW1144" s="18"/>
      <c r="EX1144" s="18"/>
      <c r="EY1144" s="18"/>
      <c r="EZ1144" s="18"/>
      <c r="FA1144" s="18"/>
      <c r="FB1144" s="18"/>
      <c r="FC1144" s="18"/>
      <c r="FD1144" s="18"/>
      <c r="FE1144" s="18"/>
      <c r="FF1144" s="18"/>
      <c r="FG1144" s="18"/>
      <c r="FH1144" s="18"/>
      <c r="FI1144" s="18"/>
      <c r="FJ1144" s="18"/>
      <c r="FK1144" s="18"/>
      <c r="FL1144" s="18"/>
    </row>
    <row r="1145" spans="1:171" x14ac:dyDescent="0.15">
      <c r="A1145" s="101"/>
      <c r="B1145" s="3"/>
      <c r="C1145" s="5"/>
      <c r="D1145" s="4"/>
      <c r="E1145" s="5"/>
      <c r="F1145" s="21"/>
      <c r="G1145" s="6"/>
      <c r="H1145" s="5"/>
      <c r="I1145" s="5"/>
      <c r="J1145" s="5"/>
      <c r="K1145" s="5"/>
      <c r="L1145" s="22"/>
      <c r="M1145" s="8"/>
      <c r="N1145" s="5"/>
      <c r="O1145" s="5"/>
      <c r="P1145" s="23"/>
      <c r="Q1145" s="2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  <c r="ES1145" s="18"/>
      <c r="ET1145" s="18"/>
      <c r="EU1145" s="18"/>
      <c r="EV1145" s="18"/>
      <c r="EW1145" s="18"/>
      <c r="EX1145" s="18"/>
      <c r="EY1145" s="18"/>
      <c r="EZ1145" s="18"/>
      <c r="FA1145" s="18"/>
      <c r="FB1145" s="18"/>
      <c r="FC1145" s="18"/>
      <c r="FD1145" s="18"/>
      <c r="FE1145" s="18"/>
      <c r="FF1145" s="18"/>
      <c r="FG1145" s="18"/>
      <c r="FH1145" s="18"/>
      <c r="FI1145" s="18"/>
      <c r="FJ1145" s="18"/>
      <c r="FK1145" s="18"/>
      <c r="FL1145" s="18"/>
    </row>
    <row r="1146" spans="1:171" x14ac:dyDescent="0.15">
      <c r="A1146" s="101"/>
      <c r="B1146" s="3"/>
      <c r="C1146" s="5"/>
      <c r="D1146" s="4"/>
      <c r="E1146" s="5"/>
      <c r="F1146" s="21"/>
      <c r="G1146" s="6"/>
      <c r="H1146" s="5"/>
      <c r="I1146" s="5"/>
      <c r="J1146" s="5"/>
      <c r="K1146" s="5"/>
      <c r="L1146" s="22"/>
      <c r="M1146" s="8"/>
      <c r="N1146" s="5"/>
      <c r="O1146" s="5"/>
      <c r="P1146" s="23"/>
      <c r="Q1146" s="2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  <c r="ES1146" s="18"/>
      <c r="ET1146" s="18"/>
      <c r="EU1146" s="18"/>
      <c r="EV1146" s="18"/>
      <c r="EW1146" s="18"/>
      <c r="EX1146" s="18"/>
      <c r="EY1146" s="18"/>
      <c r="EZ1146" s="18"/>
      <c r="FA1146" s="18"/>
      <c r="FB1146" s="18"/>
      <c r="FC1146" s="18"/>
      <c r="FD1146" s="18"/>
      <c r="FE1146" s="18"/>
      <c r="FF1146" s="18"/>
      <c r="FG1146" s="18"/>
      <c r="FH1146" s="18"/>
      <c r="FI1146" s="18"/>
      <c r="FJ1146" s="18"/>
      <c r="FK1146" s="18"/>
      <c r="FL1146" s="18"/>
    </row>
    <row r="1147" spans="1:171" x14ac:dyDescent="0.15">
      <c r="A1147" s="101"/>
      <c r="B1147" s="3"/>
      <c r="C1147" s="5"/>
      <c r="D1147" s="4"/>
      <c r="E1147" s="5"/>
      <c r="F1147" s="21"/>
      <c r="G1147" s="6"/>
      <c r="H1147" s="5"/>
      <c r="I1147" s="5"/>
      <c r="J1147" s="5"/>
      <c r="K1147" s="5"/>
      <c r="L1147" s="22"/>
      <c r="M1147" s="8"/>
      <c r="N1147" s="5"/>
      <c r="O1147" s="5"/>
      <c r="P1147" s="23"/>
      <c r="Q1147" s="2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  <c r="ES1147" s="18"/>
      <c r="ET1147" s="18"/>
      <c r="EU1147" s="18"/>
      <c r="EV1147" s="18"/>
      <c r="EW1147" s="18"/>
      <c r="EX1147" s="18"/>
      <c r="EY1147" s="18"/>
      <c r="EZ1147" s="18"/>
      <c r="FA1147" s="18"/>
      <c r="FB1147" s="18"/>
      <c r="FC1147" s="18"/>
      <c r="FD1147" s="18"/>
      <c r="FE1147" s="18"/>
      <c r="FF1147" s="18"/>
      <c r="FG1147" s="18"/>
      <c r="FH1147" s="18"/>
      <c r="FI1147" s="18"/>
      <c r="FJ1147" s="18"/>
      <c r="FK1147" s="18"/>
      <c r="FL1147" s="18"/>
    </row>
    <row r="1148" spans="1:171" x14ac:dyDescent="0.15">
      <c r="A1148" s="101"/>
      <c r="B1148" s="3"/>
      <c r="C1148" s="5"/>
      <c r="D1148" s="4"/>
      <c r="E1148" s="5"/>
      <c r="F1148" s="21"/>
      <c r="G1148" s="6"/>
      <c r="H1148" s="5"/>
      <c r="I1148" s="5"/>
      <c r="J1148" s="5"/>
      <c r="K1148" s="5"/>
      <c r="L1148" s="22"/>
      <c r="M1148" s="8"/>
      <c r="N1148" s="5"/>
      <c r="O1148" s="5"/>
      <c r="P1148" s="23"/>
      <c r="Q1148" s="2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  <c r="EW1148" s="18"/>
      <c r="EX1148" s="18"/>
      <c r="EY1148" s="18"/>
      <c r="EZ1148" s="18"/>
      <c r="FA1148" s="18"/>
      <c r="FB1148" s="18"/>
      <c r="FC1148" s="18"/>
      <c r="FD1148" s="18"/>
      <c r="FE1148" s="18"/>
      <c r="FF1148" s="18"/>
      <c r="FG1148" s="18"/>
      <c r="FH1148" s="18"/>
      <c r="FI1148" s="18"/>
      <c r="FJ1148" s="18"/>
      <c r="FK1148" s="18"/>
      <c r="FL1148" s="18"/>
    </row>
    <row r="1149" spans="1:171" x14ac:dyDescent="0.15">
      <c r="A1149" s="101"/>
      <c r="B1149" s="3"/>
      <c r="C1149" s="5"/>
      <c r="D1149" s="4"/>
      <c r="E1149" s="5"/>
      <c r="F1149" s="21"/>
      <c r="G1149" s="6"/>
      <c r="H1149" s="5"/>
      <c r="I1149" s="5"/>
      <c r="J1149" s="5"/>
      <c r="K1149" s="5"/>
      <c r="L1149" s="22"/>
      <c r="M1149" s="8"/>
      <c r="N1149" s="5"/>
      <c r="O1149" s="5"/>
      <c r="P1149" s="23"/>
      <c r="Q1149" s="2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  <c r="ES1149" s="18"/>
      <c r="ET1149" s="18"/>
      <c r="EU1149" s="18"/>
      <c r="EV1149" s="18"/>
      <c r="EW1149" s="18"/>
      <c r="EX1149" s="18"/>
      <c r="EY1149" s="18"/>
      <c r="EZ1149" s="18"/>
      <c r="FA1149" s="18"/>
      <c r="FB1149" s="18"/>
      <c r="FC1149" s="18"/>
      <c r="FD1149" s="18"/>
      <c r="FE1149" s="18"/>
      <c r="FF1149" s="18"/>
      <c r="FG1149" s="18"/>
      <c r="FH1149" s="18"/>
      <c r="FI1149" s="18"/>
      <c r="FJ1149" s="18"/>
      <c r="FK1149" s="18"/>
      <c r="FL1149" s="18"/>
    </row>
    <row r="1150" spans="1:171" x14ac:dyDescent="0.15">
      <c r="A1150" s="101"/>
      <c r="B1150" s="3"/>
      <c r="C1150" s="5"/>
      <c r="D1150" s="4"/>
      <c r="E1150" s="5"/>
      <c r="F1150" s="21"/>
      <c r="G1150" s="6"/>
      <c r="H1150" s="5"/>
      <c r="I1150" s="5"/>
      <c r="J1150" s="5"/>
      <c r="K1150" s="5"/>
      <c r="L1150" s="22"/>
      <c r="M1150" s="8"/>
      <c r="N1150" s="5"/>
      <c r="O1150" s="5"/>
      <c r="P1150" s="23"/>
      <c r="Q1150" s="2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  <c r="ES1150" s="18"/>
      <c r="ET1150" s="18"/>
      <c r="EU1150" s="18"/>
      <c r="EV1150" s="18"/>
      <c r="EW1150" s="18"/>
      <c r="EX1150" s="18"/>
      <c r="EY1150" s="18"/>
      <c r="EZ1150" s="18"/>
      <c r="FA1150" s="18"/>
      <c r="FB1150" s="18"/>
      <c r="FC1150" s="18"/>
      <c r="FD1150" s="18"/>
      <c r="FE1150" s="18"/>
      <c r="FF1150" s="18"/>
      <c r="FG1150" s="18"/>
      <c r="FH1150" s="18"/>
      <c r="FI1150" s="18"/>
      <c r="FJ1150" s="18"/>
      <c r="FK1150" s="18"/>
      <c r="FL1150" s="18"/>
    </row>
    <row r="1151" spans="1:171" x14ac:dyDescent="0.15">
      <c r="A1151" s="101"/>
      <c r="B1151" s="3"/>
      <c r="C1151" s="5"/>
      <c r="D1151" s="4"/>
      <c r="E1151" s="5"/>
      <c r="F1151" s="21"/>
      <c r="G1151" s="6"/>
      <c r="H1151" s="5"/>
      <c r="I1151" s="5"/>
      <c r="J1151" s="5"/>
      <c r="K1151" s="5"/>
      <c r="L1151" s="22"/>
      <c r="M1151" s="8"/>
      <c r="N1151" s="5"/>
      <c r="O1151" s="5"/>
      <c r="P1151" s="23"/>
      <c r="Q1151" s="2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  <c r="ES1151" s="18"/>
      <c r="ET1151" s="18"/>
      <c r="EU1151" s="18"/>
      <c r="EV1151" s="18"/>
      <c r="EW1151" s="18"/>
      <c r="EX1151" s="18"/>
      <c r="EY1151" s="18"/>
      <c r="EZ1151" s="18"/>
      <c r="FA1151" s="18"/>
      <c r="FB1151" s="18"/>
      <c r="FC1151" s="18"/>
      <c r="FD1151" s="18"/>
      <c r="FE1151" s="18"/>
      <c r="FF1151" s="18"/>
      <c r="FG1151" s="18"/>
      <c r="FH1151" s="18"/>
      <c r="FI1151" s="18"/>
      <c r="FJ1151" s="18"/>
      <c r="FK1151" s="18"/>
      <c r="FL1151" s="18"/>
    </row>
    <row r="1152" spans="1:171" x14ac:dyDescent="0.15">
      <c r="A1152" s="101"/>
      <c r="B1152" s="3"/>
      <c r="C1152" s="5"/>
      <c r="D1152" s="4"/>
      <c r="E1152" s="5"/>
      <c r="F1152" s="21"/>
      <c r="G1152" s="6"/>
      <c r="H1152" s="5"/>
      <c r="I1152" s="5"/>
      <c r="J1152" s="5"/>
      <c r="K1152" s="5"/>
      <c r="L1152" s="22"/>
      <c r="M1152" s="8"/>
      <c r="N1152" s="5"/>
      <c r="O1152" s="5"/>
      <c r="P1152" s="23"/>
      <c r="Q1152" s="2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  <c r="EW1152" s="18"/>
      <c r="EX1152" s="18"/>
      <c r="EY1152" s="18"/>
      <c r="EZ1152" s="18"/>
      <c r="FA1152" s="18"/>
      <c r="FB1152" s="18"/>
      <c r="FC1152" s="18"/>
      <c r="FD1152" s="18"/>
      <c r="FE1152" s="18"/>
      <c r="FF1152" s="18"/>
      <c r="FG1152" s="18"/>
      <c r="FH1152" s="18"/>
      <c r="FI1152" s="18"/>
      <c r="FJ1152" s="18"/>
      <c r="FK1152" s="18"/>
      <c r="FL1152" s="18"/>
    </row>
    <row r="1153" spans="1:171" x14ac:dyDescent="0.15">
      <c r="A1153" s="101"/>
      <c r="B1153" s="3"/>
      <c r="C1153" s="5"/>
      <c r="D1153" s="4"/>
      <c r="E1153" s="5"/>
      <c r="F1153" s="21"/>
      <c r="G1153" s="6"/>
      <c r="H1153" s="5"/>
      <c r="I1153" s="5"/>
      <c r="J1153" s="5"/>
      <c r="K1153" s="5"/>
      <c r="L1153" s="22"/>
      <c r="M1153" s="8"/>
      <c r="N1153" s="5"/>
      <c r="O1153" s="5"/>
      <c r="P1153" s="23"/>
      <c r="Q1153" s="2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  <c r="ES1153" s="18"/>
      <c r="ET1153" s="18"/>
      <c r="EU1153" s="18"/>
      <c r="EV1153" s="18"/>
      <c r="EW1153" s="18"/>
      <c r="EX1153" s="18"/>
      <c r="EY1153" s="18"/>
      <c r="EZ1153" s="18"/>
      <c r="FA1153" s="18"/>
      <c r="FB1153" s="18"/>
      <c r="FC1153" s="18"/>
      <c r="FD1153" s="18"/>
      <c r="FE1153" s="18"/>
      <c r="FF1153" s="18"/>
      <c r="FG1153" s="18"/>
      <c r="FH1153" s="18"/>
      <c r="FI1153" s="18"/>
      <c r="FJ1153" s="18"/>
      <c r="FK1153" s="18"/>
      <c r="FL1153" s="18"/>
    </row>
    <row r="1154" spans="1:171" x14ac:dyDescent="0.15">
      <c r="A1154" s="101"/>
      <c r="B1154" s="3"/>
      <c r="C1154" s="5"/>
      <c r="D1154" s="4"/>
      <c r="E1154" s="5"/>
      <c r="F1154" s="21"/>
      <c r="G1154" s="6"/>
      <c r="H1154" s="5"/>
      <c r="I1154" s="5"/>
      <c r="J1154" s="5"/>
      <c r="K1154" s="5"/>
      <c r="L1154" s="22"/>
      <c r="M1154" s="8"/>
      <c r="N1154" s="5"/>
      <c r="O1154" s="5"/>
      <c r="P1154" s="23"/>
      <c r="Q1154" s="2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  <c r="EW1154" s="18"/>
      <c r="EX1154" s="18"/>
      <c r="EY1154" s="18"/>
      <c r="EZ1154" s="18"/>
      <c r="FA1154" s="18"/>
      <c r="FB1154" s="18"/>
      <c r="FC1154" s="18"/>
      <c r="FD1154" s="18"/>
      <c r="FE1154" s="18"/>
      <c r="FF1154" s="18"/>
      <c r="FG1154" s="18"/>
      <c r="FH1154" s="18"/>
      <c r="FI1154" s="18"/>
      <c r="FJ1154" s="18"/>
      <c r="FK1154" s="18"/>
      <c r="FL1154" s="18"/>
    </row>
    <row r="1155" spans="1:171" x14ac:dyDescent="0.15">
      <c r="A1155" s="101"/>
      <c r="B1155" s="3"/>
      <c r="C1155" s="5"/>
      <c r="D1155" s="4"/>
      <c r="E1155" s="5"/>
      <c r="F1155" s="21"/>
      <c r="G1155" s="6"/>
      <c r="H1155" s="5"/>
      <c r="I1155" s="5"/>
      <c r="J1155" s="5"/>
      <c r="K1155" s="5"/>
      <c r="L1155" s="22"/>
      <c r="M1155" s="8"/>
      <c r="N1155" s="5"/>
      <c r="O1155" s="5"/>
      <c r="P1155" s="23"/>
      <c r="Q1155" s="2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  <c r="ES1155" s="18"/>
      <c r="ET1155" s="18"/>
      <c r="EU1155" s="18"/>
      <c r="EV1155" s="18"/>
      <c r="EW1155" s="18"/>
      <c r="EX1155" s="18"/>
      <c r="EY1155" s="18"/>
      <c r="EZ1155" s="18"/>
      <c r="FA1155" s="18"/>
      <c r="FB1155" s="18"/>
      <c r="FC1155" s="18"/>
      <c r="FD1155" s="18"/>
      <c r="FE1155" s="18"/>
      <c r="FF1155" s="18"/>
      <c r="FG1155" s="18"/>
      <c r="FH1155" s="18"/>
      <c r="FI1155" s="18"/>
      <c r="FJ1155" s="18"/>
      <c r="FK1155" s="18"/>
      <c r="FL1155" s="18"/>
    </row>
    <row r="1156" spans="1:171" x14ac:dyDescent="0.15">
      <c r="A1156" s="101"/>
      <c r="B1156" s="3"/>
      <c r="C1156" s="5"/>
      <c r="D1156" s="4"/>
      <c r="E1156" s="5"/>
      <c r="F1156" s="21"/>
      <c r="G1156" s="6"/>
      <c r="H1156" s="5"/>
      <c r="I1156" s="5"/>
      <c r="J1156" s="5"/>
      <c r="K1156" s="5"/>
      <c r="L1156" s="22"/>
      <c r="M1156" s="8"/>
      <c r="N1156" s="5"/>
      <c r="O1156" s="5"/>
      <c r="P1156" s="23"/>
      <c r="Q1156" s="2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  <c r="ES1156" s="18"/>
      <c r="ET1156" s="18"/>
      <c r="EU1156" s="18"/>
      <c r="EV1156" s="18"/>
      <c r="EW1156" s="18"/>
      <c r="EX1156" s="18"/>
      <c r="EY1156" s="18"/>
      <c r="EZ1156" s="18"/>
      <c r="FA1156" s="18"/>
      <c r="FB1156" s="18"/>
      <c r="FC1156" s="18"/>
      <c r="FD1156" s="18"/>
      <c r="FE1156" s="18"/>
      <c r="FF1156" s="18"/>
      <c r="FG1156" s="18"/>
      <c r="FH1156" s="18"/>
      <c r="FI1156" s="18"/>
      <c r="FJ1156" s="18"/>
      <c r="FK1156" s="18"/>
      <c r="FL1156" s="18"/>
    </row>
    <row r="1157" spans="1:171" x14ac:dyDescent="0.15">
      <c r="A1157" s="101"/>
      <c r="B1157" s="3"/>
      <c r="C1157" s="5"/>
      <c r="D1157" s="4"/>
      <c r="E1157" s="5"/>
      <c r="F1157" s="21"/>
      <c r="G1157" s="6"/>
      <c r="H1157" s="5"/>
      <c r="I1157" s="5"/>
      <c r="J1157" s="5"/>
      <c r="K1157" s="5"/>
      <c r="L1157" s="22"/>
      <c r="M1157" s="8"/>
      <c r="N1157" s="5"/>
      <c r="O1157" s="5"/>
      <c r="P1157" s="23"/>
      <c r="Q1157" s="2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  <c r="ES1157" s="18"/>
      <c r="ET1157" s="18"/>
      <c r="EU1157" s="18"/>
      <c r="EV1157" s="18"/>
      <c r="EW1157" s="18"/>
      <c r="EX1157" s="18"/>
      <c r="EY1157" s="18"/>
      <c r="EZ1157" s="18"/>
      <c r="FA1157" s="18"/>
      <c r="FB1157" s="18"/>
      <c r="FC1157" s="18"/>
      <c r="FD1157" s="18"/>
      <c r="FE1157" s="18"/>
      <c r="FF1157" s="18"/>
      <c r="FG1157" s="18"/>
      <c r="FH1157" s="18"/>
      <c r="FI1157" s="18"/>
      <c r="FJ1157" s="18"/>
      <c r="FK1157" s="18"/>
      <c r="FL1157" s="18"/>
    </row>
    <row r="1158" spans="1:171" x14ac:dyDescent="0.15">
      <c r="A1158" s="101"/>
      <c r="B1158" s="3"/>
      <c r="C1158" s="5"/>
      <c r="D1158" s="4"/>
      <c r="E1158" s="5"/>
      <c r="F1158" s="21"/>
      <c r="G1158" s="6"/>
      <c r="H1158" s="5"/>
      <c r="I1158" s="5"/>
      <c r="J1158" s="5"/>
      <c r="K1158" s="5"/>
      <c r="L1158" s="22"/>
      <c r="M1158" s="8"/>
      <c r="N1158" s="5"/>
      <c r="O1158" s="5"/>
      <c r="P1158" s="23"/>
      <c r="Q1158" s="2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  <c r="ES1158" s="18"/>
      <c r="ET1158" s="18"/>
      <c r="EU1158" s="18"/>
      <c r="EV1158" s="18"/>
      <c r="EW1158" s="18"/>
      <c r="EX1158" s="18"/>
      <c r="EY1158" s="18"/>
      <c r="EZ1158" s="18"/>
      <c r="FA1158" s="18"/>
      <c r="FB1158" s="18"/>
      <c r="FC1158" s="18"/>
      <c r="FD1158" s="18"/>
      <c r="FE1158" s="18"/>
      <c r="FF1158" s="18"/>
      <c r="FG1158" s="18"/>
      <c r="FH1158" s="18"/>
      <c r="FI1158" s="18"/>
      <c r="FJ1158" s="18"/>
      <c r="FK1158" s="18"/>
      <c r="FL1158" s="18"/>
    </row>
    <row r="1159" spans="1:171" x14ac:dyDescent="0.15">
      <c r="A1159" s="101"/>
      <c r="B1159" s="3"/>
      <c r="C1159" s="5"/>
      <c r="D1159" s="4"/>
      <c r="E1159" s="5"/>
      <c r="F1159" s="21"/>
      <c r="G1159" s="6"/>
      <c r="H1159" s="5"/>
      <c r="I1159" s="5"/>
      <c r="J1159" s="5"/>
      <c r="K1159" s="5"/>
      <c r="L1159" s="22"/>
      <c r="M1159" s="8"/>
      <c r="N1159" s="5"/>
      <c r="O1159" s="5"/>
      <c r="P1159" s="23"/>
      <c r="Q1159" s="2"/>
      <c r="R1159" s="10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  <c r="AR1159" s="36"/>
      <c r="AS1159" s="36"/>
      <c r="AT1159" s="36"/>
      <c r="AU1159" s="36"/>
      <c r="AV1159" s="36"/>
      <c r="AW1159" s="36"/>
      <c r="AX1159" s="36"/>
      <c r="AY1159" s="36"/>
      <c r="AZ1159" s="36"/>
      <c r="BA1159" s="36"/>
      <c r="BB1159" s="36"/>
      <c r="BC1159" s="36"/>
      <c r="BD1159" s="36"/>
      <c r="BE1159" s="36"/>
      <c r="BF1159" s="36"/>
      <c r="BG1159" s="36"/>
      <c r="BH1159" s="36"/>
      <c r="BI1159" s="36"/>
      <c r="BJ1159" s="36"/>
      <c r="BK1159" s="36"/>
      <c r="BL1159" s="36"/>
      <c r="BM1159" s="36"/>
      <c r="BN1159" s="36"/>
      <c r="BO1159" s="36"/>
      <c r="BP1159" s="36"/>
      <c r="BQ1159" s="36"/>
      <c r="BR1159" s="36"/>
      <c r="BS1159" s="36"/>
      <c r="BT1159" s="36"/>
      <c r="BU1159" s="36"/>
      <c r="BV1159" s="36"/>
      <c r="BW1159" s="36"/>
      <c r="BX1159" s="36"/>
      <c r="BY1159" s="36"/>
      <c r="BZ1159" s="36"/>
      <c r="CA1159" s="36"/>
      <c r="CB1159" s="36"/>
      <c r="CC1159" s="36"/>
      <c r="CD1159" s="36"/>
      <c r="CE1159" s="36"/>
      <c r="CF1159" s="36"/>
      <c r="CG1159" s="36"/>
      <c r="CH1159" s="36"/>
      <c r="CI1159" s="36"/>
      <c r="CJ1159" s="36"/>
      <c r="CK1159" s="36"/>
      <c r="CL1159" s="36"/>
      <c r="CM1159" s="36"/>
      <c r="CN1159" s="36"/>
      <c r="CO1159" s="36"/>
      <c r="CP1159" s="36"/>
      <c r="CQ1159" s="36"/>
      <c r="CR1159" s="36"/>
      <c r="CS1159" s="36"/>
      <c r="CT1159" s="36"/>
      <c r="CU1159" s="36"/>
      <c r="CV1159" s="36"/>
      <c r="CW1159" s="36"/>
      <c r="CX1159" s="36"/>
      <c r="CY1159" s="36"/>
      <c r="CZ1159" s="36"/>
      <c r="DA1159" s="36"/>
      <c r="DB1159" s="36"/>
      <c r="DC1159" s="36"/>
      <c r="DD1159" s="36"/>
      <c r="DE1159" s="36"/>
      <c r="DF1159" s="36"/>
      <c r="DG1159" s="36"/>
      <c r="DH1159" s="36"/>
      <c r="DI1159" s="36"/>
      <c r="DJ1159" s="36"/>
      <c r="DK1159" s="36"/>
      <c r="DL1159" s="36"/>
      <c r="DM1159" s="36"/>
      <c r="DN1159" s="36"/>
      <c r="DO1159" s="36"/>
      <c r="DP1159" s="36"/>
      <c r="DQ1159" s="36"/>
      <c r="DR1159" s="36"/>
      <c r="DS1159" s="36"/>
      <c r="DT1159" s="36"/>
      <c r="DU1159" s="36"/>
      <c r="DV1159" s="36"/>
      <c r="DW1159" s="36"/>
      <c r="DX1159" s="36"/>
      <c r="DY1159" s="36"/>
      <c r="DZ1159" s="36"/>
      <c r="EA1159" s="36"/>
      <c r="EB1159" s="36"/>
      <c r="EC1159" s="36"/>
      <c r="ED1159" s="36"/>
      <c r="EE1159" s="36"/>
      <c r="EF1159" s="36"/>
      <c r="EG1159" s="36"/>
      <c r="EH1159" s="36"/>
      <c r="EI1159" s="36"/>
      <c r="EJ1159" s="36"/>
      <c r="EK1159" s="36"/>
      <c r="EL1159" s="36"/>
      <c r="EM1159" s="36"/>
      <c r="EN1159" s="36"/>
      <c r="EO1159" s="36"/>
      <c r="EP1159" s="36"/>
      <c r="EQ1159" s="36"/>
      <c r="ER1159" s="36"/>
      <c r="ES1159" s="36"/>
      <c r="ET1159" s="36"/>
      <c r="EU1159" s="36"/>
      <c r="EV1159" s="36"/>
      <c r="EW1159" s="36"/>
      <c r="EX1159" s="36"/>
      <c r="EY1159" s="36"/>
      <c r="EZ1159" s="36"/>
      <c r="FA1159" s="36"/>
      <c r="FB1159" s="36"/>
      <c r="FC1159" s="36"/>
      <c r="FD1159" s="36"/>
      <c r="FE1159" s="36"/>
      <c r="FF1159" s="36"/>
      <c r="FG1159" s="36"/>
      <c r="FH1159" s="36"/>
      <c r="FI1159" s="36"/>
      <c r="FJ1159" s="36"/>
      <c r="FK1159" s="36"/>
      <c r="FL1159" s="36"/>
      <c r="FM1159" s="36"/>
      <c r="FN1159" s="36"/>
      <c r="FO1159" s="36"/>
    </row>
    <row r="1160" spans="1:171" x14ac:dyDescent="0.15">
      <c r="A1160" s="101"/>
      <c r="B1160" s="3"/>
      <c r="C1160" s="5"/>
      <c r="D1160" s="4"/>
      <c r="E1160" s="5"/>
      <c r="F1160" s="21"/>
      <c r="G1160" s="6"/>
      <c r="H1160" s="5"/>
      <c r="I1160" s="5"/>
      <c r="J1160" s="5"/>
      <c r="K1160" s="5"/>
      <c r="L1160" s="22"/>
      <c r="M1160" s="8"/>
      <c r="N1160" s="5"/>
      <c r="O1160" s="5"/>
      <c r="P1160" s="23"/>
      <c r="Q1160" s="2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  <c r="ES1160" s="18"/>
      <c r="ET1160" s="18"/>
      <c r="EU1160" s="18"/>
      <c r="EV1160" s="18"/>
      <c r="EW1160" s="18"/>
      <c r="EX1160" s="18"/>
      <c r="EY1160" s="18"/>
      <c r="EZ1160" s="18"/>
      <c r="FA1160" s="18"/>
      <c r="FB1160" s="18"/>
      <c r="FC1160" s="18"/>
      <c r="FD1160" s="18"/>
      <c r="FE1160" s="18"/>
      <c r="FF1160" s="18"/>
      <c r="FG1160" s="18"/>
      <c r="FH1160" s="18"/>
      <c r="FI1160" s="18"/>
      <c r="FJ1160" s="18"/>
      <c r="FK1160" s="18"/>
      <c r="FL1160" s="18"/>
    </row>
    <row r="1161" spans="1:171" x14ac:dyDescent="0.15">
      <c r="A1161" s="101"/>
      <c r="B1161" s="3"/>
      <c r="C1161" s="5"/>
      <c r="D1161" s="4"/>
      <c r="E1161" s="5"/>
      <c r="F1161" s="21"/>
      <c r="G1161" s="6"/>
      <c r="H1161" s="5"/>
      <c r="I1161" s="5"/>
      <c r="J1161" s="5"/>
      <c r="K1161" s="5"/>
      <c r="L1161" s="22"/>
      <c r="M1161" s="8"/>
      <c r="N1161" s="5"/>
      <c r="O1161" s="5"/>
      <c r="P1161" s="23"/>
      <c r="Q1161" s="2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  <c r="ES1161" s="18"/>
      <c r="ET1161" s="18"/>
      <c r="EU1161" s="18"/>
      <c r="EV1161" s="18"/>
      <c r="EW1161" s="18"/>
      <c r="EX1161" s="18"/>
      <c r="EY1161" s="18"/>
      <c r="EZ1161" s="18"/>
      <c r="FA1161" s="18"/>
      <c r="FB1161" s="18"/>
      <c r="FC1161" s="18"/>
      <c r="FD1161" s="18"/>
      <c r="FE1161" s="18"/>
      <c r="FF1161" s="18"/>
      <c r="FG1161" s="18"/>
      <c r="FH1161" s="18"/>
      <c r="FI1161" s="18"/>
      <c r="FJ1161" s="18"/>
      <c r="FK1161" s="18"/>
      <c r="FL1161" s="18"/>
    </row>
    <row r="1162" spans="1:171" x14ac:dyDescent="0.15">
      <c r="A1162" s="101"/>
      <c r="B1162" s="3"/>
      <c r="C1162" s="5"/>
      <c r="D1162" s="4"/>
      <c r="E1162" s="5"/>
      <c r="F1162" s="21"/>
      <c r="G1162" s="6"/>
      <c r="H1162" s="5"/>
      <c r="I1162" s="5"/>
      <c r="J1162" s="5"/>
      <c r="K1162" s="5"/>
      <c r="L1162" s="22"/>
      <c r="M1162" s="8"/>
      <c r="N1162" s="5"/>
      <c r="O1162" s="5"/>
      <c r="P1162" s="23"/>
      <c r="Q1162" s="2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  <c r="ES1162" s="18"/>
      <c r="ET1162" s="18"/>
      <c r="EU1162" s="18"/>
      <c r="EV1162" s="18"/>
      <c r="EW1162" s="18"/>
      <c r="EX1162" s="18"/>
      <c r="EY1162" s="18"/>
      <c r="EZ1162" s="18"/>
      <c r="FA1162" s="18"/>
      <c r="FB1162" s="18"/>
      <c r="FC1162" s="18"/>
      <c r="FD1162" s="18"/>
      <c r="FE1162" s="18"/>
      <c r="FF1162" s="18"/>
      <c r="FG1162" s="18"/>
      <c r="FH1162" s="18"/>
      <c r="FI1162" s="18"/>
      <c r="FJ1162" s="18"/>
      <c r="FK1162" s="18"/>
      <c r="FL1162" s="18"/>
    </row>
    <row r="1163" spans="1:171" x14ac:dyDescent="0.15">
      <c r="A1163" s="101"/>
      <c r="B1163" s="3"/>
      <c r="C1163" s="5"/>
      <c r="D1163" s="4"/>
      <c r="E1163" s="5"/>
      <c r="F1163" s="21"/>
      <c r="G1163" s="6"/>
      <c r="H1163" s="5"/>
      <c r="I1163" s="5"/>
      <c r="J1163" s="5"/>
      <c r="K1163" s="5"/>
      <c r="L1163" s="22"/>
      <c r="M1163" s="8"/>
      <c r="N1163" s="5"/>
      <c r="O1163" s="5"/>
      <c r="P1163" s="23"/>
      <c r="Q1163" s="2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  <c r="ES1163" s="18"/>
      <c r="ET1163" s="18"/>
      <c r="EU1163" s="18"/>
      <c r="EV1163" s="18"/>
      <c r="EW1163" s="18"/>
      <c r="EX1163" s="18"/>
      <c r="EY1163" s="18"/>
      <c r="EZ1163" s="18"/>
      <c r="FA1163" s="18"/>
      <c r="FB1163" s="18"/>
      <c r="FC1163" s="18"/>
      <c r="FD1163" s="18"/>
      <c r="FE1163" s="18"/>
      <c r="FF1163" s="18"/>
      <c r="FG1163" s="18"/>
      <c r="FH1163" s="18"/>
      <c r="FI1163" s="18"/>
      <c r="FJ1163" s="18"/>
      <c r="FK1163" s="18"/>
      <c r="FL1163" s="18"/>
    </row>
    <row r="1164" spans="1:171" x14ac:dyDescent="0.15">
      <c r="A1164" s="101"/>
      <c r="B1164" s="3"/>
      <c r="C1164" s="5"/>
      <c r="D1164" s="4"/>
      <c r="E1164" s="5"/>
      <c r="F1164" s="21"/>
      <c r="G1164" s="6"/>
      <c r="H1164" s="5"/>
      <c r="I1164" s="5"/>
      <c r="J1164" s="5"/>
      <c r="K1164" s="5"/>
      <c r="L1164" s="22"/>
      <c r="M1164" s="8"/>
      <c r="N1164" s="5"/>
      <c r="O1164" s="5"/>
      <c r="P1164" s="23"/>
      <c r="Q1164" s="2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  <c r="ES1164" s="18"/>
      <c r="ET1164" s="18"/>
      <c r="EU1164" s="18"/>
      <c r="EV1164" s="18"/>
      <c r="EW1164" s="18"/>
      <c r="EX1164" s="18"/>
      <c r="EY1164" s="18"/>
      <c r="EZ1164" s="18"/>
      <c r="FA1164" s="18"/>
      <c r="FB1164" s="18"/>
      <c r="FC1164" s="18"/>
      <c r="FD1164" s="18"/>
      <c r="FE1164" s="18"/>
      <c r="FF1164" s="18"/>
      <c r="FG1164" s="18"/>
      <c r="FH1164" s="18"/>
      <c r="FI1164" s="18"/>
      <c r="FJ1164" s="18"/>
      <c r="FK1164" s="18"/>
      <c r="FL1164" s="18"/>
    </row>
    <row r="1165" spans="1:171" x14ac:dyDescent="0.15">
      <c r="A1165" s="101"/>
      <c r="B1165" s="3"/>
      <c r="C1165" s="5"/>
      <c r="D1165" s="4"/>
      <c r="E1165" s="5"/>
      <c r="F1165" s="21"/>
      <c r="G1165" s="6"/>
      <c r="H1165" s="5"/>
      <c r="I1165" s="5"/>
      <c r="J1165" s="5"/>
      <c r="K1165" s="5"/>
      <c r="L1165" s="22"/>
      <c r="M1165" s="8"/>
      <c r="N1165" s="5"/>
      <c r="O1165" s="5"/>
      <c r="P1165" s="23"/>
      <c r="Q1165" s="2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  <c r="ES1165" s="18"/>
      <c r="ET1165" s="18"/>
      <c r="EU1165" s="18"/>
      <c r="EV1165" s="18"/>
      <c r="EW1165" s="18"/>
      <c r="EX1165" s="18"/>
      <c r="EY1165" s="18"/>
      <c r="EZ1165" s="18"/>
      <c r="FA1165" s="18"/>
      <c r="FB1165" s="18"/>
      <c r="FC1165" s="18"/>
      <c r="FD1165" s="18"/>
      <c r="FE1165" s="18"/>
      <c r="FF1165" s="18"/>
      <c r="FG1165" s="18"/>
      <c r="FH1165" s="18"/>
      <c r="FI1165" s="18"/>
      <c r="FJ1165" s="18"/>
      <c r="FK1165" s="18"/>
      <c r="FL1165" s="18"/>
    </row>
    <row r="1166" spans="1:171" x14ac:dyDescent="0.15">
      <c r="A1166" s="101"/>
      <c r="B1166" s="3"/>
      <c r="C1166" s="5"/>
      <c r="D1166" s="4"/>
      <c r="E1166" s="5"/>
      <c r="F1166" s="21"/>
      <c r="G1166" s="6"/>
      <c r="H1166" s="5"/>
      <c r="I1166" s="5"/>
      <c r="J1166" s="5"/>
      <c r="K1166" s="5"/>
      <c r="L1166" s="22"/>
      <c r="M1166" s="8"/>
      <c r="N1166" s="5"/>
      <c r="O1166" s="5"/>
      <c r="P1166" s="23"/>
      <c r="Q1166" s="2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  <c r="ES1166" s="18"/>
      <c r="ET1166" s="18"/>
      <c r="EU1166" s="18"/>
      <c r="EV1166" s="18"/>
      <c r="EW1166" s="18"/>
      <c r="EX1166" s="18"/>
      <c r="EY1166" s="18"/>
      <c r="EZ1166" s="18"/>
      <c r="FA1166" s="18"/>
      <c r="FB1166" s="18"/>
      <c r="FC1166" s="18"/>
      <c r="FD1166" s="18"/>
      <c r="FE1166" s="18"/>
      <c r="FF1166" s="18"/>
      <c r="FG1166" s="18"/>
      <c r="FH1166" s="18"/>
      <c r="FI1166" s="18"/>
      <c r="FJ1166" s="18"/>
      <c r="FK1166" s="18"/>
      <c r="FL1166" s="18"/>
    </row>
    <row r="1167" spans="1:171" x14ac:dyDescent="0.15">
      <c r="A1167" s="101"/>
      <c r="B1167" s="3"/>
      <c r="C1167" s="5"/>
      <c r="D1167" s="4"/>
      <c r="E1167" s="5"/>
      <c r="F1167" s="21"/>
      <c r="G1167" s="6"/>
      <c r="H1167" s="5"/>
      <c r="I1167" s="5"/>
      <c r="J1167" s="5"/>
      <c r="K1167" s="5"/>
      <c r="L1167" s="22"/>
      <c r="M1167" s="8"/>
      <c r="N1167" s="5"/>
      <c r="O1167" s="5"/>
      <c r="P1167" s="23"/>
      <c r="Q1167" s="2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  <c r="EW1167" s="18"/>
      <c r="EX1167" s="18"/>
      <c r="EY1167" s="18"/>
      <c r="EZ1167" s="18"/>
      <c r="FA1167" s="18"/>
      <c r="FB1167" s="18"/>
      <c r="FC1167" s="18"/>
      <c r="FD1167" s="18"/>
      <c r="FE1167" s="18"/>
      <c r="FF1167" s="18"/>
      <c r="FG1167" s="18"/>
      <c r="FH1167" s="18"/>
      <c r="FI1167" s="18"/>
      <c r="FJ1167" s="18"/>
      <c r="FK1167" s="18"/>
      <c r="FL1167" s="18"/>
    </row>
    <row r="1168" spans="1:171" x14ac:dyDescent="0.15">
      <c r="A1168" s="101"/>
      <c r="B1168" s="3"/>
      <c r="C1168" s="5"/>
      <c r="D1168" s="4"/>
      <c r="E1168" s="5"/>
      <c r="F1168" s="21"/>
      <c r="G1168" s="6"/>
      <c r="H1168" s="5"/>
      <c r="I1168" s="5"/>
      <c r="J1168" s="5"/>
      <c r="K1168" s="5"/>
      <c r="L1168" s="22"/>
      <c r="M1168" s="8"/>
      <c r="N1168" s="5"/>
      <c r="O1168" s="5"/>
      <c r="P1168" s="23"/>
      <c r="Q1168" s="2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  <c r="ES1168" s="18"/>
      <c r="ET1168" s="18"/>
      <c r="EU1168" s="18"/>
      <c r="EV1168" s="18"/>
      <c r="EW1168" s="18"/>
      <c r="EX1168" s="18"/>
      <c r="EY1168" s="18"/>
      <c r="EZ1168" s="18"/>
      <c r="FA1168" s="18"/>
      <c r="FB1168" s="18"/>
      <c r="FC1168" s="18"/>
      <c r="FD1168" s="18"/>
      <c r="FE1168" s="18"/>
      <c r="FF1168" s="18"/>
      <c r="FG1168" s="18"/>
      <c r="FH1168" s="18"/>
      <c r="FI1168" s="18"/>
      <c r="FJ1168" s="18"/>
      <c r="FK1168" s="18"/>
      <c r="FL1168" s="18"/>
    </row>
    <row r="1169" spans="1:171" x14ac:dyDescent="0.15">
      <c r="A1169" s="101"/>
      <c r="B1169" s="3"/>
      <c r="C1169" s="5"/>
      <c r="D1169" s="4"/>
      <c r="E1169" s="5"/>
      <c r="F1169" s="21"/>
      <c r="G1169" s="6"/>
      <c r="H1169" s="5"/>
      <c r="I1169" s="5"/>
      <c r="J1169" s="5"/>
      <c r="K1169" s="5"/>
      <c r="L1169" s="22"/>
      <c r="M1169" s="8"/>
      <c r="N1169" s="5"/>
      <c r="O1169" s="5"/>
      <c r="P1169" s="23"/>
      <c r="Q1169" s="2"/>
      <c r="R1169" s="10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6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36"/>
      <c r="AR1169" s="36"/>
      <c r="AS1169" s="36"/>
      <c r="AT1169" s="36"/>
      <c r="AU1169" s="36"/>
      <c r="AV1169" s="36"/>
      <c r="AW1169" s="36"/>
      <c r="AX1169" s="36"/>
      <c r="AY1169" s="36"/>
      <c r="AZ1169" s="36"/>
      <c r="BA1169" s="36"/>
      <c r="BB1169" s="36"/>
      <c r="BC1169" s="36"/>
      <c r="BD1169" s="36"/>
      <c r="BE1169" s="36"/>
      <c r="BF1169" s="36"/>
      <c r="BG1169" s="36"/>
      <c r="BH1169" s="36"/>
      <c r="BI1169" s="36"/>
      <c r="BJ1169" s="36"/>
      <c r="BK1169" s="36"/>
      <c r="BL1169" s="36"/>
      <c r="BM1169" s="36"/>
      <c r="BN1169" s="36"/>
      <c r="BO1169" s="36"/>
      <c r="BP1169" s="36"/>
      <c r="BQ1169" s="36"/>
      <c r="BR1169" s="36"/>
      <c r="BS1169" s="36"/>
      <c r="BT1169" s="36"/>
      <c r="BU1169" s="36"/>
      <c r="BV1169" s="36"/>
      <c r="BW1169" s="36"/>
      <c r="BX1169" s="36"/>
      <c r="BY1169" s="36"/>
      <c r="BZ1169" s="36"/>
      <c r="CA1169" s="36"/>
      <c r="CB1169" s="36"/>
      <c r="CC1169" s="36"/>
      <c r="CD1169" s="36"/>
      <c r="CE1169" s="36"/>
      <c r="CF1169" s="36"/>
      <c r="CG1169" s="36"/>
      <c r="CH1169" s="36"/>
      <c r="CI1169" s="36"/>
      <c r="CJ1169" s="36"/>
      <c r="CK1169" s="36"/>
      <c r="CL1169" s="36"/>
      <c r="CM1169" s="36"/>
      <c r="CN1169" s="36"/>
      <c r="CO1169" s="36"/>
      <c r="CP1169" s="36"/>
      <c r="CQ1169" s="36"/>
      <c r="CR1169" s="36"/>
      <c r="CS1169" s="36"/>
      <c r="CT1169" s="36"/>
      <c r="CU1169" s="36"/>
      <c r="CV1169" s="36"/>
      <c r="CW1169" s="36"/>
      <c r="CX1169" s="36"/>
      <c r="CY1169" s="36"/>
      <c r="CZ1169" s="36"/>
      <c r="DA1169" s="36"/>
      <c r="DB1169" s="36"/>
      <c r="DC1169" s="36"/>
      <c r="DD1169" s="36"/>
      <c r="DE1169" s="36"/>
      <c r="DF1169" s="36"/>
      <c r="DG1169" s="36"/>
      <c r="DH1169" s="36"/>
      <c r="DI1169" s="36"/>
      <c r="DJ1169" s="36"/>
      <c r="DK1169" s="36"/>
      <c r="DL1169" s="36"/>
      <c r="DM1169" s="36"/>
      <c r="DN1169" s="36"/>
      <c r="DO1169" s="36"/>
      <c r="DP1169" s="36"/>
      <c r="DQ1169" s="36"/>
      <c r="DR1169" s="36"/>
      <c r="DS1169" s="36"/>
      <c r="DT1169" s="36"/>
      <c r="DU1169" s="36"/>
      <c r="DV1169" s="36"/>
      <c r="DW1169" s="36"/>
      <c r="DX1169" s="36"/>
      <c r="DY1169" s="36"/>
      <c r="DZ1169" s="36"/>
      <c r="EA1169" s="36"/>
      <c r="EB1169" s="36"/>
      <c r="EC1169" s="36"/>
      <c r="ED1169" s="36"/>
      <c r="EE1169" s="36"/>
      <c r="EF1169" s="36"/>
      <c r="EG1169" s="36"/>
      <c r="EH1169" s="36"/>
      <c r="EI1169" s="36"/>
      <c r="EJ1169" s="36"/>
      <c r="EK1169" s="36"/>
      <c r="EL1169" s="36"/>
      <c r="EM1169" s="36"/>
      <c r="EN1169" s="36"/>
      <c r="EO1169" s="36"/>
      <c r="EP1169" s="36"/>
      <c r="EQ1169" s="36"/>
      <c r="ER1169" s="36"/>
      <c r="ES1169" s="36"/>
      <c r="ET1169" s="36"/>
      <c r="EU1169" s="36"/>
      <c r="EV1169" s="36"/>
      <c r="EW1169" s="36"/>
      <c r="EX1169" s="36"/>
      <c r="EY1169" s="36"/>
      <c r="EZ1169" s="36"/>
      <c r="FA1169" s="36"/>
      <c r="FB1169" s="36"/>
      <c r="FC1169" s="36"/>
      <c r="FD1169" s="36"/>
      <c r="FE1169" s="36"/>
      <c r="FF1169" s="36"/>
      <c r="FG1169" s="36"/>
      <c r="FH1169" s="36"/>
      <c r="FI1169" s="36"/>
      <c r="FJ1169" s="36"/>
      <c r="FK1169" s="36"/>
      <c r="FL1169" s="36"/>
      <c r="FM1169" s="36"/>
      <c r="FN1169" s="36"/>
      <c r="FO1169" s="36"/>
    </row>
    <row r="1170" spans="1:171" x14ac:dyDescent="0.15">
      <c r="A1170" s="101"/>
      <c r="B1170" s="3"/>
      <c r="C1170" s="5"/>
      <c r="D1170" s="4"/>
      <c r="E1170" s="5"/>
      <c r="F1170" s="21"/>
      <c r="G1170" s="6"/>
      <c r="H1170" s="5"/>
      <c r="I1170" s="5"/>
      <c r="J1170" s="5"/>
      <c r="K1170" s="5"/>
      <c r="L1170" s="22"/>
      <c r="M1170" s="8"/>
      <c r="N1170" s="5"/>
      <c r="O1170" s="5"/>
      <c r="P1170" s="23"/>
      <c r="Q1170" s="2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  <c r="ES1170" s="18"/>
      <c r="ET1170" s="18"/>
      <c r="EU1170" s="18"/>
      <c r="EV1170" s="18"/>
      <c r="EW1170" s="18"/>
      <c r="EX1170" s="18"/>
      <c r="EY1170" s="18"/>
      <c r="EZ1170" s="18"/>
      <c r="FA1170" s="18"/>
      <c r="FB1170" s="18"/>
      <c r="FC1170" s="18"/>
      <c r="FD1170" s="18"/>
      <c r="FE1170" s="18"/>
      <c r="FF1170" s="18"/>
      <c r="FG1170" s="18"/>
      <c r="FH1170" s="18"/>
      <c r="FI1170" s="18"/>
      <c r="FJ1170" s="18"/>
      <c r="FK1170" s="18"/>
      <c r="FL1170" s="18"/>
    </row>
    <row r="1171" spans="1:171" x14ac:dyDescent="0.15">
      <c r="A1171" s="101"/>
      <c r="B1171" s="3"/>
      <c r="C1171" s="5"/>
      <c r="D1171" s="4"/>
      <c r="E1171" s="5"/>
      <c r="F1171" s="21"/>
      <c r="G1171" s="6"/>
      <c r="H1171" s="5"/>
      <c r="I1171" s="5"/>
      <c r="J1171" s="5"/>
      <c r="K1171" s="5"/>
      <c r="L1171" s="22"/>
      <c r="M1171" s="8"/>
      <c r="N1171" s="5"/>
      <c r="O1171" s="5"/>
      <c r="P1171" s="23"/>
      <c r="Q1171" s="2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  <c r="ES1171" s="18"/>
      <c r="ET1171" s="18"/>
      <c r="EU1171" s="18"/>
      <c r="EV1171" s="18"/>
      <c r="EW1171" s="18"/>
      <c r="EX1171" s="18"/>
      <c r="EY1171" s="18"/>
      <c r="EZ1171" s="18"/>
      <c r="FA1171" s="18"/>
      <c r="FB1171" s="18"/>
      <c r="FC1171" s="18"/>
      <c r="FD1171" s="18"/>
      <c r="FE1171" s="18"/>
      <c r="FF1171" s="18"/>
      <c r="FG1171" s="18"/>
      <c r="FH1171" s="18"/>
      <c r="FI1171" s="18"/>
      <c r="FJ1171" s="18"/>
      <c r="FK1171" s="18"/>
      <c r="FL1171" s="18"/>
    </row>
    <row r="1172" spans="1:171" x14ac:dyDescent="0.15">
      <c r="A1172" s="101"/>
      <c r="B1172" s="3"/>
      <c r="C1172" s="5"/>
      <c r="D1172" s="4"/>
      <c r="E1172" s="5"/>
      <c r="F1172" s="21"/>
      <c r="G1172" s="6"/>
      <c r="H1172" s="5"/>
      <c r="I1172" s="5"/>
      <c r="J1172" s="5"/>
      <c r="K1172" s="5"/>
      <c r="L1172" s="22"/>
      <c r="M1172" s="8"/>
      <c r="N1172" s="5"/>
      <c r="O1172" s="5"/>
      <c r="P1172" s="23"/>
      <c r="Q1172" s="2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  <c r="ES1172" s="18"/>
      <c r="ET1172" s="18"/>
      <c r="EU1172" s="18"/>
      <c r="EV1172" s="18"/>
      <c r="EW1172" s="18"/>
      <c r="EX1172" s="18"/>
      <c r="EY1172" s="18"/>
      <c r="EZ1172" s="18"/>
      <c r="FA1172" s="18"/>
      <c r="FB1172" s="18"/>
      <c r="FC1172" s="18"/>
      <c r="FD1172" s="18"/>
      <c r="FE1172" s="18"/>
      <c r="FF1172" s="18"/>
      <c r="FG1172" s="18"/>
      <c r="FH1172" s="18"/>
      <c r="FI1172" s="18"/>
      <c r="FJ1172" s="18"/>
      <c r="FK1172" s="18"/>
      <c r="FL1172" s="18"/>
    </row>
    <row r="1173" spans="1:171" x14ac:dyDescent="0.15">
      <c r="A1173" s="101"/>
      <c r="B1173" s="3"/>
      <c r="C1173" s="5"/>
      <c r="D1173" s="4"/>
      <c r="E1173" s="5"/>
      <c r="F1173" s="21"/>
      <c r="G1173" s="6"/>
      <c r="H1173" s="5"/>
      <c r="I1173" s="5"/>
      <c r="J1173" s="5"/>
      <c r="K1173" s="5"/>
      <c r="L1173" s="22"/>
      <c r="M1173" s="8"/>
      <c r="N1173" s="5"/>
      <c r="O1173" s="5"/>
      <c r="P1173" s="23"/>
      <c r="Q1173" s="2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  <c r="ES1173" s="18"/>
      <c r="ET1173" s="18"/>
      <c r="EU1173" s="18"/>
      <c r="EV1173" s="18"/>
      <c r="EW1173" s="18"/>
      <c r="EX1173" s="18"/>
      <c r="EY1173" s="18"/>
      <c r="EZ1173" s="18"/>
      <c r="FA1173" s="18"/>
      <c r="FB1173" s="18"/>
      <c r="FC1173" s="18"/>
      <c r="FD1173" s="18"/>
      <c r="FE1173" s="18"/>
      <c r="FF1173" s="18"/>
      <c r="FG1173" s="18"/>
      <c r="FH1173" s="18"/>
      <c r="FI1173" s="18"/>
      <c r="FJ1173" s="18"/>
      <c r="FK1173" s="18"/>
      <c r="FL1173" s="18"/>
    </row>
    <row r="1174" spans="1:171" x14ac:dyDescent="0.15">
      <c r="A1174" s="101"/>
      <c r="B1174" s="3"/>
      <c r="C1174" s="5"/>
      <c r="D1174" s="4"/>
      <c r="E1174" s="5"/>
      <c r="F1174" s="21"/>
      <c r="G1174" s="6"/>
      <c r="H1174" s="5"/>
      <c r="I1174" s="5"/>
      <c r="J1174" s="5"/>
      <c r="K1174" s="5"/>
      <c r="L1174" s="22"/>
      <c r="M1174" s="8"/>
      <c r="N1174" s="5"/>
      <c r="O1174" s="5"/>
      <c r="P1174" s="23"/>
      <c r="Q1174" s="2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  <c r="ES1174" s="18"/>
      <c r="ET1174" s="18"/>
      <c r="EU1174" s="18"/>
      <c r="EV1174" s="18"/>
      <c r="EW1174" s="18"/>
      <c r="EX1174" s="18"/>
      <c r="EY1174" s="18"/>
      <c r="EZ1174" s="18"/>
      <c r="FA1174" s="18"/>
      <c r="FB1174" s="18"/>
      <c r="FC1174" s="18"/>
      <c r="FD1174" s="18"/>
      <c r="FE1174" s="18"/>
      <c r="FF1174" s="18"/>
      <c r="FG1174" s="18"/>
      <c r="FH1174" s="18"/>
      <c r="FI1174" s="18"/>
      <c r="FJ1174" s="18"/>
      <c r="FK1174" s="18"/>
      <c r="FL1174" s="18"/>
    </row>
    <row r="1175" spans="1:171" x14ac:dyDescent="0.15">
      <c r="A1175" s="101"/>
      <c r="B1175" s="3"/>
      <c r="C1175" s="5"/>
      <c r="D1175" s="4"/>
      <c r="E1175" s="5"/>
      <c r="F1175" s="21"/>
      <c r="G1175" s="6"/>
      <c r="H1175" s="5"/>
      <c r="I1175" s="5"/>
      <c r="J1175" s="5"/>
      <c r="K1175" s="5"/>
      <c r="L1175" s="22"/>
      <c r="M1175" s="8"/>
      <c r="N1175" s="5"/>
      <c r="O1175" s="5"/>
      <c r="P1175" s="23"/>
      <c r="Q1175" s="2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  <c r="ES1175" s="18"/>
      <c r="ET1175" s="18"/>
      <c r="EU1175" s="18"/>
      <c r="EV1175" s="18"/>
      <c r="EW1175" s="18"/>
      <c r="EX1175" s="18"/>
      <c r="EY1175" s="18"/>
      <c r="EZ1175" s="18"/>
      <c r="FA1175" s="18"/>
      <c r="FB1175" s="18"/>
      <c r="FC1175" s="18"/>
      <c r="FD1175" s="18"/>
      <c r="FE1175" s="18"/>
      <c r="FF1175" s="18"/>
      <c r="FG1175" s="18"/>
      <c r="FH1175" s="18"/>
      <c r="FI1175" s="18"/>
      <c r="FJ1175" s="18"/>
      <c r="FK1175" s="18"/>
      <c r="FL1175" s="18"/>
    </row>
    <row r="1176" spans="1:171" x14ac:dyDescent="0.15">
      <c r="A1176" s="101"/>
      <c r="B1176" s="3"/>
      <c r="C1176" s="5"/>
      <c r="D1176" s="4"/>
      <c r="E1176" s="5"/>
      <c r="F1176" s="21"/>
      <c r="G1176" s="6"/>
      <c r="H1176" s="5"/>
      <c r="I1176" s="5"/>
      <c r="J1176" s="5"/>
      <c r="K1176" s="5"/>
      <c r="L1176" s="22"/>
      <c r="M1176" s="8"/>
      <c r="N1176" s="5"/>
      <c r="O1176" s="5"/>
      <c r="P1176" s="23"/>
      <c r="Q1176" s="2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  <c r="ES1176" s="18"/>
      <c r="ET1176" s="18"/>
      <c r="EU1176" s="18"/>
      <c r="EV1176" s="18"/>
      <c r="EW1176" s="18"/>
      <c r="EX1176" s="18"/>
      <c r="EY1176" s="18"/>
      <c r="EZ1176" s="18"/>
      <c r="FA1176" s="18"/>
      <c r="FB1176" s="18"/>
      <c r="FC1176" s="18"/>
      <c r="FD1176" s="18"/>
      <c r="FE1176" s="18"/>
      <c r="FF1176" s="18"/>
      <c r="FG1176" s="18"/>
      <c r="FH1176" s="18"/>
      <c r="FI1176" s="18"/>
      <c r="FJ1176" s="18"/>
      <c r="FK1176" s="18"/>
      <c r="FL1176" s="18"/>
    </row>
    <row r="1177" spans="1:171" x14ac:dyDescent="0.15">
      <c r="A1177" s="101"/>
      <c r="B1177" s="3"/>
      <c r="C1177" s="5"/>
      <c r="D1177" s="4"/>
      <c r="E1177" s="5"/>
      <c r="F1177" s="21"/>
      <c r="G1177" s="6"/>
      <c r="H1177" s="5"/>
      <c r="I1177" s="5"/>
      <c r="J1177" s="5"/>
      <c r="K1177" s="5"/>
      <c r="L1177" s="22"/>
      <c r="M1177" s="8"/>
      <c r="N1177" s="5"/>
      <c r="O1177" s="5"/>
      <c r="P1177" s="23"/>
      <c r="Q1177" s="2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  <c r="ES1177" s="18"/>
      <c r="ET1177" s="18"/>
      <c r="EU1177" s="18"/>
      <c r="EV1177" s="18"/>
      <c r="EW1177" s="18"/>
      <c r="EX1177" s="18"/>
      <c r="EY1177" s="18"/>
      <c r="EZ1177" s="18"/>
      <c r="FA1177" s="18"/>
      <c r="FB1177" s="18"/>
      <c r="FC1177" s="18"/>
      <c r="FD1177" s="18"/>
      <c r="FE1177" s="18"/>
      <c r="FF1177" s="18"/>
      <c r="FG1177" s="18"/>
      <c r="FH1177" s="18"/>
      <c r="FI1177" s="18"/>
      <c r="FJ1177" s="18"/>
      <c r="FK1177" s="18"/>
      <c r="FL1177" s="18"/>
    </row>
    <row r="1178" spans="1:171" x14ac:dyDescent="0.15">
      <c r="A1178" s="101"/>
      <c r="B1178" s="3"/>
      <c r="C1178" s="5"/>
      <c r="D1178" s="4"/>
      <c r="E1178" s="5"/>
      <c r="F1178" s="21"/>
      <c r="G1178" s="6"/>
      <c r="H1178" s="5"/>
      <c r="I1178" s="5"/>
      <c r="J1178" s="5"/>
      <c r="K1178" s="5"/>
      <c r="L1178" s="22"/>
      <c r="M1178" s="8"/>
      <c r="N1178" s="5"/>
      <c r="O1178" s="5"/>
      <c r="P1178" s="23"/>
      <c r="Q1178" s="2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  <c r="ES1178" s="18"/>
      <c r="ET1178" s="18"/>
      <c r="EU1178" s="18"/>
      <c r="EV1178" s="18"/>
      <c r="EW1178" s="18"/>
      <c r="EX1178" s="18"/>
      <c r="EY1178" s="18"/>
      <c r="EZ1178" s="18"/>
      <c r="FA1178" s="18"/>
      <c r="FB1178" s="18"/>
      <c r="FC1178" s="18"/>
      <c r="FD1178" s="18"/>
      <c r="FE1178" s="18"/>
      <c r="FF1178" s="18"/>
      <c r="FG1178" s="18"/>
      <c r="FH1178" s="18"/>
      <c r="FI1178" s="18"/>
      <c r="FJ1178" s="18"/>
      <c r="FK1178" s="18"/>
      <c r="FL1178" s="18"/>
    </row>
    <row r="1179" spans="1:171" x14ac:dyDescent="0.15">
      <c r="A1179" s="101"/>
      <c r="B1179" s="3"/>
      <c r="C1179" s="5"/>
      <c r="D1179" s="4"/>
      <c r="E1179" s="5"/>
      <c r="F1179" s="21"/>
      <c r="G1179" s="6"/>
      <c r="H1179" s="5"/>
      <c r="I1179" s="5"/>
      <c r="J1179" s="5"/>
      <c r="K1179" s="5"/>
      <c r="L1179" s="22"/>
      <c r="M1179" s="8"/>
      <c r="N1179" s="5"/>
      <c r="O1179" s="5"/>
      <c r="P1179" s="23"/>
      <c r="Q1179" s="2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  <c r="ES1179" s="18"/>
      <c r="ET1179" s="18"/>
      <c r="EU1179" s="18"/>
      <c r="EV1179" s="18"/>
      <c r="EW1179" s="18"/>
      <c r="EX1179" s="18"/>
      <c r="EY1179" s="18"/>
      <c r="EZ1179" s="18"/>
      <c r="FA1179" s="18"/>
      <c r="FB1179" s="18"/>
      <c r="FC1179" s="18"/>
      <c r="FD1179" s="18"/>
      <c r="FE1179" s="18"/>
      <c r="FF1179" s="18"/>
      <c r="FG1179" s="18"/>
      <c r="FH1179" s="18"/>
      <c r="FI1179" s="18"/>
      <c r="FJ1179" s="18"/>
      <c r="FK1179" s="18"/>
      <c r="FL1179" s="18"/>
    </row>
    <row r="1180" spans="1:171" x14ac:dyDescent="0.15">
      <c r="A1180" s="101"/>
      <c r="B1180" s="3"/>
      <c r="C1180" s="5"/>
      <c r="D1180" s="4"/>
      <c r="E1180" s="5"/>
      <c r="F1180" s="21"/>
      <c r="G1180" s="6"/>
      <c r="H1180" s="5"/>
      <c r="I1180" s="5"/>
      <c r="J1180" s="5"/>
      <c r="K1180" s="5"/>
      <c r="L1180" s="22"/>
      <c r="M1180" s="8"/>
      <c r="N1180" s="5"/>
      <c r="O1180" s="5"/>
      <c r="P1180" s="23"/>
      <c r="Q1180" s="2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  <c r="ES1180" s="18"/>
      <c r="ET1180" s="18"/>
      <c r="EU1180" s="18"/>
      <c r="EV1180" s="18"/>
      <c r="EW1180" s="18"/>
      <c r="EX1180" s="18"/>
      <c r="EY1180" s="18"/>
      <c r="EZ1180" s="18"/>
      <c r="FA1180" s="18"/>
      <c r="FB1180" s="18"/>
      <c r="FC1180" s="18"/>
      <c r="FD1180" s="18"/>
      <c r="FE1180" s="18"/>
      <c r="FF1180" s="18"/>
      <c r="FG1180" s="18"/>
      <c r="FH1180" s="18"/>
      <c r="FI1180" s="18"/>
      <c r="FJ1180" s="18"/>
      <c r="FK1180" s="18"/>
      <c r="FL1180" s="18"/>
    </row>
    <row r="1181" spans="1:171" x14ac:dyDescent="0.15">
      <c r="A1181" s="101"/>
      <c r="B1181" s="3"/>
      <c r="C1181" s="5"/>
      <c r="D1181" s="4"/>
      <c r="E1181" s="5"/>
      <c r="F1181" s="21"/>
      <c r="G1181" s="6"/>
      <c r="H1181" s="5"/>
      <c r="I1181" s="5"/>
      <c r="J1181" s="5"/>
      <c r="K1181" s="5"/>
      <c r="L1181" s="22"/>
      <c r="M1181" s="8"/>
      <c r="N1181" s="5"/>
      <c r="O1181" s="5"/>
      <c r="P1181" s="23"/>
      <c r="Q1181" s="2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  <c r="ES1181" s="18"/>
      <c r="ET1181" s="18"/>
      <c r="EU1181" s="18"/>
      <c r="EV1181" s="18"/>
      <c r="EW1181" s="18"/>
      <c r="EX1181" s="18"/>
      <c r="EY1181" s="18"/>
      <c r="EZ1181" s="18"/>
      <c r="FA1181" s="18"/>
      <c r="FB1181" s="18"/>
      <c r="FC1181" s="18"/>
      <c r="FD1181" s="18"/>
      <c r="FE1181" s="18"/>
      <c r="FF1181" s="18"/>
      <c r="FG1181" s="18"/>
      <c r="FH1181" s="18"/>
      <c r="FI1181" s="18"/>
      <c r="FJ1181" s="18"/>
      <c r="FK1181" s="18"/>
      <c r="FL1181" s="18"/>
    </row>
    <row r="1182" spans="1:171" x14ac:dyDescent="0.15">
      <c r="A1182" s="101"/>
      <c r="B1182" s="3"/>
      <c r="C1182" s="5"/>
      <c r="D1182" s="4"/>
      <c r="E1182" s="5"/>
      <c r="F1182" s="21"/>
      <c r="G1182" s="6"/>
      <c r="H1182" s="5"/>
      <c r="I1182" s="5"/>
      <c r="J1182" s="5"/>
      <c r="K1182" s="5"/>
      <c r="L1182" s="22"/>
      <c r="M1182" s="8"/>
      <c r="N1182" s="5"/>
      <c r="O1182" s="5"/>
      <c r="P1182" s="23"/>
      <c r="Q1182" s="2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  <c r="ES1182" s="18"/>
      <c r="ET1182" s="18"/>
      <c r="EU1182" s="18"/>
      <c r="EV1182" s="18"/>
      <c r="EW1182" s="18"/>
      <c r="EX1182" s="18"/>
      <c r="EY1182" s="18"/>
      <c r="EZ1182" s="18"/>
      <c r="FA1182" s="18"/>
      <c r="FB1182" s="18"/>
      <c r="FC1182" s="18"/>
      <c r="FD1182" s="18"/>
      <c r="FE1182" s="18"/>
      <c r="FF1182" s="18"/>
      <c r="FG1182" s="18"/>
      <c r="FH1182" s="18"/>
      <c r="FI1182" s="18"/>
      <c r="FJ1182" s="18"/>
      <c r="FK1182" s="18"/>
      <c r="FL1182" s="18"/>
    </row>
    <row r="1183" spans="1:171" x14ac:dyDescent="0.15">
      <c r="A1183" s="101"/>
      <c r="B1183" s="3"/>
      <c r="C1183" s="5"/>
      <c r="D1183" s="4"/>
      <c r="E1183" s="5"/>
      <c r="F1183" s="21"/>
      <c r="G1183" s="6"/>
      <c r="H1183" s="5"/>
      <c r="I1183" s="5"/>
      <c r="J1183" s="5"/>
      <c r="K1183" s="5"/>
      <c r="L1183" s="22"/>
      <c r="M1183" s="8"/>
      <c r="N1183" s="5"/>
      <c r="O1183" s="5"/>
      <c r="P1183" s="23"/>
      <c r="Q1183" s="2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  <c r="EW1183" s="18"/>
      <c r="EX1183" s="18"/>
      <c r="EY1183" s="18"/>
      <c r="EZ1183" s="18"/>
      <c r="FA1183" s="18"/>
      <c r="FB1183" s="18"/>
      <c r="FC1183" s="18"/>
      <c r="FD1183" s="18"/>
      <c r="FE1183" s="18"/>
      <c r="FF1183" s="18"/>
      <c r="FG1183" s="18"/>
      <c r="FH1183" s="18"/>
      <c r="FI1183" s="18"/>
      <c r="FJ1183" s="18"/>
      <c r="FK1183" s="18"/>
      <c r="FL1183" s="18"/>
    </row>
    <row r="1184" spans="1:171" x14ac:dyDescent="0.15">
      <c r="A1184" s="101"/>
      <c r="B1184" s="3"/>
      <c r="C1184" s="5"/>
      <c r="D1184" s="4"/>
      <c r="E1184" s="5"/>
      <c r="F1184" s="21"/>
      <c r="G1184" s="6"/>
      <c r="H1184" s="5"/>
      <c r="I1184" s="5"/>
      <c r="J1184" s="5"/>
      <c r="K1184" s="5"/>
      <c r="L1184" s="22"/>
      <c r="M1184" s="8"/>
      <c r="N1184" s="5"/>
      <c r="O1184" s="5"/>
      <c r="P1184" s="23"/>
      <c r="Q1184" s="2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  <c r="EW1184" s="18"/>
      <c r="EX1184" s="18"/>
      <c r="EY1184" s="18"/>
      <c r="EZ1184" s="18"/>
      <c r="FA1184" s="18"/>
      <c r="FB1184" s="18"/>
      <c r="FC1184" s="18"/>
      <c r="FD1184" s="18"/>
      <c r="FE1184" s="18"/>
      <c r="FF1184" s="18"/>
      <c r="FG1184" s="18"/>
      <c r="FH1184" s="18"/>
      <c r="FI1184" s="18"/>
      <c r="FJ1184" s="18"/>
      <c r="FK1184" s="18"/>
      <c r="FL1184" s="18"/>
    </row>
    <row r="1185" spans="1:171" x14ac:dyDescent="0.15">
      <c r="A1185" s="101"/>
      <c r="B1185" s="3"/>
      <c r="C1185" s="5"/>
      <c r="D1185" s="4"/>
      <c r="E1185" s="5"/>
      <c r="F1185" s="21"/>
      <c r="G1185" s="6"/>
      <c r="H1185" s="5"/>
      <c r="I1185" s="5"/>
      <c r="J1185" s="5"/>
      <c r="K1185" s="5"/>
      <c r="L1185" s="22"/>
      <c r="M1185" s="8"/>
      <c r="N1185" s="5"/>
      <c r="O1185" s="5"/>
      <c r="P1185" s="23"/>
      <c r="Q1185" s="2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  <c r="EW1185" s="18"/>
      <c r="EX1185" s="18"/>
      <c r="EY1185" s="18"/>
      <c r="EZ1185" s="18"/>
      <c r="FA1185" s="18"/>
      <c r="FB1185" s="18"/>
      <c r="FC1185" s="18"/>
      <c r="FD1185" s="18"/>
      <c r="FE1185" s="18"/>
      <c r="FF1185" s="18"/>
      <c r="FG1185" s="18"/>
      <c r="FH1185" s="18"/>
      <c r="FI1185" s="18"/>
      <c r="FJ1185" s="18"/>
      <c r="FK1185" s="18"/>
      <c r="FL1185" s="18"/>
    </row>
    <row r="1186" spans="1:171" x14ac:dyDescent="0.15">
      <c r="A1186" s="101"/>
      <c r="B1186" s="3"/>
      <c r="C1186" s="5"/>
      <c r="D1186" s="4"/>
      <c r="E1186" s="5"/>
      <c r="F1186" s="21"/>
      <c r="G1186" s="6"/>
      <c r="H1186" s="5"/>
      <c r="I1186" s="5"/>
      <c r="J1186" s="5"/>
      <c r="K1186" s="5"/>
      <c r="L1186" s="22"/>
      <c r="M1186" s="8"/>
      <c r="N1186" s="5"/>
      <c r="O1186" s="5"/>
      <c r="P1186" s="23"/>
      <c r="Q1186" s="2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  <c r="EW1186" s="18"/>
      <c r="EX1186" s="18"/>
      <c r="EY1186" s="18"/>
      <c r="EZ1186" s="18"/>
      <c r="FA1186" s="18"/>
      <c r="FB1186" s="18"/>
      <c r="FC1186" s="18"/>
      <c r="FD1186" s="18"/>
      <c r="FE1186" s="18"/>
      <c r="FF1186" s="18"/>
      <c r="FG1186" s="18"/>
      <c r="FH1186" s="18"/>
      <c r="FI1186" s="18"/>
      <c r="FJ1186" s="18"/>
      <c r="FK1186" s="18"/>
      <c r="FL1186" s="18"/>
    </row>
    <row r="1187" spans="1:171" x14ac:dyDescent="0.15">
      <c r="A1187" s="101"/>
      <c r="B1187" s="3"/>
      <c r="C1187" s="5"/>
      <c r="D1187" s="4"/>
      <c r="E1187" s="5"/>
      <c r="F1187" s="21"/>
      <c r="G1187" s="6"/>
      <c r="H1187" s="5"/>
      <c r="I1187" s="5"/>
      <c r="J1187" s="5"/>
      <c r="K1187" s="5"/>
      <c r="L1187" s="22"/>
      <c r="M1187" s="8"/>
      <c r="N1187" s="5"/>
      <c r="O1187" s="5"/>
      <c r="P1187" s="23"/>
      <c r="Q1187" s="2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  <c r="ES1187" s="18"/>
      <c r="ET1187" s="18"/>
      <c r="EU1187" s="18"/>
      <c r="EV1187" s="18"/>
      <c r="EW1187" s="18"/>
      <c r="EX1187" s="18"/>
      <c r="EY1187" s="18"/>
      <c r="EZ1187" s="18"/>
      <c r="FA1187" s="18"/>
      <c r="FB1187" s="18"/>
      <c r="FC1187" s="18"/>
      <c r="FD1187" s="18"/>
      <c r="FE1187" s="18"/>
      <c r="FF1187" s="18"/>
      <c r="FG1187" s="18"/>
      <c r="FH1187" s="18"/>
      <c r="FI1187" s="18"/>
      <c r="FJ1187" s="18"/>
      <c r="FK1187" s="18"/>
      <c r="FL1187" s="18"/>
    </row>
    <row r="1188" spans="1:171" x14ac:dyDescent="0.15">
      <c r="A1188" s="101"/>
      <c r="B1188" s="3"/>
      <c r="C1188" s="5"/>
      <c r="D1188" s="4"/>
      <c r="E1188" s="5"/>
      <c r="F1188" s="21"/>
      <c r="G1188" s="6"/>
      <c r="H1188" s="5"/>
      <c r="I1188" s="5"/>
      <c r="J1188" s="5"/>
      <c r="K1188" s="5"/>
      <c r="L1188" s="22"/>
      <c r="M1188" s="8"/>
      <c r="N1188" s="5"/>
      <c r="O1188" s="5"/>
      <c r="P1188" s="23"/>
      <c r="Q1188" s="2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  <c r="ES1188" s="18"/>
      <c r="ET1188" s="18"/>
      <c r="EU1188" s="18"/>
      <c r="EV1188" s="18"/>
      <c r="EW1188" s="18"/>
      <c r="EX1188" s="18"/>
      <c r="EY1188" s="18"/>
      <c r="EZ1188" s="18"/>
      <c r="FA1188" s="18"/>
      <c r="FB1188" s="18"/>
      <c r="FC1188" s="18"/>
      <c r="FD1188" s="18"/>
      <c r="FE1188" s="18"/>
      <c r="FF1188" s="18"/>
      <c r="FG1188" s="18"/>
      <c r="FH1188" s="18"/>
      <c r="FI1188" s="18"/>
      <c r="FJ1188" s="18"/>
      <c r="FK1188" s="18"/>
      <c r="FL1188" s="18"/>
    </row>
    <row r="1189" spans="1:171" x14ac:dyDescent="0.15">
      <c r="A1189" s="101"/>
      <c r="B1189" s="3"/>
      <c r="C1189" s="5"/>
      <c r="D1189" s="4"/>
      <c r="E1189" s="5"/>
      <c r="F1189" s="21"/>
      <c r="G1189" s="6"/>
      <c r="H1189" s="5"/>
      <c r="I1189" s="5"/>
      <c r="J1189" s="5"/>
      <c r="K1189" s="5"/>
      <c r="L1189" s="22"/>
      <c r="M1189" s="8"/>
      <c r="N1189" s="5"/>
      <c r="O1189" s="5"/>
      <c r="P1189" s="23"/>
      <c r="Q1189" s="2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  <c r="ES1189" s="18"/>
      <c r="ET1189" s="18"/>
      <c r="EU1189" s="18"/>
      <c r="EV1189" s="18"/>
      <c r="EW1189" s="18"/>
      <c r="EX1189" s="18"/>
      <c r="EY1189" s="18"/>
      <c r="EZ1189" s="18"/>
      <c r="FA1189" s="18"/>
      <c r="FB1189" s="18"/>
      <c r="FC1189" s="18"/>
      <c r="FD1189" s="18"/>
      <c r="FE1189" s="18"/>
      <c r="FF1189" s="18"/>
      <c r="FG1189" s="18"/>
      <c r="FH1189" s="18"/>
      <c r="FI1189" s="18"/>
      <c r="FJ1189" s="18"/>
      <c r="FK1189" s="18"/>
      <c r="FL1189" s="18"/>
    </row>
    <row r="1190" spans="1:171" x14ac:dyDescent="0.15">
      <c r="A1190" s="101"/>
      <c r="B1190" s="3"/>
      <c r="C1190" s="5"/>
      <c r="D1190" s="4"/>
      <c r="E1190" s="5"/>
      <c r="F1190" s="21"/>
      <c r="G1190" s="6"/>
      <c r="H1190" s="5"/>
      <c r="I1190" s="5"/>
      <c r="J1190" s="5"/>
      <c r="K1190" s="5"/>
      <c r="L1190" s="22"/>
      <c r="M1190" s="8"/>
      <c r="N1190" s="5"/>
      <c r="O1190" s="5"/>
      <c r="P1190" s="23"/>
      <c r="Q1190" s="2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  <c r="ES1190" s="18"/>
      <c r="ET1190" s="18"/>
      <c r="EU1190" s="18"/>
      <c r="EV1190" s="18"/>
      <c r="EW1190" s="18"/>
      <c r="EX1190" s="18"/>
      <c r="EY1190" s="18"/>
      <c r="EZ1190" s="18"/>
      <c r="FA1190" s="18"/>
      <c r="FB1190" s="18"/>
      <c r="FC1190" s="18"/>
      <c r="FD1190" s="18"/>
      <c r="FE1190" s="18"/>
      <c r="FF1190" s="18"/>
      <c r="FG1190" s="18"/>
      <c r="FH1190" s="18"/>
      <c r="FI1190" s="18"/>
      <c r="FJ1190" s="18"/>
      <c r="FK1190" s="18"/>
      <c r="FL1190" s="18"/>
    </row>
    <row r="1191" spans="1:171" x14ac:dyDescent="0.15">
      <c r="A1191" s="101"/>
      <c r="B1191" s="3"/>
      <c r="C1191" s="5"/>
      <c r="D1191" s="4"/>
      <c r="E1191" s="5"/>
      <c r="F1191" s="21"/>
      <c r="G1191" s="6"/>
      <c r="H1191" s="5"/>
      <c r="I1191" s="5"/>
      <c r="J1191" s="5"/>
      <c r="K1191" s="5"/>
      <c r="L1191" s="22"/>
      <c r="M1191" s="8"/>
      <c r="N1191" s="5"/>
      <c r="O1191" s="5"/>
      <c r="P1191" s="23"/>
      <c r="Q1191" s="2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  <c r="ES1191" s="18"/>
      <c r="ET1191" s="18"/>
      <c r="EU1191" s="18"/>
      <c r="EV1191" s="18"/>
      <c r="EW1191" s="18"/>
      <c r="EX1191" s="18"/>
      <c r="EY1191" s="18"/>
      <c r="EZ1191" s="18"/>
      <c r="FA1191" s="18"/>
      <c r="FB1191" s="18"/>
      <c r="FC1191" s="18"/>
      <c r="FD1191" s="18"/>
      <c r="FE1191" s="18"/>
      <c r="FF1191" s="18"/>
      <c r="FG1191" s="18"/>
      <c r="FH1191" s="18"/>
      <c r="FI1191" s="18"/>
      <c r="FJ1191" s="18"/>
      <c r="FK1191" s="18"/>
      <c r="FL1191" s="18"/>
    </row>
    <row r="1192" spans="1:171" x14ac:dyDescent="0.15">
      <c r="A1192" s="101"/>
      <c r="B1192" s="3"/>
      <c r="C1192" s="5"/>
      <c r="D1192" s="4"/>
      <c r="E1192" s="5"/>
      <c r="F1192" s="21"/>
      <c r="G1192" s="6"/>
      <c r="H1192" s="5"/>
      <c r="I1192" s="5"/>
      <c r="J1192" s="5"/>
      <c r="K1192" s="5"/>
      <c r="L1192" s="22"/>
      <c r="M1192" s="8"/>
      <c r="N1192" s="5"/>
      <c r="O1192" s="5"/>
      <c r="P1192" s="23"/>
      <c r="Q1192" s="2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  <c r="ES1192" s="18"/>
      <c r="ET1192" s="18"/>
      <c r="EU1192" s="18"/>
      <c r="EV1192" s="18"/>
      <c r="EW1192" s="18"/>
      <c r="EX1192" s="18"/>
      <c r="EY1192" s="18"/>
      <c r="EZ1192" s="18"/>
      <c r="FA1192" s="18"/>
      <c r="FB1192" s="18"/>
      <c r="FC1192" s="18"/>
      <c r="FD1192" s="18"/>
      <c r="FE1192" s="18"/>
      <c r="FF1192" s="18"/>
      <c r="FG1192" s="18"/>
      <c r="FH1192" s="18"/>
      <c r="FI1192" s="18"/>
      <c r="FJ1192" s="18"/>
      <c r="FK1192" s="18"/>
      <c r="FL1192" s="18"/>
    </row>
    <row r="1193" spans="1:171" x14ac:dyDescent="0.15">
      <c r="A1193" s="101"/>
      <c r="B1193" s="3"/>
      <c r="C1193" s="5"/>
      <c r="D1193" s="4"/>
      <c r="E1193" s="5"/>
      <c r="F1193" s="21"/>
      <c r="G1193" s="6"/>
      <c r="H1193" s="5"/>
      <c r="I1193" s="5"/>
      <c r="J1193" s="5"/>
      <c r="K1193" s="5"/>
      <c r="L1193" s="22"/>
      <c r="M1193" s="8"/>
      <c r="N1193" s="5"/>
      <c r="O1193" s="5"/>
      <c r="P1193" s="23"/>
      <c r="Q1193" s="2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  <c r="ES1193" s="18"/>
      <c r="ET1193" s="18"/>
      <c r="EU1193" s="18"/>
      <c r="EV1193" s="18"/>
      <c r="EW1193" s="18"/>
      <c r="EX1193" s="18"/>
      <c r="EY1193" s="18"/>
      <c r="EZ1193" s="18"/>
      <c r="FA1193" s="18"/>
      <c r="FB1193" s="18"/>
      <c r="FC1193" s="18"/>
      <c r="FD1193" s="18"/>
      <c r="FE1193" s="18"/>
      <c r="FF1193" s="18"/>
      <c r="FG1193" s="18"/>
      <c r="FH1193" s="18"/>
      <c r="FI1193" s="18"/>
      <c r="FJ1193" s="18"/>
      <c r="FK1193" s="18"/>
      <c r="FL1193" s="18"/>
    </row>
    <row r="1194" spans="1:171" x14ac:dyDescent="0.15">
      <c r="A1194" s="101"/>
      <c r="B1194" s="3"/>
      <c r="C1194" s="5"/>
      <c r="D1194" s="4"/>
      <c r="E1194" s="5"/>
      <c r="F1194" s="21"/>
      <c r="G1194" s="6"/>
      <c r="H1194" s="5"/>
      <c r="I1194" s="5"/>
      <c r="J1194" s="5"/>
      <c r="K1194" s="5"/>
      <c r="L1194" s="22"/>
      <c r="M1194" s="8"/>
      <c r="N1194" s="5"/>
      <c r="O1194" s="5"/>
      <c r="P1194" s="23"/>
      <c r="Q1194" s="2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  <c r="ES1194" s="18"/>
      <c r="ET1194" s="18"/>
      <c r="EU1194" s="18"/>
      <c r="EV1194" s="18"/>
      <c r="EW1194" s="18"/>
      <c r="EX1194" s="18"/>
      <c r="EY1194" s="18"/>
      <c r="EZ1194" s="18"/>
      <c r="FA1194" s="18"/>
      <c r="FB1194" s="18"/>
      <c r="FC1194" s="18"/>
      <c r="FD1194" s="18"/>
      <c r="FE1194" s="18"/>
      <c r="FF1194" s="18"/>
      <c r="FG1194" s="18"/>
      <c r="FH1194" s="18"/>
      <c r="FI1194" s="18"/>
      <c r="FJ1194" s="18"/>
      <c r="FK1194" s="18"/>
      <c r="FL1194" s="18"/>
    </row>
    <row r="1195" spans="1:171" x14ac:dyDescent="0.15">
      <c r="A1195" s="101"/>
      <c r="B1195" s="3"/>
      <c r="C1195" s="5"/>
      <c r="D1195" s="4"/>
      <c r="E1195" s="5"/>
      <c r="F1195" s="21"/>
      <c r="G1195" s="6"/>
      <c r="H1195" s="5"/>
      <c r="I1195" s="5"/>
      <c r="J1195" s="5"/>
      <c r="K1195" s="5"/>
      <c r="L1195" s="22"/>
      <c r="M1195" s="8"/>
      <c r="N1195" s="5"/>
      <c r="O1195" s="5"/>
      <c r="P1195" s="23"/>
      <c r="Q1195" s="2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  <c r="ES1195" s="18"/>
      <c r="ET1195" s="18"/>
      <c r="EU1195" s="18"/>
      <c r="EV1195" s="18"/>
      <c r="EW1195" s="18"/>
      <c r="EX1195" s="18"/>
      <c r="EY1195" s="18"/>
      <c r="EZ1195" s="18"/>
      <c r="FA1195" s="18"/>
      <c r="FB1195" s="18"/>
      <c r="FC1195" s="18"/>
      <c r="FD1195" s="18"/>
      <c r="FE1195" s="18"/>
      <c r="FF1195" s="18"/>
      <c r="FG1195" s="18"/>
      <c r="FH1195" s="18"/>
      <c r="FI1195" s="18"/>
      <c r="FJ1195" s="18"/>
      <c r="FK1195" s="18"/>
      <c r="FL1195" s="18"/>
    </row>
    <row r="1196" spans="1:171" x14ac:dyDescent="0.15">
      <c r="A1196" s="101"/>
      <c r="B1196" s="3"/>
      <c r="C1196" s="5"/>
      <c r="D1196" s="4"/>
      <c r="E1196" s="5"/>
      <c r="F1196" s="21"/>
      <c r="G1196" s="6"/>
      <c r="H1196" s="5"/>
      <c r="I1196" s="5"/>
      <c r="J1196" s="5"/>
      <c r="K1196" s="5"/>
      <c r="L1196" s="22"/>
      <c r="M1196" s="8"/>
      <c r="N1196" s="5"/>
      <c r="O1196" s="5"/>
      <c r="P1196" s="23"/>
      <c r="Q1196" s="2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  <c r="ES1196" s="18"/>
      <c r="ET1196" s="18"/>
      <c r="EU1196" s="18"/>
      <c r="EV1196" s="18"/>
      <c r="EW1196" s="18"/>
      <c r="EX1196" s="18"/>
      <c r="EY1196" s="18"/>
      <c r="EZ1196" s="18"/>
      <c r="FA1196" s="18"/>
      <c r="FB1196" s="18"/>
      <c r="FC1196" s="18"/>
      <c r="FD1196" s="18"/>
      <c r="FE1196" s="18"/>
      <c r="FF1196" s="18"/>
      <c r="FG1196" s="18"/>
      <c r="FH1196" s="18"/>
      <c r="FI1196" s="18"/>
      <c r="FJ1196" s="18"/>
      <c r="FK1196" s="18"/>
      <c r="FL1196" s="18"/>
    </row>
    <row r="1197" spans="1:171" x14ac:dyDescent="0.15">
      <c r="A1197" s="101"/>
      <c r="B1197" s="3"/>
      <c r="C1197" s="5"/>
      <c r="D1197" s="4"/>
      <c r="E1197" s="5"/>
      <c r="F1197" s="21"/>
      <c r="G1197" s="6"/>
      <c r="H1197" s="5"/>
      <c r="I1197" s="5"/>
      <c r="J1197" s="5"/>
      <c r="K1197" s="5"/>
      <c r="L1197" s="22"/>
      <c r="M1197" s="8"/>
      <c r="N1197" s="5"/>
      <c r="O1197" s="5"/>
      <c r="P1197" s="23"/>
      <c r="Q1197" s="2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  <c r="EW1197" s="18"/>
      <c r="EX1197" s="18"/>
      <c r="EY1197" s="18"/>
      <c r="EZ1197" s="18"/>
      <c r="FA1197" s="18"/>
      <c r="FB1197" s="18"/>
      <c r="FC1197" s="18"/>
      <c r="FD1197" s="18"/>
      <c r="FE1197" s="18"/>
      <c r="FF1197" s="18"/>
      <c r="FG1197" s="18"/>
      <c r="FH1197" s="18"/>
      <c r="FI1197" s="18"/>
      <c r="FJ1197" s="18"/>
      <c r="FK1197" s="18"/>
      <c r="FL1197" s="18"/>
    </row>
    <row r="1198" spans="1:171" x14ac:dyDescent="0.15">
      <c r="A1198" s="101"/>
      <c r="B1198" s="3"/>
      <c r="C1198" s="5"/>
      <c r="D1198" s="4"/>
      <c r="E1198" s="5"/>
      <c r="F1198" s="21"/>
      <c r="G1198" s="6"/>
      <c r="H1198" s="5"/>
      <c r="I1198" s="5"/>
      <c r="J1198" s="5"/>
      <c r="K1198" s="5"/>
      <c r="L1198" s="22"/>
      <c r="M1198" s="8"/>
      <c r="N1198" s="5"/>
      <c r="O1198" s="5"/>
      <c r="P1198" s="23"/>
      <c r="Q1198" s="2"/>
      <c r="R1198" s="10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6"/>
      <c r="AG1198" s="36"/>
      <c r="AH1198" s="36"/>
      <c r="AI1198" s="36"/>
      <c r="AJ1198" s="36"/>
      <c r="AK1198" s="36"/>
      <c r="AL1198" s="36"/>
      <c r="AM1198" s="36"/>
      <c r="AN1198" s="36"/>
      <c r="AO1198" s="36"/>
      <c r="AP1198" s="36"/>
      <c r="AQ1198" s="36"/>
      <c r="AR1198" s="36"/>
      <c r="AS1198" s="36"/>
      <c r="AT1198" s="36"/>
      <c r="AU1198" s="36"/>
      <c r="AV1198" s="36"/>
      <c r="AW1198" s="36"/>
      <c r="AX1198" s="36"/>
      <c r="AY1198" s="36"/>
      <c r="AZ1198" s="36"/>
      <c r="BA1198" s="36"/>
      <c r="BB1198" s="36"/>
      <c r="BC1198" s="36"/>
      <c r="BD1198" s="36"/>
      <c r="BE1198" s="36"/>
      <c r="BF1198" s="36"/>
      <c r="BG1198" s="36"/>
      <c r="BH1198" s="36"/>
      <c r="BI1198" s="36"/>
      <c r="BJ1198" s="36"/>
      <c r="BK1198" s="36"/>
      <c r="BL1198" s="36"/>
      <c r="BM1198" s="36"/>
      <c r="BN1198" s="36"/>
      <c r="BO1198" s="36"/>
      <c r="BP1198" s="36"/>
      <c r="BQ1198" s="36"/>
      <c r="BR1198" s="36"/>
      <c r="BS1198" s="36"/>
      <c r="BT1198" s="36"/>
      <c r="BU1198" s="36"/>
      <c r="BV1198" s="36"/>
      <c r="BW1198" s="36"/>
      <c r="BX1198" s="36"/>
      <c r="BY1198" s="36"/>
      <c r="BZ1198" s="36"/>
      <c r="CA1198" s="36"/>
      <c r="CB1198" s="36"/>
      <c r="CC1198" s="36"/>
      <c r="CD1198" s="36"/>
      <c r="CE1198" s="36"/>
      <c r="CF1198" s="36"/>
      <c r="CG1198" s="36"/>
      <c r="CH1198" s="36"/>
      <c r="CI1198" s="36"/>
      <c r="CJ1198" s="36"/>
      <c r="CK1198" s="36"/>
      <c r="CL1198" s="36"/>
      <c r="CM1198" s="36"/>
      <c r="CN1198" s="36"/>
      <c r="CO1198" s="36"/>
      <c r="CP1198" s="36"/>
      <c r="CQ1198" s="36"/>
      <c r="CR1198" s="36"/>
      <c r="CS1198" s="36"/>
      <c r="CT1198" s="36"/>
      <c r="CU1198" s="36"/>
      <c r="CV1198" s="36"/>
      <c r="CW1198" s="36"/>
      <c r="CX1198" s="36"/>
      <c r="CY1198" s="36"/>
      <c r="CZ1198" s="36"/>
      <c r="DA1198" s="36"/>
      <c r="DB1198" s="36"/>
      <c r="DC1198" s="36"/>
      <c r="DD1198" s="36"/>
      <c r="DE1198" s="36"/>
      <c r="DF1198" s="36"/>
      <c r="DG1198" s="36"/>
      <c r="DH1198" s="36"/>
      <c r="DI1198" s="36"/>
      <c r="DJ1198" s="36"/>
      <c r="DK1198" s="36"/>
      <c r="DL1198" s="36"/>
      <c r="DM1198" s="36"/>
      <c r="DN1198" s="36"/>
      <c r="DO1198" s="36"/>
      <c r="DP1198" s="36"/>
      <c r="DQ1198" s="36"/>
      <c r="DR1198" s="36"/>
      <c r="DS1198" s="36"/>
      <c r="DT1198" s="36"/>
      <c r="DU1198" s="36"/>
      <c r="DV1198" s="36"/>
      <c r="DW1198" s="36"/>
      <c r="DX1198" s="36"/>
      <c r="DY1198" s="36"/>
      <c r="DZ1198" s="36"/>
      <c r="EA1198" s="36"/>
      <c r="EB1198" s="36"/>
      <c r="EC1198" s="36"/>
      <c r="ED1198" s="36"/>
      <c r="EE1198" s="36"/>
      <c r="EF1198" s="36"/>
      <c r="EG1198" s="36"/>
      <c r="EH1198" s="36"/>
      <c r="EI1198" s="36"/>
      <c r="EJ1198" s="36"/>
      <c r="EK1198" s="36"/>
      <c r="EL1198" s="36"/>
      <c r="EM1198" s="36"/>
      <c r="EN1198" s="36"/>
      <c r="EO1198" s="36"/>
      <c r="EP1198" s="36"/>
      <c r="EQ1198" s="36"/>
      <c r="ER1198" s="36"/>
      <c r="ES1198" s="36"/>
      <c r="ET1198" s="36"/>
      <c r="EU1198" s="36"/>
      <c r="EV1198" s="36"/>
      <c r="EW1198" s="36"/>
      <c r="EX1198" s="36"/>
      <c r="EY1198" s="36"/>
      <c r="EZ1198" s="36"/>
      <c r="FA1198" s="36"/>
      <c r="FB1198" s="36"/>
      <c r="FC1198" s="36"/>
      <c r="FD1198" s="36"/>
      <c r="FE1198" s="36"/>
      <c r="FF1198" s="36"/>
      <c r="FG1198" s="36"/>
      <c r="FH1198" s="36"/>
      <c r="FI1198" s="36"/>
      <c r="FJ1198" s="36"/>
      <c r="FK1198" s="36"/>
      <c r="FL1198" s="36"/>
      <c r="FM1198" s="36"/>
      <c r="FN1198" s="36"/>
      <c r="FO1198" s="36"/>
    </row>
    <row r="1199" spans="1:171" x14ac:dyDescent="0.15">
      <c r="A1199" s="101"/>
      <c r="B1199" s="3"/>
      <c r="C1199" s="5"/>
      <c r="D1199" s="4"/>
      <c r="E1199" s="5"/>
      <c r="F1199" s="21"/>
      <c r="G1199" s="6"/>
      <c r="H1199" s="5"/>
      <c r="I1199" s="5"/>
      <c r="J1199" s="5"/>
      <c r="K1199" s="5"/>
      <c r="L1199" s="22"/>
      <c r="M1199" s="8"/>
      <c r="N1199" s="5"/>
      <c r="O1199" s="5"/>
      <c r="P1199" s="23"/>
      <c r="Q1199" s="2"/>
      <c r="R1199" s="10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6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36"/>
      <c r="AR1199" s="36"/>
      <c r="AS1199" s="36"/>
      <c r="AT1199" s="36"/>
      <c r="AU1199" s="36"/>
      <c r="AV1199" s="36"/>
      <c r="AW1199" s="36"/>
      <c r="AX1199" s="36"/>
      <c r="AY1199" s="36"/>
      <c r="AZ1199" s="36"/>
      <c r="BA1199" s="36"/>
      <c r="BB1199" s="36"/>
      <c r="BC1199" s="36"/>
      <c r="BD1199" s="36"/>
      <c r="BE1199" s="36"/>
      <c r="BF1199" s="36"/>
      <c r="BG1199" s="36"/>
      <c r="BH1199" s="36"/>
      <c r="BI1199" s="36"/>
      <c r="BJ1199" s="36"/>
      <c r="BK1199" s="36"/>
      <c r="BL1199" s="36"/>
      <c r="BM1199" s="36"/>
      <c r="BN1199" s="36"/>
      <c r="BO1199" s="36"/>
      <c r="BP1199" s="36"/>
      <c r="BQ1199" s="36"/>
      <c r="BR1199" s="36"/>
      <c r="BS1199" s="36"/>
      <c r="BT1199" s="36"/>
      <c r="BU1199" s="36"/>
      <c r="BV1199" s="36"/>
      <c r="BW1199" s="36"/>
      <c r="BX1199" s="36"/>
      <c r="BY1199" s="36"/>
      <c r="BZ1199" s="36"/>
      <c r="CA1199" s="36"/>
      <c r="CB1199" s="36"/>
      <c r="CC1199" s="36"/>
      <c r="CD1199" s="36"/>
      <c r="CE1199" s="36"/>
      <c r="CF1199" s="36"/>
      <c r="CG1199" s="36"/>
      <c r="CH1199" s="36"/>
      <c r="CI1199" s="36"/>
      <c r="CJ1199" s="36"/>
      <c r="CK1199" s="36"/>
      <c r="CL1199" s="36"/>
      <c r="CM1199" s="36"/>
      <c r="CN1199" s="36"/>
      <c r="CO1199" s="36"/>
      <c r="CP1199" s="36"/>
      <c r="CQ1199" s="36"/>
      <c r="CR1199" s="36"/>
      <c r="CS1199" s="36"/>
      <c r="CT1199" s="36"/>
      <c r="CU1199" s="36"/>
      <c r="CV1199" s="36"/>
      <c r="CW1199" s="36"/>
      <c r="CX1199" s="36"/>
      <c r="CY1199" s="36"/>
      <c r="CZ1199" s="36"/>
      <c r="DA1199" s="36"/>
      <c r="DB1199" s="36"/>
      <c r="DC1199" s="36"/>
      <c r="DD1199" s="36"/>
      <c r="DE1199" s="36"/>
      <c r="DF1199" s="36"/>
      <c r="DG1199" s="36"/>
      <c r="DH1199" s="36"/>
      <c r="DI1199" s="36"/>
      <c r="DJ1199" s="36"/>
      <c r="DK1199" s="36"/>
      <c r="DL1199" s="36"/>
      <c r="DM1199" s="36"/>
      <c r="DN1199" s="36"/>
      <c r="DO1199" s="36"/>
      <c r="DP1199" s="36"/>
      <c r="DQ1199" s="36"/>
      <c r="DR1199" s="36"/>
      <c r="DS1199" s="36"/>
      <c r="DT1199" s="36"/>
      <c r="DU1199" s="36"/>
      <c r="DV1199" s="36"/>
      <c r="DW1199" s="36"/>
      <c r="DX1199" s="36"/>
      <c r="DY1199" s="36"/>
      <c r="DZ1199" s="36"/>
      <c r="EA1199" s="36"/>
      <c r="EB1199" s="36"/>
      <c r="EC1199" s="36"/>
      <c r="ED1199" s="36"/>
      <c r="EE1199" s="36"/>
      <c r="EF1199" s="36"/>
      <c r="EG1199" s="36"/>
      <c r="EH1199" s="36"/>
      <c r="EI1199" s="36"/>
      <c r="EJ1199" s="36"/>
      <c r="EK1199" s="36"/>
      <c r="EL1199" s="36"/>
      <c r="EM1199" s="36"/>
      <c r="EN1199" s="36"/>
      <c r="EO1199" s="36"/>
      <c r="EP1199" s="36"/>
      <c r="EQ1199" s="36"/>
      <c r="ER1199" s="36"/>
      <c r="ES1199" s="36"/>
      <c r="ET1199" s="36"/>
      <c r="EU1199" s="36"/>
      <c r="EV1199" s="36"/>
      <c r="EW1199" s="36"/>
      <c r="EX1199" s="36"/>
      <c r="EY1199" s="36"/>
      <c r="EZ1199" s="36"/>
      <c r="FA1199" s="36"/>
      <c r="FB1199" s="36"/>
      <c r="FC1199" s="36"/>
      <c r="FD1199" s="36"/>
      <c r="FE1199" s="36"/>
      <c r="FF1199" s="36"/>
      <c r="FG1199" s="36"/>
      <c r="FH1199" s="36"/>
      <c r="FI1199" s="36"/>
      <c r="FJ1199" s="36"/>
      <c r="FK1199" s="36"/>
      <c r="FL1199" s="36"/>
      <c r="FM1199" s="36"/>
      <c r="FN1199" s="36"/>
      <c r="FO1199" s="36"/>
    </row>
    <row r="1200" spans="1:171" x14ac:dyDescent="0.15">
      <c r="A1200" s="101"/>
      <c r="B1200" s="3"/>
      <c r="C1200" s="5"/>
      <c r="D1200" s="4"/>
      <c r="E1200" s="5"/>
      <c r="F1200" s="21"/>
      <c r="G1200" s="6"/>
      <c r="H1200" s="5"/>
      <c r="I1200" s="5"/>
      <c r="J1200" s="5"/>
      <c r="K1200" s="5"/>
      <c r="L1200" s="22"/>
      <c r="M1200" s="8"/>
      <c r="N1200" s="5"/>
      <c r="O1200" s="5"/>
      <c r="P1200" s="23"/>
      <c r="Q1200" s="2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  <c r="ES1200" s="18"/>
      <c r="ET1200" s="18"/>
      <c r="EU1200" s="18"/>
      <c r="EV1200" s="18"/>
      <c r="EW1200" s="18"/>
      <c r="EX1200" s="18"/>
      <c r="EY1200" s="18"/>
      <c r="EZ1200" s="18"/>
      <c r="FA1200" s="18"/>
      <c r="FB1200" s="18"/>
      <c r="FC1200" s="18"/>
      <c r="FD1200" s="18"/>
      <c r="FE1200" s="18"/>
      <c r="FF1200" s="18"/>
      <c r="FG1200" s="18"/>
      <c r="FH1200" s="18"/>
      <c r="FI1200" s="18"/>
      <c r="FJ1200" s="18"/>
      <c r="FK1200" s="18"/>
      <c r="FL1200" s="18"/>
    </row>
    <row r="1201" spans="1:168" x14ac:dyDescent="0.15">
      <c r="A1201" s="101"/>
      <c r="B1201" s="3"/>
      <c r="C1201" s="5"/>
      <c r="D1201" s="4"/>
      <c r="E1201" s="5"/>
      <c r="F1201" s="21"/>
      <c r="G1201" s="6"/>
      <c r="H1201" s="5"/>
      <c r="I1201" s="5"/>
      <c r="J1201" s="5"/>
      <c r="K1201" s="5"/>
      <c r="L1201" s="22"/>
      <c r="M1201" s="8"/>
      <c r="N1201" s="5"/>
      <c r="O1201" s="5"/>
      <c r="P1201" s="23"/>
      <c r="Q1201" s="2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  <c r="ES1201" s="18"/>
      <c r="ET1201" s="18"/>
      <c r="EU1201" s="18"/>
      <c r="EV1201" s="18"/>
      <c r="EW1201" s="18"/>
      <c r="EX1201" s="18"/>
      <c r="EY1201" s="18"/>
      <c r="EZ1201" s="18"/>
      <c r="FA1201" s="18"/>
      <c r="FB1201" s="18"/>
      <c r="FC1201" s="18"/>
      <c r="FD1201" s="18"/>
      <c r="FE1201" s="18"/>
      <c r="FF1201" s="18"/>
      <c r="FG1201" s="18"/>
      <c r="FH1201" s="18"/>
      <c r="FI1201" s="18"/>
      <c r="FJ1201" s="18"/>
      <c r="FK1201" s="18"/>
      <c r="FL1201" s="18"/>
    </row>
    <row r="1202" spans="1:168" x14ac:dyDescent="0.15">
      <c r="A1202" s="101"/>
      <c r="B1202" s="3"/>
      <c r="C1202" s="5"/>
      <c r="D1202" s="4"/>
      <c r="E1202" s="5"/>
      <c r="F1202" s="21"/>
      <c r="G1202" s="6"/>
      <c r="H1202" s="5"/>
      <c r="I1202" s="5"/>
      <c r="J1202" s="5"/>
      <c r="K1202" s="5"/>
      <c r="L1202" s="22"/>
      <c r="M1202" s="8"/>
      <c r="N1202" s="5"/>
      <c r="O1202" s="5"/>
      <c r="P1202" s="23"/>
      <c r="Q1202" s="2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  <c r="ES1202" s="18"/>
      <c r="ET1202" s="18"/>
      <c r="EU1202" s="18"/>
      <c r="EV1202" s="18"/>
      <c r="EW1202" s="18"/>
      <c r="EX1202" s="18"/>
      <c r="EY1202" s="18"/>
      <c r="EZ1202" s="18"/>
      <c r="FA1202" s="18"/>
      <c r="FB1202" s="18"/>
      <c r="FC1202" s="18"/>
      <c r="FD1202" s="18"/>
      <c r="FE1202" s="18"/>
      <c r="FF1202" s="18"/>
      <c r="FG1202" s="18"/>
      <c r="FH1202" s="18"/>
      <c r="FI1202" s="18"/>
      <c r="FJ1202" s="18"/>
      <c r="FK1202" s="18"/>
      <c r="FL1202" s="18"/>
    </row>
    <row r="1203" spans="1:168" x14ac:dyDescent="0.15">
      <c r="A1203" s="101"/>
      <c r="B1203" s="3"/>
      <c r="C1203" s="5"/>
      <c r="D1203" s="4"/>
      <c r="E1203" s="5"/>
      <c r="F1203" s="21"/>
      <c r="G1203" s="6"/>
      <c r="H1203" s="5"/>
      <c r="I1203" s="5"/>
      <c r="J1203" s="5"/>
      <c r="K1203" s="5"/>
      <c r="L1203" s="22"/>
      <c r="M1203" s="8"/>
      <c r="N1203" s="5"/>
      <c r="O1203" s="5"/>
      <c r="P1203" s="23"/>
      <c r="Q1203" s="2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  <c r="ES1203" s="18"/>
      <c r="ET1203" s="18"/>
      <c r="EU1203" s="18"/>
      <c r="EV1203" s="18"/>
      <c r="EW1203" s="18"/>
      <c r="EX1203" s="18"/>
      <c r="EY1203" s="18"/>
      <c r="EZ1203" s="18"/>
      <c r="FA1203" s="18"/>
      <c r="FB1203" s="18"/>
      <c r="FC1203" s="18"/>
      <c r="FD1203" s="18"/>
      <c r="FE1203" s="18"/>
      <c r="FF1203" s="18"/>
      <c r="FG1203" s="18"/>
      <c r="FH1203" s="18"/>
      <c r="FI1203" s="18"/>
      <c r="FJ1203" s="18"/>
      <c r="FK1203" s="18"/>
      <c r="FL1203" s="18"/>
    </row>
    <row r="1204" spans="1:168" x14ac:dyDescent="0.15">
      <c r="A1204" s="101"/>
      <c r="B1204" s="3"/>
      <c r="C1204" s="5"/>
      <c r="D1204" s="4"/>
      <c r="E1204" s="5"/>
      <c r="F1204" s="21"/>
      <c r="G1204" s="6"/>
      <c r="H1204" s="5"/>
      <c r="I1204" s="5"/>
      <c r="J1204" s="5"/>
      <c r="K1204" s="5"/>
      <c r="L1204" s="22"/>
      <c r="M1204" s="8"/>
      <c r="N1204" s="5"/>
      <c r="O1204" s="5"/>
      <c r="P1204" s="23"/>
      <c r="Q1204" s="2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  <c r="ES1204" s="18"/>
      <c r="ET1204" s="18"/>
      <c r="EU1204" s="18"/>
      <c r="EV1204" s="18"/>
      <c r="EW1204" s="18"/>
      <c r="EX1204" s="18"/>
      <c r="EY1204" s="18"/>
      <c r="EZ1204" s="18"/>
      <c r="FA1204" s="18"/>
      <c r="FB1204" s="18"/>
      <c r="FC1204" s="18"/>
      <c r="FD1204" s="18"/>
      <c r="FE1204" s="18"/>
      <c r="FF1204" s="18"/>
      <c r="FG1204" s="18"/>
      <c r="FH1204" s="18"/>
      <c r="FI1204" s="18"/>
      <c r="FJ1204" s="18"/>
      <c r="FK1204" s="18"/>
      <c r="FL1204" s="18"/>
    </row>
    <row r="1205" spans="1:168" x14ac:dyDescent="0.15">
      <c r="A1205" s="101"/>
      <c r="B1205" s="3"/>
      <c r="C1205" s="5"/>
      <c r="D1205" s="4"/>
      <c r="E1205" s="5"/>
      <c r="F1205" s="21"/>
      <c r="G1205" s="6"/>
      <c r="H1205" s="5"/>
      <c r="I1205" s="5"/>
      <c r="J1205" s="5"/>
      <c r="K1205" s="5"/>
      <c r="L1205" s="22"/>
      <c r="M1205" s="8"/>
      <c r="N1205" s="5"/>
      <c r="O1205" s="5"/>
      <c r="P1205" s="23"/>
      <c r="Q1205" s="2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  <c r="ES1205" s="18"/>
      <c r="ET1205" s="18"/>
      <c r="EU1205" s="18"/>
      <c r="EV1205" s="18"/>
      <c r="EW1205" s="18"/>
      <c r="EX1205" s="18"/>
      <c r="EY1205" s="18"/>
      <c r="EZ1205" s="18"/>
      <c r="FA1205" s="18"/>
      <c r="FB1205" s="18"/>
      <c r="FC1205" s="18"/>
      <c r="FD1205" s="18"/>
      <c r="FE1205" s="18"/>
      <c r="FF1205" s="18"/>
      <c r="FG1205" s="18"/>
      <c r="FH1205" s="18"/>
      <c r="FI1205" s="18"/>
      <c r="FJ1205" s="18"/>
      <c r="FK1205" s="18"/>
      <c r="FL1205" s="18"/>
    </row>
    <row r="1206" spans="1:168" x14ac:dyDescent="0.15">
      <c r="A1206" s="101"/>
      <c r="B1206" s="3"/>
      <c r="C1206" s="5"/>
      <c r="D1206" s="4"/>
      <c r="E1206" s="5"/>
      <c r="F1206" s="21"/>
      <c r="G1206" s="6"/>
      <c r="H1206" s="5"/>
      <c r="I1206" s="5"/>
      <c r="J1206" s="5"/>
      <c r="K1206" s="5"/>
      <c r="L1206" s="22"/>
      <c r="M1206" s="8"/>
      <c r="N1206" s="5"/>
      <c r="O1206" s="5"/>
      <c r="P1206" s="23"/>
      <c r="Q1206" s="2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  <c r="ES1206" s="18"/>
      <c r="ET1206" s="18"/>
      <c r="EU1206" s="18"/>
      <c r="EV1206" s="18"/>
      <c r="EW1206" s="18"/>
      <c r="EX1206" s="18"/>
      <c r="EY1206" s="18"/>
      <c r="EZ1206" s="18"/>
      <c r="FA1206" s="18"/>
      <c r="FB1206" s="18"/>
      <c r="FC1206" s="18"/>
      <c r="FD1206" s="18"/>
      <c r="FE1206" s="18"/>
      <c r="FF1206" s="18"/>
      <c r="FG1206" s="18"/>
      <c r="FH1206" s="18"/>
      <c r="FI1206" s="18"/>
      <c r="FJ1206" s="18"/>
      <c r="FK1206" s="18"/>
      <c r="FL1206" s="18"/>
    </row>
    <row r="1207" spans="1:168" x14ac:dyDescent="0.15">
      <c r="A1207" s="101"/>
      <c r="B1207" s="3"/>
      <c r="C1207" s="5"/>
      <c r="D1207" s="4"/>
      <c r="E1207" s="5"/>
      <c r="F1207" s="21"/>
      <c r="G1207" s="6"/>
      <c r="H1207" s="5"/>
      <c r="I1207" s="5"/>
      <c r="J1207" s="5"/>
      <c r="K1207" s="5"/>
      <c r="L1207" s="22"/>
      <c r="M1207" s="8"/>
      <c r="N1207" s="5"/>
      <c r="O1207" s="5"/>
      <c r="P1207" s="23"/>
      <c r="Q1207" s="2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  <c r="ES1207" s="18"/>
      <c r="ET1207" s="18"/>
      <c r="EU1207" s="18"/>
      <c r="EV1207" s="18"/>
      <c r="EW1207" s="18"/>
      <c r="EX1207" s="18"/>
      <c r="EY1207" s="18"/>
      <c r="EZ1207" s="18"/>
      <c r="FA1207" s="18"/>
      <c r="FB1207" s="18"/>
      <c r="FC1207" s="18"/>
      <c r="FD1207" s="18"/>
      <c r="FE1207" s="18"/>
      <c r="FF1207" s="18"/>
      <c r="FG1207" s="18"/>
      <c r="FH1207" s="18"/>
      <c r="FI1207" s="18"/>
      <c r="FJ1207" s="18"/>
      <c r="FK1207" s="18"/>
      <c r="FL1207" s="18"/>
    </row>
    <row r="1208" spans="1:168" x14ac:dyDescent="0.15">
      <c r="A1208" s="101"/>
      <c r="B1208" s="3"/>
      <c r="C1208" s="5"/>
      <c r="D1208" s="4"/>
      <c r="E1208" s="5"/>
      <c r="F1208" s="21"/>
      <c r="G1208" s="6"/>
      <c r="H1208" s="5"/>
      <c r="I1208" s="5"/>
      <c r="J1208" s="5"/>
      <c r="K1208" s="5"/>
      <c r="L1208" s="22"/>
      <c r="M1208" s="8"/>
      <c r="N1208" s="5"/>
      <c r="O1208" s="5"/>
      <c r="P1208" s="23"/>
      <c r="Q1208" s="2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  <c r="ES1208" s="18"/>
      <c r="ET1208" s="18"/>
      <c r="EU1208" s="18"/>
      <c r="EV1208" s="18"/>
      <c r="EW1208" s="18"/>
      <c r="EX1208" s="18"/>
      <c r="EY1208" s="18"/>
      <c r="EZ1208" s="18"/>
      <c r="FA1208" s="18"/>
      <c r="FB1208" s="18"/>
      <c r="FC1208" s="18"/>
      <c r="FD1208" s="18"/>
      <c r="FE1208" s="18"/>
      <c r="FF1208" s="18"/>
      <c r="FG1208" s="18"/>
      <c r="FH1208" s="18"/>
      <c r="FI1208" s="18"/>
      <c r="FJ1208" s="18"/>
      <c r="FK1208" s="18"/>
      <c r="FL1208" s="18"/>
    </row>
    <row r="1209" spans="1:168" x14ac:dyDescent="0.15">
      <c r="A1209" s="101"/>
      <c r="B1209" s="3"/>
      <c r="C1209" s="5"/>
      <c r="D1209" s="4"/>
      <c r="E1209" s="5"/>
      <c r="F1209" s="21"/>
      <c r="G1209" s="6"/>
      <c r="H1209" s="5"/>
      <c r="I1209" s="5"/>
      <c r="J1209" s="5"/>
      <c r="K1209" s="5"/>
      <c r="L1209" s="22"/>
      <c r="M1209" s="8"/>
      <c r="N1209" s="5"/>
      <c r="O1209" s="5"/>
      <c r="P1209" s="23"/>
      <c r="Q1209" s="2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  <c r="ES1209" s="18"/>
      <c r="ET1209" s="18"/>
      <c r="EU1209" s="18"/>
      <c r="EV1209" s="18"/>
      <c r="EW1209" s="18"/>
      <c r="EX1209" s="18"/>
      <c r="EY1209" s="18"/>
      <c r="EZ1209" s="18"/>
      <c r="FA1209" s="18"/>
      <c r="FB1209" s="18"/>
      <c r="FC1209" s="18"/>
      <c r="FD1209" s="18"/>
      <c r="FE1209" s="18"/>
      <c r="FF1209" s="18"/>
      <c r="FG1209" s="18"/>
      <c r="FH1209" s="18"/>
      <c r="FI1209" s="18"/>
      <c r="FJ1209" s="18"/>
      <c r="FK1209" s="18"/>
      <c r="FL1209" s="18"/>
    </row>
    <row r="1210" spans="1:168" x14ac:dyDescent="0.15">
      <c r="A1210" s="101"/>
      <c r="B1210" s="3"/>
      <c r="C1210" s="5"/>
      <c r="D1210" s="4"/>
      <c r="E1210" s="5"/>
      <c r="F1210" s="21"/>
      <c r="G1210" s="6"/>
      <c r="H1210" s="5"/>
      <c r="I1210" s="5"/>
      <c r="J1210" s="5"/>
      <c r="K1210" s="5"/>
      <c r="L1210" s="22"/>
      <c r="M1210" s="8"/>
      <c r="N1210" s="5"/>
      <c r="O1210" s="5"/>
      <c r="P1210" s="23"/>
      <c r="Q1210" s="2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  <c r="ES1210" s="18"/>
      <c r="ET1210" s="18"/>
      <c r="EU1210" s="18"/>
      <c r="EV1210" s="18"/>
      <c r="EW1210" s="18"/>
      <c r="EX1210" s="18"/>
      <c r="EY1210" s="18"/>
      <c r="EZ1210" s="18"/>
      <c r="FA1210" s="18"/>
      <c r="FB1210" s="18"/>
      <c r="FC1210" s="18"/>
      <c r="FD1210" s="18"/>
      <c r="FE1210" s="18"/>
      <c r="FF1210" s="18"/>
      <c r="FG1210" s="18"/>
      <c r="FH1210" s="18"/>
      <c r="FI1210" s="18"/>
      <c r="FJ1210" s="18"/>
      <c r="FK1210" s="18"/>
      <c r="FL1210" s="18"/>
    </row>
    <row r="1211" spans="1:168" x14ac:dyDescent="0.15">
      <c r="A1211" s="101"/>
      <c r="B1211" s="3"/>
      <c r="C1211" s="5"/>
      <c r="D1211" s="4"/>
      <c r="E1211" s="5"/>
      <c r="F1211" s="21"/>
      <c r="G1211" s="6"/>
      <c r="H1211" s="5"/>
      <c r="I1211" s="5"/>
      <c r="J1211" s="5"/>
      <c r="K1211" s="5"/>
      <c r="L1211" s="22"/>
      <c r="M1211" s="8"/>
      <c r="N1211" s="5"/>
      <c r="O1211" s="5"/>
      <c r="P1211" s="23"/>
      <c r="Q1211" s="2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  <c r="ES1211" s="18"/>
      <c r="ET1211" s="18"/>
      <c r="EU1211" s="18"/>
      <c r="EV1211" s="18"/>
      <c r="EW1211" s="18"/>
      <c r="EX1211" s="18"/>
      <c r="EY1211" s="18"/>
      <c r="EZ1211" s="18"/>
      <c r="FA1211" s="18"/>
      <c r="FB1211" s="18"/>
      <c r="FC1211" s="18"/>
      <c r="FD1211" s="18"/>
      <c r="FE1211" s="18"/>
      <c r="FF1211" s="18"/>
      <c r="FG1211" s="18"/>
      <c r="FH1211" s="18"/>
      <c r="FI1211" s="18"/>
      <c r="FJ1211" s="18"/>
      <c r="FK1211" s="18"/>
      <c r="FL1211" s="18"/>
    </row>
    <row r="1212" spans="1:168" x14ac:dyDescent="0.15">
      <c r="A1212" s="101"/>
      <c r="B1212" s="3"/>
      <c r="C1212" s="5"/>
      <c r="D1212" s="4"/>
      <c r="E1212" s="5"/>
      <c r="F1212" s="21"/>
      <c r="G1212" s="6"/>
      <c r="H1212" s="5"/>
      <c r="I1212" s="5"/>
      <c r="J1212" s="5"/>
      <c r="K1212" s="5"/>
      <c r="L1212" s="22"/>
      <c r="M1212" s="8"/>
      <c r="N1212" s="5"/>
      <c r="O1212" s="5"/>
      <c r="P1212" s="23"/>
      <c r="Q1212" s="2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  <c r="ES1212" s="18"/>
      <c r="ET1212" s="18"/>
      <c r="EU1212" s="18"/>
      <c r="EV1212" s="18"/>
      <c r="EW1212" s="18"/>
      <c r="EX1212" s="18"/>
      <c r="EY1212" s="18"/>
      <c r="EZ1212" s="18"/>
      <c r="FA1212" s="18"/>
      <c r="FB1212" s="18"/>
      <c r="FC1212" s="18"/>
      <c r="FD1212" s="18"/>
      <c r="FE1212" s="18"/>
      <c r="FF1212" s="18"/>
      <c r="FG1212" s="18"/>
      <c r="FH1212" s="18"/>
      <c r="FI1212" s="18"/>
      <c r="FJ1212" s="18"/>
      <c r="FK1212" s="18"/>
      <c r="FL1212" s="18"/>
    </row>
    <row r="1213" spans="1:168" x14ac:dyDescent="0.15">
      <c r="A1213" s="101"/>
      <c r="B1213" s="3"/>
      <c r="C1213" s="5"/>
      <c r="D1213" s="4"/>
      <c r="E1213" s="5"/>
      <c r="F1213" s="21"/>
      <c r="G1213" s="6"/>
      <c r="H1213" s="5"/>
      <c r="I1213" s="5"/>
      <c r="J1213" s="5"/>
      <c r="K1213" s="5"/>
      <c r="L1213" s="22"/>
      <c r="M1213" s="8"/>
      <c r="N1213" s="5"/>
      <c r="O1213" s="5"/>
      <c r="P1213" s="23"/>
      <c r="Q1213" s="2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  <c r="ES1213" s="18"/>
      <c r="ET1213" s="18"/>
      <c r="EU1213" s="18"/>
      <c r="EV1213" s="18"/>
      <c r="EW1213" s="18"/>
      <c r="EX1213" s="18"/>
      <c r="EY1213" s="18"/>
      <c r="EZ1213" s="18"/>
      <c r="FA1213" s="18"/>
      <c r="FB1213" s="18"/>
      <c r="FC1213" s="18"/>
      <c r="FD1213" s="18"/>
      <c r="FE1213" s="18"/>
      <c r="FF1213" s="18"/>
      <c r="FG1213" s="18"/>
      <c r="FH1213" s="18"/>
      <c r="FI1213" s="18"/>
      <c r="FJ1213" s="18"/>
      <c r="FK1213" s="18"/>
      <c r="FL1213" s="18"/>
    </row>
    <row r="1214" spans="1:168" x14ac:dyDescent="0.15">
      <c r="A1214" s="101"/>
      <c r="B1214" s="3"/>
      <c r="C1214" s="5"/>
      <c r="D1214" s="4"/>
      <c r="E1214" s="5"/>
      <c r="F1214" s="21"/>
      <c r="G1214" s="6"/>
      <c r="H1214" s="5"/>
      <c r="I1214" s="5"/>
      <c r="J1214" s="5"/>
      <c r="K1214" s="5"/>
      <c r="L1214" s="22"/>
      <c r="M1214" s="8"/>
      <c r="N1214" s="5"/>
      <c r="O1214" s="5"/>
      <c r="P1214" s="23"/>
      <c r="Q1214" s="2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  <c r="ES1214" s="18"/>
      <c r="ET1214" s="18"/>
      <c r="EU1214" s="18"/>
      <c r="EV1214" s="18"/>
      <c r="EW1214" s="18"/>
      <c r="EX1214" s="18"/>
      <c r="EY1214" s="18"/>
      <c r="EZ1214" s="18"/>
      <c r="FA1214" s="18"/>
      <c r="FB1214" s="18"/>
      <c r="FC1214" s="18"/>
      <c r="FD1214" s="18"/>
      <c r="FE1214" s="18"/>
      <c r="FF1214" s="18"/>
      <c r="FG1214" s="18"/>
      <c r="FH1214" s="18"/>
      <c r="FI1214" s="18"/>
      <c r="FJ1214" s="18"/>
      <c r="FK1214" s="18"/>
      <c r="FL1214" s="18"/>
    </row>
    <row r="1215" spans="1:168" x14ac:dyDescent="0.15">
      <c r="A1215" s="101"/>
      <c r="B1215" s="3"/>
      <c r="C1215" s="5"/>
      <c r="D1215" s="4"/>
      <c r="E1215" s="5"/>
      <c r="F1215" s="21"/>
      <c r="G1215" s="6"/>
      <c r="H1215" s="5"/>
      <c r="I1215" s="5"/>
      <c r="J1215" s="5"/>
      <c r="K1215" s="5"/>
      <c r="L1215" s="22"/>
      <c r="M1215" s="8"/>
      <c r="N1215" s="5"/>
      <c r="O1215" s="5"/>
      <c r="P1215" s="23"/>
      <c r="Q1215" s="2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  <c r="ES1215" s="18"/>
      <c r="ET1215" s="18"/>
      <c r="EU1215" s="18"/>
      <c r="EV1215" s="18"/>
      <c r="EW1215" s="18"/>
      <c r="EX1215" s="18"/>
      <c r="EY1215" s="18"/>
      <c r="EZ1215" s="18"/>
      <c r="FA1215" s="18"/>
      <c r="FB1215" s="18"/>
      <c r="FC1215" s="18"/>
      <c r="FD1215" s="18"/>
      <c r="FE1215" s="18"/>
      <c r="FF1215" s="18"/>
      <c r="FG1215" s="18"/>
      <c r="FH1215" s="18"/>
      <c r="FI1215" s="18"/>
      <c r="FJ1215" s="18"/>
      <c r="FK1215" s="18"/>
      <c r="FL1215" s="18"/>
    </row>
    <row r="1216" spans="1:168" x14ac:dyDescent="0.15">
      <c r="A1216" s="101"/>
      <c r="B1216" s="3"/>
      <c r="C1216" s="5"/>
      <c r="D1216" s="4"/>
      <c r="E1216" s="5"/>
      <c r="F1216" s="21"/>
      <c r="G1216" s="6"/>
      <c r="H1216" s="5"/>
      <c r="I1216" s="5"/>
      <c r="J1216" s="5"/>
      <c r="K1216" s="5"/>
      <c r="L1216" s="22"/>
      <c r="M1216" s="8"/>
      <c r="N1216" s="5"/>
      <c r="O1216" s="5"/>
      <c r="P1216" s="23"/>
      <c r="Q1216" s="2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  <c r="EW1216" s="18"/>
      <c r="EX1216" s="18"/>
      <c r="EY1216" s="18"/>
      <c r="EZ1216" s="18"/>
      <c r="FA1216" s="18"/>
      <c r="FB1216" s="18"/>
      <c r="FC1216" s="18"/>
      <c r="FD1216" s="18"/>
      <c r="FE1216" s="18"/>
      <c r="FF1216" s="18"/>
      <c r="FG1216" s="18"/>
      <c r="FH1216" s="18"/>
      <c r="FI1216" s="18"/>
      <c r="FJ1216" s="18"/>
      <c r="FK1216" s="18"/>
      <c r="FL1216" s="18"/>
    </row>
    <row r="1217" spans="1:171" x14ac:dyDescent="0.15">
      <c r="A1217" s="101"/>
      <c r="B1217" s="3"/>
      <c r="C1217" s="5"/>
      <c r="D1217" s="4"/>
      <c r="E1217" s="5"/>
      <c r="F1217" s="21"/>
      <c r="G1217" s="6"/>
      <c r="H1217" s="5"/>
      <c r="I1217" s="5"/>
      <c r="J1217" s="5"/>
      <c r="K1217" s="5"/>
      <c r="L1217" s="22"/>
      <c r="M1217" s="8"/>
      <c r="N1217" s="5"/>
      <c r="O1217" s="5"/>
      <c r="P1217" s="23"/>
      <c r="Q1217" s="2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  <c r="ES1217" s="18"/>
      <c r="ET1217" s="18"/>
      <c r="EU1217" s="18"/>
      <c r="EV1217" s="18"/>
      <c r="EW1217" s="18"/>
      <c r="EX1217" s="18"/>
      <c r="EY1217" s="18"/>
      <c r="EZ1217" s="18"/>
      <c r="FA1217" s="18"/>
      <c r="FB1217" s="18"/>
      <c r="FC1217" s="18"/>
      <c r="FD1217" s="18"/>
      <c r="FE1217" s="18"/>
      <c r="FF1217" s="18"/>
      <c r="FG1217" s="18"/>
      <c r="FH1217" s="18"/>
      <c r="FI1217" s="18"/>
      <c r="FJ1217" s="18"/>
      <c r="FK1217" s="18"/>
      <c r="FL1217" s="18"/>
    </row>
    <row r="1218" spans="1:171" x14ac:dyDescent="0.15">
      <c r="A1218" s="101"/>
      <c r="B1218" s="3"/>
      <c r="C1218" s="5"/>
      <c r="D1218" s="4"/>
      <c r="E1218" s="5"/>
      <c r="F1218" s="21"/>
      <c r="G1218" s="6"/>
      <c r="H1218" s="5"/>
      <c r="I1218" s="5"/>
      <c r="J1218" s="5"/>
      <c r="K1218" s="5"/>
      <c r="L1218" s="22"/>
      <c r="M1218" s="8"/>
      <c r="N1218" s="5"/>
      <c r="O1218" s="5"/>
      <c r="P1218" s="23"/>
      <c r="Q1218" s="2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  <c r="ES1218" s="18"/>
      <c r="ET1218" s="18"/>
      <c r="EU1218" s="18"/>
      <c r="EV1218" s="18"/>
      <c r="EW1218" s="18"/>
      <c r="EX1218" s="18"/>
      <c r="EY1218" s="18"/>
      <c r="EZ1218" s="18"/>
      <c r="FA1218" s="18"/>
      <c r="FB1218" s="18"/>
      <c r="FC1218" s="18"/>
      <c r="FD1218" s="18"/>
      <c r="FE1218" s="18"/>
      <c r="FF1218" s="18"/>
      <c r="FG1218" s="18"/>
      <c r="FH1218" s="18"/>
      <c r="FI1218" s="18"/>
      <c r="FJ1218" s="18"/>
      <c r="FK1218" s="18"/>
      <c r="FL1218" s="18"/>
    </row>
    <row r="1219" spans="1:171" x14ac:dyDescent="0.15">
      <c r="A1219" s="101"/>
      <c r="B1219" s="3"/>
      <c r="C1219" s="5"/>
      <c r="D1219" s="4"/>
      <c r="E1219" s="5"/>
      <c r="F1219" s="21"/>
      <c r="G1219" s="6"/>
      <c r="H1219" s="5"/>
      <c r="I1219" s="5"/>
      <c r="J1219" s="5"/>
      <c r="K1219" s="5"/>
      <c r="L1219" s="22"/>
      <c r="M1219" s="8"/>
      <c r="N1219" s="5"/>
      <c r="O1219" s="5"/>
      <c r="P1219" s="23"/>
      <c r="Q1219" s="2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  <c r="ES1219" s="18"/>
      <c r="ET1219" s="18"/>
      <c r="EU1219" s="18"/>
      <c r="EV1219" s="18"/>
      <c r="EW1219" s="18"/>
      <c r="EX1219" s="18"/>
      <c r="EY1219" s="18"/>
      <c r="EZ1219" s="18"/>
      <c r="FA1219" s="18"/>
      <c r="FB1219" s="18"/>
      <c r="FC1219" s="18"/>
      <c r="FD1219" s="18"/>
      <c r="FE1219" s="18"/>
      <c r="FF1219" s="18"/>
      <c r="FG1219" s="18"/>
      <c r="FH1219" s="18"/>
      <c r="FI1219" s="18"/>
      <c r="FJ1219" s="18"/>
      <c r="FK1219" s="18"/>
      <c r="FL1219" s="18"/>
    </row>
    <row r="1220" spans="1:171" x14ac:dyDescent="0.15">
      <c r="A1220" s="101"/>
      <c r="B1220" s="3"/>
      <c r="C1220" s="5"/>
      <c r="D1220" s="4"/>
      <c r="E1220" s="5"/>
      <c r="F1220" s="21"/>
      <c r="G1220" s="6"/>
      <c r="H1220" s="5"/>
      <c r="I1220" s="5"/>
      <c r="J1220" s="5"/>
      <c r="K1220" s="5"/>
      <c r="L1220" s="22"/>
      <c r="M1220" s="8"/>
      <c r="N1220" s="5"/>
      <c r="O1220" s="5"/>
      <c r="P1220" s="23"/>
      <c r="Q1220" s="2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  <c r="EW1220" s="18"/>
      <c r="EX1220" s="18"/>
      <c r="EY1220" s="18"/>
      <c r="EZ1220" s="18"/>
      <c r="FA1220" s="18"/>
      <c r="FB1220" s="18"/>
      <c r="FC1220" s="18"/>
      <c r="FD1220" s="18"/>
      <c r="FE1220" s="18"/>
      <c r="FF1220" s="18"/>
      <c r="FG1220" s="18"/>
      <c r="FH1220" s="18"/>
      <c r="FI1220" s="18"/>
      <c r="FJ1220" s="18"/>
      <c r="FK1220" s="18"/>
      <c r="FL1220" s="18"/>
    </row>
    <row r="1221" spans="1:171" x14ac:dyDescent="0.15">
      <c r="A1221" s="101"/>
      <c r="B1221" s="3"/>
      <c r="C1221" s="5"/>
      <c r="D1221" s="4"/>
      <c r="E1221" s="5"/>
      <c r="F1221" s="21"/>
      <c r="G1221" s="6"/>
      <c r="H1221" s="5"/>
      <c r="I1221" s="5"/>
      <c r="J1221" s="5"/>
      <c r="K1221" s="5"/>
      <c r="L1221" s="22"/>
      <c r="M1221" s="8"/>
      <c r="N1221" s="5"/>
      <c r="O1221" s="5"/>
      <c r="P1221" s="23"/>
      <c r="Q1221" s="2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  <c r="EW1221" s="18"/>
      <c r="EX1221" s="18"/>
      <c r="EY1221" s="18"/>
      <c r="EZ1221" s="18"/>
      <c r="FA1221" s="18"/>
      <c r="FB1221" s="18"/>
      <c r="FC1221" s="18"/>
      <c r="FD1221" s="18"/>
      <c r="FE1221" s="18"/>
      <c r="FF1221" s="18"/>
      <c r="FG1221" s="18"/>
      <c r="FH1221" s="18"/>
      <c r="FI1221" s="18"/>
      <c r="FJ1221" s="18"/>
      <c r="FK1221" s="18"/>
      <c r="FL1221" s="18"/>
    </row>
    <row r="1222" spans="1:171" x14ac:dyDescent="0.15">
      <c r="A1222" s="101"/>
      <c r="B1222" s="3"/>
      <c r="C1222" s="5"/>
      <c r="D1222" s="4"/>
      <c r="E1222" s="5"/>
      <c r="F1222" s="21"/>
      <c r="G1222" s="6"/>
      <c r="H1222" s="5"/>
      <c r="I1222" s="5"/>
      <c r="J1222" s="5"/>
      <c r="K1222" s="5"/>
      <c r="L1222" s="22"/>
      <c r="M1222" s="8"/>
      <c r="N1222" s="5"/>
      <c r="O1222" s="5"/>
      <c r="P1222" s="23"/>
      <c r="Q1222" s="2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  <c r="EW1222" s="18"/>
      <c r="EX1222" s="18"/>
      <c r="EY1222" s="18"/>
      <c r="EZ1222" s="18"/>
      <c r="FA1222" s="18"/>
      <c r="FB1222" s="18"/>
      <c r="FC1222" s="18"/>
      <c r="FD1222" s="18"/>
      <c r="FE1222" s="18"/>
      <c r="FF1222" s="18"/>
      <c r="FG1222" s="18"/>
      <c r="FH1222" s="18"/>
      <c r="FI1222" s="18"/>
      <c r="FJ1222" s="18"/>
      <c r="FK1222" s="18"/>
      <c r="FL1222" s="18"/>
    </row>
    <row r="1223" spans="1:171" x14ac:dyDescent="0.15">
      <c r="A1223" s="101"/>
      <c r="B1223" s="3"/>
      <c r="C1223" s="5"/>
      <c r="D1223" s="4"/>
      <c r="E1223" s="5"/>
      <c r="F1223" s="21"/>
      <c r="G1223" s="6"/>
      <c r="H1223" s="5"/>
      <c r="I1223" s="5"/>
      <c r="J1223" s="5"/>
      <c r="K1223" s="5"/>
      <c r="L1223" s="22"/>
      <c r="M1223" s="8"/>
      <c r="N1223" s="5"/>
      <c r="O1223" s="5"/>
      <c r="P1223" s="23"/>
      <c r="Q1223" s="2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  <c r="EW1223" s="18"/>
      <c r="EX1223" s="18"/>
      <c r="EY1223" s="18"/>
      <c r="EZ1223" s="18"/>
      <c r="FA1223" s="18"/>
      <c r="FB1223" s="18"/>
      <c r="FC1223" s="18"/>
      <c r="FD1223" s="18"/>
      <c r="FE1223" s="18"/>
      <c r="FF1223" s="18"/>
      <c r="FG1223" s="18"/>
      <c r="FH1223" s="18"/>
      <c r="FI1223" s="18"/>
      <c r="FJ1223" s="18"/>
      <c r="FK1223" s="18"/>
      <c r="FL1223" s="18"/>
    </row>
    <row r="1224" spans="1:171" x14ac:dyDescent="0.15">
      <c r="A1224" s="101"/>
      <c r="B1224" s="3"/>
      <c r="C1224" s="5"/>
      <c r="D1224" s="4"/>
      <c r="E1224" s="5"/>
      <c r="F1224" s="21"/>
      <c r="G1224" s="6"/>
      <c r="H1224" s="5"/>
      <c r="I1224" s="5"/>
      <c r="J1224" s="5"/>
      <c r="K1224" s="5"/>
      <c r="L1224" s="22"/>
      <c r="M1224" s="8"/>
      <c r="N1224" s="5"/>
      <c r="O1224" s="5"/>
      <c r="P1224" s="23"/>
      <c r="Q1224" s="2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  <c r="ES1224" s="18"/>
      <c r="ET1224" s="18"/>
      <c r="EU1224" s="18"/>
      <c r="EV1224" s="18"/>
      <c r="EW1224" s="18"/>
      <c r="EX1224" s="18"/>
      <c r="EY1224" s="18"/>
      <c r="EZ1224" s="18"/>
      <c r="FA1224" s="18"/>
      <c r="FB1224" s="18"/>
      <c r="FC1224" s="18"/>
      <c r="FD1224" s="18"/>
      <c r="FE1224" s="18"/>
      <c r="FF1224" s="18"/>
      <c r="FG1224" s="18"/>
      <c r="FH1224" s="18"/>
      <c r="FI1224" s="18"/>
      <c r="FJ1224" s="18"/>
      <c r="FK1224" s="18"/>
      <c r="FL1224" s="18"/>
    </row>
    <row r="1225" spans="1:171" x14ac:dyDescent="0.15">
      <c r="A1225" s="101"/>
      <c r="B1225" s="3"/>
      <c r="C1225" s="5"/>
      <c r="D1225" s="4"/>
      <c r="E1225" s="5"/>
      <c r="F1225" s="21"/>
      <c r="G1225" s="6"/>
      <c r="H1225" s="5"/>
      <c r="I1225" s="5"/>
      <c r="J1225" s="5"/>
      <c r="K1225" s="5"/>
      <c r="L1225" s="22"/>
      <c r="M1225" s="8"/>
      <c r="N1225" s="5"/>
      <c r="O1225" s="5"/>
      <c r="P1225" s="23"/>
      <c r="Q1225" s="2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  <c r="ES1225" s="18"/>
      <c r="ET1225" s="18"/>
      <c r="EU1225" s="18"/>
      <c r="EV1225" s="18"/>
      <c r="EW1225" s="18"/>
      <c r="EX1225" s="18"/>
      <c r="EY1225" s="18"/>
      <c r="EZ1225" s="18"/>
      <c r="FA1225" s="18"/>
      <c r="FB1225" s="18"/>
      <c r="FC1225" s="18"/>
      <c r="FD1225" s="18"/>
      <c r="FE1225" s="18"/>
      <c r="FF1225" s="18"/>
      <c r="FG1225" s="18"/>
      <c r="FH1225" s="18"/>
      <c r="FI1225" s="18"/>
      <c r="FJ1225" s="18"/>
      <c r="FK1225" s="18"/>
      <c r="FL1225" s="18"/>
    </row>
    <row r="1226" spans="1:171" x14ac:dyDescent="0.15">
      <c r="A1226" s="101"/>
      <c r="B1226" s="3"/>
      <c r="C1226" s="5"/>
      <c r="D1226" s="4"/>
      <c r="E1226" s="5"/>
      <c r="F1226" s="21"/>
      <c r="G1226" s="6"/>
      <c r="H1226" s="5"/>
      <c r="I1226" s="5"/>
      <c r="J1226" s="5"/>
      <c r="K1226" s="5"/>
      <c r="L1226" s="22"/>
      <c r="M1226" s="8"/>
      <c r="N1226" s="5"/>
      <c r="O1226" s="5"/>
      <c r="P1226" s="23"/>
      <c r="Q1226" s="2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  <c r="ES1226" s="18"/>
      <c r="ET1226" s="18"/>
      <c r="EU1226" s="18"/>
      <c r="EV1226" s="18"/>
      <c r="EW1226" s="18"/>
      <c r="EX1226" s="18"/>
      <c r="EY1226" s="18"/>
      <c r="EZ1226" s="18"/>
      <c r="FA1226" s="18"/>
      <c r="FB1226" s="18"/>
      <c r="FC1226" s="18"/>
      <c r="FD1226" s="18"/>
      <c r="FE1226" s="18"/>
      <c r="FF1226" s="18"/>
      <c r="FG1226" s="18"/>
      <c r="FH1226" s="18"/>
      <c r="FI1226" s="18"/>
      <c r="FJ1226" s="18"/>
      <c r="FK1226" s="18"/>
      <c r="FL1226" s="18"/>
    </row>
    <row r="1227" spans="1:171" x14ac:dyDescent="0.15">
      <c r="A1227" s="101"/>
      <c r="B1227" s="3"/>
      <c r="C1227" s="5"/>
      <c r="D1227" s="4"/>
      <c r="E1227" s="5"/>
      <c r="F1227" s="21"/>
      <c r="G1227" s="6"/>
      <c r="H1227" s="5"/>
      <c r="I1227" s="5"/>
      <c r="J1227" s="5"/>
      <c r="K1227" s="5"/>
      <c r="L1227" s="22"/>
      <c r="M1227" s="8"/>
      <c r="N1227" s="5"/>
      <c r="O1227" s="5"/>
      <c r="P1227" s="23"/>
      <c r="Q1227" s="2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  <c r="ES1227" s="18"/>
      <c r="ET1227" s="18"/>
      <c r="EU1227" s="18"/>
      <c r="EV1227" s="18"/>
      <c r="EW1227" s="18"/>
      <c r="EX1227" s="18"/>
      <c r="EY1227" s="18"/>
      <c r="EZ1227" s="18"/>
      <c r="FA1227" s="18"/>
      <c r="FB1227" s="18"/>
      <c r="FC1227" s="18"/>
      <c r="FD1227" s="18"/>
      <c r="FE1227" s="18"/>
      <c r="FF1227" s="18"/>
      <c r="FG1227" s="18"/>
      <c r="FH1227" s="18"/>
      <c r="FI1227" s="18"/>
      <c r="FJ1227" s="18"/>
      <c r="FK1227" s="18"/>
      <c r="FL1227" s="18"/>
    </row>
    <row r="1228" spans="1:171" x14ac:dyDescent="0.15">
      <c r="A1228" s="101"/>
      <c r="B1228" s="3"/>
      <c r="C1228" s="5"/>
      <c r="D1228" s="4"/>
      <c r="E1228" s="5"/>
      <c r="F1228" s="21"/>
      <c r="G1228" s="6"/>
      <c r="H1228" s="5"/>
      <c r="I1228" s="5"/>
      <c r="J1228" s="5"/>
      <c r="K1228" s="5"/>
      <c r="L1228" s="22"/>
      <c r="M1228" s="8"/>
      <c r="N1228" s="5"/>
      <c r="O1228" s="5"/>
      <c r="P1228" s="23"/>
      <c r="Q1228" s="2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  <c r="EW1228" s="18"/>
      <c r="EX1228" s="18"/>
      <c r="EY1228" s="18"/>
      <c r="EZ1228" s="18"/>
      <c r="FA1228" s="18"/>
      <c r="FB1228" s="18"/>
      <c r="FC1228" s="18"/>
      <c r="FD1228" s="18"/>
      <c r="FE1228" s="18"/>
      <c r="FF1228" s="18"/>
      <c r="FG1228" s="18"/>
      <c r="FH1228" s="18"/>
      <c r="FI1228" s="18"/>
      <c r="FJ1228" s="18"/>
      <c r="FK1228" s="18"/>
      <c r="FL1228" s="18"/>
    </row>
    <row r="1229" spans="1:171" x14ac:dyDescent="0.15">
      <c r="A1229" s="101"/>
      <c r="B1229" s="3"/>
      <c r="C1229" s="5"/>
      <c r="D1229" s="4"/>
      <c r="E1229" s="5"/>
      <c r="F1229" s="21"/>
      <c r="G1229" s="6"/>
      <c r="H1229" s="5"/>
      <c r="I1229" s="5"/>
      <c r="J1229" s="5"/>
      <c r="K1229" s="5"/>
      <c r="L1229" s="22"/>
      <c r="M1229" s="8"/>
      <c r="N1229" s="5"/>
      <c r="O1229" s="5"/>
      <c r="P1229" s="23"/>
      <c r="Q1229" s="2"/>
      <c r="R1229" s="10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6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36"/>
      <c r="AR1229" s="36"/>
      <c r="AS1229" s="36"/>
      <c r="AT1229" s="36"/>
      <c r="AU1229" s="36"/>
      <c r="AV1229" s="36"/>
      <c r="AW1229" s="36"/>
      <c r="AX1229" s="36"/>
      <c r="AY1229" s="36"/>
      <c r="AZ1229" s="36"/>
      <c r="BA1229" s="36"/>
      <c r="BB1229" s="36"/>
      <c r="BC1229" s="36"/>
      <c r="BD1229" s="36"/>
      <c r="BE1229" s="36"/>
      <c r="BF1229" s="36"/>
      <c r="BG1229" s="36"/>
      <c r="BH1229" s="36"/>
      <c r="BI1229" s="36"/>
      <c r="BJ1229" s="36"/>
      <c r="BK1229" s="36"/>
      <c r="BL1229" s="36"/>
      <c r="BM1229" s="36"/>
      <c r="BN1229" s="36"/>
      <c r="BO1229" s="36"/>
      <c r="BP1229" s="36"/>
      <c r="BQ1229" s="36"/>
      <c r="BR1229" s="36"/>
      <c r="BS1229" s="36"/>
      <c r="BT1229" s="36"/>
      <c r="BU1229" s="36"/>
      <c r="BV1229" s="36"/>
      <c r="BW1229" s="36"/>
      <c r="BX1229" s="36"/>
      <c r="BY1229" s="36"/>
      <c r="BZ1229" s="36"/>
      <c r="CA1229" s="36"/>
      <c r="CB1229" s="36"/>
      <c r="CC1229" s="36"/>
      <c r="CD1229" s="36"/>
      <c r="CE1229" s="36"/>
      <c r="CF1229" s="36"/>
      <c r="CG1229" s="36"/>
      <c r="CH1229" s="36"/>
      <c r="CI1229" s="36"/>
      <c r="CJ1229" s="36"/>
      <c r="CK1229" s="36"/>
      <c r="CL1229" s="36"/>
      <c r="CM1229" s="36"/>
      <c r="CN1229" s="36"/>
      <c r="CO1229" s="36"/>
      <c r="CP1229" s="36"/>
      <c r="CQ1229" s="36"/>
      <c r="CR1229" s="36"/>
      <c r="CS1229" s="36"/>
      <c r="CT1229" s="36"/>
      <c r="CU1229" s="36"/>
      <c r="CV1229" s="36"/>
      <c r="CW1229" s="36"/>
      <c r="CX1229" s="36"/>
      <c r="CY1229" s="36"/>
      <c r="CZ1229" s="36"/>
      <c r="DA1229" s="36"/>
      <c r="DB1229" s="36"/>
      <c r="DC1229" s="36"/>
      <c r="DD1229" s="36"/>
      <c r="DE1229" s="36"/>
      <c r="DF1229" s="36"/>
      <c r="DG1229" s="36"/>
      <c r="DH1229" s="36"/>
      <c r="DI1229" s="36"/>
      <c r="DJ1229" s="36"/>
      <c r="DK1229" s="36"/>
      <c r="DL1229" s="36"/>
      <c r="DM1229" s="36"/>
      <c r="DN1229" s="36"/>
      <c r="DO1229" s="36"/>
      <c r="DP1229" s="36"/>
      <c r="DQ1229" s="36"/>
      <c r="DR1229" s="36"/>
      <c r="DS1229" s="36"/>
      <c r="DT1229" s="36"/>
      <c r="DU1229" s="36"/>
      <c r="DV1229" s="36"/>
      <c r="DW1229" s="36"/>
      <c r="DX1229" s="36"/>
      <c r="DY1229" s="36"/>
      <c r="DZ1229" s="36"/>
      <c r="EA1229" s="36"/>
      <c r="EB1229" s="36"/>
      <c r="EC1229" s="36"/>
      <c r="ED1229" s="36"/>
      <c r="EE1229" s="36"/>
      <c r="EF1229" s="36"/>
      <c r="EG1229" s="36"/>
      <c r="EH1229" s="36"/>
      <c r="EI1229" s="36"/>
      <c r="EJ1229" s="36"/>
      <c r="EK1229" s="36"/>
      <c r="EL1229" s="36"/>
      <c r="EM1229" s="36"/>
      <c r="EN1229" s="36"/>
      <c r="EO1229" s="36"/>
      <c r="EP1229" s="36"/>
      <c r="EQ1229" s="36"/>
      <c r="ER1229" s="36"/>
      <c r="ES1229" s="36"/>
      <c r="ET1229" s="36"/>
      <c r="EU1229" s="36"/>
      <c r="EV1229" s="36"/>
      <c r="EW1229" s="36"/>
      <c r="EX1229" s="36"/>
      <c r="EY1229" s="36"/>
      <c r="EZ1229" s="36"/>
      <c r="FA1229" s="36"/>
      <c r="FB1229" s="36"/>
      <c r="FC1229" s="36"/>
      <c r="FD1229" s="36"/>
      <c r="FE1229" s="36"/>
      <c r="FF1229" s="36"/>
      <c r="FG1229" s="36"/>
      <c r="FH1229" s="36"/>
      <c r="FI1229" s="36"/>
      <c r="FJ1229" s="36"/>
      <c r="FK1229" s="36"/>
      <c r="FL1229" s="36"/>
      <c r="FM1229" s="36"/>
      <c r="FN1229" s="36"/>
      <c r="FO1229" s="36"/>
    </row>
    <row r="1230" spans="1:171" x14ac:dyDescent="0.15">
      <c r="A1230" s="101"/>
      <c r="B1230" s="3"/>
      <c r="C1230" s="5"/>
      <c r="D1230" s="4"/>
      <c r="E1230" s="5"/>
      <c r="F1230" s="21"/>
      <c r="G1230" s="6"/>
      <c r="H1230" s="5"/>
      <c r="I1230" s="5"/>
      <c r="J1230" s="5"/>
      <c r="K1230" s="5"/>
      <c r="L1230" s="22"/>
      <c r="M1230" s="8"/>
      <c r="N1230" s="5"/>
      <c r="O1230" s="5"/>
      <c r="P1230" s="23"/>
      <c r="Q1230" s="2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  <c r="ES1230" s="18"/>
      <c r="ET1230" s="18"/>
      <c r="EU1230" s="18"/>
      <c r="EV1230" s="18"/>
      <c r="EW1230" s="18"/>
      <c r="EX1230" s="18"/>
      <c r="EY1230" s="18"/>
      <c r="EZ1230" s="18"/>
      <c r="FA1230" s="18"/>
      <c r="FB1230" s="18"/>
      <c r="FC1230" s="18"/>
      <c r="FD1230" s="18"/>
      <c r="FE1230" s="18"/>
      <c r="FF1230" s="18"/>
      <c r="FG1230" s="18"/>
      <c r="FH1230" s="18"/>
      <c r="FI1230" s="18"/>
      <c r="FJ1230" s="18"/>
      <c r="FK1230" s="18"/>
      <c r="FL1230" s="18"/>
    </row>
    <row r="1231" spans="1:171" x14ac:dyDescent="0.15">
      <c r="A1231" s="101"/>
      <c r="B1231" s="3"/>
      <c r="C1231" s="5"/>
      <c r="D1231" s="4"/>
      <c r="E1231" s="5"/>
      <c r="F1231" s="21"/>
      <c r="G1231" s="6"/>
      <c r="H1231" s="5"/>
      <c r="I1231" s="5"/>
      <c r="J1231" s="5"/>
      <c r="K1231" s="5"/>
      <c r="L1231" s="22"/>
      <c r="M1231" s="8"/>
      <c r="N1231" s="5"/>
      <c r="O1231" s="5"/>
      <c r="P1231" s="23"/>
      <c r="Q1231" s="2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  <c r="ES1231" s="18"/>
      <c r="ET1231" s="18"/>
      <c r="EU1231" s="18"/>
      <c r="EV1231" s="18"/>
      <c r="EW1231" s="18"/>
      <c r="EX1231" s="18"/>
      <c r="EY1231" s="18"/>
      <c r="EZ1231" s="18"/>
      <c r="FA1231" s="18"/>
      <c r="FB1231" s="18"/>
      <c r="FC1231" s="18"/>
      <c r="FD1231" s="18"/>
      <c r="FE1231" s="18"/>
      <c r="FF1231" s="18"/>
      <c r="FG1231" s="18"/>
      <c r="FH1231" s="18"/>
      <c r="FI1231" s="18"/>
      <c r="FJ1231" s="18"/>
      <c r="FK1231" s="18"/>
      <c r="FL1231" s="18"/>
    </row>
    <row r="1232" spans="1:171" x14ac:dyDescent="0.15">
      <c r="A1232" s="101"/>
      <c r="B1232" s="3"/>
      <c r="C1232" s="5"/>
      <c r="D1232" s="4"/>
      <c r="E1232" s="5"/>
      <c r="F1232" s="21"/>
      <c r="G1232" s="6"/>
      <c r="H1232" s="5"/>
      <c r="I1232" s="5"/>
      <c r="J1232" s="5"/>
      <c r="K1232" s="5"/>
      <c r="L1232" s="22"/>
      <c r="M1232" s="8"/>
      <c r="N1232" s="5"/>
      <c r="O1232" s="5"/>
      <c r="P1232" s="23"/>
      <c r="Q1232" s="2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  <c r="ES1232" s="18"/>
      <c r="ET1232" s="18"/>
      <c r="EU1232" s="18"/>
      <c r="EV1232" s="18"/>
      <c r="EW1232" s="18"/>
      <c r="EX1232" s="18"/>
      <c r="EY1232" s="18"/>
      <c r="EZ1232" s="18"/>
      <c r="FA1232" s="18"/>
      <c r="FB1232" s="18"/>
      <c r="FC1232" s="18"/>
      <c r="FD1232" s="18"/>
      <c r="FE1232" s="18"/>
      <c r="FF1232" s="18"/>
      <c r="FG1232" s="18"/>
      <c r="FH1232" s="18"/>
      <c r="FI1232" s="18"/>
      <c r="FJ1232" s="18"/>
      <c r="FK1232" s="18"/>
      <c r="FL1232" s="18"/>
    </row>
    <row r="1233" spans="1:168" x14ac:dyDescent="0.15">
      <c r="A1233" s="101"/>
      <c r="B1233" s="3"/>
      <c r="C1233" s="5"/>
      <c r="D1233" s="4"/>
      <c r="E1233" s="5"/>
      <c r="F1233" s="21"/>
      <c r="G1233" s="6"/>
      <c r="H1233" s="5"/>
      <c r="I1233" s="5"/>
      <c r="J1233" s="5"/>
      <c r="K1233" s="5"/>
      <c r="L1233" s="22"/>
      <c r="M1233" s="8"/>
      <c r="N1233" s="5"/>
      <c r="O1233" s="5"/>
      <c r="P1233" s="23"/>
      <c r="Q1233" s="2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  <c r="ES1233" s="18"/>
      <c r="ET1233" s="18"/>
      <c r="EU1233" s="18"/>
      <c r="EV1233" s="18"/>
      <c r="EW1233" s="18"/>
      <c r="EX1233" s="18"/>
      <c r="EY1233" s="18"/>
      <c r="EZ1233" s="18"/>
      <c r="FA1233" s="18"/>
      <c r="FB1233" s="18"/>
      <c r="FC1233" s="18"/>
      <c r="FD1233" s="18"/>
      <c r="FE1233" s="18"/>
      <c r="FF1233" s="18"/>
      <c r="FG1233" s="18"/>
      <c r="FH1233" s="18"/>
      <c r="FI1233" s="18"/>
      <c r="FJ1233" s="18"/>
      <c r="FK1233" s="18"/>
      <c r="FL1233" s="18"/>
    </row>
    <row r="1234" spans="1:168" x14ac:dyDescent="0.15">
      <c r="A1234" s="101"/>
      <c r="B1234" s="3"/>
      <c r="C1234" s="5"/>
      <c r="D1234" s="4"/>
      <c r="E1234" s="5"/>
      <c r="F1234" s="21"/>
      <c r="G1234" s="6"/>
      <c r="H1234" s="5"/>
      <c r="I1234" s="5"/>
      <c r="J1234" s="5"/>
      <c r="K1234" s="5"/>
      <c r="L1234" s="22"/>
      <c r="M1234" s="8"/>
      <c r="N1234" s="5"/>
      <c r="O1234" s="5"/>
      <c r="P1234" s="23"/>
      <c r="Q1234" s="2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  <c r="ES1234" s="18"/>
      <c r="ET1234" s="18"/>
      <c r="EU1234" s="18"/>
      <c r="EV1234" s="18"/>
      <c r="EW1234" s="18"/>
      <c r="EX1234" s="18"/>
      <c r="EY1234" s="18"/>
      <c r="EZ1234" s="18"/>
      <c r="FA1234" s="18"/>
      <c r="FB1234" s="18"/>
      <c r="FC1234" s="18"/>
      <c r="FD1234" s="18"/>
      <c r="FE1234" s="18"/>
      <c r="FF1234" s="18"/>
      <c r="FG1234" s="18"/>
      <c r="FH1234" s="18"/>
      <c r="FI1234" s="18"/>
      <c r="FJ1234" s="18"/>
      <c r="FK1234" s="18"/>
      <c r="FL1234" s="18"/>
    </row>
    <row r="1235" spans="1:168" x14ac:dyDescent="0.15">
      <c r="A1235" s="101"/>
      <c r="B1235" s="3"/>
      <c r="C1235" s="5"/>
      <c r="D1235" s="4"/>
      <c r="E1235" s="5"/>
      <c r="F1235" s="21"/>
      <c r="G1235" s="6"/>
      <c r="H1235" s="5"/>
      <c r="I1235" s="5"/>
      <c r="J1235" s="5"/>
      <c r="K1235" s="5"/>
      <c r="L1235" s="22"/>
      <c r="M1235" s="8"/>
      <c r="N1235" s="5"/>
      <c r="O1235" s="5"/>
      <c r="P1235" s="23"/>
      <c r="Q1235" s="2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  <c r="ES1235" s="18"/>
      <c r="ET1235" s="18"/>
      <c r="EU1235" s="18"/>
      <c r="EV1235" s="18"/>
      <c r="EW1235" s="18"/>
      <c r="EX1235" s="18"/>
      <c r="EY1235" s="18"/>
      <c r="EZ1235" s="18"/>
      <c r="FA1235" s="18"/>
      <c r="FB1235" s="18"/>
      <c r="FC1235" s="18"/>
      <c r="FD1235" s="18"/>
      <c r="FE1235" s="18"/>
      <c r="FF1235" s="18"/>
      <c r="FG1235" s="18"/>
      <c r="FH1235" s="18"/>
      <c r="FI1235" s="18"/>
      <c r="FJ1235" s="18"/>
      <c r="FK1235" s="18"/>
      <c r="FL1235" s="18"/>
    </row>
    <row r="1236" spans="1:168" x14ac:dyDescent="0.15">
      <c r="A1236" s="101"/>
      <c r="B1236" s="3"/>
      <c r="C1236" s="5"/>
      <c r="D1236" s="4"/>
      <c r="E1236" s="5"/>
      <c r="F1236" s="21"/>
      <c r="G1236" s="6"/>
      <c r="H1236" s="5"/>
      <c r="I1236" s="5"/>
      <c r="J1236" s="5"/>
      <c r="K1236" s="5"/>
      <c r="L1236" s="22"/>
      <c r="M1236" s="8"/>
      <c r="N1236" s="5"/>
      <c r="O1236" s="5"/>
      <c r="P1236" s="23"/>
      <c r="Q1236" s="2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  <c r="ES1236" s="18"/>
      <c r="ET1236" s="18"/>
      <c r="EU1236" s="18"/>
      <c r="EV1236" s="18"/>
      <c r="EW1236" s="18"/>
      <c r="EX1236" s="18"/>
      <c r="EY1236" s="18"/>
      <c r="EZ1236" s="18"/>
      <c r="FA1236" s="18"/>
      <c r="FB1236" s="18"/>
      <c r="FC1236" s="18"/>
      <c r="FD1236" s="18"/>
      <c r="FE1236" s="18"/>
      <c r="FF1236" s="18"/>
      <c r="FG1236" s="18"/>
      <c r="FH1236" s="18"/>
      <c r="FI1236" s="18"/>
      <c r="FJ1236" s="18"/>
      <c r="FK1236" s="18"/>
      <c r="FL1236" s="18"/>
    </row>
    <row r="1237" spans="1:168" x14ac:dyDescent="0.15">
      <c r="A1237" s="101"/>
      <c r="B1237" s="3"/>
      <c r="C1237" s="5"/>
      <c r="D1237" s="4"/>
      <c r="E1237" s="5"/>
      <c r="F1237" s="21"/>
      <c r="G1237" s="6"/>
      <c r="H1237" s="5"/>
      <c r="I1237" s="5"/>
      <c r="J1237" s="5"/>
      <c r="K1237" s="5"/>
      <c r="L1237" s="22"/>
      <c r="M1237" s="8"/>
      <c r="N1237" s="5"/>
      <c r="O1237" s="5"/>
      <c r="P1237" s="23"/>
      <c r="Q1237" s="2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  <c r="ES1237" s="18"/>
      <c r="ET1237" s="18"/>
      <c r="EU1237" s="18"/>
      <c r="EV1237" s="18"/>
      <c r="EW1237" s="18"/>
      <c r="EX1237" s="18"/>
      <c r="EY1237" s="18"/>
      <c r="EZ1237" s="18"/>
      <c r="FA1237" s="18"/>
      <c r="FB1237" s="18"/>
      <c r="FC1237" s="18"/>
      <c r="FD1237" s="18"/>
      <c r="FE1237" s="18"/>
      <c r="FF1237" s="18"/>
      <c r="FG1237" s="18"/>
      <c r="FH1237" s="18"/>
      <c r="FI1237" s="18"/>
      <c r="FJ1237" s="18"/>
      <c r="FK1237" s="18"/>
      <c r="FL1237" s="18"/>
    </row>
    <row r="1238" spans="1:168" x14ac:dyDescent="0.15">
      <c r="A1238" s="101"/>
      <c r="B1238" s="3"/>
      <c r="C1238" s="5"/>
      <c r="D1238" s="4"/>
      <c r="E1238" s="5"/>
      <c r="F1238" s="21"/>
      <c r="G1238" s="6"/>
      <c r="H1238" s="5"/>
      <c r="I1238" s="5"/>
      <c r="J1238" s="5"/>
      <c r="K1238" s="5"/>
      <c r="L1238" s="22"/>
      <c r="M1238" s="8"/>
      <c r="N1238" s="5"/>
      <c r="O1238" s="5"/>
      <c r="P1238" s="23"/>
      <c r="Q1238" s="2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  <c r="ES1238" s="18"/>
      <c r="ET1238" s="18"/>
      <c r="EU1238" s="18"/>
      <c r="EV1238" s="18"/>
      <c r="EW1238" s="18"/>
      <c r="EX1238" s="18"/>
      <c r="EY1238" s="18"/>
      <c r="EZ1238" s="18"/>
      <c r="FA1238" s="18"/>
      <c r="FB1238" s="18"/>
      <c r="FC1238" s="18"/>
      <c r="FD1238" s="18"/>
      <c r="FE1238" s="18"/>
      <c r="FF1238" s="18"/>
      <c r="FG1238" s="18"/>
      <c r="FH1238" s="18"/>
      <c r="FI1238" s="18"/>
      <c r="FJ1238" s="18"/>
      <c r="FK1238" s="18"/>
      <c r="FL1238" s="18"/>
    </row>
    <row r="1239" spans="1:168" x14ac:dyDescent="0.15">
      <c r="A1239" s="101"/>
      <c r="B1239" s="3"/>
      <c r="C1239" s="5"/>
      <c r="D1239" s="4"/>
      <c r="E1239" s="5"/>
      <c r="F1239" s="21"/>
      <c r="G1239" s="6"/>
      <c r="H1239" s="5"/>
      <c r="I1239" s="5"/>
      <c r="J1239" s="5"/>
      <c r="K1239" s="5"/>
      <c r="L1239" s="22"/>
      <c r="M1239" s="8"/>
      <c r="N1239" s="5"/>
      <c r="O1239" s="5"/>
      <c r="P1239" s="23"/>
      <c r="Q1239" s="2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  <c r="ES1239" s="18"/>
      <c r="ET1239" s="18"/>
      <c r="EU1239" s="18"/>
      <c r="EV1239" s="18"/>
      <c r="EW1239" s="18"/>
      <c r="EX1239" s="18"/>
      <c r="EY1239" s="18"/>
      <c r="EZ1239" s="18"/>
      <c r="FA1239" s="18"/>
      <c r="FB1239" s="18"/>
      <c r="FC1239" s="18"/>
      <c r="FD1239" s="18"/>
      <c r="FE1239" s="18"/>
      <c r="FF1239" s="18"/>
      <c r="FG1239" s="18"/>
      <c r="FH1239" s="18"/>
      <c r="FI1239" s="18"/>
      <c r="FJ1239" s="18"/>
      <c r="FK1239" s="18"/>
      <c r="FL1239" s="18"/>
    </row>
    <row r="1240" spans="1:168" x14ac:dyDescent="0.15">
      <c r="A1240" s="101"/>
      <c r="B1240" s="3"/>
      <c r="C1240" s="5"/>
      <c r="D1240" s="4"/>
      <c r="E1240" s="5"/>
      <c r="F1240" s="21"/>
      <c r="G1240" s="6"/>
      <c r="H1240" s="5"/>
      <c r="I1240" s="5"/>
      <c r="J1240" s="5"/>
      <c r="K1240" s="5"/>
      <c r="L1240" s="22"/>
      <c r="M1240" s="8"/>
      <c r="N1240" s="5"/>
      <c r="O1240" s="5"/>
      <c r="P1240" s="23"/>
      <c r="Q1240" s="2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  <c r="ES1240" s="18"/>
      <c r="ET1240" s="18"/>
      <c r="EU1240" s="18"/>
      <c r="EV1240" s="18"/>
      <c r="EW1240" s="18"/>
      <c r="EX1240" s="18"/>
      <c r="EY1240" s="18"/>
      <c r="EZ1240" s="18"/>
      <c r="FA1240" s="18"/>
      <c r="FB1240" s="18"/>
      <c r="FC1240" s="18"/>
      <c r="FD1240" s="18"/>
      <c r="FE1240" s="18"/>
      <c r="FF1240" s="18"/>
      <c r="FG1240" s="18"/>
      <c r="FH1240" s="18"/>
      <c r="FI1240" s="18"/>
      <c r="FJ1240" s="18"/>
      <c r="FK1240" s="18"/>
      <c r="FL1240" s="18"/>
    </row>
    <row r="1241" spans="1:168" x14ac:dyDescent="0.15">
      <c r="A1241" s="101"/>
      <c r="B1241" s="3"/>
      <c r="C1241" s="5"/>
      <c r="D1241" s="4"/>
      <c r="E1241" s="5"/>
      <c r="F1241" s="21"/>
      <c r="G1241" s="6"/>
      <c r="H1241" s="5"/>
      <c r="I1241" s="5"/>
      <c r="J1241" s="5"/>
      <c r="K1241" s="5"/>
      <c r="L1241" s="22"/>
      <c r="M1241" s="8"/>
      <c r="N1241" s="5"/>
      <c r="O1241" s="5"/>
      <c r="P1241" s="23"/>
      <c r="Q1241" s="2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  <c r="ES1241" s="18"/>
      <c r="ET1241" s="18"/>
      <c r="EU1241" s="18"/>
      <c r="EV1241" s="18"/>
      <c r="EW1241" s="18"/>
      <c r="EX1241" s="18"/>
      <c r="EY1241" s="18"/>
      <c r="EZ1241" s="18"/>
      <c r="FA1241" s="18"/>
      <c r="FB1241" s="18"/>
      <c r="FC1241" s="18"/>
      <c r="FD1241" s="18"/>
      <c r="FE1241" s="18"/>
      <c r="FF1241" s="18"/>
      <c r="FG1241" s="18"/>
      <c r="FH1241" s="18"/>
      <c r="FI1241" s="18"/>
      <c r="FJ1241" s="18"/>
      <c r="FK1241" s="18"/>
      <c r="FL1241" s="18"/>
    </row>
    <row r="1242" spans="1:168" x14ac:dyDescent="0.15">
      <c r="A1242" s="101"/>
      <c r="B1242" s="3"/>
      <c r="C1242" s="5"/>
      <c r="D1242" s="4"/>
      <c r="E1242" s="5"/>
      <c r="F1242" s="21"/>
      <c r="G1242" s="6"/>
      <c r="H1242" s="5"/>
      <c r="I1242" s="5"/>
      <c r="J1242" s="5"/>
      <c r="K1242" s="5"/>
      <c r="L1242" s="22"/>
      <c r="M1242" s="8"/>
      <c r="N1242" s="5"/>
      <c r="O1242" s="5"/>
      <c r="P1242" s="23"/>
      <c r="Q1242" s="2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  <c r="ES1242" s="18"/>
      <c r="ET1242" s="18"/>
      <c r="EU1242" s="18"/>
      <c r="EV1242" s="18"/>
      <c r="EW1242" s="18"/>
      <c r="EX1242" s="18"/>
      <c r="EY1242" s="18"/>
      <c r="EZ1242" s="18"/>
      <c r="FA1242" s="18"/>
      <c r="FB1242" s="18"/>
      <c r="FC1242" s="18"/>
      <c r="FD1242" s="18"/>
      <c r="FE1242" s="18"/>
      <c r="FF1242" s="18"/>
      <c r="FG1242" s="18"/>
      <c r="FH1242" s="18"/>
      <c r="FI1242" s="18"/>
      <c r="FJ1242" s="18"/>
      <c r="FK1242" s="18"/>
      <c r="FL1242" s="18"/>
    </row>
    <row r="1243" spans="1:168" x14ac:dyDescent="0.15">
      <c r="A1243" s="101"/>
      <c r="B1243" s="3"/>
      <c r="C1243" s="5"/>
      <c r="D1243" s="4"/>
      <c r="E1243" s="5"/>
      <c r="F1243" s="21"/>
      <c r="G1243" s="6"/>
      <c r="H1243" s="5"/>
      <c r="I1243" s="5"/>
      <c r="J1243" s="5"/>
      <c r="K1243" s="5"/>
      <c r="L1243" s="22"/>
      <c r="M1243" s="8"/>
      <c r="N1243" s="5"/>
      <c r="O1243" s="5"/>
      <c r="P1243" s="23"/>
      <c r="Q1243" s="2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  <c r="ES1243" s="18"/>
      <c r="ET1243" s="18"/>
      <c r="EU1243" s="18"/>
      <c r="EV1243" s="18"/>
      <c r="EW1243" s="18"/>
      <c r="EX1243" s="18"/>
      <c r="EY1243" s="18"/>
      <c r="EZ1243" s="18"/>
      <c r="FA1243" s="18"/>
      <c r="FB1243" s="18"/>
      <c r="FC1243" s="18"/>
      <c r="FD1243" s="18"/>
      <c r="FE1243" s="18"/>
      <c r="FF1243" s="18"/>
      <c r="FG1243" s="18"/>
      <c r="FH1243" s="18"/>
      <c r="FI1243" s="18"/>
      <c r="FJ1243" s="18"/>
      <c r="FK1243" s="18"/>
      <c r="FL1243" s="18"/>
    </row>
    <row r="1244" spans="1:168" x14ac:dyDescent="0.15">
      <c r="A1244" s="101"/>
      <c r="B1244" s="3"/>
      <c r="C1244" s="5"/>
      <c r="D1244" s="4"/>
      <c r="E1244" s="5"/>
      <c r="F1244" s="21"/>
      <c r="G1244" s="6"/>
      <c r="H1244" s="5"/>
      <c r="I1244" s="5"/>
      <c r="J1244" s="5"/>
      <c r="K1244" s="5"/>
      <c r="L1244" s="22"/>
      <c r="M1244" s="8"/>
      <c r="N1244" s="5"/>
      <c r="O1244" s="5"/>
      <c r="P1244" s="23"/>
      <c r="Q1244" s="2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  <c r="EW1244" s="18"/>
      <c r="EX1244" s="18"/>
      <c r="EY1244" s="18"/>
      <c r="EZ1244" s="18"/>
      <c r="FA1244" s="18"/>
      <c r="FB1244" s="18"/>
      <c r="FC1244" s="18"/>
      <c r="FD1244" s="18"/>
      <c r="FE1244" s="18"/>
      <c r="FF1244" s="18"/>
      <c r="FG1244" s="18"/>
      <c r="FH1244" s="18"/>
      <c r="FI1244" s="18"/>
      <c r="FJ1244" s="18"/>
      <c r="FK1244" s="18"/>
      <c r="FL1244" s="18"/>
    </row>
    <row r="1245" spans="1:168" x14ac:dyDescent="0.15">
      <c r="A1245" s="101"/>
      <c r="B1245" s="3"/>
      <c r="C1245" s="5"/>
      <c r="D1245" s="4"/>
      <c r="E1245" s="5"/>
      <c r="F1245" s="21"/>
      <c r="G1245" s="6"/>
      <c r="H1245" s="5"/>
      <c r="I1245" s="5"/>
      <c r="J1245" s="5"/>
      <c r="K1245" s="5"/>
      <c r="L1245" s="22"/>
      <c r="M1245" s="8"/>
      <c r="N1245" s="5"/>
      <c r="O1245" s="5"/>
      <c r="P1245" s="23"/>
      <c r="Q1245" s="2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  <c r="ES1245" s="18"/>
      <c r="ET1245" s="18"/>
      <c r="EU1245" s="18"/>
      <c r="EV1245" s="18"/>
      <c r="EW1245" s="18"/>
      <c r="EX1245" s="18"/>
      <c r="EY1245" s="18"/>
      <c r="EZ1245" s="18"/>
      <c r="FA1245" s="18"/>
      <c r="FB1245" s="18"/>
      <c r="FC1245" s="18"/>
      <c r="FD1245" s="18"/>
      <c r="FE1245" s="18"/>
      <c r="FF1245" s="18"/>
      <c r="FG1245" s="18"/>
      <c r="FH1245" s="18"/>
      <c r="FI1245" s="18"/>
      <c r="FJ1245" s="18"/>
      <c r="FK1245" s="18"/>
      <c r="FL1245" s="18"/>
    </row>
    <row r="1246" spans="1:168" x14ac:dyDescent="0.15">
      <c r="A1246" s="101"/>
      <c r="B1246" s="3"/>
      <c r="C1246" s="5"/>
      <c r="D1246" s="4"/>
      <c r="E1246" s="5"/>
      <c r="F1246" s="21"/>
      <c r="G1246" s="6"/>
      <c r="H1246" s="5"/>
      <c r="I1246" s="5"/>
      <c r="J1246" s="5"/>
      <c r="K1246" s="5"/>
      <c r="L1246" s="22"/>
      <c r="M1246" s="8"/>
      <c r="N1246" s="5"/>
      <c r="O1246" s="5"/>
      <c r="P1246" s="23"/>
      <c r="Q1246" s="2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  <c r="ES1246" s="18"/>
      <c r="ET1246" s="18"/>
      <c r="EU1246" s="18"/>
      <c r="EV1246" s="18"/>
      <c r="EW1246" s="18"/>
      <c r="EX1246" s="18"/>
      <c r="EY1246" s="18"/>
      <c r="EZ1246" s="18"/>
      <c r="FA1246" s="18"/>
      <c r="FB1246" s="18"/>
      <c r="FC1246" s="18"/>
      <c r="FD1246" s="18"/>
      <c r="FE1246" s="18"/>
      <c r="FF1246" s="18"/>
      <c r="FG1246" s="18"/>
      <c r="FH1246" s="18"/>
      <c r="FI1246" s="18"/>
      <c r="FJ1246" s="18"/>
      <c r="FK1246" s="18"/>
      <c r="FL1246" s="18"/>
    </row>
    <row r="1247" spans="1:168" x14ac:dyDescent="0.15">
      <c r="A1247" s="101"/>
      <c r="B1247" s="3"/>
      <c r="C1247" s="5"/>
      <c r="D1247" s="4"/>
      <c r="E1247" s="5"/>
      <c r="F1247" s="21"/>
      <c r="G1247" s="6"/>
      <c r="H1247" s="5"/>
      <c r="I1247" s="5"/>
      <c r="J1247" s="5"/>
      <c r="K1247" s="5"/>
      <c r="L1247" s="22"/>
      <c r="M1247" s="8"/>
      <c r="N1247" s="5"/>
      <c r="O1247" s="5"/>
      <c r="P1247" s="23"/>
      <c r="Q1247" s="2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  <c r="ES1247" s="18"/>
      <c r="ET1247" s="18"/>
      <c r="EU1247" s="18"/>
      <c r="EV1247" s="18"/>
      <c r="EW1247" s="18"/>
      <c r="EX1247" s="18"/>
      <c r="EY1247" s="18"/>
      <c r="EZ1247" s="18"/>
      <c r="FA1247" s="18"/>
      <c r="FB1247" s="18"/>
      <c r="FC1247" s="18"/>
      <c r="FD1247" s="18"/>
      <c r="FE1247" s="18"/>
      <c r="FF1247" s="18"/>
      <c r="FG1247" s="18"/>
      <c r="FH1247" s="18"/>
      <c r="FI1247" s="18"/>
      <c r="FJ1247" s="18"/>
      <c r="FK1247" s="18"/>
      <c r="FL1247" s="18"/>
    </row>
    <row r="1248" spans="1:168" x14ac:dyDescent="0.15">
      <c r="A1248" s="101"/>
      <c r="B1248" s="3"/>
      <c r="C1248" s="5"/>
      <c r="D1248" s="4"/>
      <c r="E1248" s="5"/>
      <c r="F1248" s="21"/>
      <c r="G1248" s="6"/>
      <c r="H1248" s="5"/>
      <c r="I1248" s="5"/>
      <c r="J1248" s="5"/>
      <c r="K1248" s="5"/>
      <c r="L1248" s="22"/>
      <c r="M1248" s="8"/>
      <c r="N1248" s="5"/>
      <c r="O1248" s="5"/>
      <c r="P1248" s="23"/>
      <c r="Q1248" s="2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  <c r="ES1248" s="18"/>
      <c r="ET1248" s="18"/>
      <c r="EU1248" s="18"/>
      <c r="EV1248" s="18"/>
      <c r="EW1248" s="18"/>
      <c r="EX1248" s="18"/>
      <c r="EY1248" s="18"/>
      <c r="EZ1248" s="18"/>
      <c r="FA1248" s="18"/>
      <c r="FB1248" s="18"/>
      <c r="FC1248" s="18"/>
      <c r="FD1248" s="18"/>
      <c r="FE1248" s="18"/>
      <c r="FF1248" s="18"/>
      <c r="FG1248" s="18"/>
      <c r="FH1248" s="18"/>
      <c r="FI1248" s="18"/>
      <c r="FJ1248" s="18"/>
      <c r="FK1248" s="18"/>
      <c r="FL1248" s="18"/>
    </row>
    <row r="1249" spans="1:171" x14ac:dyDescent="0.15">
      <c r="A1249" s="101"/>
      <c r="B1249" s="3"/>
      <c r="C1249" s="5"/>
      <c r="D1249" s="4"/>
      <c r="E1249" s="5"/>
      <c r="F1249" s="21"/>
      <c r="G1249" s="6"/>
      <c r="H1249" s="5"/>
      <c r="I1249" s="5"/>
      <c r="J1249" s="5"/>
      <c r="K1249" s="5"/>
      <c r="L1249" s="22"/>
      <c r="M1249" s="8"/>
      <c r="N1249" s="5"/>
      <c r="O1249" s="5"/>
      <c r="P1249" s="23"/>
      <c r="Q1249" s="2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  <c r="ES1249" s="18"/>
      <c r="ET1249" s="18"/>
      <c r="EU1249" s="18"/>
      <c r="EV1249" s="18"/>
      <c r="EW1249" s="18"/>
      <c r="EX1249" s="18"/>
      <c r="EY1249" s="18"/>
      <c r="EZ1249" s="18"/>
      <c r="FA1249" s="18"/>
      <c r="FB1249" s="18"/>
      <c r="FC1249" s="18"/>
      <c r="FD1249" s="18"/>
      <c r="FE1249" s="18"/>
      <c r="FF1249" s="18"/>
      <c r="FG1249" s="18"/>
      <c r="FH1249" s="18"/>
      <c r="FI1249" s="18"/>
      <c r="FJ1249" s="18"/>
      <c r="FK1249" s="18"/>
      <c r="FL1249" s="18"/>
    </row>
    <row r="1250" spans="1:171" x14ac:dyDescent="0.15">
      <c r="A1250" s="101"/>
      <c r="B1250" s="3"/>
      <c r="C1250" s="5"/>
      <c r="D1250" s="4"/>
      <c r="E1250" s="5"/>
      <c r="F1250" s="21"/>
      <c r="G1250" s="6"/>
      <c r="H1250" s="5"/>
      <c r="I1250" s="5"/>
      <c r="J1250" s="5"/>
      <c r="K1250" s="5"/>
      <c r="L1250" s="22"/>
      <c r="M1250" s="8"/>
      <c r="N1250" s="5"/>
      <c r="O1250" s="5"/>
      <c r="P1250" s="23"/>
      <c r="Q1250" s="2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  <c r="ES1250" s="18"/>
      <c r="ET1250" s="18"/>
      <c r="EU1250" s="18"/>
      <c r="EV1250" s="18"/>
      <c r="EW1250" s="18"/>
      <c r="EX1250" s="18"/>
      <c r="EY1250" s="18"/>
      <c r="EZ1250" s="18"/>
      <c r="FA1250" s="18"/>
      <c r="FB1250" s="18"/>
      <c r="FC1250" s="18"/>
      <c r="FD1250" s="18"/>
      <c r="FE1250" s="18"/>
      <c r="FF1250" s="18"/>
      <c r="FG1250" s="18"/>
      <c r="FH1250" s="18"/>
      <c r="FI1250" s="18"/>
      <c r="FJ1250" s="18"/>
      <c r="FK1250" s="18"/>
      <c r="FL1250" s="18"/>
    </row>
    <row r="1251" spans="1:171" x14ac:dyDescent="0.15">
      <c r="A1251" s="101"/>
      <c r="B1251" s="3"/>
      <c r="C1251" s="5"/>
      <c r="D1251" s="4"/>
      <c r="E1251" s="5"/>
      <c r="F1251" s="21"/>
      <c r="G1251" s="6"/>
      <c r="H1251" s="5"/>
      <c r="I1251" s="5"/>
      <c r="J1251" s="5"/>
      <c r="K1251" s="5"/>
      <c r="L1251" s="22"/>
      <c r="M1251" s="8"/>
      <c r="N1251" s="5"/>
      <c r="O1251" s="5"/>
      <c r="P1251" s="23"/>
      <c r="Q1251" s="2"/>
      <c r="R1251" s="10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  <c r="AR1251" s="36"/>
      <c r="AS1251" s="36"/>
      <c r="AT1251" s="36"/>
      <c r="AU1251" s="36"/>
      <c r="AV1251" s="36"/>
      <c r="AW1251" s="36"/>
      <c r="AX1251" s="36"/>
      <c r="AY1251" s="36"/>
      <c r="AZ1251" s="36"/>
      <c r="BA1251" s="36"/>
      <c r="BB1251" s="36"/>
      <c r="BC1251" s="36"/>
      <c r="BD1251" s="36"/>
      <c r="BE1251" s="36"/>
      <c r="BF1251" s="36"/>
      <c r="BG1251" s="36"/>
      <c r="BH1251" s="36"/>
      <c r="BI1251" s="36"/>
      <c r="BJ1251" s="36"/>
      <c r="BK1251" s="36"/>
      <c r="BL1251" s="36"/>
      <c r="BM1251" s="36"/>
      <c r="BN1251" s="36"/>
      <c r="BO1251" s="36"/>
      <c r="BP1251" s="36"/>
      <c r="BQ1251" s="36"/>
      <c r="BR1251" s="36"/>
      <c r="BS1251" s="36"/>
      <c r="BT1251" s="36"/>
      <c r="BU1251" s="36"/>
      <c r="BV1251" s="36"/>
      <c r="BW1251" s="36"/>
      <c r="BX1251" s="36"/>
      <c r="BY1251" s="36"/>
      <c r="BZ1251" s="36"/>
      <c r="CA1251" s="36"/>
      <c r="CB1251" s="36"/>
      <c r="CC1251" s="36"/>
      <c r="CD1251" s="36"/>
      <c r="CE1251" s="36"/>
      <c r="CF1251" s="36"/>
      <c r="CG1251" s="36"/>
      <c r="CH1251" s="36"/>
      <c r="CI1251" s="36"/>
      <c r="CJ1251" s="36"/>
      <c r="CK1251" s="36"/>
      <c r="CL1251" s="36"/>
      <c r="CM1251" s="36"/>
      <c r="CN1251" s="36"/>
      <c r="CO1251" s="36"/>
      <c r="CP1251" s="36"/>
      <c r="CQ1251" s="36"/>
      <c r="CR1251" s="36"/>
      <c r="CS1251" s="36"/>
      <c r="CT1251" s="36"/>
      <c r="CU1251" s="36"/>
      <c r="CV1251" s="36"/>
      <c r="CW1251" s="36"/>
      <c r="CX1251" s="36"/>
      <c r="CY1251" s="36"/>
      <c r="CZ1251" s="36"/>
      <c r="DA1251" s="36"/>
      <c r="DB1251" s="36"/>
      <c r="DC1251" s="36"/>
      <c r="DD1251" s="36"/>
      <c r="DE1251" s="36"/>
      <c r="DF1251" s="36"/>
      <c r="DG1251" s="36"/>
      <c r="DH1251" s="36"/>
      <c r="DI1251" s="36"/>
      <c r="DJ1251" s="36"/>
      <c r="DK1251" s="36"/>
      <c r="DL1251" s="36"/>
      <c r="DM1251" s="36"/>
      <c r="DN1251" s="36"/>
      <c r="DO1251" s="36"/>
      <c r="DP1251" s="36"/>
      <c r="DQ1251" s="36"/>
      <c r="DR1251" s="36"/>
      <c r="DS1251" s="36"/>
      <c r="DT1251" s="36"/>
      <c r="DU1251" s="36"/>
      <c r="DV1251" s="36"/>
      <c r="DW1251" s="36"/>
      <c r="DX1251" s="36"/>
      <c r="DY1251" s="36"/>
      <c r="DZ1251" s="36"/>
      <c r="EA1251" s="36"/>
      <c r="EB1251" s="36"/>
      <c r="EC1251" s="36"/>
      <c r="ED1251" s="36"/>
      <c r="EE1251" s="36"/>
      <c r="EF1251" s="36"/>
      <c r="EG1251" s="36"/>
      <c r="EH1251" s="36"/>
      <c r="EI1251" s="36"/>
      <c r="EJ1251" s="36"/>
      <c r="EK1251" s="36"/>
      <c r="EL1251" s="36"/>
      <c r="EM1251" s="36"/>
      <c r="EN1251" s="36"/>
      <c r="EO1251" s="36"/>
      <c r="EP1251" s="36"/>
      <c r="EQ1251" s="36"/>
      <c r="ER1251" s="36"/>
      <c r="ES1251" s="36"/>
      <c r="ET1251" s="36"/>
      <c r="EU1251" s="36"/>
      <c r="EV1251" s="36"/>
      <c r="EW1251" s="36"/>
      <c r="EX1251" s="36"/>
      <c r="EY1251" s="36"/>
      <c r="EZ1251" s="36"/>
      <c r="FA1251" s="36"/>
      <c r="FB1251" s="36"/>
      <c r="FC1251" s="36"/>
      <c r="FD1251" s="36"/>
      <c r="FE1251" s="36"/>
      <c r="FF1251" s="36"/>
      <c r="FG1251" s="36"/>
      <c r="FH1251" s="36"/>
      <c r="FI1251" s="36"/>
      <c r="FJ1251" s="36"/>
      <c r="FK1251" s="36"/>
      <c r="FL1251" s="36"/>
      <c r="FM1251" s="36"/>
      <c r="FN1251" s="36"/>
      <c r="FO1251" s="36"/>
    </row>
    <row r="1252" spans="1:171" x14ac:dyDescent="0.15">
      <c r="A1252" s="101"/>
      <c r="B1252" s="3"/>
      <c r="C1252" s="5"/>
      <c r="D1252" s="4"/>
      <c r="E1252" s="5"/>
      <c r="F1252" s="21"/>
      <c r="G1252" s="6"/>
      <c r="H1252" s="5"/>
      <c r="I1252" s="5"/>
      <c r="J1252" s="5"/>
      <c r="K1252" s="5"/>
      <c r="L1252" s="22"/>
      <c r="M1252" s="8"/>
      <c r="N1252" s="5"/>
      <c r="O1252" s="5"/>
      <c r="P1252" s="23"/>
      <c r="Q1252" s="2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  <c r="ES1252" s="18"/>
      <c r="ET1252" s="18"/>
      <c r="EU1252" s="18"/>
      <c r="EV1252" s="18"/>
      <c r="EW1252" s="18"/>
      <c r="EX1252" s="18"/>
      <c r="EY1252" s="18"/>
      <c r="EZ1252" s="18"/>
      <c r="FA1252" s="18"/>
      <c r="FB1252" s="18"/>
      <c r="FC1252" s="18"/>
      <c r="FD1252" s="18"/>
      <c r="FE1252" s="18"/>
      <c r="FF1252" s="18"/>
      <c r="FG1252" s="18"/>
      <c r="FH1252" s="18"/>
      <c r="FI1252" s="18"/>
      <c r="FJ1252" s="18"/>
      <c r="FK1252" s="18"/>
      <c r="FL1252" s="18"/>
    </row>
    <row r="1253" spans="1:171" x14ac:dyDescent="0.15">
      <c r="A1253" s="101"/>
      <c r="B1253" s="3"/>
      <c r="C1253" s="5"/>
      <c r="D1253" s="4"/>
      <c r="E1253" s="5"/>
      <c r="F1253" s="21"/>
      <c r="G1253" s="6"/>
      <c r="H1253" s="5"/>
      <c r="I1253" s="5"/>
      <c r="J1253" s="5"/>
      <c r="K1253" s="5"/>
      <c r="L1253" s="22"/>
      <c r="M1253" s="8"/>
      <c r="N1253" s="5"/>
      <c r="O1253" s="5"/>
      <c r="P1253" s="23"/>
      <c r="Q1253" s="2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  <c r="EW1253" s="18"/>
      <c r="EX1253" s="18"/>
      <c r="EY1253" s="18"/>
      <c r="EZ1253" s="18"/>
      <c r="FA1253" s="18"/>
      <c r="FB1253" s="18"/>
      <c r="FC1253" s="18"/>
      <c r="FD1253" s="18"/>
      <c r="FE1253" s="18"/>
      <c r="FF1253" s="18"/>
      <c r="FG1253" s="18"/>
      <c r="FH1253" s="18"/>
      <c r="FI1253" s="18"/>
      <c r="FJ1253" s="18"/>
      <c r="FK1253" s="18"/>
      <c r="FL1253" s="18"/>
    </row>
    <row r="1254" spans="1:171" x14ac:dyDescent="0.15">
      <c r="A1254" s="101"/>
      <c r="B1254" s="3"/>
      <c r="C1254" s="5"/>
      <c r="D1254" s="4"/>
      <c r="E1254" s="5"/>
      <c r="F1254" s="21"/>
      <c r="G1254" s="6"/>
      <c r="H1254" s="5"/>
      <c r="I1254" s="5"/>
      <c r="J1254" s="5"/>
      <c r="K1254" s="5"/>
      <c r="L1254" s="22"/>
      <c r="M1254" s="8"/>
      <c r="N1254" s="5"/>
      <c r="O1254" s="5"/>
      <c r="P1254" s="23"/>
      <c r="Q1254" s="2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  <c r="ES1254" s="18"/>
      <c r="ET1254" s="18"/>
      <c r="EU1254" s="18"/>
      <c r="EV1254" s="18"/>
      <c r="EW1254" s="18"/>
      <c r="EX1254" s="18"/>
      <c r="EY1254" s="18"/>
      <c r="EZ1254" s="18"/>
      <c r="FA1254" s="18"/>
      <c r="FB1254" s="18"/>
      <c r="FC1254" s="18"/>
      <c r="FD1254" s="18"/>
      <c r="FE1254" s="18"/>
      <c r="FF1254" s="18"/>
      <c r="FG1254" s="18"/>
      <c r="FH1254" s="18"/>
      <c r="FI1254" s="18"/>
      <c r="FJ1254" s="18"/>
      <c r="FK1254" s="18"/>
      <c r="FL1254" s="18"/>
    </row>
    <row r="1255" spans="1:171" x14ac:dyDescent="0.15">
      <c r="A1255" s="101"/>
      <c r="B1255" s="3"/>
      <c r="C1255" s="5"/>
      <c r="D1255" s="4"/>
      <c r="E1255" s="5"/>
      <c r="F1255" s="21"/>
      <c r="G1255" s="6"/>
      <c r="H1255" s="5"/>
      <c r="I1255" s="5"/>
      <c r="J1255" s="5"/>
      <c r="K1255" s="5"/>
      <c r="L1255" s="22"/>
      <c r="M1255" s="8"/>
      <c r="N1255" s="5"/>
      <c r="O1255" s="5"/>
      <c r="P1255" s="23"/>
      <c r="Q1255" s="2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  <c r="ES1255" s="18"/>
      <c r="ET1255" s="18"/>
      <c r="EU1255" s="18"/>
      <c r="EV1255" s="18"/>
      <c r="EW1255" s="18"/>
      <c r="EX1255" s="18"/>
      <c r="EY1255" s="18"/>
      <c r="EZ1255" s="18"/>
      <c r="FA1255" s="18"/>
      <c r="FB1255" s="18"/>
      <c r="FC1255" s="18"/>
      <c r="FD1255" s="18"/>
      <c r="FE1255" s="18"/>
      <c r="FF1255" s="18"/>
      <c r="FG1255" s="18"/>
      <c r="FH1255" s="18"/>
      <c r="FI1255" s="18"/>
      <c r="FJ1255" s="18"/>
      <c r="FK1255" s="18"/>
      <c r="FL1255" s="18"/>
    </row>
    <row r="1256" spans="1:171" x14ac:dyDescent="0.15">
      <c r="A1256" s="101"/>
      <c r="B1256" s="3"/>
      <c r="C1256" s="5"/>
      <c r="D1256" s="4"/>
      <c r="E1256" s="5"/>
      <c r="F1256" s="21"/>
      <c r="G1256" s="6"/>
      <c r="H1256" s="5"/>
      <c r="I1256" s="5"/>
      <c r="J1256" s="5"/>
      <c r="K1256" s="5"/>
      <c r="L1256" s="22"/>
      <c r="M1256" s="8"/>
      <c r="N1256" s="5"/>
      <c r="O1256" s="5"/>
      <c r="P1256" s="23"/>
      <c r="Q1256" s="2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  <c r="ES1256" s="18"/>
      <c r="ET1256" s="18"/>
      <c r="EU1256" s="18"/>
      <c r="EV1256" s="18"/>
      <c r="EW1256" s="18"/>
      <c r="EX1256" s="18"/>
      <c r="EY1256" s="18"/>
      <c r="EZ1256" s="18"/>
      <c r="FA1256" s="18"/>
      <c r="FB1256" s="18"/>
      <c r="FC1256" s="18"/>
      <c r="FD1256" s="18"/>
      <c r="FE1256" s="18"/>
      <c r="FF1256" s="18"/>
      <c r="FG1256" s="18"/>
      <c r="FH1256" s="18"/>
      <c r="FI1256" s="18"/>
      <c r="FJ1256" s="18"/>
      <c r="FK1256" s="18"/>
      <c r="FL1256" s="18"/>
    </row>
    <row r="1257" spans="1:171" x14ac:dyDescent="0.15">
      <c r="A1257" s="101"/>
      <c r="B1257" s="3"/>
      <c r="C1257" s="5"/>
      <c r="D1257" s="4"/>
      <c r="E1257" s="5"/>
      <c r="F1257" s="21"/>
      <c r="G1257" s="6"/>
      <c r="H1257" s="5"/>
      <c r="I1257" s="5"/>
      <c r="J1257" s="5"/>
      <c r="K1257" s="5"/>
      <c r="L1257" s="22"/>
      <c r="M1257" s="8"/>
      <c r="N1257" s="5"/>
      <c r="O1257" s="5"/>
      <c r="P1257" s="23"/>
      <c r="Q1257" s="2"/>
      <c r="R1257" s="10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6"/>
      <c r="AG1257" s="36"/>
      <c r="AH1257" s="36"/>
      <c r="AI1257" s="36"/>
      <c r="AJ1257" s="36"/>
      <c r="AK1257" s="36"/>
      <c r="AL1257" s="36"/>
      <c r="AM1257" s="36"/>
      <c r="AN1257" s="36"/>
      <c r="AO1257" s="36"/>
      <c r="AP1257" s="36"/>
      <c r="AQ1257" s="36"/>
      <c r="AR1257" s="36"/>
      <c r="AS1257" s="36"/>
      <c r="AT1257" s="36"/>
      <c r="AU1257" s="36"/>
      <c r="AV1257" s="36"/>
      <c r="AW1257" s="36"/>
      <c r="AX1257" s="36"/>
      <c r="AY1257" s="36"/>
      <c r="AZ1257" s="36"/>
      <c r="BA1257" s="36"/>
      <c r="BB1257" s="36"/>
      <c r="BC1257" s="36"/>
      <c r="BD1257" s="36"/>
      <c r="BE1257" s="36"/>
      <c r="BF1257" s="36"/>
      <c r="BG1257" s="36"/>
      <c r="BH1257" s="36"/>
      <c r="BI1257" s="36"/>
      <c r="BJ1257" s="36"/>
      <c r="BK1257" s="36"/>
      <c r="BL1257" s="36"/>
      <c r="BM1257" s="36"/>
      <c r="BN1257" s="36"/>
      <c r="BO1257" s="36"/>
      <c r="BP1257" s="36"/>
      <c r="BQ1257" s="36"/>
      <c r="BR1257" s="36"/>
      <c r="BS1257" s="36"/>
      <c r="BT1257" s="36"/>
      <c r="BU1257" s="36"/>
      <c r="BV1257" s="36"/>
      <c r="BW1257" s="36"/>
      <c r="BX1257" s="36"/>
      <c r="BY1257" s="36"/>
      <c r="BZ1257" s="36"/>
      <c r="CA1257" s="36"/>
      <c r="CB1257" s="36"/>
      <c r="CC1257" s="36"/>
      <c r="CD1257" s="36"/>
      <c r="CE1257" s="36"/>
      <c r="CF1257" s="36"/>
      <c r="CG1257" s="36"/>
      <c r="CH1257" s="36"/>
      <c r="CI1257" s="36"/>
      <c r="CJ1257" s="36"/>
      <c r="CK1257" s="36"/>
      <c r="CL1257" s="36"/>
      <c r="CM1257" s="36"/>
      <c r="CN1257" s="36"/>
      <c r="CO1257" s="36"/>
      <c r="CP1257" s="36"/>
      <c r="CQ1257" s="36"/>
      <c r="CR1257" s="36"/>
      <c r="CS1257" s="36"/>
      <c r="CT1257" s="36"/>
      <c r="CU1257" s="36"/>
      <c r="CV1257" s="36"/>
      <c r="CW1257" s="36"/>
      <c r="CX1257" s="36"/>
      <c r="CY1257" s="36"/>
      <c r="CZ1257" s="36"/>
      <c r="DA1257" s="36"/>
      <c r="DB1257" s="36"/>
      <c r="DC1257" s="36"/>
      <c r="DD1257" s="36"/>
      <c r="DE1257" s="36"/>
      <c r="DF1257" s="36"/>
      <c r="DG1257" s="36"/>
      <c r="DH1257" s="36"/>
      <c r="DI1257" s="36"/>
      <c r="DJ1257" s="36"/>
      <c r="DK1257" s="36"/>
      <c r="DL1257" s="36"/>
      <c r="DM1257" s="36"/>
      <c r="DN1257" s="36"/>
      <c r="DO1257" s="36"/>
      <c r="DP1257" s="36"/>
      <c r="DQ1257" s="36"/>
      <c r="DR1257" s="36"/>
      <c r="DS1257" s="36"/>
      <c r="DT1257" s="36"/>
      <c r="DU1257" s="36"/>
      <c r="DV1257" s="36"/>
      <c r="DW1257" s="36"/>
      <c r="DX1257" s="36"/>
      <c r="DY1257" s="36"/>
      <c r="DZ1257" s="36"/>
      <c r="EA1257" s="36"/>
      <c r="EB1257" s="36"/>
      <c r="EC1257" s="36"/>
      <c r="ED1257" s="36"/>
      <c r="EE1257" s="36"/>
      <c r="EF1257" s="36"/>
      <c r="EG1257" s="36"/>
      <c r="EH1257" s="36"/>
      <c r="EI1257" s="36"/>
      <c r="EJ1257" s="36"/>
      <c r="EK1257" s="36"/>
      <c r="EL1257" s="36"/>
      <c r="EM1257" s="36"/>
      <c r="EN1257" s="36"/>
      <c r="EO1257" s="36"/>
      <c r="EP1257" s="36"/>
      <c r="EQ1257" s="36"/>
      <c r="ER1257" s="36"/>
      <c r="ES1257" s="36"/>
      <c r="ET1257" s="36"/>
      <c r="EU1257" s="36"/>
      <c r="EV1257" s="36"/>
      <c r="EW1257" s="36"/>
      <c r="EX1257" s="36"/>
      <c r="EY1257" s="36"/>
      <c r="EZ1257" s="36"/>
      <c r="FA1257" s="36"/>
      <c r="FB1257" s="36"/>
      <c r="FC1257" s="36"/>
      <c r="FD1257" s="36"/>
      <c r="FE1257" s="36"/>
      <c r="FF1257" s="36"/>
      <c r="FG1257" s="36"/>
      <c r="FH1257" s="36"/>
      <c r="FI1257" s="36"/>
      <c r="FJ1257" s="36"/>
      <c r="FK1257" s="36"/>
      <c r="FL1257" s="36"/>
      <c r="FM1257" s="36"/>
      <c r="FN1257" s="36"/>
      <c r="FO1257" s="36"/>
    </row>
    <row r="1258" spans="1:171" x14ac:dyDescent="0.15">
      <c r="A1258" s="101"/>
      <c r="B1258" s="3"/>
      <c r="C1258" s="5"/>
      <c r="D1258" s="4"/>
      <c r="E1258" s="5"/>
      <c r="F1258" s="21"/>
      <c r="G1258" s="6"/>
      <c r="H1258" s="5"/>
      <c r="I1258" s="5"/>
      <c r="J1258" s="5"/>
      <c r="K1258" s="5"/>
      <c r="L1258" s="22"/>
      <c r="M1258" s="8"/>
      <c r="N1258" s="5"/>
      <c r="O1258" s="5"/>
      <c r="P1258" s="23"/>
      <c r="Q1258" s="2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  <c r="ES1258" s="18"/>
      <c r="ET1258" s="18"/>
      <c r="EU1258" s="18"/>
      <c r="EV1258" s="18"/>
      <c r="EW1258" s="18"/>
      <c r="EX1258" s="18"/>
      <c r="EY1258" s="18"/>
      <c r="EZ1258" s="18"/>
      <c r="FA1258" s="18"/>
      <c r="FB1258" s="18"/>
      <c r="FC1258" s="18"/>
      <c r="FD1258" s="18"/>
      <c r="FE1258" s="18"/>
      <c r="FF1258" s="18"/>
      <c r="FG1258" s="18"/>
      <c r="FH1258" s="18"/>
      <c r="FI1258" s="18"/>
      <c r="FJ1258" s="18"/>
      <c r="FK1258" s="18"/>
      <c r="FL1258" s="18"/>
    </row>
    <row r="1259" spans="1:171" x14ac:dyDescent="0.15">
      <c r="A1259" s="101"/>
      <c r="B1259" s="3"/>
      <c r="C1259" s="5"/>
      <c r="D1259" s="4"/>
      <c r="E1259" s="5"/>
      <c r="F1259" s="21"/>
      <c r="G1259" s="6"/>
      <c r="H1259" s="5"/>
      <c r="I1259" s="5"/>
      <c r="J1259" s="5"/>
      <c r="K1259" s="5"/>
      <c r="L1259" s="22"/>
      <c r="M1259" s="8"/>
      <c r="N1259" s="5"/>
      <c r="O1259" s="5"/>
      <c r="P1259" s="23"/>
      <c r="Q1259" s="2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  <c r="ES1259" s="18"/>
      <c r="ET1259" s="18"/>
      <c r="EU1259" s="18"/>
      <c r="EV1259" s="18"/>
      <c r="EW1259" s="18"/>
      <c r="EX1259" s="18"/>
      <c r="EY1259" s="18"/>
      <c r="EZ1259" s="18"/>
      <c r="FA1259" s="18"/>
      <c r="FB1259" s="18"/>
      <c r="FC1259" s="18"/>
      <c r="FD1259" s="18"/>
      <c r="FE1259" s="18"/>
      <c r="FF1259" s="18"/>
      <c r="FG1259" s="18"/>
      <c r="FH1259" s="18"/>
      <c r="FI1259" s="18"/>
      <c r="FJ1259" s="18"/>
      <c r="FK1259" s="18"/>
      <c r="FL1259" s="18"/>
    </row>
    <row r="1260" spans="1:171" x14ac:dyDescent="0.15">
      <c r="A1260" s="101"/>
      <c r="B1260" s="3"/>
      <c r="C1260" s="5"/>
      <c r="D1260" s="4"/>
      <c r="E1260" s="5"/>
      <c r="F1260" s="21"/>
      <c r="G1260" s="6"/>
      <c r="H1260" s="5"/>
      <c r="I1260" s="5"/>
      <c r="J1260" s="5"/>
      <c r="K1260" s="5"/>
      <c r="L1260" s="22"/>
      <c r="M1260" s="8"/>
      <c r="N1260" s="5"/>
      <c r="O1260" s="5"/>
      <c r="P1260" s="23"/>
      <c r="Q1260" s="2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  <c r="ES1260" s="18"/>
      <c r="ET1260" s="18"/>
      <c r="EU1260" s="18"/>
      <c r="EV1260" s="18"/>
      <c r="EW1260" s="18"/>
      <c r="EX1260" s="18"/>
      <c r="EY1260" s="18"/>
      <c r="EZ1260" s="18"/>
      <c r="FA1260" s="18"/>
      <c r="FB1260" s="18"/>
      <c r="FC1260" s="18"/>
      <c r="FD1260" s="18"/>
      <c r="FE1260" s="18"/>
      <c r="FF1260" s="18"/>
      <c r="FG1260" s="18"/>
      <c r="FH1260" s="18"/>
      <c r="FI1260" s="18"/>
      <c r="FJ1260" s="18"/>
      <c r="FK1260" s="18"/>
      <c r="FL1260" s="18"/>
    </row>
    <row r="1261" spans="1:171" x14ac:dyDescent="0.15">
      <c r="A1261" s="101"/>
      <c r="B1261" s="3"/>
      <c r="C1261" s="5"/>
      <c r="D1261" s="4"/>
      <c r="E1261" s="5"/>
      <c r="F1261" s="21"/>
      <c r="G1261" s="6"/>
      <c r="H1261" s="5"/>
      <c r="I1261" s="5"/>
      <c r="J1261" s="5"/>
      <c r="K1261" s="5"/>
      <c r="L1261" s="22"/>
      <c r="M1261" s="8"/>
      <c r="N1261" s="5"/>
      <c r="O1261" s="5"/>
      <c r="P1261" s="23"/>
      <c r="Q1261" s="2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  <c r="ES1261" s="18"/>
      <c r="ET1261" s="18"/>
      <c r="EU1261" s="18"/>
      <c r="EV1261" s="18"/>
      <c r="EW1261" s="18"/>
      <c r="EX1261" s="18"/>
      <c r="EY1261" s="18"/>
      <c r="EZ1261" s="18"/>
      <c r="FA1261" s="18"/>
      <c r="FB1261" s="18"/>
      <c r="FC1261" s="18"/>
      <c r="FD1261" s="18"/>
      <c r="FE1261" s="18"/>
      <c r="FF1261" s="18"/>
      <c r="FG1261" s="18"/>
      <c r="FH1261" s="18"/>
      <c r="FI1261" s="18"/>
      <c r="FJ1261" s="18"/>
      <c r="FK1261" s="18"/>
      <c r="FL1261" s="18"/>
    </row>
    <row r="1262" spans="1:171" x14ac:dyDescent="0.15">
      <c r="A1262" s="101"/>
      <c r="B1262" s="3"/>
      <c r="C1262" s="5"/>
      <c r="D1262" s="4"/>
      <c r="E1262" s="5"/>
      <c r="F1262" s="21"/>
      <c r="G1262" s="6"/>
      <c r="H1262" s="5"/>
      <c r="I1262" s="5"/>
      <c r="J1262" s="5"/>
      <c r="K1262" s="5"/>
      <c r="L1262" s="22"/>
      <c r="M1262" s="8"/>
      <c r="N1262" s="5"/>
      <c r="O1262" s="5"/>
      <c r="P1262" s="23"/>
      <c r="Q1262" s="2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  <c r="ES1262" s="18"/>
      <c r="ET1262" s="18"/>
      <c r="EU1262" s="18"/>
      <c r="EV1262" s="18"/>
      <c r="EW1262" s="18"/>
      <c r="EX1262" s="18"/>
      <c r="EY1262" s="18"/>
      <c r="EZ1262" s="18"/>
      <c r="FA1262" s="18"/>
      <c r="FB1262" s="18"/>
      <c r="FC1262" s="18"/>
      <c r="FD1262" s="18"/>
      <c r="FE1262" s="18"/>
      <c r="FF1262" s="18"/>
      <c r="FG1262" s="18"/>
      <c r="FH1262" s="18"/>
      <c r="FI1262" s="18"/>
      <c r="FJ1262" s="18"/>
      <c r="FK1262" s="18"/>
      <c r="FL1262" s="18"/>
    </row>
    <row r="1263" spans="1:171" x14ac:dyDescent="0.15">
      <c r="A1263" s="101"/>
      <c r="B1263" s="3"/>
      <c r="C1263" s="5"/>
      <c r="D1263" s="4"/>
      <c r="E1263" s="5"/>
      <c r="F1263" s="21"/>
      <c r="G1263" s="6"/>
      <c r="H1263" s="5"/>
      <c r="I1263" s="5"/>
      <c r="J1263" s="5"/>
      <c r="K1263" s="5"/>
      <c r="L1263" s="22"/>
      <c r="M1263" s="8"/>
      <c r="N1263" s="5"/>
      <c r="O1263" s="5"/>
      <c r="P1263" s="23"/>
      <c r="Q1263" s="2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  <c r="ES1263" s="18"/>
      <c r="ET1263" s="18"/>
      <c r="EU1263" s="18"/>
      <c r="EV1263" s="18"/>
      <c r="EW1263" s="18"/>
      <c r="EX1263" s="18"/>
      <c r="EY1263" s="18"/>
      <c r="EZ1263" s="18"/>
      <c r="FA1263" s="18"/>
      <c r="FB1263" s="18"/>
      <c r="FC1263" s="18"/>
      <c r="FD1263" s="18"/>
      <c r="FE1263" s="18"/>
      <c r="FF1263" s="18"/>
      <c r="FG1263" s="18"/>
      <c r="FH1263" s="18"/>
      <c r="FI1263" s="18"/>
      <c r="FJ1263" s="18"/>
      <c r="FK1263" s="18"/>
      <c r="FL1263" s="18"/>
    </row>
    <row r="1264" spans="1:171" x14ac:dyDescent="0.15">
      <c r="A1264" s="101"/>
      <c r="B1264" s="3"/>
      <c r="C1264" s="5"/>
      <c r="D1264" s="4"/>
      <c r="E1264" s="5"/>
      <c r="F1264" s="21"/>
      <c r="G1264" s="6"/>
      <c r="H1264" s="5"/>
      <c r="I1264" s="5"/>
      <c r="J1264" s="5"/>
      <c r="K1264" s="5"/>
      <c r="L1264" s="22"/>
      <c r="M1264" s="8"/>
      <c r="N1264" s="5"/>
      <c r="O1264" s="5"/>
      <c r="P1264" s="23"/>
      <c r="Q1264" s="2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  <c r="ES1264" s="18"/>
      <c r="ET1264" s="18"/>
      <c r="EU1264" s="18"/>
      <c r="EV1264" s="18"/>
      <c r="EW1264" s="18"/>
      <c r="EX1264" s="18"/>
      <c r="EY1264" s="18"/>
      <c r="EZ1264" s="18"/>
      <c r="FA1264" s="18"/>
      <c r="FB1264" s="18"/>
      <c r="FC1264" s="18"/>
      <c r="FD1264" s="18"/>
      <c r="FE1264" s="18"/>
      <c r="FF1264" s="18"/>
      <c r="FG1264" s="18"/>
      <c r="FH1264" s="18"/>
      <c r="FI1264" s="18"/>
      <c r="FJ1264" s="18"/>
      <c r="FK1264" s="18"/>
      <c r="FL1264" s="18"/>
    </row>
    <row r="1265" spans="1:168" x14ac:dyDescent="0.15">
      <c r="A1265" s="101"/>
      <c r="B1265" s="3"/>
      <c r="C1265" s="5"/>
      <c r="D1265" s="4"/>
      <c r="E1265" s="5"/>
      <c r="F1265" s="21"/>
      <c r="G1265" s="6"/>
      <c r="H1265" s="5"/>
      <c r="I1265" s="5"/>
      <c r="J1265" s="5"/>
      <c r="K1265" s="5"/>
      <c r="L1265" s="22"/>
      <c r="M1265" s="8"/>
      <c r="N1265" s="5"/>
      <c r="O1265" s="5"/>
      <c r="P1265" s="23"/>
      <c r="Q1265" s="2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  <c r="ES1265" s="18"/>
      <c r="ET1265" s="18"/>
      <c r="EU1265" s="18"/>
      <c r="EV1265" s="18"/>
      <c r="EW1265" s="18"/>
      <c r="EX1265" s="18"/>
      <c r="EY1265" s="18"/>
      <c r="EZ1265" s="18"/>
      <c r="FA1265" s="18"/>
      <c r="FB1265" s="18"/>
      <c r="FC1265" s="18"/>
      <c r="FD1265" s="18"/>
      <c r="FE1265" s="18"/>
      <c r="FF1265" s="18"/>
      <c r="FG1265" s="18"/>
      <c r="FH1265" s="18"/>
      <c r="FI1265" s="18"/>
      <c r="FJ1265" s="18"/>
      <c r="FK1265" s="18"/>
      <c r="FL1265" s="18"/>
    </row>
    <row r="1266" spans="1:168" x14ac:dyDescent="0.15">
      <c r="A1266" s="101"/>
      <c r="B1266" s="3"/>
      <c r="C1266" s="5"/>
      <c r="D1266" s="4"/>
      <c r="E1266" s="5"/>
      <c r="F1266" s="21"/>
      <c r="G1266" s="6"/>
      <c r="H1266" s="5"/>
      <c r="I1266" s="5"/>
      <c r="J1266" s="5"/>
      <c r="K1266" s="5"/>
      <c r="L1266" s="22"/>
      <c r="M1266" s="8"/>
      <c r="N1266" s="5"/>
      <c r="O1266" s="5"/>
      <c r="P1266" s="23"/>
      <c r="Q1266" s="2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  <c r="ES1266" s="18"/>
      <c r="ET1266" s="18"/>
      <c r="EU1266" s="18"/>
      <c r="EV1266" s="18"/>
      <c r="EW1266" s="18"/>
      <c r="EX1266" s="18"/>
      <c r="EY1266" s="18"/>
      <c r="EZ1266" s="18"/>
      <c r="FA1266" s="18"/>
      <c r="FB1266" s="18"/>
      <c r="FC1266" s="18"/>
      <c r="FD1266" s="18"/>
      <c r="FE1266" s="18"/>
      <c r="FF1266" s="18"/>
      <c r="FG1266" s="18"/>
      <c r="FH1266" s="18"/>
      <c r="FI1266" s="18"/>
      <c r="FJ1266" s="18"/>
      <c r="FK1266" s="18"/>
      <c r="FL1266" s="18"/>
    </row>
    <row r="1267" spans="1:168" x14ac:dyDescent="0.15">
      <c r="A1267" s="101"/>
      <c r="B1267" s="3"/>
      <c r="C1267" s="5"/>
      <c r="D1267" s="4"/>
      <c r="E1267" s="5"/>
      <c r="F1267" s="21"/>
      <c r="G1267" s="6"/>
      <c r="H1267" s="5"/>
      <c r="I1267" s="5"/>
      <c r="J1267" s="5"/>
      <c r="K1267" s="5"/>
      <c r="L1267" s="22"/>
      <c r="M1267" s="8"/>
      <c r="N1267" s="5"/>
      <c r="O1267" s="5"/>
      <c r="P1267" s="23"/>
      <c r="Q1267" s="2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  <c r="ES1267" s="18"/>
      <c r="ET1267" s="18"/>
      <c r="EU1267" s="18"/>
      <c r="EV1267" s="18"/>
      <c r="EW1267" s="18"/>
      <c r="EX1267" s="18"/>
      <c r="EY1267" s="18"/>
      <c r="EZ1267" s="18"/>
      <c r="FA1267" s="18"/>
      <c r="FB1267" s="18"/>
      <c r="FC1267" s="18"/>
      <c r="FD1267" s="18"/>
      <c r="FE1267" s="18"/>
      <c r="FF1267" s="18"/>
      <c r="FG1267" s="18"/>
      <c r="FH1267" s="18"/>
      <c r="FI1267" s="18"/>
      <c r="FJ1267" s="18"/>
      <c r="FK1267" s="18"/>
      <c r="FL1267" s="18"/>
    </row>
    <row r="1268" spans="1:168" x14ac:dyDescent="0.15">
      <c r="A1268" s="101"/>
      <c r="B1268" s="3"/>
      <c r="C1268" s="5"/>
      <c r="D1268" s="4"/>
      <c r="E1268" s="5"/>
      <c r="F1268" s="21"/>
      <c r="G1268" s="6"/>
      <c r="H1268" s="5"/>
      <c r="I1268" s="5"/>
      <c r="J1268" s="5"/>
      <c r="K1268" s="5"/>
      <c r="L1268" s="22"/>
      <c r="M1268" s="8"/>
      <c r="N1268" s="5"/>
      <c r="O1268" s="5"/>
      <c r="P1268" s="23"/>
      <c r="Q1268" s="2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  <c r="ES1268" s="18"/>
      <c r="ET1268" s="18"/>
      <c r="EU1268" s="18"/>
      <c r="EV1268" s="18"/>
      <c r="EW1268" s="18"/>
      <c r="EX1268" s="18"/>
      <c r="EY1268" s="18"/>
      <c r="EZ1268" s="18"/>
      <c r="FA1268" s="18"/>
      <c r="FB1268" s="18"/>
      <c r="FC1268" s="18"/>
      <c r="FD1268" s="18"/>
      <c r="FE1268" s="18"/>
      <c r="FF1268" s="18"/>
      <c r="FG1268" s="18"/>
      <c r="FH1268" s="18"/>
      <c r="FI1268" s="18"/>
      <c r="FJ1268" s="18"/>
      <c r="FK1268" s="18"/>
      <c r="FL1268" s="18"/>
    </row>
    <row r="1269" spans="1:168" x14ac:dyDescent="0.15">
      <c r="A1269" s="101"/>
      <c r="B1269" s="3"/>
      <c r="C1269" s="5"/>
      <c r="D1269" s="4"/>
      <c r="E1269" s="5"/>
      <c r="F1269" s="21"/>
      <c r="G1269" s="6"/>
      <c r="H1269" s="5"/>
      <c r="I1269" s="5"/>
      <c r="J1269" s="5"/>
      <c r="K1269" s="5"/>
      <c r="L1269" s="22"/>
      <c r="M1269" s="8"/>
      <c r="N1269" s="5"/>
      <c r="O1269" s="5"/>
      <c r="P1269" s="23"/>
      <c r="Q1269" s="2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  <c r="ES1269" s="18"/>
      <c r="ET1269" s="18"/>
      <c r="EU1269" s="18"/>
      <c r="EV1269" s="18"/>
      <c r="EW1269" s="18"/>
      <c r="EX1269" s="18"/>
      <c r="EY1269" s="18"/>
      <c r="EZ1269" s="18"/>
      <c r="FA1269" s="18"/>
      <c r="FB1269" s="18"/>
      <c r="FC1269" s="18"/>
      <c r="FD1269" s="18"/>
      <c r="FE1269" s="18"/>
      <c r="FF1269" s="18"/>
      <c r="FG1269" s="18"/>
      <c r="FH1269" s="18"/>
      <c r="FI1269" s="18"/>
      <c r="FJ1269" s="18"/>
      <c r="FK1269" s="18"/>
      <c r="FL1269" s="18"/>
    </row>
    <row r="1270" spans="1:168" x14ac:dyDescent="0.15">
      <c r="A1270" s="101"/>
      <c r="B1270" s="3"/>
      <c r="C1270" s="5"/>
      <c r="D1270" s="4"/>
      <c r="E1270" s="5"/>
      <c r="F1270" s="21"/>
      <c r="G1270" s="6"/>
      <c r="H1270" s="5"/>
      <c r="I1270" s="5"/>
      <c r="J1270" s="5"/>
      <c r="K1270" s="5"/>
      <c r="L1270" s="22"/>
      <c r="M1270" s="8"/>
      <c r="N1270" s="5"/>
      <c r="O1270" s="5"/>
      <c r="P1270" s="23"/>
      <c r="Q1270" s="2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  <c r="ES1270" s="18"/>
      <c r="ET1270" s="18"/>
      <c r="EU1270" s="18"/>
      <c r="EV1270" s="18"/>
      <c r="EW1270" s="18"/>
      <c r="EX1270" s="18"/>
      <c r="EY1270" s="18"/>
      <c r="EZ1270" s="18"/>
      <c r="FA1270" s="18"/>
      <c r="FB1270" s="18"/>
      <c r="FC1270" s="18"/>
      <c r="FD1270" s="18"/>
      <c r="FE1270" s="18"/>
      <c r="FF1270" s="18"/>
      <c r="FG1270" s="18"/>
      <c r="FH1270" s="18"/>
      <c r="FI1270" s="18"/>
      <c r="FJ1270" s="18"/>
      <c r="FK1270" s="18"/>
      <c r="FL1270" s="18"/>
    </row>
    <row r="1271" spans="1:168" x14ac:dyDescent="0.15">
      <c r="A1271" s="101"/>
      <c r="B1271" s="3"/>
      <c r="C1271" s="5"/>
      <c r="D1271" s="4"/>
      <c r="E1271" s="5"/>
      <c r="F1271" s="21"/>
      <c r="G1271" s="6"/>
      <c r="H1271" s="5"/>
      <c r="I1271" s="5"/>
      <c r="J1271" s="5"/>
      <c r="K1271" s="5"/>
      <c r="L1271" s="22"/>
      <c r="M1271" s="8"/>
      <c r="N1271" s="5"/>
      <c r="O1271" s="5"/>
      <c r="P1271" s="23"/>
      <c r="Q1271" s="2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  <c r="EW1271" s="18"/>
      <c r="EX1271" s="18"/>
      <c r="EY1271" s="18"/>
      <c r="EZ1271" s="18"/>
      <c r="FA1271" s="18"/>
      <c r="FB1271" s="18"/>
      <c r="FC1271" s="18"/>
      <c r="FD1271" s="18"/>
      <c r="FE1271" s="18"/>
      <c r="FF1271" s="18"/>
      <c r="FG1271" s="18"/>
      <c r="FH1271" s="18"/>
      <c r="FI1271" s="18"/>
      <c r="FJ1271" s="18"/>
      <c r="FK1271" s="18"/>
      <c r="FL1271" s="18"/>
    </row>
    <row r="1272" spans="1:168" x14ac:dyDescent="0.15">
      <c r="A1272" s="101"/>
      <c r="B1272" s="3"/>
      <c r="C1272" s="5"/>
      <c r="D1272" s="4"/>
      <c r="E1272" s="5"/>
      <c r="F1272" s="21"/>
      <c r="G1272" s="6"/>
      <c r="H1272" s="5"/>
      <c r="I1272" s="5"/>
      <c r="J1272" s="5"/>
      <c r="K1272" s="5"/>
      <c r="L1272" s="22"/>
      <c r="M1272" s="8"/>
      <c r="N1272" s="5"/>
      <c r="O1272" s="5"/>
      <c r="P1272" s="23"/>
      <c r="Q1272" s="2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  <c r="ES1272" s="18"/>
      <c r="ET1272" s="18"/>
      <c r="EU1272" s="18"/>
      <c r="EV1272" s="18"/>
      <c r="EW1272" s="18"/>
      <c r="EX1272" s="18"/>
      <c r="EY1272" s="18"/>
      <c r="EZ1272" s="18"/>
      <c r="FA1272" s="18"/>
      <c r="FB1272" s="18"/>
      <c r="FC1272" s="18"/>
      <c r="FD1272" s="18"/>
      <c r="FE1272" s="18"/>
      <c r="FF1272" s="18"/>
      <c r="FG1272" s="18"/>
      <c r="FH1272" s="18"/>
      <c r="FI1272" s="18"/>
      <c r="FJ1272" s="18"/>
      <c r="FK1272" s="18"/>
      <c r="FL1272" s="18"/>
    </row>
    <row r="1273" spans="1:168" x14ac:dyDescent="0.15">
      <c r="A1273" s="101"/>
      <c r="B1273" s="3"/>
      <c r="C1273" s="5"/>
      <c r="D1273" s="4"/>
      <c r="E1273" s="5"/>
      <c r="F1273" s="21"/>
      <c r="G1273" s="6"/>
      <c r="H1273" s="5"/>
      <c r="I1273" s="5"/>
      <c r="J1273" s="5"/>
      <c r="K1273" s="5"/>
      <c r="L1273" s="22"/>
      <c r="M1273" s="8"/>
      <c r="N1273" s="5"/>
      <c r="O1273" s="5"/>
      <c r="P1273" s="23"/>
      <c r="Q1273" s="2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  <c r="EW1273" s="18"/>
      <c r="EX1273" s="18"/>
      <c r="EY1273" s="18"/>
      <c r="EZ1273" s="18"/>
      <c r="FA1273" s="18"/>
      <c r="FB1273" s="18"/>
      <c r="FC1273" s="18"/>
      <c r="FD1273" s="18"/>
      <c r="FE1273" s="18"/>
      <c r="FF1273" s="18"/>
      <c r="FG1273" s="18"/>
      <c r="FH1273" s="18"/>
      <c r="FI1273" s="18"/>
      <c r="FJ1273" s="18"/>
      <c r="FK1273" s="18"/>
      <c r="FL1273" s="18"/>
    </row>
    <row r="1274" spans="1:168" x14ac:dyDescent="0.15">
      <c r="A1274" s="101"/>
      <c r="B1274" s="3"/>
      <c r="C1274" s="5"/>
      <c r="D1274" s="4"/>
      <c r="E1274" s="5"/>
      <c r="F1274" s="21"/>
      <c r="G1274" s="6"/>
      <c r="H1274" s="5"/>
      <c r="I1274" s="5"/>
      <c r="J1274" s="5"/>
      <c r="K1274" s="5"/>
      <c r="L1274" s="22"/>
      <c r="M1274" s="8"/>
      <c r="N1274" s="5"/>
      <c r="O1274" s="5"/>
      <c r="P1274" s="23"/>
      <c r="Q1274" s="2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  <c r="ES1274" s="18"/>
      <c r="ET1274" s="18"/>
      <c r="EU1274" s="18"/>
      <c r="EV1274" s="18"/>
      <c r="EW1274" s="18"/>
      <c r="EX1274" s="18"/>
      <c r="EY1274" s="18"/>
      <c r="EZ1274" s="18"/>
      <c r="FA1274" s="18"/>
      <c r="FB1274" s="18"/>
      <c r="FC1274" s="18"/>
      <c r="FD1274" s="18"/>
      <c r="FE1274" s="18"/>
      <c r="FF1274" s="18"/>
      <c r="FG1274" s="18"/>
      <c r="FH1274" s="18"/>
      <c r="FI1274" s="18"/>
      <c r="FJ1274" s="18"/>
      <c r="FK1274" s="18"/>
      <c r="FL1274" s="18"/>
    </row>
    <row r="1275" spans="1:168" x14ac:dyDescent="0.15">
      <c r="A1275" s="101"/>
      <c r="B1275" s="3"/>
      <c r="C1275" s="5"/>
      <c r="D1275" s="4"/>
      <c r="E1275" s="5"/>
      <c r="F1275" s="21"/>
      <c r="G1275" s="6"/>
      <c r="H1275" s="5"/>
      <c r="I1275" s="5"/>
      <c r="J1275" s="5"/>
      <c r="K1275" s="5"/>
      <c r="L1275" s="22"/>
      <c r="M1275" s="8"/>
      <c r="N1275" s="5"/>
      <c r="O1275" s="5"/>
      <c r="P1275" s="23"/>
      <c r="Q1275" s="2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  <c r="ES1275" s="18"/>
      <c r="ET1275" s="18"/>
      <c r="EU1275" s="18"/>
      <c r="EV1275" s="18"/>
      <c r="EW1275" s="18"/>
      <c r="EX1275" s="18"/>
      <c r="EY1275" s="18"/>
      <c r="EZ1275" s="18"/>
      <c r="FA1275" s="18"/>
      <c r="FB1275" s="18"/>
      <c r="FC1275" s="18"/>
      <c r="FD1275" s="18"/>
      <c r="FE1275" s="18"/>
      <c r="FF1275" s="18"/>
      <c r="FG1275" s="18"/>
      <c r="FH1275" s="18"/>
      <c r="FI1275" s="18"/>
      <c r="FJ1275" s="18"/>
      <c r="FK1275" s="18"/>
      <c r="FL1275" s="18"/>
    </row>
    <row r="1276" spans="1:168" x14ac:dyDescent="0.15">
      <c r="A1276" s="101"/>
      <c r="B1276" s="3"/>
      <c r="C1276" s="5"/>
      <c r="D1276" s="4"/>
      <c r="E1276" s="5"/>
      <c r="F1276" s="21"/>
      <c r="G1276" s="6"/>
      <c r="H1276" s="5"/>
      <c r="I1276" s="5"/>
      <c r="J1276" s="5"/>
      <c r="K1276" s="5"/>
      <c r="L1276" s="22"/>
      <c r="M1276" s="8"/>
      <c r="N1276" s="5"/>
      <c r="O1276" s="5"/>
      <c r="P1276" s="23"/>
      <c r="Q1276" s="2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  <c r="ES1276" s="18"/>
      <c r="ET1276" s="18"/>
      <c r="EU1276" s="18"/>
      <c r="EV1276" s="18"/>
      <c r="EW1276" s="18"/>
      <c r="EX1276" s="18"/>
      <c r="EY1276" s="18"/>
      <c r="EZ1276" s="18"/>
      <c r="FA1276" s="18"/>
      <c r="FB1276" s="18"/>
      <c r="FC1276" s="18"/>
      <c r="FD1276" s="18"/>
      <c r="FE1276" s="18"/>
      <c r="FF1276" s="18"/>
      <c r="FG1276" s="18"/>
      <c r="FH1276" s="18"/>
      <c r="FI1276" s="18"/>
      <c r="FJ1276" s="18"/>
      <c r="FK1276" s="18"/>
      <c r="FL1276" s="18"/>
    </row>
    <row r="1277" spans="1:168" x14ac:dyDescent="0.15">
      <c r="A1277" s="101"/>
      <c r="B1277" s="3"/>
      <c r="C1277" s="5"/>
      <c r="D1277" s="4"/>
      <c r="E1277" s="5"/>
      <c r="F1277" s="21"/>
      <c r="G1277" s="6"/>
      <c r="H1277" s="5"/>
      <c r="I1277" s="5"/>
      <c r="J1277" s="5"/>
      <c r="K1277" s="5"/>
      <c r="L1277" s="22"/>
      <c r="M1277" s="8"/>
      <c r="N1277" s="5"/>
      <c r="O1277" s="5"/>
      <c r="P1277" s="23"/>
      <c r="Q1277" s="2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  <c r="EW1277" s="18"/>
      <c r="EX1277" s="18"/>
      <c r="EY1277" s="18"/>
      <c r="EZ1277" s="18"/>
      <c r="FA1277" s="18"/>
      <c r="FB1277" s="18"/>
      <c r="FC1277" s="18"/>
      <c r="FD1277" s="18"/>
      <c r="FE1277" s="18"/>
      <c r="FF1277" s="18"/>
      <c r="FG1277" s="18"/>
      <c r="FH1277" s="18"/>
      <c r="FI1277" s="18"/>
      <c r="FJ1277" s="18"/>
      <c r="FK1277" s="18"/>
      <c r="FL1277" s="18"/>
    </row>
    <row r="1278" spans="1:168" x14ac:dyDescent="0.15">
      <c r="A1278" s="101"/>
      <c r="B1278" s="3"/>
      <c r="C1278" s="5"/>
      <c r="D1278" s="4"/>
      <c r="E1278" s="5"/>
      <c r="F1278" s="21"/>
      <c r="G1278" s="6"/>
      <c r="H1278" s="5"/>
      <c r="I1278" s="5"/>
      <c r="J1278" s="5"/>
      <c r="K1278" s="5"/>
      <c r="L1278" s="22"/>
      <c r="M1278" s="8"/>
      <c r="N1278" s="5"/>
      <c r="O1278" s="5"/>
      <c r="P1278" s="23"/>
      <c r="Q1278" s="2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  <c r="ES1278" s="18"/>
      <c r="ET1278" s="18"/>
      <c r="EU1278" s="18"/>
      <c r="EV1278" s="18"/>
      <c r="EW1278" s="18"/>
      <c r="EX1278" s="18"/>
      <c r="EY1278" s="18"/>
      <c r="EZ1278" s="18"/>
      <c r="FA1278" s="18"/>
      <c r="FB1278" s="18"/>
      <c r="FC1278" s="18"/>
      <c r="FD1278" s="18"/>
      <c r="FE1278" s="18"/>
      <c r="FF1278" s="18"/>
      <c r="FG1278" s="18"/>
      <c r="FH1278" s="18"/>
      <c r="FI1278" s="18"/>
      <c r="FJ1278" s="18"/>
      <c r="FK1278" s="18"/>
      <c r="FL1278" s="18"/>
    </row>
    <row r="1279" spans="1:168" x14ac:dyDescent="0.15">
      <c r="A1279" s="101"/>
      <c r="B1279" s="3"/>
      <c r="C1279" s="5"/>
      <c r="D1279" s="4"/>
      <c r="E1279" s="5"/>
      <c r="F1279" s="21"/>
      <c r="G1279" s="6"/>
      <c r="H1279" s="5"/>
      <c r="I1279" s="5"/>
      <c r="J1279" s="5"/>
      <c r="K1279" s="5"/>
      <c r="L1279" s="22"/>
      <c r="M1279" s="8"/>
      <c r="N1279" s="5"/>
      <c r="O1279" s="5"/>
      <c r="P1279" s="23"/>
      <c r="Q1279" s="2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  <c r="ES1279" s="18"/>
      <c r="ET1279" s="18"/>
      <c r="EU1279" s="18"/>
      <c r="EV1279" s="18"/>
      <c r="EW1279" s="18"/>
      <c r="EX1279" s="18"/>
      <c r="EY1279" s="18"/>
      <c r="EZ1279" s="18"/>
      <c r="FA1279" s="18"/>
      <c r="FB1279" s="18"/>
      <c r="FC1279" s="18"/>
      <c r="FD1279" s="18"/>
      <c r="FE1279" s="18"/>
      <c r="FF1279" s="18"/>
      <c r="FG1279" s="18"/>
      <c r="FH1279" s="18"/>
      <c r="FI1279" s="18"/>
      <c r="FJ1279" s="18"/>
      <c r="FK1279" s="18"/>
      <c r="FL1279" s="18"/>
    </row>
    <row r="1280" spans="1:168" x14ac:dyDescent="0.15">
      <c r="A1280" s="101"/>
      <c r="B1280" s="3"/>
      <c r="C1280" s="5"/>
      <c r="D1280" s="4"/>
      <c r="E1280" s="5"/>
      <c r="F1280" s="21"/>
      <c r="G1280" s="6"/>
      <c r="H1280" s="5"/>
      <c r="I1280" s="5"/>
      <c r="J1280" s="5"/>
      <c r="K1280" s="5"/>
      <c r="L1280" s="22"/>
      <c r="M1280" s="8"/>
      <c r="N1280" s="5"/>
      <c r="O1280" s="5"/>
      <c r="P1280" s="23"/>
      <c r="Q1280" s="2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  <c r="ES1280" s="18"/>
      <c r="ET1280" s="18"/>
      <c r="EU1280" s="18"/>
      <c r="EV1280" s="18"/>
      <c r="EW1280" s="18"/>
      <c r="EX1280" s="18"/>
      <c r="EY1280" s="18"/>
      <c r="EZ1280" s="18"/>
      <c r="FA1280" s="18"/>
      <c r="FB1280" s="18"/>
      <c r="FC1280" s="18"/>
      <c r="FD1280" s="18"/>
      <c r="FE1280" s="18"/>
      <c r="FF1280" s="18"/>
      <c r="FG1280" s="18"/>
      <c r="FH1280" s="18"/>
      <c r="FI1280" s="18"/>
      <c r="FJ1280" s="18"/>
      <c r="FK1280" s="18"/>
      <c r="FL1280" s="18"/>
    </row>
    <row r="1281" spans="1:171" x14ac:dyDescent="0.15">
      <c r="A1281" s="101"/>
      <c r="B1281" s="3"/>
      <c r="C1281" s="5"/>
      <c r="D1281" s="4"/>
      <c r="E1281" s="5"/>
      <c r="F1281" s="21"/>
      <c r="G1281" s="6"/>
      <c r="H1281" s="5"/>
      <c r="I1281" s="5"/>
      <c r="J1281" s="5"/>
      <c r="K1281" s="5"/>
      <c r="L1281" s="22"/>
      <c r="M1281" s="8"/>
      <c r="N1281" s="5"/>
      <c r="O1281" s="5"/>
      <c r="P1281" s="23"/>
      <c r="Q1281" s="2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  <c r="ES1281" s="18"/>
      <c r="ET1281" s="18"/>
      <c r="EU1281" s="18"/>
      <c r="EV1281" s="18"/>
      <c r="EW1281" s="18"/>
      <c r="EX1281" s="18"/>
      <c r="EY1281" s="18"/>
      <c r="EZ1281" s="18"/>
      <c r="FA1281" s="18"/>
      <c r="FB1281" s="18"/>
      <c r="FC1281" s="18"/>
      <c r="FD1281" s="18"/>
      <c r="FE1281" s="18"/>
      <c r="FF1281" s="18"/>
      <c r="FG1281" s="18"/>
      <c r="FH1281" s="18"/>
      <c r="FI1281" s="18"/>
      <c r="FJ1281" s="18"/>
      <c r="FK1281" s="18"/>
      <c r="FL1281" s="18"/>
    </row>
    <row r="1282" spans="1:171" x14ac:dyDescent="0.15">
      <c r="A1282" s="101"/>
      <c r="B1282" s="3"/>
      <c r="C1282" s="5"/>
      <c r="D1282" s="4"/>
      <c r="E1282" s="5"/>
      <c r="F1282" s="21"/>
      <c r="G1282" s="6"/>
      <c r="H1282" s="5"/>
      <c r="I1282" s="5"/>
      <c r="J1282" s="5"/>
      <c r="K1282" s="5"/>
      <c r="L1282" s="22"/>
      <c r="M1282" s="8"/>
      <c r="N1282" s="5"/>
      <c r="O1282" s="5"/>
      <c r="P1282" s="23"/>
      <c r="Q1282" s="2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  <c r="ES1282" s="18"/>
      <c r="ET1282" s="18"/>
      <c r="EU1282" s="18"/>
      <c r="EV1282" s="18"/>
      <c r="EW1282" s="18"/>
      <c r="EX1282" s="18"/>
      <c r="EY1282" s="18"/>
      <c r="EZ1282" s="18"/>
      <c r="FA1282" s="18"/>
      <c r="FB1282" s="18"/>
      <c r="FC1282" s="18"/>
      <c r="FD1282" s="18"/>
      <c r="FE1282" s="18"/>
      <c r="FF1282" s="18"/>
      <c r="FG1282" s="18"/>
      <c r="FH1282" s="18"/>
      <c r="FI1282" s="18"/>
      <c r="FJ1282" s="18"/>
      <c r="FK1282" s="18"/>
      <c r="FL1282" s="18"/>
    </row>
    <row r="1283" spans="1:171" x14ac:dyDescent="0.15">
      <c r="A1283" s="101"/>
      <c r="B1283" s="3"/>
      <c r="C1283" s="5"/>
      <c r="D1283" s="4"/>
      <c r="E1283" s="5"/>
      <c r="F1283" s="21"/>
      <c r="G1283" s="6"/>
      <c r="H1283" s="5"/>
      <c r="I1283" s="5"/>
      <c r="J1283" s="5"/>
      <c r="K1283" s="5"/>
      <c r="L1283" s="22"/>
      <c r="M1283" s="8"/>
      <c r="N1283" s="5"/>
      <c r="O1283" s="5"/>
      <c r="P1283" s="23"/>
      <c r="Q1283" s="2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  <c r="ES1283" s="18"/>
      <c r="ET1283" s="18"/>
      <c r="EU1283" s="18"/>
      <c r="EV1283" s="18"/>
      <c r="EW1283" s="18"/>
      <c r="EX1283" s="18"/>
      <c r="EY1283" s="18"/>
      <c r="EZ1283" s="18"/>
      <c r="FA1283" s="18"/>
      <c r="FB1283" s="18"/>
      <c r="FC1283" s="18"/>
      <c r="FD1283" s="18"/>
      <c r="FE1283" s="18"/>
      <c r="FF1283" s="18"/>
      <c r="FG1283" s="18"/>
      <c r="FH1283" s="18"/>
      <c r="FI1283" s="18"/>
      <c r="FJ1283" s="18"/>
      <c r="FK1283" s="18"/>
      <c r="FL1283" s="18"/>
    </row>
    <row r="1284" spans="1:171" x14ac:dyDescent="0.15">
      <c r="A1284" s="101"/>
      <c r="B1284" s="3"/>
      <c r="C1284" s="5"/>
      <c r="D1284" s="4"/>
      <c r="E1284" s="5"/>
      <c r="F1284" s="21"/>
      <c r="G1284" s="6"/>
      <c r="H1284" s="5"/>
      <c r="I1284" s="5"/>
      <c r="J1284" s="5"/>
      <c r="K1284" s="5"/>
      <c r="L1284" s="22"/>
      <c r="M1284" s="8"/>
      <c r="N1284" s="5"/>
      <c r="O1284" s="5"/>
      <c r="P1284" s="23"/>
      <c r="Q1284" s="2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  <c r="ES1284" s="18"/>
      <c r="ET1284" s="18"/>
      <c r="EU1284" s="18"/>
      <c r="EV1284" s="18"/>
      <c r="EW1284" s="18"/>
      <c r="EX1284" s="18"/>
      <c r="EY1284" s="18"/>
      <c r="EZ1284" s="18"/>
      <c r="FA1284" s="18"/>
      <c r="FB1284" s="18"/>
      <c r="FC1284" s="18"/>
      <c r="FD1284" s="18"/>
      <c r="FE1284" s="18"/>
      <c r="FF1284" s="18"/>
      <c r="FG1284" s="18"/>
      <c r="FH1284" s="18"/>
      <c r="FI1284" s="18"/>
      <c r="FJ1284" s="18"/>
      <c r="FK1284" s="18"/>
      <c r="FL1284" s="18"/>
    </row>
    <row r="1285" spans="1:171" x14ac:dyDescent="0.15">
      <c r="A1285" s="101"/>
      <c r="B1285" s="3"/>
      <c r="C1285" s="5"/>
      <c r="D1285" s="4"/>
      <c r="E1285" s="5"/>
      <c r="F1285" s="21"/>
      <c r="G1285" s="6"/>
      <c r="H1285" s="5"/>
      <c r="I1285" s="5"/>
      <c r="J1285" s="5"/>
      <c r="K1285" s="5"/>
      <c r="L1285" s="22"/>
      <c r="M1285" s="8"/>
      <c r="N1285" s="5"/>
      <c r="O1285" s="5"/>
      <c r="P1285" s="23"/>
      <c r="Q1285" s="2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  <c r="ES1285" s="18"/>
      <c r="ET1285" s="18"/>
      <c r="EU1285" s="18"/>
      <c r="EV1285" s="18"/>
      <c r="EW1285" s="18"/>
      <c r="EX1285" s="18"/>
      <c r="EY1285" s="18"/>
      <c r="EZ1285" s="18"/>
      <c r="FA1285" s="18"/>
      <c r="FB1285" s="18"/>
      <c r="FC1285" s="18"/>
      <c r="FD1285" s="18"/>
      <c r="FE1285" s="18"/>
      <c r="FF1285" s="18"/>
      <c r="FG1285" s="18"/>
      <c r="FH1285" s="18"/>
      <c r="FI1285" s="18"/>
      <c r="FJ1285" s="18"/>
      <c r="FK1285" s="18"/>
      <c r="FL1285" s="18"/>
    </row>
    <row r="1286" spans="1:171" x14ac:dyDescent="0.15">
      <c r="A1286" s="101"/>
      <c r="B1286" s="3"/>
      <c r="C1286" s="5"/>
      <c r="D1286" s="4"/>
      <c r="E1286" s="5"/>
      <c r="F1286" s="21"/>
      <c r="G1286" s="6"/>
      <c r="H1286" s="5"/>
      <c r="I1286" s="5"/>
      <c r="J1286" s="5"/>
      <c r="K1286" s="5"/>
      <c r="L1286" s="22"/>
      <c r="M1286" s="8"/>
      <c r="N1286" s="5"/>
      <c r="O1286" s="5"/>
      <c r="P1286" s="23"/>
      <c r="Q1286" s="2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  <c r="ES1286" s="18"/>
      <c r="ET1286" s="18"/>
      <c r="EU1286" s="18"/>
      <c r="EV1286" s="18"/>
      <c r="EW1286" s="18"/>
      <c r="EX1286" s="18"/>
      <c r="EY1286" s="18"/>
      <c r="EZ1286" s="18"/>
      <c r="FA1286" s="18"/>
      <c r="FB1286" s="18"/>
      <c r="FC1286" s="18"/>
      <c r="FD1286" s="18"/>
      <c r="FE1286" s="18"/>
      <c r="FF1286" s="18"/>
      <c r="FG1286" s="18"/>
      <c r="FH1286" s="18"/>
      <c r="FI1286" s="18"/>
      <c r="FJ1286" s="18"/>
      <c r="FK1286" s="18"/>
      <c r="FL1286" s="18"/>
    </row>
    <row r="1287" spans="1:171" x14ac:dyDescent="0.15">
      <c r="A1287" s="101"/>
      <c r="B1287" s="3"/>
      <c r="C1287" s="5"/>
      <c r="D1287" s="4"/>
      <c r="E1287" s="5"/>
      <c r="F1287" s="21"/>
      <c r="G1287" s="6"/>
      <c r="H1287" s="5"/>
      <c r="I1287" s="5"/>
      <c r="J1287" s="5"/>
      <c r="K1287" s="5"/>
      <c r="L1287" s="22"/>
      <c r="M1287" s="8"/>
      <c r="N1287" s="5"/>
      <c r="O1287" s="5"/>
      <c r="P1287" s="23"/>
      <c r="Q1287" s="2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  <c r="ES1287" s="18"/>
      <c r="ET1287" s="18"/>
      <c r="EU1287" s="18"/>
      <c r="EV1287" s="18"/>
      <c r="EW1287" s="18"/>
      <c r="EX1287" s="18"/>
      <c r="EY1287" s="18"/>
      <c r="EZ1287" s="18"/>
      <c r="FA1287" s="18"/>
      <c r="FB1287" s="18"/>
      <c r="FC1287" s="18"/>
      <c r="FD1287" s="18"/>
      <c r="FE1287" s="18"/>
      <c r="FF1287" s="18"/>
      <c r="FG1287" s="18"/>
      <c r="FH1287" s="18"/>
      <c r="FI1287" s="18"/>
      <c r="FJ1287" s="18"/>
      <c r="FK1287" s="18"/>
      <c r="FL1287" s="18"/>
    </row>
    <row r="1288" spans="1:171" x14ac:dyDescent="0.15">
      <c r="A1288" s="101"/>
      <c r="B1288" s="3"/>
      <c r="C1288" s="5"/>
      <c r="D1288" s="4"/>
      <c r="E1288" s="5"/>
      <c r="F1288" s="21"/>
      <c r="G1288" s="6"/>
      <c r="H1288" s="5"/>
      <c r="I1288" s="5"/>
      <c r="J1288" s="5"/>
      <c r="K1288" s="5"/>
      <c r="L1288" s="22"/>
      <c r="M1288" s="8"/>
      <c r="N1288" s="5"/>
      <c r="O1288" s="5"/>
      <c r="P1288" s="23"/>
      <c r="Q1288" s="2"/>
      <c r="R1288" s="10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6"/>
      <c r="AG1288" s="36"/>
      <c r="AH1288" s="36"/>
      <c r="AI1288" s="36"/>
      <c r="AJ1288" s="36"/>
      <c r="AK1288" s="36"/>
      <c r="AL1288" s="36"/>
      <c r="AM1288" s="36"/>
      <c r="AN1288" s="36"/>
      <c r="AO1288" s="36"/>
      <c r="AP1288" s="36"/>
      <c r="AQ1288" s="36"/>
      <c r="AR1288" s="36"/>
      <c r="AS1288" s="36"/>
      <c r="AT1288" s="36"/>
      <c r="AU1288" s="36"/>
      <c r="AV1288" s="36"/>
      <c r="AW1288" s="36"/>
      <c r="AX1288" s="36"/>
      <c r="AY1288" s="36"/>
      <c r="AZ1288" s="36"/>
      <c r="BA1288" s="36"/>
      <c r="BB1288" s="36"/>
      <c r="BC1288" s="36"/>
      <c r="BD1288" s="36"/>
      <c r="BE1288" s="36"/>
      <c r="BF1288" s="36"/>
      <c r="BG1288" s="36"/>
      <c r="BH1288" s="36"/>
      <c r="BI1288" s="36"/>
      <c r="BJ1288" s="36"/>
      <c r="BK1288" s="36"/>
      <c r="BL1288" s="36"/>
      <c r="BM1288" s="36"/>
      <c r="BN1288" s="36"/>
      <c r="BO1288" s="36"/>
      <c r="BP1288" s="36"/>
      <c r="BQ1288" s="36"/>
      <c r="BR1288" s="36"/>
      <c r="BS1288" s="36"/>
      <c r="BT1288" s="36"/>
      <c r="BU1288" s="36"/>
      <c r="BV1288" s="36"/>
      <c r="BW1288" s="36"/>
      <c r="BX1288" s="36"/>
      <c r="BY1288" s="36"/>
      <c r="BZ1288" s="36"/>
      <c r="CA1288" s="36"/>
      <c r="CB1288" s="36"/>
      <c r="CC1288" s="36"/>
      <c r="CD1288" s="36"/>
      <c r="CE1288" s="36"/>
      <c r="CF1288" s="36"/>
      <c r="CG1288" s="36"/>
      <c r="CH1288" s="36"/>
      <c r="CI1288" s="36"/>
      <c r="CJ1288" s="36"/>
      <c r="CK1288" s="36"/>
      <c r="CL1288" s="36"/>
      <c r="CM1288" s="36"/>
      <c r="CN1288" s="36"/>
      <c r="CO1288" s="36"/>
      <c r="CP1288" s="36"/>
      <c r="CQ1288" s="36"/>
      <c r="CR1288" s="36"/>
      <c r="CS1288" s="36"/>
      <c r="CT1288" s="36"/>
      <c r="CU1288" s="36"/>
      <c r="CV1288" s="36"/>
      <c r="CW1288" s="36"/>
      <c r="CX1288" s="36"/>
      <c r="CY1288" s="36"/>
      <c r="CZ1288" s="36"/>
      <c r="DA1288" s="36"/>
      <c r="DB1288" s="36"/>
      <c r="DC1288" s="36"/>
      <c r="DD1288" s="36"/>
      <c r="DE1288" s="36"/>
      <c r="DF1288" s="36"/>
      <c r="DG1288" s="36"/>
      <c r="DH1288" s="36"/>
      <c r="DI1288" s="36"/>
      <c r="DJ1288" s="36"/>
      <c r="DK1288" s="36"/>
      <c r="DL1288" s="36"/>
      <c r="DM1288" s="36"/>
      <c r="DN1288" s="36"/>
      <c r="DO1288" s="36"/>
      <c r="DP1288" s="36"/>
      <c r="DQ1288" s="36"/>
      <c r="DR1288" s="36"/>
      <c r="DS1288" s="36"/>
      <c r="DT1288" s="36"/>
      <c r="DU1288" s="36"/>
      <c r="DV1288" s="36"/>
      <c r="DW1288" s="36"/>
      <c r="DX1288" s="36"/>
      <c r="DY1288" s="36"/>
      <c r="DZ1288" s="36"/>
      <c r="EA1288" s="36"/>
      <c r="EB1288" s="36"/>
      <c r="EC1288" s="36"/>
      <c r="ED1288" s="36"/>
      <c r="EE1288" s="36"/>
      <c r="EF1288" s="36"/>
      <c r="EG1288" s="36"/>
      <c r="EH1288" s="36"/>
      <c r="EI1288" s="36"/>
      <c r="EJ1288" s="36"/>
      <c r="EK1288" s="36"/>
      <c r="EL1288" s="36"/>
      <c r="EM1288" s="36"/>
      <c r="EN1288" s="36"/>
      <c r="EO1288" s="36"/>
      <c r="EP1288" s="36"/>
      <c r="EQ1288" s="36"/>
      <c r="ER1288" s="36"/>
      <c r="ES1288" s="36"/>
      <c r="ET1288" s="36"/>
      <c r="EU1288" s="36"/>
      <c r="EV1288" s="36"/>
      <c r="EW1288" s="36"/>
      <c r="EX1288" s="36"/>
      <c r="EY1288" s="36"/>
      <c r="EZ1288" s="36"/>
      <c r="FA1288" s="36"/>
      <c r="FB1288" s="36"/>
      <c r="FC1288" s="36"/>
      <c r="FD1288" s="36"/>
      <c r="FE1288" s="36"/>
      <c r="FF1288" s="36"/>
      <c r="FG1288" s="36"/>
      <c r="FH1288" s="36"/>
      <c r="FI1288" s="36"/>
      <c r="FJ1288" s="36"/>
      <c r="FK1288" s="36"/>
      <c r="FL1288" s="36"/>
      <c r="FM1288" s="36"/>
      <c r="FN1288" s="36"/>
      <c r="FO1288" s="36"/>
    </row>
    <row r="1289" spans="1:171" x14ac:dyDescent="0.15">
      <c r="A1289" s="101"/>
      <c r="B1289" s="3"/>
      <c r="C1289" s="5"/>
      <c r="D1289" s="4"/>
      <c r="E1289" s="5"/>
      <c r="F1289" s="21"/>
      <c r="G1289" s="6"/>
      <c r="H1289" s="5"/>
      <c r="I1289" s="5"/>
      <c r="J1289" s="5"/>
      <c r="K1289" s="5"/>
      <c r="L1289" s="22"/>
      <c r="M1289" s="8"/>
      <c r="N1289" s="5"/>
      <c r="O1289" s="5"/>
      <c r="P1289" s="23"/>
      <c r="Q1289" s="2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  <c r="ES1289" s="18"/>
      <c r="ET1289" s="18"/>
      <c r="EU1289" s="18"/>
      <c r="EV1289" s="18"/>
      <c r="EW1289" s="18"/>
      <c r="EX1289" s="18"/>
      <c r="EY1289" s="18"/>
      <c r="EZ1289" s="18"/>
      <c r="FA1289" s="18"/>
      <c r="FB1289" s="18"/>
      <c r="FC1289" s="18"/>
      <c r="FD1289" s="18"/>
      <c r="FE1289" s="18"/>
      <c r="FF1289" s="18"/>
      <c r="FG1289" s="18"/>
      <c r="FH1289" s="18"/>
      <c r="FI1289" s="18"/>
      <c r="FJ1289" s="18"/>
      <c r="FK1289" s="18"/>
      <c r="FL1289" s="18"/>
    </row>
    <row r="1290" spans="1:171" x14ac:dyDescent="0.15">
      <c r="A1290" s="101"/>
      <c r="B1290" s="3"/>
      <c r="C1290" s="5"/>
      <c r="D1290" s="4"/>
      <c r="E1290" s="5"/>
      <c r="F1290" s="21"/>
      <c r="G1290" s="6"/>
      <c r="H1290" s="5"/>
      <c r="I1290" s="5"/>
      <c r="J1290" s="5"/>
      <c r="K1290" s="5"/>
      <c r="L1290" s="22"/>
      <c r="M1290" s="8"/>
      <c r="N1290" s="5"/>
      <c r="O1290" s="5"/>
      <c r="P1290" s="23"/>
      <c r="Q1290" s="2"/>
      <c r="R1290" s="10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6"/>
      <c r="AG1290" s="36"/>
      <c r="AH1290" s="36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  <c r="EQ1290" s="36"/>
      <c r="ER1290" s="36"/>
      <c r="ES1290" s="36"/>
      <c r="ET1290" s="36"/>
      <c r="EU1290" s="36"/>
      <c r="EV1290" s="36"/>
      <c r="EW1290" s="36"/>
      <c r="EX1290" s="36"/>
      <c r="EY1290" s="36"/>
      <c r="EZ1290" s="36"/>
      <c r="FA1290" s="36"/>
      <c r="FB1290" s="36"/>
      <c r="FC1290" s="36"/>
      <c r="FD1290" s="36"/>
      <c r="FE1290" s="36"/>
      <c r="FF1290" s="36"/>
      <c r="FG1290" s="36"/>
      <c r="FH1290" s="36"/>
      <c r="FI1290" s="36"/>
      <c r="FJ1290" s="36"/>
      <c r="FK1290" s="36"/>
      <c r="FL1290" s="36"/>
      <c r="FM1290" s="36"/>
      <c r="FN1290" s="36"/>
      <c r="FO1290" s="36"/>
    </row>
    <row r="1291" spans="1:171" x14ac:dyDescent="0.15">
      <c r="A1291" s="101"/>
      <c r="B1291" s="3"/>
      <c r="C1291" s="5"/>
      <c r="D1291" s="4"/>
      <c r="E1291" s="5"/>
      <c r="F1291" s="21"/>
      <c r="G1291" s="6"/>
      <c r="H1291" s="5"/>
      <c r="I1291" s="5"/>
      <c r="J1291" s="5"/>
      <c r="K1291" s="5"/>
      <c r="L1291" s="22"/>
      <c r="M1291" s="8"/>
      <c r="N1291" s="5"/>
      <c r="O1291" s="5"/>
      <c r="P1291" s="23"/>
      <c r="Q1291" s="2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  <c r="ES1291" s="18"/>
      <c r="ET1291" s="18"/>
      <c r="EU1291" s="18"/>
      <c r="EV1291" s="18"/>
      <c r="EW1291" s="18"/>
      <c r="EX1291" s="18"/>
      <c r="EY1291" s="18"/>
      <c r="EZ1291" s="18"/>
      <c r="FA1291" s="18"/>
      <c r="FB1291" s="18"/>
      <c r="FC1291" s="18"/>
      <c r="FD1291" s="18"/>
      <c r="FE1291" s="18"/>
      <c r="FF1291" s="18"/>
      <c r="FG1291" s="18"/>
      <c r="FH1291" s="18"/>
      <c r="FI1291" s="18"/>
      <c r="FJ1291" s="18"/>
      <c r="FK1291" s="18"/>
      <c r="FL1291" s="18"/>
    </row>
    <row r="1292" spans="1:171" x14ac:dyDescent="0.15">
      <c r="A1292" s="101"/>
      <c r="B1292" s="3"/>
      <c r="C1292" s="5"/>
      <c r="D1292" s="4"/>
      <c r="E1292" s="5"/>
      <c r="F1292" s="21"/>
      <c r="G1292" s="6"/>
      <c r="H1292" s="5"/>
      <c r="I1292" s="5"/>
      <c r="J1292" s="5"/>
      <c r="K1292" s="5"/>
      <c r="L1292" s="22"/>
      <c r="M1292" s="8"/>
      <c r="N1292" s="5"/>
      <c r="O1292" s="5"/>
      <c r="P1292" s="23"/>
      <c r="Q1292" s="2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  <c r="ES1292" s="18"/>
      <c r="ET1292" s="18"/>
      <c r="EU1292" s="18"/>
      <c r="EV1292" s="18"/>
      <c r="EW1292" s="18"/>
      <c r="EX1292" s="18"/>
      <c r="EY1292" s="18"/>
      <c r="EZ1292" s="18"/>
      <c r="FA1292" s="18"/>
      <c r="FB1292" s="18"/>
      <c r="FC1292" s="18"/>
      <c r="FD1292" s="18"/>
      <c r="FE1292" s="18"/>
      <c r="FF1292" s="18"/>
      <c r="FG1292" s="18"/>
      <c r="FH1292" s="18"/>
      <c r="FI1292" s="18"/>
      <c r="FJ1292" s="18"/>
      <c r="FK1292" s="18"/>
      <c r="FL1292" s="18"/>
    </row>
    <row r="1293" spans="1:171" x14ac:dyDescent="0.15">
      <c r="A1293" s="101"/>
      <c r="B1293" s="3"/>
      <c r="C1293" s="5"/>
      <c r="D1293" s="4"/>
      <c r="E1293" s="5"/>
      <c r="F1293" s="21"/>
      <c r="G1293" s="6"/>
      <c r="H1293" s="5"/>
      <c r="I1293" s="5"/>
      <c r="J1293" s="5"/>
      <c r="K1293" s="5"/>
      <c r="L1293" s="22"/>
      <c r="M1293" s="8"/>
      <c r="N1293" s="5"/>
      <c r="O1293" s="5"/>
      <c r="P1293" s="23"/>
      <c r="Q1293" s="2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  <c r="ES1293" s="18"/>
      <c r="ET1293" s="18"/>
      <c r="EU1293" s="18"/>
      <c r="EV1293" s="18"/>
      <c r="EW1293" s="18"/>
      <c r="EX1293" s="18"/>
      <c r="EY1293" s="18"/>
      <c r="EZ1293" s="18"/>
      <c r="FA1293" s="18"/>
      <c r="FB1293" s="18"/>
      <c r="FC1293" s="18"/>
      <c r="FD1293" s="18"/>
      <c r="FE1293" s="18"/>
      <c r="FF1293" s="18"/>
      <c r="FG1293" s="18"/>
      <c r="FH1293" s="18"/>
      <c r="FI1293" s="18"/>
      <c r="FJ1293" s="18"/>
      <c r="FK1293" s="18"/>
      <c r="FL1293" s="18"/>
    </row>
    <row r="1294" spans="1:171" x14ac:dyDescent="0.15">
      <c r="A1294" s="101"/>
      <c r="B1294" s="3"/>
      <c r="C1294" s="5"/>
      <c r="D1294" s="4"/>
      <c r="E1294" s="5"/>
      <c r="F1294" s="21"/>
      <c r="G1294" s="6"/>
      <c r="H1294" s="5"/>
      <c r="I1294" s="5"/>
      <c r="J1294" s="5"/>
      <c r="K1294" s="5"/>
      <c r="L1294" s="22"/>
      <c r="M1294" s="8"/>
      <c r="N1294" s="5"/>
      <c r="O1294" s="5"/>
      <c r="P1294" s="23"/>
      <c r="Q1294" s="2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  <c r="ES1294" s="18"/>
      <c r="ET1294" s="18"/>
      <c r="EU1294" s="18"/>
      <c r="EV1294" s="18"/>
      <c r="EW1294" s="18"/>
      <c r="EX1294" s="18"/>
      <c r="EY1294" s="18"/>
      <c r="EZ1294" s="18"/>
      <c r="FA1294" s="18"/>
      <c r="FB1294" s="18"/>
      <c r="FC1294" s="18"/>
      <c r="FD1294" s="18"/>
      <c r="FE1294" s="18"/>
      <c r="FF1294" s="18"/>
      <c r="FG1294" s="18"/>
      <c r="FH1294" s="18"/>
      <c r="FI1294" s="18"/>
      <c r="FJ1294" s="18"/>
      <c r="FK1294" s="18"/>
      <c r="FL1294" s="18"/>
    </row>
    <row r="1295" spans="1:171" x14ac:dyDescent="0.15">
      <c r="A1295" s="101"/>
      <c r="B1295" s="3"/>
      <c r="C1295" s="5"/>
      <c r="D1295" s="4"/>
      <c r="E1295" s="5"/>
      <c r="F1295" s="21"/>
      <c r="G1295" s="6"/>
      <c r="H1295" s="5"/>
      <c r="I1295" s="5"/>
      <c r="J1295" s="5"/>
      <c r="K1295" s="5"/>
      <c r="L1295" s="22"/>
      <c r="M1295" s="8"/>
      <c r="N1295" s="5"/>
      <c r="O1295" s="5"/>
      <c r="P1295" s="23"/>
      <c r="Q1295" s="2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  <c r="ES1295" s="18"/>
      <c r="ET1295" s="18"/>
      <c r="EU1295" s="18"/>
      <c r="EV1295" s="18"/>
      <c r="EW1295" s="18"/>
      <c r="EX1295" s="18"/>
      <c r="EY1295" s="18"/>
      <c r="EZ1295" s="18"/>
      <c r="FA1295" s="18"/>
      <c r="FB1295" s="18"/>
      <c r="FC1295" s="18"/>
      <c r="FD1295" s="18"/>
      <c r="FE1295" s="18"/>
      <c r="FF1295" s="18"/>
      <c r="FG1295" s="18"/>
      <c r="FH1295" s="18"/>
      <c r="FI1295" s="18"/>
      <c r="FJ1295" s="18"/>
      <c r="FK1295" s="18"/>
      <c r="FL1295" s="18"/>
    </row>
    <row r="1296" spans="1:171" x14ac:dyDescent="0.15">
      <c r="A1296" s="101"/>
      <c r="B1296" s="3"/>
      <c r="C1296" s="5"/>
      <c r="D1296" s="4"/>
      <c r="E1296" s="5"/>
      <c r="F1296" s="21"/>
      <c r="G1296" s="6"/>
      <c r="H1296" s="5"/>
      <c r="I1296" s="5"/>
      <c r="J1296" s="5"/>
      <c r="K1296" s="5"/>
      <c r="L1296" s="22"/>
      <c r="M1296" s="8"/>
      <c r="N1296" s="5"/>
      <c r="O1296" s="5"/>
      <c r="P1296" s="23"/>
      <c r="Q1296" s="2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  <c r="ES1296" s="18"/>
      <c r="ET1296" s="18"/>
      <c r="EU1296" s="18"/>
      <c r="EV1296" s="18"/>
      <c r="EW1296" s="18"/>
      <c r="EX1296" s="18"/>
      <c r="EY1296" s="18"/>
      <c r="EZ1296" s="18"/>
      <c r="FA1296" s="18"/>
      <c r="FB1296" s="18"/>
      <c r="FC1296" s="18"/>
      <c r="FD1296" s="18"/>
      <c r="FE1296" s="18"/>
      <c r="FF1296" s="18"/>
      <c r="FG1296" s="18"/>
      <c r="FH1296" s="18"/>
      <c r="FI1296" s="18"/>
      <c r="FJ1296" s="18"/>
      <c r="FK1296" s="18"/>
      <c r="FL1296" s="18"/>
    </row>
    <row r="1297" spans="1:168" x14ac:dyDescent="0.15">
      <c r="A1297" s="101"/>
      <c r="B1297" s="3"/>
      <c r="C1297" s="5"/>
      <c r="D1297" s="4"/>
      <c r="E1297" s="5"/>
      <c r="F1297" s="21"/>
      <c r="G1297" s="6"/>
      <c r="H1297" s="5"/>
      <c r="I1297" s="5"/>
      <c r="J1297" s="5"/>
      <c r="K1297" s="5"/>
      <c r="L1297" s="22"/>
      <c r="M1297" s="8"/>
      <c r="N1297" s="5"/>
      <c r="O1297" s="5"/>
      <c r="P1297" s="23"/>
      <c r="Q1297" s="2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  <c r="ES1297" s="18"/>
      <c r="ET1297" s="18"/>
      <c r="EU1297" s="18"/>
      <c r="EV1297" s="18"/>
      <c r="EW1297" s="18"/>
      <c r="EX1297" s="18"/>
      <c r="EY1297" s="18"/>
      <c r="EZ1297" s="18"/>
      <c r="FA1297" s="18"/>
      <c r="FB1297" s="18"/>
      <c r="FC1297" s="18"/>
      <c r="FD1297" s="18"/>
      <c r="FE1297" s="18"/>
      <c r="FF1297" s="18"/>
      <c r="FG1297" s="18"/>
      <c r="FH1297" s="18"/>
      <c r="FI1297" s="18"/>
      <c r="FJ1297" s="18"/>
      <c r="FK1297" s="18"/>
      <c r="FL1297" s="18"/>
    </row>
    <row r="1298" spans="1:168" x14ac:dyDescent="0.15">
      <c r="A1298" s="101"/>
      <c r="B1298" s="3"/>
      <c r="C1298" s="5"/>
      <c r="D1298" s="4"/>
      <c r="E1298" s="5"/>
      <c r="F1298" s="21"/>
      <c r="G1298" s="6"/>
      <c r="H1298" s="5"/>
      <c r="I1298" s="5"/>
      <c r="J1298" s="5"/>
      <c r="K1298" s="5"/>
      <c r="L1298" s="22"/>
      <c r="M1298" s="8"/>
      <c r="N1298" s="5"/>
      <c r="O1298" s="5"/>
      <c r="P1298" s="23"/>
      <c r="Q1298" s="2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  <c r="ES1298" s="18"/>
      <c r="ET1298" s="18"/>
      <c r="EU1298" s="18"/>
      <c r="EV1298" s="18"/>
      <c r="EW1298" s="18"/>
      <c r="EX1298" s="18"/>
      <c r="EY1298" s="18"/>
      <c r="EZ1298" s="18"/>
      <c r="FA1298" s="18"/>
      <c r="FB1298" s="18"/>
      <c r="FC1298" s="18"/>
      <c r="FD1298" s="18"/>
      <c r="FE1298" s="18"/>
      <c r="FF1298" s="18"/>
      <c r="FG1298" s="18"/>
      <c r="FH1298" s="18"/>
      <c r="FI1298" s="18"/>
      <c r="FJ1298" s="18"/>
      <c r="FK1298" s="18"/>
      <c r="FL1298" s="18"/>
    </row>
    <row r="1299" spans="1:168" x14ac:dyDescent="0.15">
      <c r="A1299" s="101"/>
      <c r="B1299" s="3"/>
      <c r="C1299" s="5"/>
      <c r="D1299" s="4"/>
      <c r="E1299" s="5"/>
      <c r="F1299" s="21"/>
      <c r="G1299" s="6"/>
      <c r="H1299" s="5"/>
      <c r="I1299" s="5"/>
      <c r="J1299" s="5"/>
      <c r="K1299" s="5"/>
      <c r="L1299" s="22"/>
      <c r="M1299" s="8"/>
      <c r="N1299" s="5"/>
      <c r="O1299" s="5"/>
      <c r="P1299" s="23"/>
      <c r="Q1299" s="2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  <c r="ES1299" s="18"/>
      <c r="ET1299" s="18"/>
      <c r="EU1299" s="18"/>
      <c r="EV1299" s="18"/>
      <c r="EW1299" s="18"/>
      <c r="EX1299" s="18"/>
      <c r="EY1299" s="18"/>
      <c r="EZ1299" s="18"/>
      <c r="FA1299" s="18"/>
      <c r="FB1299" s="18"/>
      <c r="FC1299" s="18"/>
      <c r="FD1299" s="18"/>
      <c r="FE1299" s="18"/>
      <c r="FF1299" s="18"/>
      <c r="FG1299" s="18"/>
      <c r="FH1299" s="18"/>
      <c r="FI1299" s="18"/>
      <c r="FJ1299" s="18"/>
      <c r="FK1299" s="18"/>
      <c r="FL1299" s="18"/>
    </row>
    <row r="1300" spans="1:168" x14ac:dyDescent="0.15">
      <c r="A1300" s="101"/>
      <c r="B1300" s="3"/>
      <c r="C1300" s="5"/>
      <c r="D1300" s="4"/>
      <c r="E1300" s="5"/>
      <c r="F1300" s="21"/>
      <c r="G1300" s="6"/>
      <c r="H1300" s="5"/>
      <c r="I1300" s="5"/>
      <c r="J1300" s="5"/>
      <c r="K1300" s="5"/>
      <c r="L1300" s="22"/>
      <c r="M1300" s="8"/>
      <c r="N1300" s="5"/>
      <c r="O1300" s="5"/>
      <c r="P1300" s="23"/>
      <c r="Q1300" s="2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  <c r="ES1300" s="18"/>
      <c r="ET1300" s="18"/>
      <c r="EU1300" s="18"/>
      <c r="EV1300" s="18"/>
      <c r="EW1300" s="18"/>
      <c r="EX1300" s="18"/>
      <c r="EY1300" s="18"/>
      <c r="EZ1300" s="18"/>
      <c r="FA1300" s="18"/>
      <c r="FB1300" s="18"/>
      <c r="FC1300" s="18"/>
      <c r="FD1300" s="18"/>
      <c r="FE1300" s="18"/>
      <c r="FF1300" s="18"/>
      <c r="FG1300" s="18"/>
      <c r="FH1300" s="18"/>
      <c r="FI1300" s="18"/>
      <c r="FJ1300" s="18"/>
      <c r="FK1300" s="18"/>
      <c r="FL1300" s="18"/>
    </row>
    <row r="1301" spans="1:168" x14ac:dyDescent="0.15">
      <c r="A1301" s="101"/>
      <c r="B1301" s="3"/>
      <c r="C1301" s="5"/>
      <c r="D1301" s="4"/>
      <c r="E1301" s="5"/>
      <c r="F1301" s="21"/>
      <c r="G1301" s="6"/>
      <c r="H1301" s="5"/>
      <c r="I1301" s="5"/>
      <c r="J1301" s="5"/>
      <c r="K1301" s="5"/>
      <c r="L1301" s="22"/>
      <c r="M1301" s="8"/>
      <c r="N1301" s="5"/>
      <c r="O1301" s="5"/>
      <c r="P1301" s="23"/>
      <c r="Q1301" s="2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  <c r="ES1301" s="18"/>
      <c r="ET1301" s="18"/>
      <c r="EU1301" s="18"/>
      <c r="EV1301" s="18"/>
      <c r="EW1301" s="18"/>
      <c r="EX1301" s="18"/>
      <c r="EY1301" s="18"/>
      <c r="EZ1301" s="18"/>
      <c r="FA1301" s="18"/>
      <c r="FB1301" s="18"/>
      <c r="FC1301" s="18"/>
      <c r="FD1301" s="18"/>
      <c r="FE1301" s="18"/>
      <c r="FF1301" s="18"/>
      <c r="FG1301" s="18"/>
      <c r="FH1301" s="18"/>
      <c r="FI1301" s="18"/>
      <c r="FJ1301" s="18"/>
      <c r="FK1301" s="18"/>
      <c r="FL1301" s="18"/>
    </row>
    <row r="1302" spans="1:168" x14ac:dyDescent="0.15">
      <c r="A1302" s="101"/>
      <c r="B1302" s="3"/>
      <c r="C1302" s="5"/>
      <c r="D1302" s="4"/>
      <c r="E1302" s="5"/>
      <c r="F1302" s="21"/>
      <c r="G1302" s="6"/>
      <c r="H1302" s="5"/>
      <c r="I1302" s="5"/>
      <c r="J1302" s="5"/>
      <c r="K1302" s="5"/>
      <c r="L1302" s="22"/>
      <c r="M1302" s="8"/>
      <c r="N1302" s="5"/>
      <c r="O1302" s="5"/>
      <c r="P1302" s="23"/>
      <c r="Q1302" s="2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  <c r="ES1302" s="18"/>
      <c r="ET1302" s="18"/>
      <c r="EU1302" s="18"/>
      <c r="EV1302" s="18"/>
      <c r="EW1302" s="18"/>
      <c r="EX1302" s="18"/>
      <c r="EY1302" s="18"/>
      <c r="EZ1302" s="18"/>
      <c r="FA1302" s="18"/>
      <c r="FB1302" s="18"/>
      <c r="FC1302" s="18"/>
      <c r="FD1302" s="18"/>
      <c r="FE1302" s="18"/>
      <c r="FF1302" s="18"/>
      <c r="FG1302" s="18"/>
      <c r="FH1302" s="18"/>
      <c r="FI1302" s="18"/>
      <c r="FJ1302" s="18"/>
      <c r="FK1302" s="18"/>
      <c r="FL1302" s="18"/>
    </row>
    <row r="1303" spans="1:168" x14ac:dyDescent="0.15">
      <c r="A1303" s="101"/>
      <c r="B1303" s="3"/>
      <c r="C1303" s="5"/>
      <c r="D1303" s="4"/>
      <c r="E1303" s="5"/>
      <c r="F1303" s="21"/>
      <c r="G1303" s="6"/>
      <c r="H1303" s="5"/>
      <c r="I1303" s="5"/>
      <c r="J1303" s="5"/>
      <c r="K1303" s="5"/>
      <c r="L1303" s="22"/>
      <c r="M1303" s="8"/>
      <c r="N1303" s="5"/>
      <c r="O1303" s="5"/>
      <c r="P1303" s="23"/>
      <c r="Q1303" s="2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  <c r="ES1303" s="18"/>
      <c r="ET1303" s="18"/>
      <c r="EU1303" s="18"/>
      <c r="EV1303" s="18"/>
      <c r="EW1303" s="18"/>
      <c r="EX1303" s="18"/>
      <c r="EY1303" s="18"/>
      <c r="EZ1303" s="18"/>
      <c r="FA1303" s="18"/>
      <c r="FB1303" s="18"/>
      <c r="FC1303" s="18"/>
      <c r="FD1303" s="18"/>
      <c r="FE1303" s="18"/>
      <c r="FF1303" s="18"/>
      <c r="FG1303" s="18"/>
      <c r="FH1303" s="18"/>
      <c r="FI1303" s="18"/>
      <c r="FJ1303" s="18"/>
      <c r="FK1303" s="18"/>
      <c r="FL1303" s="18"/>
    </row>
    <row r="1304" spans="1:168" x14ac:dyDescent="0.15">
      <c r="A1304" s="101"/>
      <c r="B1304" s="3"/>
      <c r="C1304" s="5"/>
      <c r="D1304" s="4"/>
      <c r="E1304" s="5"/>
      <c r="F1304" s="21"/>
      <c r="G1304" s="6"/>
      <c r="H1304" s="5"/>
      <c r="I1304" s="5"/>
      <c r="J1304" s="5"/>
      <c r="K1304" s="5"/>
      <c r="L1304" s="22"/>
      <c r="M1304" s="8"/>
      <c r="N1304" s="5"/>
      <c r="O1304" s="5"/>
      <c r="P1304" s="23"/>
      <c r="Q1304" s="2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  <c r="ES1304" s="18"/>
      <c r="ET1304" s="18"/>
      <c r="EU1304" s="18"/>
      <c r="EV1304" s="18"/>
      <c r="EW1304" s="18"/>
      <c r="EX1304" s="18"/>
      <c r="EY1304" s="18"/>
      <c r="EZ1304" s="18"/>
      <c r="FA1304" s="18"/>
      <c r="FB1304" s="18"/>
      <c r="FC1304" s="18"/>
      <c r="FD1304" s="18"/>
      <c r="FE1304" s="18"/>
      <c r="FF1304" s="18"/>
      <c r="FG1304" s="18"/>
      <c r="FH1304" s="18"/>
      <c r="FI1304" s="18"/>
      <c r="FJ1304" s="18"/>
      <c r="FK1304" s="18"/>
      <c r="FL1304" s="18"/>
    </row>
    <row r="1305" spans="1:168" x14ac:dyDescent="0.15">
      <c r="A1305" s="101"/>
      <c r="B1305" s="3"/>
      <c r="C1305" s="5"/>
      <c r="D1305" s="4"/>
      <c r="E1305" s="5"/>
      <c r="F1305" s="21"/>
      <c r="G1305" s="6"/>
      <c r="H1305" s="5"/>
      <c r="I1305" s="5"/>
      <c r="J1305" s="5"/>
      <c r="K1305" s="5"/>
      <c r="L1305" s="22"/>
      <c r="M1305" s="8"/>
      <c r="N1305" s="5"/>
      <c r="O1305" s="5"/>
      <c r="P1305" s="23"/>
      <c r="Q1305" s="2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  <c r="ES1305" s="18"/>
      <c r="ET1305" s="18"/>
      <c r="EU1305" s="18"/>
      <c r="EV1305" s="18"/>
      <c r="EW1305" s="18"/>
      <c r="EX1305" s="18"/>
      <c r="EY1305" s="18"/>
      <c r="EZ1305" s="18"/>
      <c r="FA1305" s="18"/>
      <c r="FB1305" s="18"/>
      <c r="FC1305" s="18"/>
      <c r="FD1305" s="18"/>
      <c r="FE1305" s="18"/>
      <c r="FF1305" s="18"/>
      <c r="FG1305" s="18"/>
      <c r="FH1305" s="18"/>
      <c r="FI1305" s="18"/>
      <c r="FJ1305" s="18"/>
      <c r="FK1305" s="18"/>
      <c r="FL1305" s="18"/>
    </row>
    <row r="1306" spans="1:168" x14ac:dyDescent="0.15">
      <c r="A1306" s="101"/>
      <c r="B1306" s="3"/>
      <c r="C1306" s="5"/>
      <c r="D1306" s="4"/>
      <c r="E1306" s="5"/>
      <c r="F1306" s="21"/>
      <c r="G1306" s="6"/>
      <c r="H1306" s="5"/>
      <c r="I1306" s="5"/>
      <c r="J1306" s="5"/>
      <c r="K1306" s="5"/>
      <c r="L1306" s="22"/>
      <c r="M1306" s="8"/>
      <c r="N1306" s="5"/>
      <c r="O1306" s="5"/>
      <c r="P1306" s="23"/>
      <c r="Q1306" s="2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  <c r="ES1306" s="18"/>
      <c r="ET1306" s="18"/>
      <c r="EU1306" s="18"/>
      <c r="EV1306" s="18"/>
      <c r="EW1306" s="18"/>
      <c r="EX1306" s="18"/>
      <c r="EY1306" s="18"/>
      <c r="EZ1306" s="18"/>
      <c r="FA1306" s="18"/>
      <c r="FB1306" s="18"/>
      <c r="FC1306" s="18"/>
      <c r="FD1306" s="18"/>
      <c r="FE1306" s="18"/>
      <c r="FF1306" s="18"/>
      <c r="FG1306" s="18"/>
      <c r="FH1306" s="18"/>
      <c r="FI1306" s="18"/>
      <c r="FJ1306" s="18"/>
      <c r="FK1306" s="18"/>
      <c r="FL1306" s="18"/>
    </row>
    <row r="1307" spans="1:168" x14ac:dyDescent="0.15">
      <c r="A1307" s="101"/>
      <c r="B1307" s="3"/>
      <c r="C1307" s="5"/>
      <c r="D1307" s="4"/>
      <c r="E1307" s="5"/>
      <c r="F1307" s="21"/>
      <c r="G1307" s="6"/>
      <c r="H1307" s="5"/>
      <c r="I1307" s="5"/>
      <c r="J1307" s="5"/>
      <c r="K1307" s="5"/>
      <c r="L1307" s="22"/>
      <c r="M1307" s="8"/>
      <c r="N1307" s="5"/>
      <c r="O1307" s="5"/>
      <c r="P1307" s="23"/>
      <c r="Q1307" s="2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  <c r="EW1307" s="18"/>
      <c r="EX1307" s="18"/>
      <c r="EY1307" s="18"/>
      <c r="EZ1307" s="18"/>
      <c r="FA1307" s="18"/>
      <c r="FB1307" s="18"/>
      <c r="FC1307" s="18"/>
      <c r="FD1307" s="18"/>
      <c r="FE1307" s="18"/>
      <c r="FF1307" s="18"/>
      <c r="FG1307" s="18"/>
      <c r="FH1307" s="18"/>
      <c r="FI1307" s="18"/>
      <c r="FJ1307" s="18"/>
      <c r="FK1307" s="18"/>
      <c r="FL1307" s="18"/>
    </row>
    <row r="1308" spans="1:168" x14ac:dyDescent="0.15">
      <c r="A1308" s="101"/>
      <c r="B1308" s="3"/>
      <c r="C1308" s="5"/>
      <c r="D1308" s="4"/>
      <c r="E1308" s="5"/>
      <c r="F1308" s="21"/>
      <c r="G1308" s="6"/>
      <c r="H1308" s="5"/>
      <c r="I1308" s="5"/>
      <c r="J1308" s="5"/>
      <c r="K1308" s="5"/>
      <c r="L1308" s="22"/>
      <c r="M1308" s="8"/>
      <c r="N1308" s="5"/>
      <c r="O1308" s="5"/>
      <c r="P1308" s="23"/>
      <c r="Q1308" s="2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  <c r="EW1308" s="18"/>
      <c r="EX1308" s="18"/>
      <c r="EY1308" s="18"/>
      <c r="EZ1308" s="18"/>
      <c r="FA1308" s="18"/>
      <c r="FB1308" s="18"/>
      <c r="FC1308" s="18"/>
      <c r="FD1308" s="18"/>
      <c r="FE1308" s="18"/>
      <c r="FF1308" s="18"/>
      <c r="FG1308" s="18"/>
      <c r="FH1308" s="18"/>
      <c r="FI1308" s="18"/>
      <c r="FJ1308" s="18"/>
      <c r="FK1308" s="18"/>
      <c r="FL1308" s="18"/>
    </row>
    <row r="1309" spans="1:168" x14ac:dyDescent="0.15">
      <c r="A1309" s="101"/>
      <c r="B1309" s="3"/>
      <c r="C1309" s="5"/>
      <c r="D1309" s="4"/>
      <c r="E1309" s="5"/>
      <c r="F1309" s="21"/>
      <c r="G1309" s="6"/>
      <c r="H1309" s="5"/>
      <c r="I1309" s="5"/>
      <c r="J1309" s="5"/>
      <c r="K1309" s="5"/>
      <c r="L1309" s="22"/>
      <c r="M1309" s="8"/>
      <c r="N1309" s="5"/>
      <c r="O1309" s="5"/>
      <c r="P1309" s="23"/>
      <c r="Q1309" s="2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  <c r="ES1309" s="18"/>
      <c r="ET1309" s="18"/>
      <c r="EU1309" s="18"/>
      <c r="EV1309" s="18"/>
      <c r="EW1309" s="18"/>
      <c r="EX1309" s="18"/>
      <c r="EY1309" s="18"/>
      <c r="EZ1309" s="18"/>
      <c r="FA1309" s="18"/>
      <c r="FB1309" s="18"/>
      <c r="FC1309" s="18"/>
      <c r="FD1309" s="18"/>
      <c r="FE1309" s="18"/>
      <c r="FF1309" s="18"/>
      <c r="FG1309" s="18"/>
      <c r="FH1309" s="18"/>
      <c r="FI1309" s="18"/>
      <c r="FJ1309" s="18"/>
      <c r="FK1309" s="18"/>
      <c r="FL1309" s="18"/>
    </row>
    <row r="1310" spans="1:168" x14ac:dyDescent="0.15">
      <c r="A1310" s="101"/>
      <c r="B1310" s="3"/>
      <c r="C1310" s="5"/>
      <c r="D1310" s="4"/>
      <c r="E1310" s="5"/>
      <c r="F1310" s="21"/>
      <c r="G1310" s="6"/>
      <c r="H1310" s="5"/>
      <c r="I1310" s="5"/>
      <c r="J1310" s="5"/>
      <c r="K1310" s="5"/>
      <c r="L1310" s="22"/>
      <c r="M1310" s="8"/>
      <c r="N1310" s="5"/>
      <c r="O1310" s="5"/>
      <c r="P1310" s="23"/>
      <c r="Q1310" s="2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  <c r="ES1310" s="18"/>
      <c r="ET1310" s="18"/>
      <c r="EU1310" s="18"/>
      <c r="EV1310" s="18"/>
      <c r="EW1310" s="18"/>
      <c r="EX1310" s="18"/>
      <c r="EY1310" s="18"/>
      <c r="EZ1310" s="18"/>
      <c r="FA1310" s="18"/>
      <c r="FB1310" s="18"/>
      <c r="FC1310" s="18"/>
      <c r="FD1310" s="18"/>
      <c r="FE1310" s="18"/>
      <c r="FF1310" s="18"/>
      <c r="FG1310" s="18"/>
      <c r="FH1310" s="18"/>
      <c r="FI1310" s="18"/>
      <c r="FJ1310" s="18"/>
      <c r="FK1310" s="18"/>
      <c r="FL1310" s="18"/>
    </row>
    <row r="1311" spans="1:168" x14ac:dyDescent="0.15">
      <c r="A1311" s="101"/>
      <c r="B1311" s="3"/>
      <c r="C1311" s="5"/>
      <c r="D1311" s="4"/>
      <c r="E1311" s="5"/>
      <c r="F1311" s="21"/>
      <c r="G1311" s="6"/>
      <c r="H1311" s="5"/>
      <c r="I1311" s="5"/>
      <c r="J1311" s="5"/>
      <c r="K1311" s="5"/>
      <c r="L1311" s="22"/>
      <c r="M1311" s="8"/>
      <c r="N1311" s="5"/>
      <c r="O1311" s="5"/>
      <c r="P1311" s="23"/>
      <c r="Q1311" s="2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  <c r="ES1311" s="18"/>
      <c r="ET1311" s="18"/>
      <c r="EU1311" s="18"/>
      <c r="EV1311" s="18"/>
      <c r="EW1311" s="18"/>
      <c r="EX1311" s="18"/>
      <c r="EY1311" s="18"/>
      <c r="EZ1311" s="18"/>
      <c r="FA1311" s="18"/>
      <c r="FB1311" s="18"/>
      <c r="FC1311" s="18"/>
      <c r="FD1311" s="18"/>
      <c r="FE1311" s="18"/>
      <c r="FF1311" s="18"/>
      <c r="FG1311" s="18"/>
      <c r="FH1311" s="18"/>
      <c r="FI1311" s="18"/>
      <c r="FJ1311" s="18"/>
      <c r="FK1311" s="18"/>
      <c r="FL1311" s="18"/>
    </row>
    <row r="1312" spans="1:168" x14ac:dyDescent="0.15">
      <c r="A1312" s="101"/>
      <c r="B1312" s="3"/>
      <c r="C1312" s="5"/>
      <c r="D1312" s="4"/>
      <c r="E1312" s="5"/>
      <c r="F1312" s="21"/>
      <c r="G1312" s="6"/>
      <c r="H1312" s="5"/>
      <c r="I1312" s="5"/>
      <c r="J1312" s="5"/>
      <c r="K1312" s="5"/>
      <c r="L1312" s="22"/>
      <c r="M1312" s="8"/>
      <c r="N1312" s="5"/>
      <c r="O1312" s="5"/>
      <c r="P1312" s="23"/>
      <c r="Q1312" s="2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  <c r="EW1312" s="18"/>
      <c r="EX1312" s="18"/>
      <c r="EY1312" s="18"/>
      <c r="EZ1312" s="18"/>
      <c r="FA1312" s="18"/>
      <c r="FB1312" s="18"/>
      <c r="FC1312" s="18"/>
      <c r="FD1312" s="18"/>
      <c r="FE1312" s="18"/>
      <c r="FF1312" s="18"/>
      <c r="FG1312" s="18"/>
      <c r="FH1312" s="18"/>
      <c r="FI1312" s="18"/>
      <c r="FJ1312" s="18"/>
      <c r="FK1312" s="18"/>
      <c r="FL1312" s="18"/>
    </row>
    <row r="1313" spans="1:171" x14ac:dyDescent="0.15">
      <c r="A1313" s="101"/>
      <c r="B1313" s="3"/>
      <c r="C1313" s="5"/>
      <c r="D1313" s="4"/>
      <c r="E1313" s="5"/>
      <c r="F1313" s="21"/>
      <c r="G1313" s="6"/>
      <c r="H1313" s="5"/>
      <c r="I1313" s="5"/>
      <c r="J1313" s="5"/>
      <c r="K1313" s="5"/>
      <c r="L1313" s="22"/>
      <c r="M1313" s="8"/>
      <c r="N1313" s="5"/>
      <c r="O1313" s="5"/>
      <c r="P1313" s="23"/>
      <c r="Q1313" s="2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  <c r="ES1313" s="18"/>
      <c r="ET1313" s="18"/>
      <c r="EU1313" s="18"/>
      <c r="EV1313" s="18"/>
      <c r="EW1313" s="18"/>
      <c r="EX1313" s="18"/>
      <c r="EY1313" s="18"/>
      <c r="EZ1313" s="18"/>
      <c r="FA1313" s="18"/>
      <c r="FB1313" s="18"/>
      <c r="FC1313" s="18"/>
      <c r="FD1313" s="18"/>
      <c r="FE1313" s="18"/>
      <c r="FF1313" s="18"/>
      <c r="FG1313" s="18"/>
      <c r="FH1313" s="18"/>
      <c r="FI1313" s="18"/>
      <c r="FJ1313" s="18"/>
      <c r="FK1313" s="18"/>
      <c r="FL1313" s="18"/>
    </row>
    <row r="1314" spans="1:171" x14ac:dyDescent="0.15">
      <c r="A1314" s="101"/>
      <c r="B1314" s="3"/>
      <c r="C1314" s="5"/>
      <c r="D1314" s="4"/>
      <c r="E1314" s="5"/>
      <c r="F1314" s="21"/>
      <c r="G1314" s="6"/>
      <c r="H1314" s="5"/>
      <c r="I1314" s="5"/>
      <c r="J1314" s="5"/>
      <c r="K1314" s="5"/>
      <c r="L1314" s="22"/>
      <c r="M1314" s="8"/>
      <c r="N1314" s="5"/>
      <c r="O1314" s="5"/>
      <c r="P1314" s="23"/>
      <c r="Q1314" s="2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  <c r="ES1314" s="18"/>
      <c r="ET1314" s="18"/>
      <c r="EU1314" s="18"/>
      <c r="EV1314" s="18"/>
      <c r="EW1314" s="18"/>
      <c r="EX1314" s="18"/>
      <c r="EY1314" s="18"/>
      <c r="EZ1314" s="18"/>
      <c r="FA1314" s="18"/>
      <c r="FB1314" s="18"/>
      <c r="FC1314" s="18"/>
      <c r="FD1314" s="18"/>
      <c r="FE1314" s="18"/>
      <c r="FF1314" s="18"/>
      <c r="FG1314" s="18"/>
      <c r="FH1314" s="18"/>
      <c r="FI1314" s="18"/>
      <c r="FJ1314" s="18"/>
      <c r="FK1314" s="18"/>
      <c r="FL1314" s="18"/>
    </row>
    <row r="1315" spans="1:171" x14ac:dyDescent="0.15">
      <c r="A1315" s="101"/>
      <c r="B1315" s="3"/>
      <c r="C1315" s="5"/>
      <c r="D1315" s="4"/>
      <c r="E1315" s="5"/>
      <c r="F1315" s="21"/>
      <c r="G1315" s="6"/>
      <c r="H1315" s="5"/>
      <c r="I1315" s="5"/>
      <c r="J1315" s="5"/>
      <c r="K1315" s="5"/>
      <c r="L1315" s="22"/>
      <c r="M1315" s="8"/>
      <c r="N1315" s="5"/>
      <c r="O1315" s="5"/>
      <c r="P1315" s="23"/>
      <c r="Q1315" s="2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  <c r="ES1315" s="18"/>
      <c r="ET1315" s="18"/>
      <c r="EU1315" s="18"/>
      <c r="EV1315" s="18"/>
      <c r="EW1315" s="18"/>
      <c r="EX1315" s="18"/>
      <c r="EY1315" s="18"/>
      <c r="EZ1315" s="18"/>
      <c r="FA1315" s="18"/>
      <c r="FB1315" s="18"/>
      <c r="FC1315" s="18"/>
      <c r="FD1315" s="18"/>
      <c r="FE1315" s="18"/>
      <c r="FF1315" s="18"/>
      <c r="FG1315" s="18"/>
      <c r="FH1315" s="18"/>
      <c r="FI1315" s="18"/>
      <c r="FJ1315" s="18"/>
      <c r="FK1315" s="18"/>
      <c r="FL1315" s="18"/>
    </row>
    <row r="1316" spans="1:171" x14ac:dyDescent="0.15">
      <c r="A1316" s="101"/>
      <c r="B1316" s="3"/>
      <c r="C1316" s="5"/>
      <c r="D1316" s="4"/>
      <c r="E1316" s="5"/>
      <c r="F1316" s="21"/>
      <c r="G1316" s="6"/>
      <c r="H1316" s="5"/>
      <c r="I1316" s="5"/>
      <c r="J1316" s="5"/>
      <c r="K1316" s="5"/>
      <c r="L1316" s="22"/>
      <c r="M1316" s="8"/>
      <c r="N1316" s="5"/>
      <c r="O1316" s="5"/>
      <c r="P1316" s="23"/>
      <c r="Q1316" s="2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  <c r="ES1316" s="18"/>
      <c r="ET1316" s="18"/>
      <c r="EU1316" s="18"/>
      <c r="EV1316" s="18"/>
      <c r="EW1316" s="18"/>
      <c r="EX1316" s="18"/>
      <c r="EY1316" s="18"/>
      <c r="EZ1316" s="18"/>
      <c r="FA1316" s="18"/>
      <c r="FB1316" s="18"/>
      <c r="FC1316" s="18"/>
      <c r="FD1316" s="18"/>
      <c r="FE1316" s="18"/>
      <c r="FF1316" s="18"/>
      <c r="FG1316" s="18"/>
      <c r="FH1316" s="18"/>
      <c r="FI1316" s="18"/>
      <c r="FJ1316" s="18"/>
      <c r="FK1316" s="18"/>
      <c r="FL1316" s="18"/>
    </row>
    <row r="1317" spans="1:171" x14ac:dyDescent="0.15">
      <c r="A1317" s="101"/>
      <c r="B1317" s="3"/>
      <c r="C1317" s="5"/>
      <c r="D1317" s="4"/>
      <c r="E1317" s="5"/>
      <c r="F1317" s="21"/>
      <c r="G1317" s="6"/>
      <c r="H1317" s="5"/>
      <c r="I1317" s="5"/>
      <c r="J1317" s="5"/>
      <c r="K1317" s="5"/>
      <c r="L1317" s="22"/>
      <c r="M1317" s="8"/>
      <c r="N1317" s="5"/>
      <c r="O1317" s="5"/>
      <c r="P1317" s="23"/>
      <c r="Q1317" s="2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  <c r="ES1317" s="18"/>
      <c r="ET1317" s="18"/>
      <c r="EU1317" s="18"/>
      <c r="EV1317" s="18"/>
      <c r="EW1317" s="18"/>
      <c r="EX1317" s="18"/>
      <c r="EY1317" s="18"/>
      <c r="EZ1317" s="18"/>
      <c r="FA1317" s="18"/>
      <c r="FB1317" s="18"/>
      <c r="FC1317" s="18"/>
      <c r="FD1317" s="18"/>
      <c r="FE1317" s="18"/>
      <c r="FF1317" s="18"/>
      <c r="FG1317" s="18"/>
      <c r="FH1317" s="18"/>
      <c r="FI1317" s="18"/>
      <c r="FJ1317" s="18"/>
      <c r="FK1317" s="18"/>
      <c r="FL1317" s="18"/>
    </row>
    <row r="1318" spans="1:171" x14ac:dyDescent="0.15">
      <c r="A1318" s="101"/>
      <c r="B1318" s="3"/>
      <c r="C1318" s="5"/>
      <c r="D1318" s="4"/>
      <c r="E1318" s="5"/>
      <c r="F1318" s="21"/>
      <c r="G1318" s="6"/>
      <c r="H1318" s="5"/>
      <c r="I1318" s="5"/>
      <c r="J1318" s="5"/>
      <c r="K1318" s="5"/>
      <c r="L1318" s="22"/>
      <c r="M1318" s="8"/>
      <c r="N1318" s="5"/>
      <c r="O1318" s="5"/>
      <c r="P1318" s="23"/>
      <c r="Q1318" s="2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  <c r="EW1318" s="18"/>
      <c r="EX1318" s="18"/>
      <c r="EY1318" s="18"/>
      <c r="EZ1318" s="18"/>
      <c r="FA1318" s="18"/>
      <c r="FB1318" s="18"/>
      <c r="FC1318" s="18"/>
      <c r="FD1318" s="18"/>
      <c r="FE1318" s="18"/>
      <c r="FF1318" s="18"/>
      <c r="FG1318" s="18"/>
      <c r="FH1318" s="18"/>
      <c r="FI1318" s="18"/>
      <c r="FJ1318" s="18"/>
      <c r="FK1318" s="18"/>
      <c r="FL1318" s="18"/>
    </row>
    <row r="1319" spans="1:171" x14ac:dyDescent="0.15">
      <c r="A1319" s="101"/>
      <c r="B1319" s="3"/>
      <c r="C1319" s="5"/>
      <c r="D1319" s="4"/>
      <c r="E1319" s="5"/>
      <c r="F1319" s="21"/>
      <c r="G1319" s="6"/>
      <c r="H1319" s="5"/>
      <c r="I1319" s="5"/>
      <c r="J1319" s="5"/>
      <c r="K1319" s="5"/>
      <c r="L1319" s="22"/>
      <c r="M1319" s="8"/>
      <c r="N1319" s="5"/>
      <c r="O1319" s="5"/>
      <c r="P1319" s="23"/>
      <c r="Q1319" s="2"/>
      <c r="R1319" s="10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6"/>
      <c r="AG1319" s="36"/>
      <c r="AH1319" s="36"/>
      <c r="AI1319" s="36"/>
      <c r="AJ1319" s="36"/>
      <c r="AK1319" s="36"/>
      <c r="AL1319" s="36"/>
      <c r="AM1319" s="36"/>
      <c r="AN1319" s="36"/>
      <c r="AO1319" s="36"/>
      <c r="AP1319" s="36"/>
      <c r="AQ1319" s="36"/>
      <c r="AR1319" s="36"/>
      <c r="AS1319" s="36"/>
      <c r="AT1319" s="36"/>
      <c r="AU1319" s="36"/>
      <c r="AV1319" s="36"/>
      <c r="AW1319" s="36"/>
      <c r="AX1319" s="36"/>
      <c r="AY1319" s="36"/>
      <c r="AZ1319" s="36"/>
      <c r="BA1319" s="36"/>
      <c r="BB1319" s="36"/>
      <c r="BC1319" s="36"/>
      <c r="BD1319" s="36"/>
      <c r="BE1319" s="36"/>
      <c r="BF1319" s="36"/>
      <c r="BG1319" s="36"/>
      <c r="BH1319" s="36"/>
      <c r="BI1319" s="36"/>
      <c r="BJ1319" s="36"/>
      <c r="BK1319" s="36"/>
      <c r="BL1319" s="36"/>
      <c r="BM1319" s="36"/>
      <c r="BN1319" s="36"/>
      <c r="BO1319" s="36"/>
      <c r="BP1319" s="36"/>
      <c r="BQ1319" s="36"/>
      <c r="BR1319" s="36"/>
      <c r="BS1319" s="36"/>
      <c r="BT1319" s="36"/>
      <c r="BU1319" s="36"/>
      <c r="BV1319" s="36"/>
      <c r="BW1319" s="36"/>
      <c r="BX1319" s="36"/>
      <c r="BY1319" s="36"/>
      <c r="BZ1319" s="36"/>
      <c r="CA1319" s="36"/>
      <c r="CB1319" s="36"/>
      <c r="CC1319" s="36"/>
      <c r="CD1319" s="36"/>
      <c r="CE1319" s="36"/>
      <c r="CF1319" s="36"/>
      <c r="CG1319" s="36"/>
      <c r="CH1319" s="36"/>
      <c r="CI1319" s="36"/>
      <c r="CJ1319" s="36"/>
      <c r="CK1319" s="36"/>
      <c r="CL1319" s="36"/>
      <c r="CM1319" s="36"/>
      <c r="CN1319" s="36"/>
      <c r="CO1319" s="36"/>
      <c r="CP1319" s="36"/>
      <c r="CQ1319" s="36"/>
      <c r="CR1319" s="36"/>
      <c r="CS1319" s="36"/>
      <c r="CT1319" s="36"/>
      <c r="CU1319" s="36"/>
      <c r="CV1319" s="36"/>
      <c r="CW1319" s="36"/>
      <c r="CX1319" s="36"/>
      <c r="CY1319" s="36"/>
      <c r="CZ1319" s="36"/>
      <c r="DA1319" s="36"/>
      <c r="DB1319" s="36"/>
      <c r="DC1319" s="36"/>
      <c r="DD1319" s="36"/>
      <c r="DE1319" s="36"/>
      <c r="DF1319" s="36"/>
      <c r="DG1319" s="36"/>
      <c r="DH1319" s="36"/>
      <c r="DI1319" s="36"/>
      <c r="DJ1319" s="36"/>
      <c r="DK1319" s="36"/>
      <c r="DL1319" s="36"/>
      <c r="DM1319" s="36"/>
      <c r="DN1319" s="36"/>
      <c r="DO1319" s="36"/>
      <c r="DP1319" s="36"/>
      <c r="DQ1319" s="36"/>
      <c r="DR1319" s="36"/>
      <c r="DS1319" s="36"/>
      <c r="DT1319" s="36"/>
      <c r="DU1319" s="36"/>
      <c r="DV1319" s="36"/>
      <c r="DW1319" s="36"/>
      <c r="DX1319" s="36"/>
      <c r="DY1319" s="36"/>
      <c r="DZ1319" s="36"/>
      <c r="EA1319" s="36"/>
      <c r="EB1319" s="36"/>
      <c r="EC1319" s="36"/>
      <c r="ED1319" s="36"/>
      <c r="EE1319" s="36"/>
      <c r="EF1319" s="36"/>
      <c r="EG1319" s="36"/>
      <c r="EH1319" s="36"/>
      <c r="EI1319" s="36"/>
      <c r="EJ1319" s="36"/>
      <c r="EK1319" s="36"/>
      <c r="EL1319" s="36"/>
      <c r="EM1319" s="36"/>
      <c r="EN1319" s="36"/>
      <c r="EO1319" s="36"/>
      <c r="EP1319" s="36"/>
      <c r="EQ1319" s="36"/>
      <c r="ER1319" s="36"/>
      <c r="ES1319" s="36"/>
      <c r="ET1319" s="36"/>
      <c r="EU1319" s="36"/>
      <c r="EV1319" s="36"/>
      <c r="EW1319" s="36"/>
      <c r="EX1319" s="36"/>
      <c r="EY1319" s="36"/>
      <c r="EZ1319" s="36"/>
      <c r="FA1319" s="36"/>
      <c r="FB1319" s="36"/>
      <c r="FC1319" s="36"/>
      <c r="FD1319" s="36"/>
      <c r="FE1319" s="36"/>
      <c r="FF1319" s="36"/>
      <c r="FG1319" s="36"/>
      <c r="FH1319" s="36"/>
      <c r="FI1319" s="36"/>
      <c r="FJ1319" s="36"/>
      <c r="FK1319" s="36"/>
      <c r="FL1319" s="36"/>
      <c r="FM1319" s="36"/>
      <c r="FN1319" s="36"/>
      <c r="FO1319" s="36"/>
    </row>
    <row r="1320" spans="1:171" x14ac:dyDescent="0.15">
      <c r="A1320" s="101"/>
      <c r="B1320" s="3"/>
      <c r="C1320" s="5"/>
      <c r="D1320" s="4"/>
      <c r="E1320" s="5"/>
      <c r="F1320" s="21"/>
      <c r="G1320" s="6"/>
      <c r="H1320" s="5"/>
      <c r="I1320" s="5"/>
      <c r="J1320" s="5"/>
      <c r="K1320" s="5"/>
      <c r="L1320" s="22"/>
      <c r="M1320" s="8"/>
      <c r="N1320" s="5"/>
      <c r="O1320" s="5"/>
      <c r="P1320" s="23"/>
      <c r="Q1320" s="2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  <c r="EW1320" s="18"/>
      <c r="EX1320" s="18"/>
      <c r="EY1320" s="18"/>
      <c r="EZ1320" s="18"/>
      <c r="FA1320" s="18"/>
      <c r="FB1320" s="18"/>
      <c r="FC1320" s="18"/>
      <c r="FD1320" s="18"/>
      <c r="FE1320" s="18"/>
      <c r="FF1320" s="18"/>
      <c r="FG1320" s="18"/>
      <c r="FH1320" s="18"/>
      <c r="FI1320" s="18"/>
      <c r="FJ1320" s="18"/>
      <c r="FK1320" s="18"/>
      <c r="FL1320" s="18"/>
    </row>
    <row r="1321" spans="1:171" x14ac:dyDescent="0.15">
      <c r="A1321" s="101"/>
      <c r="B1321" s="3"/>
      <c r="C1321" s="5"/>
      <c r="D1321" s="4"/>
      <c r="E1321" s="5"/>
      <c r="F1321" s="21"/>
      <c r="G1321" s="6"/>
      <c r="H1321" s="5"/>
      <c r="I1321" s="5"/>
      <c r="J1321" s="5"/>
      <c r="K1321" s="5"/>
      <c r="L1321" s="22"/>
      <c r="M1321" s="8"/>
      <c r="N1321" s="5"/>
      <c r="O1321" s="5"/>
      <c r="P1321" s="23"/>
      <c r="Q1321" s="2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  <c r="ES1321" s="18"/>
      <c r="ET1321" s="18"/>
      <c r="EU1321" s="18"/>
      <c r="EV1321" s="18"/>
      <c r="EW1321" s="18"/>
      <c r="EX1321" s="18"/>
      <c r="EY1321" s="18"/>
      <c r="EZ1321" s="18"/>
      <c r="FA1321" s="18"/>
      <c r="FB1321" s="18"/>
      <c r="FC1321" s="18"/>
      <c r="FD1321" s="18"/>
      <c r="FE1321" s="18"/>
      <c r="FF1321" s="18"/>
      <c r="FG1321" s="18"/>
      <c r="FH1321" s="18"/>
      <c r="FI1321" s="18"/>
      <c r="FJ1321" s="18"/>
      <c r="FK1321" s="18"/>
      <c r="FL1321" s="18"/>
    </row>
    <row r="1322" spans="1:171" x14ac:dyDescent="0.15">
      <c r="A1322" s="101"/>
      <c r="B1322" s="3"/>
      <c r="C1322" s="5"/>
      <c r="D1322" s="4"/>
      <c r="E1322" s="5"/>
      <c r="F1322" s="21"/>
      <c r="G1322" s="6"/>
      <c r="H1322" s="5"/>
      <c r="I1322" s="5"/>
      <c r="J1322" s="5"/>
      <c r="K1322" s="5"/>
      <c r="L1322" s="22"/>
      <c r="M1322" s="8"/>
      <c r="N1322" s="5"/>
      <c r="O1322" s="5"/>
      <c r="P1322" s="23"/>
      <c r="Q1322" s="2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  <c r="ES1322" s="18"/>
      <c r="ET1322" s="18"/>
      <c r="EU1322" s="18"/>
      <c r="EV1322" s="18"/>
      <c r="EW1322" s="18"/>
      <c r="EX1322" s="18"/>
      <c r="EY1322" s="18"/>
      <c r="EZ1322" s="18"/>
      <c r="FA1322" s="18"/>
      <c r="FB1322" s="18"/>
      <c r="FC1322" s="18"/>
      <c r="FD1322" s="18"/>
      <c r="FE1322" s="18"/>
      <c r="FF1322" s="18"/>
      <c r="FG1322" s="18"/>
      <c r="FH1322" s="18"/>
      <c r="FI1322" s="18"/>
      <c r="FJ1322" s="18"/>
      <c r="FK1322" s="18"/>
      <c r="FL1322" s="18"/>
    </row>
    <row r="1323" spans="1:171" x14ac:dyDescent="0.15">
      <c r="A1323" s="101"/>
      <c r="B1323" s="3"/>
      <c r="C1323" s="5"/>
      <c r="D1323" s="4"/>
      <c r="E1323" s="5"/>
      <c r="F1323" s="21"/>
      <c r="G1323" s="6"/>
      <c r="H1323" s="5"/>
      <c r="I1323" s="5"/>
      <c r="J1323" s="5"/>
      <c r="K1323" s="5"/>
      <c r="L1323" s="22"/>
      <c r="M1323" s="8"/>
      <c r="N1323" s="5"/>
      <c r="O1323" s="5"/>
      <c r="P1323" s="23"/>
      <c r="Q1323" s="2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  <c r="ES1323" s="18"/>
      <c r="ET1323" s="18"/>
      <c r="EU1323" s="18"/>
      <c r="EV1323" s="18"/>
      <c r="EW1323" s="18"/>
      <c r="EX1323" s="18"/>
      <c r="EY1323" s="18"/>
      <c r="EZ1323" s="18"/>
      <c r="FA1323" s="18"/>
      <c r="FB1323" s="18"/>
      <c r="FC1323" s="18"/>
      <c r="FD1323" s="18"/>
      <c r="FE1323" s="18"/>
      <c r="FF1323" s="18"/>
      <c r="FG1323" s="18"/>
      <c r="FH1323" s="18"/>
      <c r="FI1323" s="18"/>
      <c r="FJ1323" s="18"/>
      <c r="FK1323" s="18"/>
      <c r="FL1323" s="18"/>
    </row>
    <row r="1324" spans="1:171" x14ac:dyDescent="0.15">
      <c r="A1324" s="101"/>
      <c r="B1324" s="3"/>
      <c r="C1324" s="5"/>
      <c r="D1324" s="4"/>
      <c r="E1324" s="5"/>
      <c r="F1324" s="21"/>
      <c r="G1324" s="6"/>
      <c r="H1324" s="5"/>
      <c r="I1324" s="5"/>
      <c r="J1324" s="5"/>
      <c r="K1324" s="5"/>
      <c r="L1324" s="22"/>
      <c r="M1324" s="8"/>
      <c r="N1324" s="5"/>
      <c r="O1324" s="5"/>
      <c r="P1324" s="23"/>
      <c r="Q1324" s="2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  <c r="ES1324" s="18"/>
      <c r="ET1324" s="18"/>
      <c r="EU1324" s="18"/>
      <c r="EV1324" s="18"/>
      <c r="EW1324" s="18"/>
      <c r="EX1324" s="18"/>
      <c r="EY1324" s="18"/>
      <c r="EZ1324" s="18"/>
      <c r="FA1324" s="18"/>
      <c r="FB1324" s="18"/>
      <c r="FC1324" s="18"/>
      <c r="FD1324" s="18"/>
      <c r="FE1324" s="18"/>
      <c r="FF1324" s="18"/>
      <c r="FG1324" s="18"/>
      <c r="FH1324" s="18"/>
      <c r="FI1324" s="18"/>
      <c r="FJ1324" s="18"/>
      <c r="FK1324" s="18"/>
      <c r="FL1324" s="18"/>
    </row>
    <row r="1325" spans="1:171" x14ac:dyDescent="0.15">
      <c r="A1325" s="101"/>
      <c r="B1325" s="3"/>
      <c r="C1325" s="5"/>
      <c r="D1325" s="4"/>
      <c r="E1325" s="5"/>
      <c r="F1325" s="21"/>
      <c r="G1325" s="6"/>
      <c r="H1325" s="5"/>
      <c r="I1325" s="5"/>
      <c r="J1325" s="5"/>
      <c r="K1325" s="5"/>
      <c r="L1325" s="22"/>
      <c r="M1325" s="8"/>
      <c r="N1325" s="5"/>
      <c r="O1325" s="5"/>
      <c r="P1325" s="23"/>
      <c r="Q1325" s="2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  <c r="ES1325" s="18"/>
      <c r="ET1325" s="18"/>
      <c r="EU1325" s="18"/>
      <c r="EV1325" s="18"/>
      <c r="EW1325" s="18"/>
      <c r="EX1325" s="18"/>
      <c r="EY1325" s="18"/>
      <c r="EZ1325" s="18"/>
      <c r="FA1325" s="18"/>
      <c r="FB1325" s="18"/>
      <c r="FC1325" s="18"/>
      <c r="FD1325" s="18"/>
      <c r="FE1325" s="18"/>
      <c r="FF1325" s="18"/>
      <c r="FG1325" s="18"/>
      <c r="FH1325" s="18"/>
      <c r="FI1325" s="18"/>
      <c r="FJ1325" s="18"/>
      <c r="FK1325" s="18"/>
      <c r="FL1325" s="18"/>
    </row>
    <row r="1326" spans="1:171" x14ac:dyDescent="0.15">
      <c r="A1326" s="101"/>
      <c r="B1326" s="3"/>
      <c r="C1326" s="5"/>
      <c r="D1326" s="4"/>
      <c r="E1326" s="5"/>
      <c r="F1326" s="21"/>
      <c r="G1326" s="6"/>
      <c r="H1326" s="5"/>
      <c r="I1326" s="5"/>
      <c r="J1326" s="5"/>
      <c r="K1326" s="5"/>
      <c r="L1326" s="22"/>
      <c r="M1326" s="8"/>
      <c r="N1326" s="5"/>
      <c r="O1326" s="5"/>
      <c r="P1326" s="23"/>
      <c r="Q1326" s="2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  <c r="ES1326" s="18"/>
      <c r="ET1326" s="18"/>
      <c r="EU1326" s="18"/>
      <c r="EV1326" s="18"/>
      <c r="EW1326" s="18"/>
      <c r="EX1326" s="18"/>
      <c r="EY1326" s="18"/>
      <c r="EZ1326" s="18"/>
      <c r="FA1326" s="18"/>
      <c r="FB1326" s="18"/>
      <c r="FC1326" s="18"/>
      <c r="FD1326" s="18"/>
      <c r="FE1326" s="18"/>
      <c r="FF1326" s="18"/>
      <c r="FG1326" s="18"/>
      <c r="FH1326" s="18"/>
      <c r="FI1326" s="18"/>
      <c r="FJ1326" s="18"/>
      <c r="FK1326" s="18"/>
      <c r="FL1326" s="18"/>
    </row>
    <row r="1327" spans="1:171" x14ac:dyDescent="0.15">
      <c r="A1327" s="101"/>
      <c r="B1327" s="3"/>
      <c r="C1327" s="5"/>
      <c r="D1327" s="4"/>
      <c r="E1327" s="5"/>
      <c r="F1327" s="21"/>
      <c r="G1327" s="6"/>
      <c r="H1327" s="5"/>
      <c r="I1327" s="5"/>
      <c r="J1327" s="5"/>
      <c r="K1327" s="5"/>
      <c r="L1327" s="22"/>
      <c r="M1327" s="8"/>
      <c r="N1327" s="5"/>
      <c r="O1327" s="5"/>
      <c r="P1327" s="23"/>
      <c r="Q1327" s="2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  <c r="ES1327" s="18"/>
      <c r="ET1327" s="18"/>
      <c r="EU1327" s="18"/>
      <c r="EV1327" s="18"/>
      <c r="EW1327" s="18"/>
      <c r="EX1327" s="18"/>
      <c r="EY1327" s="18"/>
      <c r="EZ1327" s="18"/>
      <c r="FA1327" s="18"/>
      <c r="FB1327" s="18"/>
      <c r="FC1327" s="18"/>
      <c r="FD1327" s="18"/>
      <c r="FE1327" s="18"/>
      <c r="FF1327" s="18"/>
      <c r="FG1327" s="18"/>
      <c r="FH1327" s="18"/>
      <c r="FI1327" s="18"/>
      <c r="FJ1327" s="18"/>
      <c r="FK1327" s="18"/>
      <c r="FL1327" s="18"/>
    </row>
    <row r="1328" spans="1:171" x14ac:dyDescent="0.15">
      <c r="A1328" s="101"/>
      <c r="B1328" s="3"/>
      <c r="C1328" s="5"/>
      <c r="D1328" s="4"/>
      <c r="E1328" s="5"/>
      <c r="F1328" s="21"/>
      <c r="G1328" s="6"/>
      <c r="H1328" s="5"/>
      <c r="I1328" s="5"/>
      <c r="J1328" s="5"/>
      <c r="K1328" s="5"/>
      <c r="L1328" s="22"/>
      <c r="M1328" s="8"/>
      <c r="N1328" s="5"/>
      <c r="O1328" s="5"/>
      <c r="P1328" s="23"/>
      <c r="Q1328" s="2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  <c r="ES1328" s="18"/>
      <c r="ET1328" s="18"/>
      <c r="EU1328" s="18"/>
      <c r="EV1328" s="18"/>
      <c r="EW1328" s="18"/>
      <c r="EX1328" s="18"/>
      <c r="EY1328" s="18"/>
      <c r="EZ1328" s="18"/>
      <c r="FA1328" s="18"/>
      <c r="FB1328" s="18"/>
      <c r="FC1328" s="18"/>
      <c r="FD1328" s="18"/>
      <c r="FE1328" s="18"/>
      <c r="FF1328" s="18"/>
      <c r="FG1328" s="18"/>
      <c r="FH1328" s="18"/>
      <c r="FI1328" s="18"/>
      <c r="FJ1328" s="18"/>
      <c r="FK1328" s="18"/>
      <c r="FL1328" s="18"/>
    </row>
    <row r="1329" spans="1:171" x14ac:dyDescent="0.15">
      <c r="A1329" s="101"/>
      <c r="B1329" s="3"/>
      <c r="C1329" s="5"/>
      <c r="D1329" s="4"/>
      <c r="E1329" s="5"/>
      <c r="F1329" s="21"/>
      <c r="G1329" s="6"/>
      <c r="H1329" s="5"/>
      <c r="I1329" s="5"/>
      <c r="J1329" s="5"/>
      <c r="K1329" s="5"/>
      <c r="L1329" s="22"/>
      <c r="M1329" s="8"/>
      <c r="N1329" s="5"/>
      <c r="O1329" s="5"/>
      <c r="P1329" s="23"/>
      <c r="Q1329" s="2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  <c r="ES1329" s="18"/>
      <c r="ET1329" s="18"/>
      <c r="EU1329" s="18"/>
      <c r="EV1329" s="18"/>
      <c r="EW1329" s="18"/>
      <c r="EX1329" s="18"/>
      <c r="EY1329" s="18"/>
      <c r="EZ1329" s="18"/>
      <c r="FA1329" s="18"/>
      <c r="FB1329" s="18"/>
      <c r="FC1329" s="18"/>
      <c r="FD1329" s="18"/>
      <c r="FE1329" s="18"/>
      <c r="FF1329" s="18"/>
      <c r="FG1329" s="18"/>
      <c r="FH1329" s="18"/>
      <c r="FI1329" s="18"/>
      <c r="FJ1329" s="18"/>
      <c r="FK1329" s="18"/>
      <c r="FL1329" s="18"/>
    </row>
    <row r="1330" spans="1:171" x14ac:dyDescent="0.15">
      <c r="A1330" s="101"/>
      <c r="B1330" s="3"/>
      <c r="C1330" s="5"/>
      <c r="D1330" s="4"/>
      <c r="E1330" s="5"/>
      <c r="F1330" s="21"/>
      <c r="G1330" s="6"/>
      <c r="H1330" s="5"/>
      <c r="I1330" s="5"/>
      <c r="J1330" s="5"/>
      <c r="K1330" s="5"/>
      <c r="L1330" s="22"/>
      <c r="M1330" s="8"/>
      <c r="N1330" s="5"/>
      <c r="O1330" s="5"/>
      <c r="P1330" s="23"/>
      <c r="Q1330" s="2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  <c r="ES1330" s="18"/>
      <c r="ET1330" s="18"/>
      <c r="EU1330" s="18"/>
      <c r="EV1330" s="18"/>
      <c r="EW1330" s="18"/>
      <c r="EX1330" s="18"/>
      <c r="EY1330" s="18"/>
      <c r="EZ1330" s="18"/>
      <c r="FA1330" s="18"/>
      <c r="FB1330" s="18"/>
      <c r="FC1330" s="18"/>
      <c r="FD1330" s="18"/>
      <c r="FE1330" s="18"/>
      <c r="FF1330" s="18"/>
      <c r="FG1330" s="18"/>
      <c r="FH1330" s="18"/>
      <c r="FI1330" s="18"/>
      <c r="FJ1330" s="18"/>
      <c r="FK1330" s="18"/>
      <c r="FL1330" s="18"/>
    </row>
    <row r="1331" spans="1:171" x14ac:dyDescent="0.15">
      <c r="A1331" s="101"/>
      <c r="B1331" s="3"/>
      <c r="C1331" s="5"/>
      <c r="D1331" s="4"/>
      <c r="E1331" s="5"/>
      <c r="F1331" s="21"/>
      <c r="G1331" s="6"/>
      <c r="H1331" s="5"/>
      <c r="I1331" s="5"/>
      <c r="J1331" s="5"/>
      <c r="K1331" s="5"/>
      <c r="L1331" s="22"/>
      <c r="M1331" s="8"/>
      <c r="N1331" s="5"/>
      <c r="O1331" s="5"/>
      <c r="P1331" s="23"/>
      <c r="Q1331" s="2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  <c r="ES1331" s="18"/>
      <c r="ET1331" s="18"/>
      <c r="EU1331" s="18"/>
      <c r="EV1331" s="18"/>
      <c r="EW1331" s="18"/>
      <c r="EX1331" s="18"/>
      <c r="EY1331" s="18"/>
      <c r="EZ1331" s="18"/>
      <c r="FA1331" s="18"/>
      <c r="FB1331" s="18"/>
      <c r="FC1331" s="18"/>
      <c r="FD1331" s="18"/>
      <c r="FE1331" s="18"/>
      <c r="FF1331" s="18"/>
      <c r="FG1331" s="18"/>
      <c r="FH1331" s="18"/>
      <c r="FI1331" s="18"/>
      <c r="FJ1331" s="18"/>
      <c r="FK1331" s="18"/>
      <c r="FL1331" s="18"/>
    </row>
    <row r="1332" spans="1:171" x14ac:dyDescent="0.15">
      <c r="A1332" s="101"/>
      <c r="B1332" s="3"/>
      <c r="C1332" s="5"/>
      <c r="D1332" s="4"/>
      <c r="E1332" s="5"/>
      <c r="F1332" s="21"/>
      <c r="G1332" s="6"/>
      <c r="H1332" s="5"/>
      <c r="I1332" s="5"/>
      <c r="J1332" s="5"/>
      <c r="K1332" s="5"/>
      <c r="L1332" s="22"/>
      <c r="M1332" s="8"/>
      <c r="N1332" s="5"/>
      <c r="O1332" s="5"/>
      <c r="P1332" s="23"/>
      <c r="Q1332" s="2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  <c r="ES1332" s="18"/>
      <c r="ET1332" s="18"/>
      <c r="EU1332" s="18"/>
      <c r="EV1332" s="18"/>
      <c r="EW1332" s="18"/>
      <c r="EX1332" s="18"/>
      <c r="EY1332" s="18"/>
      <c r="EZ1332" s="18"/>
      <c r="FA1332" s="18"/>
      <c r="FB1332" s="18"/>
      <c r="FC1332" s="18"/>
      <c r="FD1332" s="18"/>
      <c r="FE1332" s="18"/>
      <c r="FF1332" s="18"/>
      <c r="FG1332" s="18"/>
      <c r="FH1332" s="18"/>
      <c r="FI1332" s="18"/>
      <c r="FJ1332" s="18"/>
      <c r="FK1332" s="18"/>
      <c r="FL1332" s="18"/>
    </row>
    <row r="1333" spans="1:171" x14ac:dyDescent="0.15">
      <c r="A1333" s="101"/>
      <c r="B1333" s="3"/>
      <c r="C1333" s="5"/>
      <c r="D1333" s="4"/>
      <c r="E1333" s="5"/>
      <c r="F1333" s="21"/>
      <c r="G1333" s="6"/>
      <c r="H1333" s="5"/>
      <c r="I1333" s="5"/>
      <c r="J1333" s="5"/>
      <c r="K1333" s="5"/>
      <c r="L1333" s="22"/>
      <c r="M1333" s="8"/>
      <c r="N1333" s="5"/>
      <c r="O1333" s="5"/>
      <c r="P1333" s="23"/>
      <c r="Q1333" s="2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  <c r="ES1333" s="18"/>
      <c r="ET1333" s="18"/>
      <c r="EU1333" s="18"/>
      <c r="EV1333" s="18"/>
      <c r="EW1333" s="18"/>
      <c r="EX1333" s="18"/>
      <c r="EY1333" s="18"/>
      <c r="EZ1333" s="18"/>
      <c r="FA1333" s="18"/>
      <c r="FB1333" s="18"/>
      <c r="FC1333" s="18"/>
      <c r="FD1333" s="18"/>
      <c r="FE1333" s="18"/>
      <c r="FF1333" s="18"/>
      <c r="FG1333" s="18"/>
      <c r="FH1333" s="18"/>
      <c r="FI1333" s="18"/>
      <c r="FJ1333" s="18"/>
      <c r="FK1333" s="18"/>
      <c r="FL1333" s="18"/>
    </row>
    <row r="1334" spans="1:171" x14ac:dyDescent="0.15">
      <c r="A1334" s="101"/>
      <c r="B1334" s="3"/>
      <c r="C1334" s="5"/>
      <c r="D1334" s="4"/>
      <c r="E1334" s="5"/>
      <c r="F1334" s="21"/>
      <c r="G1334" s="6"/>
      <c r="H1334" s="5"/>
      <c r="I1334" s="5"/>
      <c r="J1334" s="5"/>
      <c r="K1334" s="5"/>
      <c r="L1334" s="22"/>
      <c r="M1334" s="8"/>
      <c r="N1334" s="5"/>
      <c r="O1334" s="5"/>
      <c r="P1334" s="23"/>
      <c r="Q1334" s="2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  <c r="ES1334" s="18"/>
      <c r="ET1334" s="18"/>
      <c r="EU1334" s="18"/>
      <c r="EV1334" s="18"/>
      <c r="EW1334" s="18"/>
      <c r="EX1334" s="18"/>
      <c r="EY1334" s="18"/>
      <c r="EZ1334" s="18"/>
      <c r="FA1334" s="18"/>
      <c r="FB1334" s="18"/>
      <c r="FC1334" s="18"/>
      <c r="FD1334" s="18"/>
      <c r="FE1334" s="18"/>
      <c r="FF1334" s="18"/>
      <c r="FG1334" s="18"/>
      <c r="FH1334" s="18"/>
      <c r="FI1334" s="18"/>
      <c r="FJ1334" s="18"/>
      <c r="FK1334" s="18"/>
      <c r="FL1334" s="18"/>
    </row>
    <row r="1335" spans="1:171" x14ac:dyDescent="0.15">
      <c r="A1335" s="101"/>
      <c r="B1335" s="3"/>
      <c r="C1335" s="5"/>
      <c r="D1335" s="4"/>
      <c r="E1335" s="5"/>
      <c r="F1335" s="21"/>
      <c r="G1335" s="6"/>
      <c r="H1335" s="5"/>
      <c r="I1335" s="5"/>
      <c r="J1335" s="5"/>
      <c r="K1335" s="5"/>
      <c r="L1335" s="22"/>
      <c r="M1335" s="8"/>
      <c r="N1335" s="5"/>
      <c r="O1335" s="5"/>
      <c r="P1335" s="23"/>
      <c r="Q1335" s="2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  <c r="EW1335" s="18"/>
      <c r="EX1335" s="18"/>
      <c r="EY1335" s="18"/>
      <c r="EZ1335" s="18"/>
      <c r="FA1335" s="18"/>
      <c r="FB1335" s="18"/>
      <c r="FC1335" s="18"/>
      <c r="FD1335" s="18"/>
      <c r="FE1335" s="18"/>
      <c r="FF1335" s="18"/>
      <c r="FG1335" s="18"/>
      <c r="FH1335" s="18"/>
      <c r="FI1335" s="18"/>
      <c r="FJ1335" s="18"/>
      <c r="FK1335" s="18"/>
      <c r="FL1335" s="18"/>
    </row>
    <row r="1336" spans="1:171" x14ac:dyDescent="0.15">
      <c r="A1336" s="101"/>
      <c r="B1336" s="3"/>
      <c r="C1336" s="5"/>
      <c r="D1336" s="4"/>
      <c r="E1336" s="5"/>
      <c r="F1336" s="21"/>
      <c r="G1336" s="6"/>
      <c r="H1336" s="5"/>
      <c r="I1336" s="5"/>
      <c r="J1336" s="5"/>
      <c r="K1336" s="5"/>
      <c r="L1336" s="22"/>
      <c r="M1336" s="8"/>
      <c r="N1336" s="5"/>
      <c r="O1336" s="5"/>
      <c r="P1336" s="23"/>
      <c r="Q1336" s="2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  <c r="ES1336" s="18"/>
      <c r="ET1336" s="18"/>
      <c r="EU1336" s="18"/>
      <c r="EV1336" s="18"/>
      <c r="EW1336" s="18"/>
      <c r="EX1336" s="18"/>
      <c r="EY1336" s="18"/>
      <c r="EZ1336" s="18"/>
      <c r="FA1336" s="18"/>
      <c r="FB1336" s="18"/>
      <c r="FC1336" s="18"/>
      <c r="FD1336" s="18"/>
      <c r="FE1336" s="18"/>
      <c r="FF1336" s="18"/>
      <c r="FG1336" s="18"/>
      <c r="FH1336" s="18"/>
      <c r="FI1336" s="18"/>
      <c r="FJ1336" s="18"/>
      <c r="FK1336" s="18"/>
      <c r="FL1336" s="18"/>
    </row>
    <row r="1337" spans="1:171" x14ac:dyDescent="0.15">
      <c r="A1337" s="101"/>
      <c r="B1337" s="3"/>
      <c r="C1337" s="5"/>
      <c r="D1337" s="4"/>
      <c r="E1337" s="5"/>
      <c r="F1337" s="21"/>
      <c r="G1337" s="6"/>
      <c r="H1337" s="5"/>
      <c r="I1337" s="5"/>
      <c r="J1337" s="5"/>
      <c r="K1337" s="5"/>
      <c r="L1337" s="22"/>
      <c r="M1337" s="8"/>
      <c r="N1337" s="5"/>
      <c r="O1337" s="5"/>
      <c r="P1337" s="23"/>
      <c r="Q1337" s="2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  <c r="ES1337" s="18"/>
      <c r="ET1337" s="18"/>
      <c r="EU1337" s="18"/>
      <c r="EV1337" s="18"/>
      <c r="EW1337" s="18"/>
      <c r="EX1337" s="18"/>
      <c r="EY1337" s="18"/>
      <c r="EZ1337" s="18"/>
      <c r="FA1337" s="18"/>
      <c r="FB1337" s="18"/>
      <c r="FC1337" s="18"/>
      <c r="FD1337" s="18"/>
      <c r="FE1337" s="18"/>
      <c r="FF1337" s="18"/>
      <c r="FG1337" s="18"/>
      <c r="FH1337" s="18"/>
      <c r="FI1337" s="18"/>
      <c r="FJ1337" s="18"/>
      <c r="FK1337" s="18"/>
      <c r="FL1337" s="18"/>
    </row>
    <row r="1338" spans="1:171" x14ac:dyDescent="0.15">
      <c r="A1338" s="101"/>
      <c r="B1338" s="3"/>
      <c r="C1338" s="5"/>
      <c r="D1338" s="4"/>
      <c r="E1338" s="5"/>
      <c r="F1338" s="21"/>
      <c r="G1338" s="6"/>
      <c r="H1338" s="5"/>
      <c r="I1338" s="5"/>
      <c r="J1338" s="5"/>
      <c r="K1338" s="5"/>
      <c r="L1338" s="22"/>
      <c r="M1338" s="8"/>
      <c r="N1338" s="5"/>
      <c r="O1338" s="5"/>
      <c r="P1338" s="23"/>
      <c r="Q1338" s="2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  <c r="ES1338" s="18"/>
      <c r="ET1338" s="18"/>
      <c r="EU1338" s="18"/>
      <c r="EV1338" s="18"/>
      <c r="EW1338" s="18"/>
      <c r="EX1338" s="18"/>
      <c r="EY1338" s="18"/>
      <c r="EZ1338" s="18"/>
      <c r="FA1338" s="18"/>
      <c r="FB1338" s="18"/>
      <c r="FC1338" s="18"/>
      <c r="FD1338" s="18"/>
      <c r="FE1338" s="18"/>
      <c r="FF1338" s="18"/>
      <c r="FG1338" s="18"/>
      <c r="FH1338" s="18"/>
      <c r="FI1338" s="18"/>
      <c r="FJ1338" s="18"/>
      <c r="FK1338" s="18"/>
      <c r="FL1338" s="18"/>
    </row>
    <row r="1339" spans="1:171" x14ac:dyDescent="0.15">
      <c r="A1339" s="101"/>
      <c r="B1339" s="3"/>
      <c r="C1339" s="5"/>
      <c r="D1339" s="4"/>
      <c r="E1339" s="5"/>
      <c r="F1339" s="21"/>
      <c r="G1339" s="6"/>
      <c r="H1339" s="5"/>
      <c r="I1339" s="5"/>
      <c r="J1339" s="5"/>
      <c r="K1339" s="5"/>
      <c r="L1339" s="22"/>
      <c r="M1339" s="8"/>
      <c r="N1339" s="5"/>
      <c r="O1339" s="5"/>
      <c r="P1339" s="23"/>
      <c r="Q1339" s="2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  <c r="ES1339" s="18"/>
      <c r="ET1339" s="18"/>
      <c r="EU1339" s="18"/>
      <c r="EV1339" s="18"/>
      <c r="EW1339" s="18"/>
      <c r="EX1339" s="18"/>
      <c r="EY1339" s="18"/>
      <c r="EZ1339" s="18"/>
      <c r="FA1339" s="18"/>
      <c r="FB1339" s="18"/>
      <c r="FC1339" s="18"/>
      <c r="FD1339" s="18"/>
      <c r="FE1339" s="18"/>
      <c r="FF1339" s="18"/>
      <c r="FG1339" s="18"/>
      <c r="FH1339" s="18"/>
      <c r="FI1339" s="18"/>
      <c r="FJ1339" s="18"/>
      <c r="FK1339" s="18"/>
      <c r="FL1339" s="18"/>
    </row>
    <row r="1340" spans="1:171" x14ac:dyDescent="0.15">
      <c r="A1340" s="101"/>
      <c r="B1340" s="3"/>
      <c r="C1340" s="5"/>
      <c r="D1340" s="4"/>
      <c r="E1340" s="5"/>
      <c r="F1340" s="21"/>
      <c r="G1340" s="6"/>
      <c r="H1340" s="5"/>
      <c r="I1340" s="5"/>
      <c r="J1340" s="5"/>
      <c r="K1340" s="5"/>
      <c r="L1340" s="22"/>
      <c r="M1340" s="8"/>
      <c r="N1340" s="5"/>
      <c r="O1340" s="5"/>
      <c r="P1340" s="23"/>
      <c r="Q1340" s="2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  <c r="ES1340" s="18"/>
      <c r="ET1340" s="18"/>
      <c r="EU1340" s="18"/>
      <c r="EV1340" s="18"/>
      <c r="EW1340" s="18"/>
      <c r="EX1340" s="18"/>
      <c r="EY1340" s="18"/>
      <c r="EZ1340" s="18"/>
      <c r="FA1340" s="18"/>
      <c r="FB1340" s="18"/>
      <c r="FC1340" s="18"/>
      <c r="FD1340" s="18"/>
      <c r="FE1340" s="18"/>
      <c r="FF1340" s="18"/>
      <c r="FG1340" s="18"/>
      <c r="FH1340" s="18"/>
      <c r="FI1340" s="18"/>
      <c r="FJ1340" s="18"/>
      <c r="FK1340" s="18"/>
      <c r="FL1340" s="18"/>
    </row>
    <row r="1341" spans="1:171" x14ac:dyDescent="0.15">
      <c r="A1341" s="101"/>
      <c r="B1341" s="3"/>
      <c r="C1341" s="5"/>
      <c r="D1341" s="4"/>
      <c r="E1341" s="5"/>
      <c r="F1341" s="21"/>
      <c r="G1341" s="6"/>
      <c r="H1341" s="5"/>
      <c r="I1341" s="5"/>
      <c r="J1341" s="5"/>
      <c r="K1341" s="5"/>
      <c r="L1341" s="22"/>
      <c r="M1341" s="8"/>
      <c r="N1341" s="5"/>
      <c r="O1341" s="5"/>
      <c r="P1341" s="23"/>
      <c r="Q1341" s="2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  <c r="ES1341" s="18"/>
      <c r="ET1341" s="18"/>
      <c r="EU1341" s="18"/>
      <c r="EV1341" s="18"/>
      <c r="EW1341" s="18"/>
      <c r="EX1341" s="18"/>
      <c r="EY1341" s="18"/>
      <c r="EZ1341" s="18"/>
      <c r="FA1341" s="18"/>
      <c r="FB1341" s="18"/>
      <c r="FC1341" s="18"/>
      <c r="FD1341" s="18"/>
      <c r="FE1341" s="18"/>
      <c r="FF1341" s="18"/>
      <c r="FG1341" s="18"/>
      <c r="FH1341" s="18"/>
      <c r="FI1341" s="18"/>
      <c r="FJ1341" s="18"/>
      <c r="FK1341" s="18"/>
      <c r="FL1341" s="18"/>
    </row>
    <row r="1342" spans="1:171" x14ac:dyDescent="0.15">
      <c r="A1342" s="101"/>
      <c r="B1342" s="3"/>
      <c r="C1342" s="5"/>
      <c r="D1342" s="4"/>
      <c r="E1342" s="5"/>
      <c r="F1342" s="21"/>
      <c r="G1342" s="6"/>
      <c r="H1342" s="5"/>
      <c r="I1342" s="5"/>
      <c r="J1342" s="5"/>
      <c r="K1342" s="5"/>
      <c r="L1342" s="22"/>
      <c r="M1342" s="8"/>
      <c r="N1342" s="5"/>
      <c r="O1342" s="5"/>
      <c r="P1342" s="23"/>
      <c r="Q1342" s="2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  <c r="ES1342" s="18"/>
      <c r="ET1342" s="18"/>
      <c r="EU1342" s="18"/>
      <c r="EV1342" s="18"/>
      <c r="EW1342" s="18"/>
      <c r="EX1342" s="18"/>
      <c r="EY1342" s="18"/>
      <c r="EZ1342" s="18"/>
      <c r="FA1342" s="18"/>
      <c r="FB1342" s="18"/>
      <c r="FC1342" s="18"/>
      <c r="FD1342" s="18"/>
      <c r="FE1342" s="18"/>
      <c r="FF1342" s="18"/>
      <c r="FG1342" s="18"/>
      <c r="FH1342" s="18"/>
      <c r="FI1342" s="18"/>
      <c r="FJ1342" s="18"/>
      <c r="FK1342" s="18"/>
      <c r="FL1342" s="18"/>
    </row>
    <row r="1343" spans="1:171" x14ac:dyDescent="0.15">
      <c r="A1343" s="101"/>
      <c r="B1343" s="3"/>
      <c r="C1343" s="5"/>
      <c r="D1343" s="4"/>
      <c r="E1343" s="5"/>
      <c r="F1343" s="21"/>
      <c r="G1343" s="6"/>
      <c r="H1343" s="5"/>
      <c r="I1343" s="5"/>
      <c r="J1343" s="5"/>
      <c r="K1343" s="5"/>
      <c r="L1343" s="22"/>
      <c r="M1343" s="8"/>
      <c r="N1343" s="5"/>
      <c r="O1343" s="5"/>
      <c r="P1343" s="23"/>
      <c r="Q1343" s="2"/>
      <c r="R1343" s="10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6"/>
      <c r="AG1343" s="36"/>
      <c r="AH1343" s="36"/>
      <c r="AI1343" s="36"/>
      <c r="AJ1343" s="36"/>
      <c r="AK1343" s="36"/>
      <c r="AL1343" s="36"/>
      <c r="AM1343" s="36"/>
      <c r="AN1343" s="36"/>
      <c r="AO1343" s="36"/>
      <c r="AP1343" s="36"/>
      <c r="AQ1343" s="36"/>
      <c r="AR1343" s="36"/>
      <c r="AS1343" s="36"/>
      <c r="AT1343" s="36"/>
      <c r="AU1343" s="36"/>
      <c r="AV1343" s="36"/>
      <c r="AW1343" s="36"/>
      <c r="AX1343" s="36"/>
      <c r="AY1343" s="36"/>
      <c r="AZ1343" s="36"/>
      <c r="BA1343" s="36"/>
      <c r="BB1343" s="36"/>
      <c r="BC1343" s="36"/>
      <c r="BD1343" s="36"/>
      <c r="BE1343" s="36"/>
      <c r="BF1343" s="36"/>
      <c r="BG1343" s="36"/>
      <c r="BH1343" s="36"/>
      <c r="BI1343" s="36"/>
      <c r="BJ1343" s="36"/>
      <c r="BK1343" s="36"/>
      <c r="BL1343" s="36"/>
      <c r="BM1343" s="36"/>
      <c r="BN1343" s="36"/>
      <c r="BO1343" s="36"/>
      <c r="BP1343" s="36"/>
      <c r="BQ1343" s="36"/>
      <c r="BR1343" s="36"/>
      <c r="BS1343" s="36"/>
      <c r="BT1343" s="36"/>
      <c r="BU1343" s="36"/>
      <c r="BV1343" s="36"/>
      <c r="BW1343" s="36"/>
      <c r="BX1343" s="36"/>
      <c r="BY1343" s="36"/>
      <c r="BZ1343" s="36"/>
      <c r="CA1343" s="36"/>
      <c r="CB1343" s="36"/>
      <c r="CC1343" s="36"/>
      <c r="CD1343" s="36"/>
      <c r="CE1343" s="36"/>
      <c r="CF1343" s="36"/>
      <c r="CG1343" s="36"/>
      <c r="CH1343" s="36"/>
      <c r="CI1343" s="36"/>
      <c r="CJ1343" s="36"/>
      <c r="CK1343" s="36"/>
      <c r="CL1343" s="36"/>
      <c r="CM1343" s="36"/>
      <c r="CN1343" s="36"/>
      <c r="CO1343" s="36"/>
      <c r="CP1343" s="36"/>
      <c r="CQ1343" s="36"/>
      <c r="CR1343" s="36"/>
      <c r="CS1343" s="36"/>
      <c r="CT1343" s="36"/>
      <c r="CU1343" s="36"/>
      <c r="CV1343" s="36"/>
      <c r="CW1343" s="36"/>
      <c r="CX1343" s="36"/>
      <c r="CY1343" s="36"/>
      <c r="CZ1343" s="36"/>
      <c r="DA1343" s="36"/>
      <c r="DB1343" s="36"/>
      <c r="DC1343" s="36"/>
      <c r="DD1343" s="36"/>
      <c r="DE1343" s="36"/>
      <c r="DF1343" s="36"/>
      <c r="DG1343" s="36"/>
      <c r="DH1343" s="36"/>
      <c r="DI1343" s="36"/>
      <c r="DJ1343" s="36"/>
      <c r="DK1343" s="36"/>
      <c r="DL1343" s="36"/>
      <c r="DM1343" s="36"/>
      <c r="DN1343" s="36"/>
      <c r="DO1343" s="36"/>
      <c r="DP1343" s="36"/>
      <c r="DQ1343" s="36"/>
      <c r="DR1343" s="36"/>
      <c r="DS1343" s="36"/>
      <c r="DT1343" s="36"/>
      <c r="DU1343" s="36"/>
      <c r="DV1343" s="36"/>
      <c r="DW1343" s="36"/>
      <c r="DX1343" s="36"/>
      <c r="DY1343" s="36"/>
      <c r="DZ1343" s="36"/>
      <c r="EA1343" s="36"/>
      <c r="EB1343" s="36"/>
      <c r="EC1343" s="36"/>
      <c r="ED1343" s="36"/>
      <c r="EE1343" s="36"/>
      <c r="EF1343" s="36"/>
      <c r="EG1343" s="36"/>
      <c r="EH1343" s="36"/>
      <c r="EI1343" s="36"/>
      <c r="EJ1343" s="36"/>
      <c r="EK1343" s="36"/>
      <c r="EL1343" s="36"/>
      <c r="EM1343" s="36"/>
      <c r="EN1343" s="36"/>
      <c r="EO1343" s="36"/>
      <c r="EP1343" s="36"/>
      <c r="EQ1343" s="36"/>
      <c r="ER1343" s="36"/>
      <c r="ES1343" s="36"/>
      <c r="ET1343" s="36"/>
      <c r="EU1343" s="36"/>
      <c r="EV1343" s="36"/>
      <c r="EW1343" s="36"/>
      <c r="EX1343" s="36"/>
      <c r="EY1343" s="36"/>
      <c r="EZ1343" s="36"/>
      <c r="FA1343" s="36"/>
      <c r="FB1343" s="36"/>
      <c r="FC1343" s="36"/>
      <c r="FD1343" s="36"/>
      <c r="FE1343" s="36"/>
      <c r="FF1343" s="36"/>
      <c r="FG1343" s="36"/>
      <c r="FH1343" s="36"/>
      <c r="FI1343" s="36"/>
      <c r="FJ1343" s="36"/>
      <c r="FK1343" s="36"/>
      <c r="FL1343" s="36"/>
      <c r="FM1343" s="36"/>
      <c r="FN1343" s="36"/>
      <c r="FO1343" s="36"/>
    </row>
    <row r="1344" spans="1:171" x14ac:dyDescent="0.15">
      <c r="A1344" s="101"/>
      <c r="B1344" s="3"/>
      <c r="C1344" s="5"/>
      <c r="D1344" s="4"/>
      <c r="E1344" s="5"/>
      <c r="F1344" s="21"/>
      <c r="G1344" s="6"/>
      <c r="H1344" s="5"/>
      <c r="I1344" s="5"/>
      <c r="J1344" s="5"/>
      <c r="K1344" s="5"/>
      <c r="L1344" s="22"/>
      <c r="M1344" s="8"/>
      <c r="N1344" s="5"/>
      <c r="O1344" s="5"/>
      <c r="P1344" s="23"/>
      <c r="Q1344" s="2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  <c r="ES1344" s="18"/>
      <c r="ET1344" s="18"/>
      <c r="EU1344" s="18"/>
      <c r="EV1344" s="18"/>
      <c r="EW1344" s="18"/>
      <c r="EX1344" s="18"/>
      <c r="EY1344" s="18"/>
      <c r="EZ1344" s="18"/>
      <c r="FA1344" s="18"/>
      <c r="FB1344" s="18"/>
      <c r="FC1344" s="18"/>
      <c r="FD1344" s="18"/>
      <c r="FE1344" s="18"/>
      <c r="FF1344" s="18"/>
      <c r="FG1344" s="18"/>
      <c r="FH1344" s="18"/>
      <c r="FI1344" s="18"/>
      <c r="FJ1344" s="18"/>
      <c r="FK1344" s="18"/>
      <c r="FL1344" s="18"/>
    </row>
    <row r="1345" spans="1:171" x14ac:dyDescent="0.15">
      <c r="A1345" s="101"/>
      <c r="B1345" s="3"/>
      <c r="C1345" s="5"/>
      <c r="D1345" s="4"/>
      <c r="E1345" s="5"/>
      <c r="F1345" s="21"/>
      <c r="G1345" s="6"/>
      <c r="H1345" s="5"/>
      <c r="I1345" s="5"/>
      <c r="J1345" s="5"/>
      <c r="K1345" s="5"/>
      <c r="L1345" s="22"/>
      <c r="M1345" s="8"/>
      <c r="N1345" s="5"/>
      <c r="O1345" s="5"/>
      <c r="P1345" s="23"/>
      <c r="Q1345" s="2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  <c r="ES1345" s="18"/>
      <c r="ET1345" s="18"/>
      <c r="EU1345" s="18"/>
      <c r="EV1345" s="18"/>
      <c r="EW1345" s="18"/>
      <c r="EX1345" s="18"/>
      <c r="EY1345" s="18"/>
      <c r="EZ1345" s="18"/>
      <c r="FA1345" s="18"/>
      <c r="FB1345" s="18"/>
      <c r="FC1345" s="18"/>
      <c r="FD1345" s="18"/>
      <c r="FE1345" s="18"/>
      <c r="FF1345" s="18"/>
      <c r="FG1345" s="18"/>
      <c r="FH1345" s="18"/>
      <c r="FI1345" s="18"/>
      <c r="FJ1345" s="18"/>
      <c r="FK1345" s="18"/>
      <c r="FL1345" s="18"/>
    </row>
    <row r="1346" spans="1:171" x14ac:dyDescent="0.15">
      <c r="A1346" s="101"/>
      <c r="B1346" s="3"/>
      <c r="C1346" s="5"/>
      <c r="D1346" s="4"/>
      <c r="E1346" s="5"/>
      <c r="F1346" s="21"/>
      <c r="G1346" s="6"/>
      <c r="H1346" s="5"/>
      <c r="I1346" s="5"/>
      <c r="J1346" s="5"/>
      <c r="K1346" s="5"/>
      <c r="L1346" s="22"/>
      <c r="M1346" s="8"/>
      <c r="N1346" s="5"/>
      <c r="O1346" s="5"/>
      <c r="P1346" s="23"/>
      <c r="Q1346" s="2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  <c r="ES1346" s="18"/>
      <c r="ET1346" s="18"/>
      <c r="EU1346" s="18"/>
      <c r="EV1346" s="18"/>
      <c r="EW1346" s="18"/>
      <c r="EX1346" s="18"/>
      <c r="EY1346" s="18"/>
      <c r="EZ1346" s="18"/>
      <c r="FA1346" s="18"/>
      <c r="FB1346" s="18"/>
      <c r="FC1346" s="18"/>
      <c r="FD1346" s="18"/>
      <c r="FE1346" s="18"/>
      <c r="FF1346" s="18"/>
      <c r="FG1346" s="18"/>
      <c r="FH1346" s="18"/>
      <c r="FI1346" s="18"/>
      <c r="FJ1346" s="18"/>
      <c r="FK1346" s="18"/>
      <c r="FL1346" s="18"/>
    </row>
    <row r="1347" spans="1:171" x14ac:dyDescent="0.15">
      <c r="A1347" s="101"/>
      <c r="B1347" s="3"/>
      <c r="C1347" s="5"/>
      <c r="D1347" s="4"/>
      <c r="E1347" s="5"/>
      <c r="F1347" s="21"/>
      <c r="G1347" s="6"/>
      <c r="H1347" s="5"/>
      <c r="I1347" s="5"/>
      <c r="J1347" s="5"/>
      <c r="K1347" s="5"/>
      <c r="L1347" s="22"/>
      <c r="M1347" s="8"/>
      <c r="N1347" s="5"/>
      <c r="O1347" s="5"/>
      <c r="P1347" s="23"/>
      <c r="Q1347" s="2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  <c r="ES1347" s="18"/>
      <c r="ET1347" s="18"/>
      <c r="EU1347" s="18"/>
      <c r="EV1347" s="18"/>
      <c r="EW1347" s="18"/>
      <c r="EX1347" s="18"/>
      <c r="EY1347" s="18"/>
      <c r="EZ1347" s="18"/>
      <c r="FA1347" s="18"/>
      <c r="FB1347" s="18"/>
      <c r="FC1347" s="18"/>
      <c r="FD1347" s="18"/>
      <c r="FE1347" s="18"/>
      <c r="FF1347" s="18"/>
      <c r="FG1347" s="18"/>
      <c r="FH1347" s="18"/>
      <c r="FI1347" s="18"/>
      <c r="FJ1347" s="18"/>
      <c r="FK1347" s="18"/>
      <c r="FL1347" s="18"/>
    </row>
    <row r="1348" spans="1:171" x14ac:dyDescent="0.15">
      <c r="A1348" s="101"/>
      <c r="B1348" s="3"/>
      <c r="C1348" s="5"/>
      <c r="D1348" s="4"/>
      <c r="E1348" s="5"/>
      <c r="F1348" s="21"/>
      <c r="G1348" s="6"/>
      <c r="H1348" s="5"/>
      <c r="I1348" s="5"/>
      <c r="J1348" s="5"/>
      <c r="K1348" s="5"/>
      <c r="L1348" s="22"/>
      <c r="M1348" s="8"/>
      <c r="N1348" s="5"/>
      <c r="O1348" s="5"/>
      <c r="P1348" s="23"/>
      <c r="Q1348" s="2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  <c r="ES1348" s="18"/>
      <c r="ET1348" s="18"/>
      <c r="EU1348" s="18"/>
      <c r="EV1348" s="18"/>
      <c r="EW1348" s="18"/>
      <c r="EX1348" s="18"/>
      <c r="EY1348" s="18"/>
      <c r="EZ1348" s="18"/>
      <c r="FA1348" s="18"/>
      <c r="FB1348" s="18"/>
      <c r="FC1348" s="18"/>
      <c r="FD1348" s="18"/>
      <c r="FE1348" s="18"/>
      <c r="FF1348" s="18"/>
      <c r="FG1348" s="18"/>
      <c r="FH1348" s="18"/>
      <c r="FI1348" s="18"/>
      <c r="FJ1348" s="18"/>
      <c r="FK1348" s="18"/>
      <c r="FL1348" s="18"/>
    </row>
    <row r="1349" spans="1:171" x14ac:dyDescent="0.15">
      <c r="A1349" s="101"/>
      <c r="B1349" s="3"/>
      <c r="C1349" s="5"/>
      <c r="D1349" s="4"/>
      <c r="E1349" s="5"/>
      <c r="F1349" s="21"/>
      <c r="G1349" s="6"/>
      <c r="H1349" s="5"/>
      <c r="I1349" s="5"/>
      <c r="J1349" s="5"/>
      <c r="K1349" s="5"/>
      <c r="L1349" s="22"/>
      <c r="M1349" s="8"/>
      <c r="N1349" s="5"/>
      <c r="O1349" s="5"/>
      <c r="P1349" s="23"/>
      <c r="Q1349" s="2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  <c r="ES1349" s="18"/>
      <c r="ET1349" s="18"/>
      <c r="EU1349" s="18"/>
      <c r="EV1349" s="18"/>
      <c r="EW1349" s="18"/>
      <c r="EX1349" s="18"/>
      <c r="EY1349" s="18"/>
      <c r="EZ1349" s="18"/>
      <c r="FA1349" s="18"/>
      <c r="FB1349" s="18"/>
      <c r="FC1349" s="18"/>
      <c r="FD1349" s="18"/>
      <c r="FE1349" s="18"/>
      <c r="FF1349" s="18"/>
      <c r="FG1349" s="18"/>
      <c r="FH1349" s="18"/>
      <c r="FI1349" s="18"/>
      <c r="FJ1349" s="18"/>
      <c r="FK1349" s="18"/>
      <c r="FL1349" s="18"/>
    </row>
    <row r="1350" spans="1:171" x14ac:dyDescent="0.15">
      <c r="A1350" s="101"/>
      <c r="B1350" s="3"/>
      <c r="C1350" s="5"/>
      <c r="D1350" s="4"/>
      <c r="E1350" s="5"/>
      <c r="F1350" s="21"/>
      <c r="G1350" s="6"/>
      <c r="H1350" s="5"/>
      <c r="I1350" s="5"/>
      <c r="J1350" s="5"/>
      <c r="K1350" s="5"/>
      <c r="L1350" s="22"/>
      <c r="M1350" s="8"/>
      <c r="N1350" s="5"/>
      <c r="O1350" s="5"/>
      <c r="P1350" s="23"/>
      <c r="Q1350" s="2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  <c r="ES1350" s="18"/>
      <c r="ET1350" s="18"/>
      <c r="EU1350" s="18"/>
      <c r="EV1350" s="18"/>
      <c r="EW1350" s="18"/>
      <c r="EX1350" s="18"/>
      <c r="EY1350" s="18"/>
      <c r="EZ1350" s="18"/>
      <c r="FA1350" s="18"/>
      <c r="FB1350" s="18"/>
      <c r="FC1350" s="18"/>
      <c r="FD1350" s="18"/>
      <c r="FE1350" s="18"/>
      <c r="FF1350" s="18"/>
      <c r="FG1350" s="18"/>
      <c r="FH1350" s="18"/>
      <c r="FI1350" s="18"/>
      <c r="FJ1350" s="18"/>
      <c r="FK1350" s="18"/>
      <c r="FL1350" s="18"/>
    </row>
    <row r="1351" spans="1:171" x14ac:dyDescent="0.15">
      <c r="A1351" s="101"/>
      <c r="B1351" s="3"/>
      <c r="C1351" s="5"/>
      <c r="D1351" s="4"/>
      <c r="E1351" s="5"/>
      <c r="F1351" s="21"/>
      <c r="G1351" s="6"/>
      <c r="H1351" s="5"/>
      <c r="I1351" s="5"/>
      <c r="J1351" s="5"/>
      <c r="K1351" s="5"/>
      <c r="L1351" s="22"/>
      <c r="M1351" s="8"/>
      <c r="N1351" s="5"/>
      <c r="O1351" s="5"/>
      <c r="P1351" s="23"/>
      <c r="Q1351" s="2"/>
      <c r="R1351" s="10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6"/>
      <c r="AG1351" s="36"/>
      <c r="AH1351" s="36"/>
      <c r="AI1351" s="36"/>
      <c r="AJ1351" s="36"/>
      <c r="AK1351" s="36"/>
      <c r="AL1351" s="36"/>
      <c r="AM1351" s="36"/>
      <c r="AN1351" s="36"/>
      <c r="AO1351" s="36"/>
      <c r="AP1351" s="36"/>
      <c r="AQ1351" s="36"/>
      <c r="AR1351" s="36"/>
      <c r="AS1351" s="36"/>
      <c r="AT1351" s="36"/>
      <c r="AU1351" s="36"/>
      <c r="AV1351" s="36"/>
      <c r="AW1351" s="36"/>
      <c r="AX1351" s="36"/>
      <c r="AY1351" s="36"/>
      <c r="AZ1351" s="36"/>
      <c r="BA1351" s="36"/>
      <c r="BB1351" s="36"/>
      <c r="BC1351" s="36"/>
      <c r="BD1351" s="36"/>
      <c r="BE1351" s="36"/>
      <c r="BF1351" s="36"/>
      <c r="BG1351" s="36"/>
      <c r="BH1351" s="36"/>
      <c r="BI1351" s="36"/>
      <c r="BJ1351" s="36"/>
      <c r="BK1351" s="36"/>
      <c r="BL1351" s="36"/>
      <c r="BM1351" s="36"/>
      <c r="BN1351" s="36"/>
      <c r="BO1351" s="36"/>
      <c r="BP1351" s="36"/>
      <c r="BQ1351" s="36"/>
      <c r="BR1351" s="36"/>
      <c r="BS1351" s="36"/>
      <c r="BT1351" s="36"/>
      <c r="BU1351" s="36"/>
      <c r="BV1351" s="36"/>
      <c r="BW1351" s="36"/>
      <c r="BX1351" s="36"/>
      <c r="BY1351" s="36"/>
      <c r="BZ1351" s="36"/>
      <c r="CA1351" s="36"/>
      <c r="CB1351" s="36"/>
      <c r="CC1351" s="36"/>
      <c r="CD1351" s="36"/>
      <c r="CE1351" s="36"/>
      <c r="CF1351" s="36"/>
      <c r="CG1351" s="36"/>
      <c r="CH1351" s="36"/>
      <c r="CI1351" s="36"/>
      <c r="CJ1351" s="36"/>
      <c r="CK1351" s="36"/>
      <c r="CL1351" s="36"/>
      <c r="CM1351" s="36"/>
      <c r="CN1351" s="36"/>
      <c r="CO1351" s="36"/>
      <c r="CP1351" s="36"/>
      <c r="CQ1351" s="36"/>
      <c r="CR1351" s="36"/>
      <c r="CS1351" s="36"/>
      <c r="CT1351" s="36"/>
      <c r="CU1351" s="36"/>
      <c r="CV1351" s="36"/>
      <c r="CW1351" s="36"/>
      <c r="CX1351" s="36"/>
      <c r="CY1351" s="36"/>
      <c r="CZ1351" s="36"/>
      <c r="DA1351" s="36"/>
      <c r="DB1351" s="36"/>
      <c r="DC1351" s="36"/>
      <c r="DD1351" s="36"/>
      <c r="DE1351" s="36"/>
      <c r="DF1351" s="36"/>
      <c r="DG1351" s="36"/>
      <c r="DH1351" s="36"/>
      <c r="DI1351" s="36"/>
      <c r="DJ1351" s="36"/>
      <c r="DK1351" s="36"/>
      <c r="DL1351" s="36"/>
      <c r="DM1351" s="36"/>
      <c r="DN1351" s="36"/>
      <c r="DO1351" s="36"/>
      <c r="DP1351" s="36"/>
      <c r="DQ1351" s="36"/>
      <c r="DR1351" s="36"/>
      <c r="DS1351" s="36"/>
      <c r="DT1351" s="36"/>
      <c r="DU1351" s="36"/>
      <c r="DV1351" s="36"/>
      <c r="DW1351" s="36"/>
      <c r="DX1351" s="36"/>
      <c r="DY1351" s="36"/>
      <c r="DZ1351" s="36"/>
      <c r="EA1351" s="36"/>
      <c r="EB1351" s="36"/>
      <c r="EC1351" s="36"/>
      <c r="ED1351" s="36"/>
      <c r="EE1351" s="36"/>
      <c r="EF1351" s="36"/>
      <c r="EG1351" s="36"/>
      <c r="EH1351" s="36"/>
      <c r="EI1351" s="36"/>
      <c r="EJ1351" s="36"/>
      <c r="EK1351" s="36"/>
      <c r="EL1351" s="36"/>
      <c r="EM1351" s="36"/>
      <c r="EN1351" s="36"/>
      <c r="EO1351" s="36"/>
      <c r="EP1351" s="36"/>
      <c r="EQ1351" s="36"/>
      <c r="ER1351" s="36"/>
      <c r="ES1351" s="36"/>
      <c r="ET1351" s="36"/>
      <c r="EU1351" s="36"/>
      <c r="EV1351" s="36"/>
      <c r="EW1351" s="36"/>
      <c r="EX1351" s="36"/>
      <c r="EY1351" s="36"/>
      <c r="EZ1351" s="36"/>
      <c r="FA1351" s="36"/>
      <c r="FB1351" s="36"/>
      <c r="FC1351" s="36"/>
      <c r="FD1351" s="36"/>
      <c r="FE1351" s="36"/>
      <c r="FF1351" s="36"/>
      <c r="FG1351" s="36"/>
      <c r="FH1351" s="36"/>
      <c r="FI1351" s="36"/>
      <c r="FJ1351" s="36"/>
      <c r="FK1351" s="36"/>
      <c r="FL1351" s="36"/>
      <c r="FM1351" s="36"/>
      <c r="FN1351" s="36"/>
      <c r="FO1351" s="36"/>
    </row>
    <row r="1352" spans="1:171" x14ac:dyDescent="0.15">
      <c r="A1352" s="101"/>
      <c r="B1352" s="3"/>
      <c r="C1352" s="5"/>
      <c r="D1352" s="4"/>
      <c r="E1352" s="5"/>
      <c r="F1352" s="21"/>
      <c r="G1352" s="6"/>
      <c r="H1352" s="5"/>
      <c r="I1352" s="5"/>
      <c r="J1352" s="5"/>
      <c r="K1352" s="5"/>
      <c r="L1352" s="22"/>
      <c r="M1352" s="8"/>
      <c r="N1352" s="5"/>
      <c r="O1352" s="5"/>
      <c r="P1352" s="23"/>
      <c r="Q1352" s="2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  <c r="ES1352" s="18"/>
      <c r="ET1352" s="18"/>
      <c r="EU1352" s="18"/>
      <c r="EV1352" s="18"/>
      <c r="EW1352" s="18"/>
      <c r="EX1352" s="18"/>
      <c r="EY1352" s="18"/>
      <c r="EZ1352" s="18"/>
      <c r="FA1352" s="18"/>
      <c r="FB1352" s="18"/>
      <c r="FC1352" s="18"/>
      <c r="FD1352" s="18"/>
      <c r="FE1352" s="18"/>
      <c r="FF1352" s="18"/>
      <c r="FG1352" s="18"/>
      <c r="FH1352" s="18"/>
      <c r="FI1352" s="18"/>
      <c r="FJ1352" s="18"/>
      <c r="FK1352" s="18"/>
      <c r="FL1352" s="18"/>
    </row>
    <row r="1353" spans="1:171" x14ac:dyDescent="0.15">
      <c r="A1353" s="101"/>
      <c r="B1353" s="3"/>
      <c r="C1353" s="5"/>
      <c r="D1353" s="4"/>
      <c r="E1353" s="5"/>
      <c r="F1353" s="21"/>
      <c r="G1353" s="6"/>
      <c r="H1353" s="5"/>
      <c r="I1353" s="5"/>
      <c r="J1353" s="5"/>
      <c r="K1353" s="5"/>
      <c r="L1353" s="22"/>
      <c r="M1353" s="8"/>
      <c r="N1353" s="5"/>
      <c r="O1353" s="5"/>
      <c r="P1353" s="23"/>
      <c r="Q1353" s="2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  <c r="ES1353" s="18"/>
      <c r="ET1353" s="18"/>
      <c r="EU1353" s="18"/>
      <c r="EV1353" s="18"/>
      <c r="EW1353" s="18"/>
      <c r="EX1353" s="18"/>
      <c r="EY1353" s="18"/>
      <c r="EZ1353" s="18"/>
      <c r="FA1353" s="18"/>
      <c r="FB1353" s="18"/>
      <c r="FC1353" s="18"/>
      <c r="FD1353" s="18"/>
      <c r="FE1353" s="18"/>
      <c r="FF1353" s="18"/>
      <c r="FG1353" s="18"/>
      <c r="FH1353" s="18"/>
      <c r="FI1353" s="18"/>
      <c r="FJ1353" s="18"/>
      <c r="FK1353" s="18"/>
      <c r="FL1353" s="18"/>
    </row>
    <row r="1354" spans="1:171" x14ac:dyDescent="0.15">
      <c r="A1354" s="101"/>
      <c r="B1354" s="3"/>
      <c r="C1354" s="5"/>
      <c r="D1354" s="4"/>
      <c r="E1354" s="5"/>
      <c r="F1354" s="21"/>
      <c r="G1354" s="6"/>
      <c r="H1354" s="5"/>
      <c r="I1354" s="5"/>
      <c r="J1354" s="5"/>
      <c r="K1354" s="5"/>
      <c r="L1354" s="22"/>
      <c r="M1354" s="8"/>
      <c r="N1354" s="5"/>
      <c r="O1354" s="5"/>
      <c r="P1354" s="23"/>
      <c r="Q1354" s="2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  <c r="ES1354" s="18"/>
      <c r="ET1354" s="18"/>
      <c r="EU1354" s="18"/>
      <c r="EV1354" s="18"/>
      <c r="EW1354" s="18"/>
      <c r="EX1354" s="18"/>
      <c r="EY1354" s="18"/>
      <c r="EZ1354" s="18"/>
      <c r="FA1354" s="18"/>
      <c r="FB1354" s="18"/>
      <c r="FC1354" s="18"/>
      <c r="FD1354" s="18"/>
      <c r="FE1354" s="18"/>
      <c r="FF1354" s="18"/>
      <c r="FG1354" s="18"/>
      <c r="FH1354" s="18"/>
      <c r="FI1354" s="18"/>
      <c r="FJ1354" s="18"/>
      <c r="FK1354" s="18"/>
      <c r="FL1354" s="18"/>
    </row>
    <row r="1355" spans="1:171" x14ac:dyDescent="0.15">
      <c r="A1355" s="101"/>
      <c r="B1355" s="3"/>
      <c r="C1355" s="5"/>
      <c r="D1355" s="4"/>
      <c r="E1355" s="5"/>
      <c r="F1355" s="21"/>
      <c r="G1355" s="6"/>
      <c r="H1355" s="5"/>
      <c r="I1355" s="5"/>
      <c r="J1355" s="5"/>
      <c r="K1355" s="5"/>
      <c r="L1355" s="22"/>
      <c r="M1355" s="8"/>
      <c r="N1355" s="5"/>
      <c r="O1355" s="5"/>
      <c r="P1355" s="23"/>
      <c r="Q1355" s="2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  <c r="ES1355" s="18"/>
      <c r="ET1355" s="18"/>
      <c r="EU1355" s="18"/>
      <c r="EV1355" s="18"/>
      <c r="EW1355" s="18"/>
      <c r="EX1355" s="18"/>
      <c r="EY1355" s="18"/>
      <c r="EZ1355" s="18"/>
      <c r="FA1355" s="18"/>
      <c r="FB1355" s="18"/>
      <c r="FC1355" s="18"/>
      <c r="FD1355" s="18"/>
      <c r="FE1355" s="18"/>
      <c r="FF1355" s="18"/>
      <c r="FG1355" s="18"/>
      <c r="FH1355" s="18"/>
      <c r="FI1355" s="18"/>
      <c r="FJ1355" s="18"/>
      <c r="FK1355" s="18"/>
      <c r="FL1355" s="18"/>
    </row>
    <row r="1356" spans="1:171" x14ac:dyDescent="0.15">
      <c r="A1356" s="101"/>
      <c r="B1356" s="3"/>
      <c r="C1356" s="5"/>
      <c r="D1356" s="4"/>
      <c r="E1356" s="5"/>
      <c r="F1356" s="21"/>
      <c r="G1356" s="6"/>
      <c r="H1356" s="5"/>
      <c r="I1356" s="5"/>
      <c r="J1356" s="5"/>
      <c r="K1356" s="5"/>
      <c r="L1356" s="22"/>
      <c r="M1356" s="8"/>
      <c r="N1356" s="5"/>
      <c r="O1356" s="5"/>
      <c r="P1356" s="23"/>
      <c r="Q1356" s="2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  <c r="ES1356" s="18"/>
      <c r="ET1356" s="18"/>
      <c r="EU1356" s="18"/>
      <c r="EV1356" s="18"/>
      <c r="EW1356" s="18"/>
      <c r="EX1356" s="18"/>
      <c r="EY1356" s="18"/>
      <c r="EZ1356" s="18"/>
      <c r="FA1356" s="18"/>
      <c r="FB1356" s="18"/>
      <c r="FC1356" s="18"/>
      <c r="FD1356" s="18"/>
      <c r="FE1356" s="18"/>
      <c r="FF1356" s="18"/>
      <c r="FG1356" s="18"/>
      <c r="FH1356" s="18"/>
      <c r="FI1356" s="18"/>
      <c r="FJ1356" s="18"/>
      <c r="FK1356" s="18"/>
      <c r="FL1356" s="18"/>
    </row>
    <row r="1357" spans="1:171" x14ac:dyDescent="0.15">
      <c r="A1357" s="101"/>
      <c r="B1357" s="3"/>
      <c r="C1357" s="5"/>
      <c r="D1357" s="4"/>
      <c r="E1357" s="5"/>
      <c r="F1357" s="21"/>
      <c r="G1357" s="6"/>
      <c r="H1357" s="5"/>
      <c r="I1357" s="5"/>
      <c r="J1357" s="5"/>
      <c r="K1357" s="5"/>
      <c r="L1357" s="22"/>
      <c r="M1357" s="8"/>
      <c r="N1357" s="5"/>
      <c r="O1357" s="5"/>
      <c r="P1357" s="23"/>
      <c r="Q1357" s="2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  <c r="ES1357" s="18"/>
      <c r="ET1357" s="18"/>
      <c r="EU1357" s="18"/>
      <c r="EV1357" s="18"/>
      <c r="EW1357" s="18"/>
      <c r="EX1357" s="18"/>
      <c r="EY1357" s="18"/>
      <c r="EZ1357" s="18"/>
      <c r="FA1357" s="18"/>
      <c r="FB1357" s="18"/>
      <c r="FC1357" s="18"/>
      <c r="FD1357" s="18"/>
      <c r="FE1357" s="18"/>
      <c r="FF1357" s="18"/>
      <c r="FG1357" s="18"/>
      <c r="FH1357" s="18"/>
      <c r="FI1357" s="18"/>
      <c r="FJ1357" s="18"/>
      <c r="FK1357" s="18"/>
      <c r="FL1357" s="18"/>
    </row>
    <row r="1358" spans="1:171" x14ac:dyDescent="0.15">
      <c r="A1358" s="101"/>
      <c r="B1358" s="3"/>
      <c r="C1358" s="5"/>
      <c r="D1358" s="4"/>
      <c r="E1358" s="5"/>
      <c r="F1358" s="21"/>
      <c r="G1358" s="6"/>
      <c r="H1358" s="5"/>
      <c r="I1358" s="5"/>
      <c r="J1358" s="5"/>
      <c r="K1358" s="5"/>
      <c r="L1358" s="22"/>
      <c r="M1358" s="8"/>
      <c r="N1358" s="5"/>
      <c r="O1358" s="5"/>
      <c r="P1358" s="23"/>
      <c r="Q1358" s="2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  <c r="ES1358" s="18"/>
      <c r="ET1358" s="18"/>
      <c r="EU1358" s="18"/>
      <c r="EV1358" s="18"/>
      <c r="EW1358" s="18"/>
      <c r="EX1358" s="18"/>
      <c r="EY1358" s="18"/>
      <c r="EZ1358" s="18"/>
      <c r="FA1358" s="18"/>
      <c r="FB1358" s="18"/>
      <c r="FC1358" s="18"/>
      <c r="FD1358" s="18"/>
      <c r="FE1358" s="18"/>
      <c r="FF1358" s="18"/>
      <c r="FG1358" s="18"/>
      <c r="FH1358" s="18"/>
      <c r="FI1358" s="18"/>
      <c r="FJ1358" s="18"/>
      <c r="FK1358" s="18"/>
      <c r="FL1358" s="18"/>
    </row>
    <row r="1359" spans="1:171" x14ac:dyDescent="0.15">
      <c r="A1359" s="101"/>
      <c r="B1359" s="3"/>
      <c r="C1359" s="5"/>
      <c r="D1359" s="4"/>
      <c r="E1359" s="5"/>
      <c r="F1359" s="21"/>
      <c r="G1359" s="6"/>
      <c r="H1359" s="5"/>
      <c r="I1359" s="5"/>
      <c r="J1359" s="5"/>
      <c r="K1359" s="5"/>
      <c r="L1359" s="22"/>
      <c r="M1359" s="8"/>
      <c r="N1359" s="5"/>
      <c r="O1359" s="5"/>
      <c r="P1359" s="23"/>
      <c r="Q1359" s="2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  <c r="ES1359" s="18"/>
      <c r="ET1359" s="18"/>
      <c r="EU1359" s="18"/>
      <c r="EV1359" s="18"/>
      <c r="EW1359" s="18"/>
      <c r="EX1359" s="18"/>
      <c r="EY1359" s="18"/>
      <c r="EZ1359" s="18"/>
      <c r="FA1359" s="18"/>
      <c r="FB1359" s="18"/>
      <c r="FC1359" s="18"/>
      <c r="FD1359" s="18"/>
      <c r="FE1359" s="18"/>
      <c r="FF1359" s="18"/>
      <c r="FG1359" s="18"/>
      <c r="FH1359" s="18"/>
      <c r="FI1359" s="18"/>
      <c r="FJ1359" s="18"/>
      <c r="FK1359" s="18"/>
      <c r="FL1359" s="18"/>
    </row>
    <row r="1360" spans="1:171" x14ac:dyDescent="0.15">
      <c r="A1360" s="101"/>
      <c r="B1360" s="3"/>
      <c r="C1360" s="5"/>
      <c r="D1360" s="4"/>
      <c r="E1360" s="5"/>
      <c r="F1360" s="21"/>
      <c r="G1360" s="6"/>
      <c r="H1360" s="5"/>
      <c r="I1360" s="5"/>
      <c r="J1360" s="5"/>
      <c r="K1360" s="5"/>
      <c r="L1360" s="22"/>
      <c r="M1360" s="8"/>
      <c r="N1360" s="5"/>
      <c r="O1360" s="5"/>
      <c r="P1360" s="23"/>
      <c r="Q1360" s="2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  <c r="ES1360" s="18"/>
      <c r="ET1360" s="18"/>
      <c r="EU1360" s="18"/>
      <c r="EV1360" s="18"/>
      <c r="EW1360" s="18"/>
      <c r="EX1360" s="18"/>
      <c r="EY1360" s="18"/>
      <c r="EZ1360" s="18"/>
      <c r="FA1360" s="18"/>
      <c r="FB1360" s="18"/>
      <c r="FC1360" s="18"/>
      <c r="FD1360" s="18"/>
      <c r="FE1360" s="18"/>
      <c r="FF1360" s="18"/>
      <c r="FG1360" s="18"/>
      <c r="FH1360" s="18"/>
      <c r="FI1360" s="18"/>
      <c r="FJ1360" s="18"/>
      <c r="FK1360" s="18"/>
      <c r="FL1360" s="18"/>
    </row>
    <row r="1361" spans="1:168" x14ac:dyDescent="0.15">
      <c r="A1361" s="101"/>
      <c r="B1361" s="3"/>
      <c r="C1361" s="5"/>
      <c r="D1361" s="4"/>
      <c r="E1361" s="5"/>
      <c r="F1361" s="21"/>
      <c r="G1361" s="6"/>
      <c r="H1361" s="5"/>
      <c r="I1361" s="5"/>
      <c r="J1361" s="5"/>
      <c r="K1361" s="5"/>
      <c r="L1361" s="22"/>
      <c r="M1361" s="8"/>
      <c r="N1361" s="5"/>
      <c r="O1361" s="5"/>
      <c r="P1361" s="23"/>
      <c r="Q1361" s="2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  <c r="ES1361" s="18"/>
      <c r="ET1361" s="18"/>
      <c r="EU1361" s="18"/>
      <c r="EV1361" s="18"/>
      <c r="EW1361" s="18"/>
      <c r="EX1361" s="18"/>
      <c r="EY1361" s="18"/>
      <c r="EZ1361" s="18"/>
      <c r="FA1361" s="18"/>
      <c r="FB1361" s="18"/>
      <c r="FC1361" s="18"/>
      <c r="FD1361" s="18"/>
      <c r="FE1361" s="18"/>
      <c r="FF1361" s="18"/>
      <c r="FG1361" s="18"/>
      <c r="FH1361" s="18"/>
      <c r="FI1361" s="18"/>
      <c r="FJ1361" s="18"/>
      <c r="FK1361" s="18"/>
      <c r="FL1361" s="18"/>
    </row>
    <row r="1362" spans="1:168" x14ac:dyDescent="0.15">
      <c r="A1362" s="101"/>
      <c r="B1362" s="3"/>
      <c r="C1362" s="5"/>
      <c r="D1362" s="4"/>
      <c r="E1362" s="5"/>
      <c r="F1362" s="21"/>
      <c r="G1362" s="6"/>
      <c r="H1362" s="5"/>
      <c r="I1362" s="5"/>
      <c r="J1362" s="5"/>
      <c r="K1362" s="5"/>
      <c r="L1362" s="22"/>
      <c r="M1362" s="8"/>
      <c r="N1362" s="5"/>
      <c r="O1362" s="5"/>
      <c r="P1362" s="23"/>
      <c r="Q1362" s="2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  <c r="ES1362" s="18"/>
      <c r="ET1362" s="18"/>
      <c r="EU1362" s="18"/>
      <c r="EV1362" s="18"/>
      <c r="EW1362" s="18"/>
      <c r="EX1362" s="18"/>
      <c r="EY1362" s="18"/>
      <c r="EZ1362" s="18"/>
      <c r="FA1362" s="18"/>
      <c r="FB1362" s="18"/>
      <c r="FC1362" s="18"/>
      <c r="FD1362" s="18"/>
      <c r="FE1362" s="18"/>
      <c r="FF1362" s="18"/>
      <c r="FG1362" s="18"/>
      <c r="FH1362" s="18"/>
      <c r="FI1362" s="18"/>
      <c r="FJ1362" s="18"/>
      <c r="FK1362" s="18"/>
      <c r="FL1362" s="18"/>
    </row>
    <row r="1363" spans="1:168" x14ac:dyDescent="0.15">
      <c r="A1363" s="101"/>
      <c r="B1363" s="3"/>
      <c r="C1363" s="5"/>
      <c r="D1363" s="4"/>
      <c r="E1363" s="5"/>
      <c r="F1363" s="21"/>
      <c r="G1363" s="6"/>
      <c r="H1363" s="5"/>
      <c r="I1363" s="5"/>
      <c r="J1363" s="5"/>
      <c r="K1363" s="5"/>
      <c r="L1363" s="22"/>
      <c r="M1363" s="8"/>
      <c r="N1363" s="5"/>
      <c r="O1363" s="5"/>
      <c r="P1363" s="23"/>
      <c r="Q1363" s="2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  <c r="EW1363" s="18"/>
      <c r="EX1363" s="18"/>
      <c r="EY1363" s="18"/>
      <c r="EZ1363" s="18"/>
      <c r="FA1363" s="18"/>
      <c r="FB1363" s="18"/>
      <c r="FC1363" s="18"/>
      <c r="FD1363" s="18"/>
      <c r="FE1363" s="18"/>
      <c r="FF1363" s="18"/>
      <c r="FG1363" s="18"/>
      <c r="FH1363" s="18"/>
      <c r="FI1363" s="18"/>
      <c r="FJ1363" s="18"/>
      <c r="FK1363" s="18"/>
      <c r="FL1363" s="18"/>
    </row>
    <row r="1364" spans="1:168" x14ac:dyDescent="0.15">
      <c r="A1364" s="101"/>
      <c r="B1364" s="3"/>
      <c r="C1364" s="5"/>
      <c r="D1364" s="4"/>
      <c r="E1364" s="5"/>
      <c r="F1364" s="21"/>
      <c r="G1364" s="6"/>
      <c r="H1364" s="5"/>
      <c r="I1364" s="5"/>
      <c r="J1364" s="5"/>
      <c r="K1364" s="5"/>
      <c r="L1364" s="22"/>
      <c r="M1364" s="8"/>
      <c r="N1364" s="5"/>
      <c r="O1364" s="5"/>
      <c r="P1364" s="23"/>
      <c r="Q1364" s="2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  <c r="EW1364" s="18"/>
      <c r="EX1364" s="18"/>
      <c r="EY1364" s="18"/>
      <c r="EZ1364" s="18"/>
      <c r="FA1364" s="18"/>
      <c r="FB1364" s="18"/>
      <c r="FC1364" s="18"/>
      <c r="FD1364" s="18"/>
      <c r="FE1364" s="18"/>
      <c r="FF1364" s="18"/>
      <c r="FG1364" s="18"/>
      <c r="FH1364" s="18"/>
      <c r="FI1364" s="18"/>
      <c r="FJ1364" s="18"/>
      <c r="FK1364" s="18"/>
      <c r="FL1364" s="18"/>
    </row>
    <row r="1365" spans="1:168" x14ac:dyDescent="0.15">
      <c r="A1365" s="101"/>
      <c r="B1365" s="3"/>
      <c r="C1365" s="5"/>
      <c r="D1365" s="4"/>
      <c r="E1365" s="5"/>
      <c r="F1365" s="21"/>
      <c r="G1365" s="6"/>
      <c r="H1365" s="5"/>
      <c r="I1365" s="5"/>
      <c r="J1365" s="5"/>
      <c r="K1365" s="5"/>
      <c r="L1365" s="22"/>
      <c r="M1365" s="8"/>
      <c r="N1365" s="5"/>
      <c r="O1365" s="5"/>
      <c r="P1365" s="23"/>
      <c r="Q1365" s="2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  <c r="EW1365" s="18"/>
      <c r="EX1365" s="18"/>
      <c r="EY1365" s="18"/>
      <c r="EZ1365" s="18"/>
      <c r="FA1365" s="18"/>
      <c r="FB1365" s="18"/>
      <c r="FC1365" s="18"/>
      <c r="FD1365" s="18"/>
      <c r="FE1365" s="18"/>
      <c r="FF1365" s="18"/>
      <c r="FG1365" s="18"/>
      <c r="FH1365" s="18"/>
      <c r="FI1365" s="18"/>
      <c r="FJ1365" s="18"/>
      <c r="FK1365" s="18"/>
      <c r="FL1365" s="18"/>
    </row>
    <row r="1366" spans="1:168" x14ac:dyDescent="0.15">
      <c r="A1366" s="101"/>
      <c r="B1366" s="3"/>
      <c r="C1366" s="5"/>
      <c r="D1366" s="4"/>
      <c r="E1366" s="5"/>
      <c r="F1366" s="21"/>
      <c r="G1366" s="6"/>
      <c r="H1366" s="5"/>
      <c r="I1366" s="5"/>
      <c r="J1366" s="5"/>
      <c r="K1366" s="5"/>
      <c r="L1366" s="22"/>
      <c r="M1366" s="8"/>
      <c r="N1366" s="5"/>
      <c r="O1366" s="5"/>
      <c r="P1366" s="23"/>
      <c r="Q1366" s="2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  <c r="EW1366" s="18"/>
      <c r="EX1366" s="18"/>
      <c r="EY1366" s="18"/>
      <c r="EZ1366" s="18"/>
      <c r="FA1366" s="18"/>
      <c r="FB1366" s="18"/>
      <c r="FC1366" s="18"/>
      <c r="FD1366" s="18"/>
      <c r="FE1366" s="18"/>
      <c r="FF1366" s="18"/>
      <c r="FG1366" s="18"/>
      <c r="FH1366" s="18"/>
      <c r="FI1366" s="18"/>
      <c r="FJ1366" s="18"/>
      <c r="FK1366" s="18"/>
      <c r="FL1366" s="18"/>
    </row>
    <row r="1367" spans="1:168" x14ac:dyDescent="0.15">
      <c r="A1367" s="101"/>
      <c r="B1367" s="3"/>
      <c r="C1367" s="5"/>
      <c r="D1367" s="4"/>
      <c r="E1367" s="5"/>
      <c r="F1367" s="21"/>
      <c r="G1367" s="6"/>
      <c r="H1367" s="5"/>
      <c r="I1367" s="5"/>
      <c r="J1367" s="5"/>
      <c r="K1367" s="5"/>
      <c r="L1367" s="22"/>
      <c r="M1367" s="8"/>
      <c r="N1367" s="5"/>
      <c r="O1367" s="5"/>
      <c r="P1367" s="23"/>
      <c r="Q1367" s="2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  <c r="EW1367" s="18"/>
      <c r="EX1367" s="18"/>
      <c r="EY1367" s="18"/>
      <c r="EZ1367" s="18"/>
      <c r="FA1367" s="18"/>
      <c r="FB1367" s="18"/>
      <c r="FC1367" s="18"/>
      <c r="FD1367" s="18"/>
      <c r="FE1367" s="18"/>
      <c r="FF1367" s="18"/>
      <c r="FG1367" s="18"/>
      <c r="FH1367" s="18"/>
      <c r="FI1367" s="18"/>
      <c r="FJ1367" s="18"/>
      <c r="FK1367" s="18"/>
      <c r="FL1367" s="18"/>
    </row>
    <row r="1368" spans="1:168" x14ac:dyDescent="0.15">
      <c r="A1368" s="101"/>
      <c r="B1368" s="3"/>
      <c r="C1368" s="5"/>
      <c r="D1368" s="4"/>
      <c r="E1368" s="5"/>
      <c r="F1368" s="21"/>
      <c r="G1368" s="6"/>
      <c r="H1368" s="5"/>
      <c r="I1368" s="5"/>
      <c r="J1368" s="5"/>
      <c r="K1368" s="5"/>
      <c r="L1368" s="22"/>
      <c r="M1368" s="8"/>
      <c r="N1368" s="5"/>
      <c r="O1368" s="5"/>
      <c r="P1368" s="23"/>
      <c r="Q1368" s="2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  <c r="EW1368" s="18"/>
      <c r="EX1368" s="18"/>
      <c r="EY1368" s="18"/>
      <c r="EZ1368" s="18"/>
      <c r="FA1368" s="18"/>
      <c r="FB1368" s="18"/>
      <c r="FC1368" s="18"/>
      <c r="FD1368" s="18"/>
      <c r="FE1368" s="18"/>
      <c r="FF1368" s="18"/>
      <c r="FG1368" s="18"/>
      <c r="FH1368" s="18"/>
      <c r="FI1368" s="18"/>
      <c r="FJ1368" s="18"/>
      <c r="FK1368" s="18"/>
      <c r="FL1368" s="18"/>
    </row>
    <row r="1369" spans="1:168" x14ac:dyDescent="0.15">
      <c r="A1369" s="101"/>
      <c r="B1369" s="3"/>
      <c r="C1369" s="5"/>
      <c r="D1369" s="4"/>
      <c r="E1369" s="5"/>
      <c r="F1369" s="21"/>
      <c r="G1369" s="6"/>
      <c r="H1369" s="5"/>
      <c r="I1369" s="5"/>
      <c r="J1369" s="5"/>
      <c r="K1369" s="5"/>
      <c r="L1369" s="22"/>
      <c r="M1369" s="8"/>
      <c r="N1369" s="5"/>
      <c r="O1369" s="5"/>
      <c r="P1369" s="23"/>
      <c r="Q1369" s="2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  <c r="EW1369" s="18"/>
      <c r="EX1369" s="18"/>
      <c r="EY1369" s="18"/>
      <c r="EZ1369" s="18"/>
      <c r="FA1369" s="18"/>
      <c r="FB1369" s="18"/>
      <c r="FC1369" s="18"/>
      <c r="FD1369" s="18"/>
      <c r="FE1369" s="18"/>
      <c r="FF1369" s="18"/>
      <c r="FG1369" s="18"/>
      <c r="FH1369" s="18"/>
      <c r="FI1369" s="18"/>
      <c r="FJ1369" s="18"/>
      <c r="FK1369" s="18"/>
      <c r="FL1369" s="18"/>
    </row>
    <row r="1370" spans="1:168" x14ac:dyDescent="0.15">
      <c r="A1370" s="101"/>
      <c r="B1370" s="3"/>
      <c r="C1370" s="5"/>
      <c r="D1370" s="4"/>
      <c r="E1370" s="5"/>
      <c r="F1370" s="21"/>
      <c r="G1370" s="6"/>
      <c r="H1370" s="5"/>
      <c r="I1370" s="5"/>
      <c r="J1370" s="5"/>
      <c r="K1370" s="5"/>
      <c r="L1370" s="22"/>
      <c r="M1370" s="8"/>
      <c r="N1370" s="5"/>
      <c r="O1370" s="5"/>
      <c r="P1370" s="23"/>
      <c r="Q1370" s="2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  <c r="EW1370" s="18"/>
      <c r="EX1370" s="18"/>
      <c r="EY1370" s="18"/>
      <c r="EZ1370" s="18"/>
      <c r="FA1370" s="18"/>
      <c r="FB1370" s="18"/>
      <c r="FC1370" s="18"/>
      <c r="FD1370" s="18"/>
      <c r="FE1370" s="18"/>
      <c r="FF1370" s="18"/>
      <c r="FG1370" s="18"/>
      <c r="FH1370" s="18"/>
      <c r="FI1370" s="18"/>
      <c r="FJ1370" s="18"/>
      <c r="FK1370" s="18"/>
      <c r="FL1370" s="18"/>
    </row>
    <row r="1371" spans="1:168" x14ac:dyDescent="0.15">
      <c r="A1371" s="101"/>
      <c r="B1371" s="3"/>
      <c r="C1371" s="5"/>
      <c r="D1371" s="4"/>
      <c r="E1371" s="5"/>
      <c r="F1371" s="21"/>
      <c r="G1371" s="6"/>
      <c r="H1371" s="5"/>
      <c r="I1371" s="5"/>
      <c r="J1371" s="5"/>
      <c r="K1371" s="5"/>
      <c r="L1371" s="22"/>
      <c r="M1371" s="8"/>
      <c r="N1371" s="5"/>
      <c r="O1371" s="5"/>
      <c r="P1371" s="23"/>
      <c r="Q1371" s="2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  <c r="EW1371" s="18"/>
      <c r="EX1371" s="18"/>
      <c r="EY1371" s="18"/>
      <c r="EZ1371" s="18"/>
      <c r="FA1371" s="18"/>
      <c r="FB1371" s="18"/>
      <c r="FC1371" s="18"/>
      <c r="FD1371" s="18"/>
      <c r="FE1371" s="18"/>
      <c r="FF1371" s="18"/>
      <c r="FG1371" s="18"/>
      <c r="FH1371" s="18"/>
      <c r="FI1371" s="18"/>
      <c r="FJ1371" s="18"/>
      <c r="FK1371" s="18"/>
      <c r="FL1371" s="18"/>
    </row>
    <row r="1372" spans="1:168" x14ac:dyDescent="0.15">
      <c r="A1372" s="101"/>
      <c r="B1372" s="3"/>
      <c r="C1372" s="5"/>
      <c r="D1372" s="4"/>
      <c r="E1372" s="5"/>
      <c r="F1372" s="21"/>
      <c r="G1372" s="6"/>
      <c r="H1372" s="5"/>
      <c r="I1372" s="5"/>
      <c r="J1372" s="5"/>
      <c r="K1372" s="5"/>
      <c r="L1372" s="22"/>
      <c r="M1372" s="8"/>
      <c r="N1372" s="5"/>
      <c r="O1372" s="5"/>
      <c r="P1372" s="23"/>
      <c r="Q1372" s="2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  <c r="EW1372" s="18"/>
      <c r="EX1372" s="18"/>
      <c r="EY1372" s="18"/>
      <c r="EZ1372" s="18"/>
      <c r="FA1372" s="18"/>
      <c r="FB1372" s="18"/>
      <c r="FC1372" s="18"/>
      <c r="FD1372" s="18"/>
      <c r="FE1372" s="18"/>
      <c r="FF1372" s="18"/>
      <c r="FG1372" s="18"/>
      <c r="FH1372" s="18"/>
      <c r="FI1372" s="18"/>
      <c r="FJ1372" s="18"/>
      <c r="FK1372" s="18"/>
      <c r="FL1372" s="18"/>
    </row>
    <row r="1373" spans="1:168" x14ac:dyDescent="0.15">
      <c r="A1373" s="101"/>
      <c r="B1373" s="3"/>
      <c r="C1373" s="5"/>
      <c r="D1373" s="4"/>
      <c r="E1373" s="5"/>
      <c r="F1373" s="21"/>
      <c r="G1373" s="6"/>
      <c r="H1373" s="5"/>
      <c r="I1373" s="5"/>
      <c r="J1373" s="5"/>
      <c r="K1373" s="5"/>
      <c r="L1373" s="22"/>
      <c r="M1373" s="8"/>
      <c r="N1373" s="5"/>
      <c r="O1373" s="5"/>
      <c r="P1373" s="23"/>
      <c r="Q1373" s="2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  <c r="ES1373" s="18"/>
      <c r="ET1373" s="18"/>
      <c r="EU1373" s="18"/>
      <c r="EV1373" s="18"/>
      <c r="EW1373" s="18"/>
      <c r="EX1373" s="18"/>
      <c r="EY1373" s="18"/>
      <c r="EZ1373" s="18"/>
      <c r="FA1373" s="18"/>
      <c r="FB1373" s="18"/>
      <c r="FC1373" s="18"/>
      <c r="FD1373" s="18"/>
      <c r="FE1373" s="18"/>
      <c r="FF1373" s="18"/>
      <c r="FG1373" s="18"/>
      <c r="FH1373" s="18"/>
      <c r="FI1373" s="18"/>
      <c r="FJ1373" s="18"/>
      <c r="FK1373" s="18"/>
      <c r="FL1373" s="18"/>
    </row>
    <row r="1374" spans="1:168" x14ac:dyDescent="0.15">
      <c r="A1374" s="101"/>
      <c r="B1374" s="3"/>
      <c r="C1374" s="5"/>
      <c r="D1374" s="4"/>
      <c r="E1374" s="5"/>
      <c r="F1374" s="21"/>
      <c r="G1374" s="6"/>
      <c r="H1374" s="5"/>
      <c r="I1374" s="5"/>
      <c r="J1374" s="5"/>
      <c r="K1374" s="5"/>
      <c r="L1374" s="22"/>
      <c r="M1374" s="8"/>
      <c r="N1374" s="5"/>
      <c r="O1374" s="5"/>
      <c r="P1374" s="23"/>
      <c r="Q1374" s="2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  <c r="ES1374" s="18"/>
      <c r="ET1374" s="18"/>
      <c r="EU1374" s="18"/>
      <c r="EV1374" s="18"/>
      <c r="EW1374" s="18"/>
      <c r="EX1374" s="18"/>
      <c r="EY1374" s="18"/>
      <c r="EZ1374" s="18"/>
      <c r="FA1374" s="18"/>
      <c r="FB1374" s="18"/>
      <c r="FC1374" s="18"/>
      <c r="FD1374" s="18"/>
      <c r="FE1374" s="18"/>
      <c r="FF1374" s="18"/>
      <c r="FG1374" s="18"/>
      <c r="FH1374" s="18"/>
      <c r="FI1374" s="18"/>
      <c r="FJ1374" s="18"/>
      <c r="FK1374" s="18"/>
      <c r="FL1374" s="18"/>
    </row>
    <row r="1375" spans="1:168" x14ac:dyDescent="0.15">
      <c r="A1375" s="101"/>
      <c r="B1375" s="3"/>
      <c r="C1375" s="5"/>
      <c r="D1375" s="4"/>
      <c r="E1375" s="5"/>
      <c r="F1375" s="21"/>
      <c r="G1375" s="6"/>
      <c r="H1375" s="5"/>
      <c r="I1375" s="5"/>
      <c r="J1375" s="5"/>
      <c r="K1375" s="5"/>
      <c r="L1375" s="22"/>
      <c r="M1375" s="8"/>
      <c r="N1375" s="5"/>
      <c r="O1375" s="5"/>
      <c r="P1375" s="23"/>
      <c r="Q1375" s="2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  <c r="ES1375" s="18"/>
      <c r="ET1375" s="18"/>
      <c r="EU1375" s="18"/>
      <c r="EV1375" s="18"/>
      <c r="EW1375" s="18"/>
      <c r="EX1375" s="18"/>
      <c r="EY1375" s="18"/>
      <c r="EZ1375" s="18"/>
      <c r="FA1375" s="18"/>
      <c r="FB1375" s="18"/>
      <c r="FC1375" s="18"/>
      <c r="FD1375" s="18"/>
      <c r="FE1375" s="18"/>
      <c r="FF1375" s="18"/>
      <c r="FG1375" s="18"/>
      <c r="FH1375" s="18"/>
      <c r="FI1375" s="18"/>
      <c r="FJ1375" s="18"/>
      <c r="FK1375" s="18"/>
      <c r="FL1375" s="18"/>
    </row>
    <row r="1376" spans="1:168" x14ac:dyDescent="0.15">
      <c r="A1376" s="101"/>
      <c r="B1376" s="3"/>
      <c r="C1376" s="5"/>
      <c r="D1376" s="4"/>
      <c r="E1376" s="5"/>
      <c r="F1376" s="21"/>
      <c r="G1376" s="6"/>
      <c r="H1376" s="5"/>
      <c r="I1376" s="5"/>
      <c r="J1376" s="5"/>
      <c r="K1376" s="5"/>
      <c r="L1376" s="22"/>
      <c r="M1376" s="8"/>
      <c r="N1376" s="5"/>
      <c r="O1376" s="5"/>
      <c r="P1376" s="23"/>
      <c r="Q1376" s="2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  <c r="ES1376" s="18"/>
      <c r="ET1376" s="18"/>
      <c r="EU1376" s="18"/>
      <c r="EV1376" s="18"/>
      <c r="EW1376" s="18"/>
      <c r="EX1376" s="18"/>
      <c r="EY1376" s="18"/>
      <c r="EZ1376" s="18"/>
      <c r="FA1376" s="18"/>
      <c r="FB1376" s="18"/>
      <c r="FC1376" s="18"/>
      <c r="FD1376" s="18"/>
      <c r="FE1376" s="18"/>
      <c r="FF1376" s="18"/>
      <c r="FG1376" s="18"/>
      <c r="FH1376" s="18"/>
      <c r="FI1376" s="18"/>
      <c r="FJ1376" s="18"/>
      <c r="FK1376" s="18"/>
      <c r="FL1376" s="18"/>
    </row>
    <row r="1377" spans="1:171" x14ac:dyDescent="0.15">
      <c r="A1377" s="101"/>
      <c r="B1377" s="3"/>
      <c r="C1377" s="5"/>
      <c r="D1377" s="4"/>
      <c r="E1377" s="5"/>
      <c r="F1377" s="21"/>
      <c r="G1377" s="6"/>
      <c r="H1377" s="5"/>
      <c r="I1377" s="5"/>
      <c r="J1377" s="5"/>
      <c r="K1377" s="5"/>
      <c r="L1377" s="22"/>
      <c r="M1377" s="8"/>
      <c r="N1377" s="5"/>
      <c r="O1377" s="5"/>
      <c r="P1377" s="23"/>
      <c r="Q1377" s="2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  <c r="ES1377" s="18"/>
      <c r="ET1377" s="18"/>
      <c r="EU1377" s="18"/>
      <c r="EV1377" s="18"/>
      <c r="EW1377" s="18"/>
      <c r="EX1377" s="18"/>
      <c r="EY1377" s="18"/>
      <c r="EZ1377" s="18"/>
      <c r="FA1377" s="18"/>
      <c r="FB1377" s="18"/>
      <c r="FC1377" s="18"/>
      <c r="FD1377" s="18"/>
      <c r="FE1377" s="18"/>
      <c r="FF1377" s="18"/>
      <c r="FG1377" s="18"/>
      <c r="FH1377" s="18"/>
      <c r="FI1377" s="18"/>
      <c r="FJ1377" s="18"/>
      <c r="FK1377" s="18"/>
      <c r="FL1377" s="18"/>
    </row>
    <row r="1378" spans="1:171" x14ac:dyDescent="0.15">
      <c r="A1378" s="101"/>
      <c r="B1378" s="3"/>
      <c r="C1378" s="5"/>
      <c r="D1378" s="4"/>
      <c r="E1378" s="5"/>
      <c r="F1378" s="21"/>
      <c r="G1378" s="6"/>
      <c r="H1378" s="5"/>
      <c r="I1378" s="5"/>
      <c r="J1378" s="5"/>
      <c r="K1378" s="5"/>
      <c r="L1378" s="22"/>
      <c r="M1378" s="8"/>
      <c r="N1378" s="5"/>
      <c r="O1378" s="5"/>
      <c r="P1378" s="23"/>
      <c r="Q1378" s="2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  <c r="ES1378" s="18"/>
      <c r="ET1378" s="18"/>
      <c r="EU1378" s="18"/>
      <c r="EV1378" s="18"/>
      <c r="EW1378" s="18"/>
      <c r="EX1378" s="18"/>
      <c r="EY1378" s="18"/>
      <c r="EZ1378" s="18"/>
      <c r="FA1378" s="18"/>
      <c r="FB1378" s="18"/>
      <c r="FC1378" s="18"/>
      <c r="FD1378" s="18"/>
      <c r="FE1378" s="18"/>
      <c r="FF1378" s="18"/>
      <c r="FG1378" s="18"/>
      <c r="FH1378" s="18"/>
      <c r="FI1378" s="18"/>
      <c r="FJ1378" s="18"/>
      <c r="FK1378" s="18"/>
      <c r="FL1378" s="18"/>
    </row>
    <row r="1379" spans="1:171" x14ac:dyDescent="0.15">
      <c r="A1379" s="101"/>
      <c r="B1379" s="3"/>
      <c r="C1379" s="5"/>
      <c r="D1379" s="4"/>
      <c r="E1379" s="5"/>
      <c r="F1379" s="21"/>
      <c r="G1379" s="6"/>
      <c r="H1379" s="5"/>
      <c r="I1379" s="5"/>
      <c r="J1379" s="5"/>
      <c r="K1379" s="5"/>
      <c r="L1379" s="22"/>
      <c r="M1379" s="8"/>
      <c r="N1379" s="5"/>
      <c r="O1379" s="5"/>
      <c r="P1379" s="23"/>
      <c r="Q1379" s="2"/>
      <c r="R1379" s="10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6"/>
      <c r="AG1379" s="36"/>
      <c r="AH1379" s="36"/>
      <c r="AI1379" s="36"/>
      <c r="AJ1379" s="36"/>
      <c r="AK1379" s="36"/>
      <c r="AL1379" s="36"/>
      <c r="AM1379" s="36"/>
      <c r="AN1379" s="36"/>
      <c r="AO1379" s="36"/>
      <c r="AP1379" s="36"/>
      <c r="AQ1379" s="36"/>
      <c r="AR1379" s="36"/>
      <c r="AS1379" s="36"/>
      <c r="AT1379" s="36"/>
      <c r="AU1379" s="36"/>
      <c r="AV1379" s="36"/>
      <c r="AW1379" s="36"/>
      <c r="AX1379" s="36"/>
      <c r="AY1379" s="36"/>
      <c r="AZ1379" s="36"/>
      <c r="BA1379" s="36"/>
      <c r="BB1379" s="36"/>
      <c r="BC1379" s="36"/>
      <c r="BD1379" s="36"/>
      <c r="BE1379" s="36"/>
      <c r="BF1379" s="36"/>
      <c r="BG1379" s="36"/>
      <c r="BH1379" s="36"/>
      <c r="BI1379" s="36"/>
      <c r="BJ1379" s="36"/>
      <c r="BK1379" s="36"/>
      <c r="BL1379" s="36"/>
      <c r="BM1379" s="36"/>
      <c r="BN1379" s="36"/>
      <c r="BO1379" s="36"/>
      <c r="BP1379" s="36"/>
      <c r="BQ1379" s="36"/>
      <c r="BR1379" s="36"/>
      <c r="BS1379" s="36"/>
      <c r="BT1379" s="36"/>
      <c r="BU1379" s="36"/>
      <c r="BV1379" s="36"/>
      <c r="BW1379" s="36"/>
      <c r="BX1379" s="36"/>
      <c r="BY1379" s="36"/>
      <c r="BZ1379" s="36"/>
      <c r="CA1379" s="36"/>
      <c r="CB1379" s="36"/>
      <c r="CC1379" s="36"/>
      <c r="CD1379" s="36"/>
      <c r="CE1379" s="36"/>
      <c r="CF1379" s="36"/>
      <c r="CG1379" s="36"/>
      <c r="CH1379" s="36"/>
      <c r="CI1379" s="36"/>
      <c r="CJ1379" s="36"/>
      <c r="CK1379" s="36"/>
      <c r="CL1379" s="36"/>
      <c r="CM1379" s="36"/>
      <c r="CN1379" s="36"/>
      <c r="CO1379" s="36"/>
      <c r="CP1379" s="36"/>
      <c r="CQ1379" s="36"/>
      <c r="CR1379" s="36"/>
      <c r="CS1379" s="36"/>
      <c r="CT1379" s="36"/>
      <c r="CU1379" s="36"/>
      <c r="CV1379" s="36"/>
      <c r="CW1379" s="36"/>
      <c r="CX1379" s="36"/>
      <c r="CY1379" s="36"/>
      <c r="CZ1379" s="36"/>
      <c r="DA1379" s="36"/>
      <c r="DB1379" s="36"/>
      <c r="DC1379" s="36"/>
      <c r="DD1379" s="36"/>
      <c r="DE1379" s="36"/>
      <c r="DF1379" s="36"/>
      <c r="DG1379" s="36"/>
      <c r="DH1379" s="36"/>
      <c r="DI1379" s="36"/>
      <c r="DJ1379" s="36"/>
      <c r="DK1379" s="36"/>
      <c r="DL1379" s="36"/>
      <c r="DM1379" s="36"/>
      <c r="DN1379" s="36"/>
      <c r="DO1379" s="36"/>
      <c r="DP1379" s="36"/>
      <c r="DQ1379" s="36"/>
      <c r="DR1379" s="36"/>
      <c r="DS1379" s="36"/>
      <c r="DT1379" s="36"/>
      <c r="DU1379" s="36"/>
      <c r="DV1379" s="36"/>
      <c r="DW1379" s="36"/>
      <c r="DX1379" s="36"/>
      <c r="DY1379" s="36"/>
      <c r="DZ1379" s="36"/>
      <c r="EA1379" s="36"/>
      <c r="EB1379" s="36"/>
      <c r="EC1379" s="36"/>
      <c r="ED1379" s="36"/>
      <c r="EE1379" s="36"/>
      <c r="EF1379" s="36"/>
      <c r="EG1379" s="36"/>
      <c r="EH1379" s="36"/>
      <c r="EI1379" s="36"/>
      <c r="EJ1379" s="36"/>
      <c r="EK1379" s="36"/>
      <c r="EL1379" s="36"/>
      <c r="EM1379" s="36"/>
      <c r="EN1379" s="36"/>
      <c r="EO1379" s="36"/>
      <c r="EP1379" s="36"/>
      <c r="EQ1379" s="36"/>
      <c r="ER1379" s="36"/>
      <c r="ES1379" s="36"/>
      <c r="ET1379" s="36"/>
      <c r="EU1379" s="36"/>
      <c r="EV1379" s="36"/>
      <c r="EW1379" s="36"/>
      <c r="EX1379" s="36"/>
      <c r="EY1379" s="36"/>
      <c r="EZ1379" s="36"/>
      <c r="FA1379" s="36"/>
      <c r="FB1379" s="36"/>
      <c r="FC1379" s="36"/>
      <c r="FD1379" s="36"/>
      <c r="FE1379" s="36"/>
      <c r="FF1379" s="36"/>
      <c r="FG1379" s="36"/>
      <c r="FH1379" s="36"/>
      <c r="FI1379" s="36"/>
      <c r="FJ1379" s="36"/>
      <c r="FK1379" s="36"/>
      <c r="FL1379" s="36"/>
      <c r="FM1379" s="36"/>
      <c r="FN1379" s="36"/>
      <c r="FO1379" s="36"/>
    </row>
    <row r="1380" spans="1:171" x14ac:dyDescent="0.15">
      <c r="A1380" s="101"/>
      <c r="B1380" s="3"/>
      <c r="C1380" s="5"/>
      <c r="D1380" s="4"/>
      <c r="E1380" s="5"/>
      <c r="F1380" s="21"/>
      <c r="G1380" s="6"/>
      <c r="H1380" s="5"/>
      <c r="I1380" s="5"/>
      <c r="J1380" s="5"/>
      <c r="K1380" s="5"/>
      <c r="L1380" s="22"/>
      <c r="M1380" s="8"/>
      <c r="N1380" s="5"/>
      <c r="O1380" s="5"/>
      <c r="P1380" s="23"/>
      <c r="Q1380" s="2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  <c r="ES1380" s="18"/>
      <c r="ET1380" s="18"/>
      <c r="EU1380" s="18"/>
      <c r="EV1380" s="18"/>
      <c r="EW1380" s="18"/>
      <c r="EX1380" s="18"/>
      <c r="EY1380" s="18"/>
      <c r="EZ1380" s="18"/>
      <c r="FA1380" s="18"/>
      <c r="FB1380" s="18"/>
      <c r="FC1380" s="18"/>
      <c r="FD1380" s="18"/>
      <c r="FE1380" s="18"/>
      <c r="FF1380" s="18"/>
      <c r="FG1380" s="18"/>
      <c r="FH1380" s="18"/>
      <c r="FI1380" s="18"/>
      <c r="FJ1380" s="18"/>
      <c r="FK1380" s="18"/>
      <c r="FL1380" s="18"/>
    </row>
    <row r="1381" spans="1:171" x14ac:dyDescent="0.15">
      <c r="A1381" s="101"/>
      <c r="B1381" s="3"/>
      <c r="C1381" s="5"/>
      <c r="D1381" s="4"/>
      <c r="E1381" s="5"/>
      <c r="F1381" s="21"/>
      <c r="G1381" s="6"/>
      <c r="H1381" s="5"/>
      <c r="I1381" s="5"/>
      <c r="J1381" s="5"/>
      <c r="K1381" s="5"/>
      <c r="L1381" s="22"/>
      <c r="M1381" s="8"/>
      <c r="N1381" s="5"/>
      <c r="O1381" s="5"/>
      <c r="P1381" s="23"/>
      <c r="Q1381" s="2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  <c r="ES1381" s="18"/>
      <c r="ET1381" s="18"/>
      <c r="EU1381" s="18"/>
      <c r="EV1381" s="18"/>
      <c r="EW1381" s="18"/>
      <c r="EX1381" s="18"/>
      <c r="EY1381" s="18"/>
      <c r="EZ1381" s="18"/>
      <c r="FA1381" s="18"/>
      <c r="FB1381" s="18"/>
      <c r="FC1381" s="18"/>
      <c r="FD1381" s="18"/>
      <c r="FE1381" s="18"/>
      <c r="FF1381" s="18"/>
      <c r="FG1381" s="18"/>
      <c r="FH1381" s="18"/>
      <c r="FI1381" s="18"/>
      <c r="FJ1381" s="18"/>
      <c r="FK1381" s="18"/>
      <c r="FL1381" s="18"/>
    </row>
    <row r="1382" spans="1:171" x14ac:dyDescent="0.15">
      <c r="A1382" s="101"/>
      <c r="B1382" s="3"/>
      <c r="C1382" s="5"/>
      <c r="D1382" s="4"/>
      <c r="E1382" s="5"/>
      <c r="F1382" s="21"/>
      <c r="G1382" s="6"/>
      <c r="H1382" s="5"/>
      <c r="I1382" s="5"/>
      <c r="J1382" s="5"/>
      <c r="K1382" s="5"/>
      <c r="L1382" s="22"/>
      <c r="M1382" s="8"/>
      <c r="N1382" s="5"/>
      <c r="O1382" s="5"/>
      <c r="P1382" s="23"/>
      <c r="Q1382" s="2"/>
      <c r="R1382" s="10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6"/>
      <c r="AG1382" s="36"/>
      <c r="AH1382" s="36"/>
      <c r="AI1382" s="36"/>
      <c r="AJ1382" s="36"/>
      <c r="AK1382" s="36"/>
      <c r="AL1382" s="36"/>
      <c r="AM1382" s="36"/>
      <c r="AN1382" s="36"/>
      <c r="AO1382" s="36"/>
      <c r="AP1382" s="36"/>
      <c r="AQ1382" s="36"/>
      <c r="AR1382" s="36"/>
      <c r="AS1382" s="36"/>
      <c r="AT1382" s="36"/>
      <c r="AU1382" s="36"/>
      <c r="AV1382" s="36"/>
      <c r="AW1382" s="36"/>
      <c r="AX1382" s="36"/>
      <c r="AY1382" s="36"/>
      <c r="AZ1382" s="36"/>
      <c r="BA1382" s="36"/>
      <c r="BB1382" s="36"/>
      <c r="BC1382" s="36"/>
      <c r="BD1382" s="36"/>
      <c r="BE1382" s="36"/>
      <c r="BF1382" s="36"/>
      <c r="BG1382" s="36"/>
      <c r="BH1382" s="36"/>
      <c r="BI1382" s="36"/>
      <c r="BJ1382" s="36"/>
      <c r="BK1382" s="36"/>
      <c r="BL1382" s="36"/>
      <c r="BM1382" s="36"/>
      <c r="BN1382" s="36"/>
      <c r="BO1382" s="36"/>
      <c r="BP1382" s="36"/>
      <c r="BQ1382" s="36"/>
      <c r="BR1382" s="36"/>
      <c r="BS1382" s="36"/>
      <c r="BT1382" s="36"/>
      <c r="BU1382" s="36"/>
      <c r="BV1382" s="36"/>
      <c r="BW1382" s="36"/>
      <c r="BX1382" s="36"/>
      <c r="BY1382" s="36"/>
      <c r="BZ1382" s="36"/>
      <c r="CA1382" s="36"/>
      <c r="CB1382" s="36"/>
      <c r="CC1382" s="36"/>
      <c r="CD1382" s="36"/>
      <c r="CE1382" s="36"/>
      <c r="CF1382" s="36"/>
      <c r="CG1382" s="36"/>
      <c r="CH1382" s="36"/>
      <c r="CI1382" s="36"/>
      <c r="CJ1382" s="36"/>
      <c r="CK1382" s="36"/>
      <c r="CL1382" s="36"/>
      <c r="CM1382" s="36"/>
      <c r="CN1382" s="36"/>
      <c r="CO1382" s="36"/>
      <c r="CP1382" s="36"/>
      <c r="CQ1382" s="36"/>
      <c r="CR1382" s="36"/>
      <c r="CS1382" s="36"/>
      <c r="CT1382" s="36"/>
      <c r="CU1382" s="36"/>
      <c r="CV1382" s="36"/>
      <c r="CW1382" s="36"/>
      <c r="CX1382" s="36"/>
      <c r="CY1382" s="36"/>
      <c r="CZ1382" s="36"/>
      <c r="DA1382" s="36"/>
      <c r="DB1382" s="36"/>
      <c r="DC1382" s="36"/>
      <c r="DD1382" s="36"/>
      <c r="DE1382" s="36"/>
      <c r="DF1382" s="36"/>
      <c r="DG1382" s="36"/>
      <c r="DH1382" s="36"/>
      <c r="DI1382" s="36"/>
      <c r="DJ1382" s="36"/>
      <c r="DK1382" s="36"/>
      <c r="DL1382" s="36"/>
      <c r="DM1382" s="36"/>
      <c r="DN1382" s="36"/>
      <c r="DO1382" s="36"/>
      <c r="DP1382" s="36"/>
      <c r="DQ1382" s="36"/>
      <c r="DR1382" s="36"/>
      <c r="DS1382" s="36"/>
      <c r="DT1382" s="36"/>
      <c r="DU1382" s="36"/>
      <c r="DV1382" s="36"/>
      <c r="DW1382" s="36"/>
      <c r="DX1382" s="36"/>
      <c r="DY1382" s="36"/>
      <c r="DZ1382" s="36"/>
      <c r="EA1382" s="36"/>
      <c r="EB1382" s="36"/>
      <c r="EC1382" s="36"/>
      <c r="ED1382" s="36"/>
      <c r="EE1382" s="36"/>
      <c r="EF1382" s="36"/>
      <c r="EG1382" s="36"/>
      <c r="EH1382" s="36"/>
      <c r="EI1382" s="36"/>
      <c r="EJ1382" s="36"/>
      <c r="EK1382" s="36"/>
      <c r="EL1382" s="36"/>
      <c r="EM1382" s="36"/>
      <c r="EN1382" s="36"/>
      <c r="EO1382" s="36"/>
      <c r="EP1382" s="36"/>
      <c r="EQ1382" s="36"/>
      <c r="ER1382" s="36"/>
      <c r="ES1382" s="36"/>
      <c r="ET1382" s="36"/>
      <c r="EU1382" s="36"/>
      <c r="EV1382" s="36"/>
      <c r="EW1382" s="36"/>
      <c r="EX1382" s="36"/>
      <c r="EY1382" s="36"/>
      <c r="EZ1382" s="36"/>
      <c r="FA1382" s="36"/>
      <c r="FB1382" s="36"/>
      <c r="FC1382" s="36"/>
      <c r="FD1382" s="36"/>
      <c r="FE1382" s="36"/>
      <c r="FF1382" s="36"/>
      <c r="FG1382" s="36"/>
      <c r="FH1382" s="36"/>
      <c r="FI1382" s="36"/>
      <c r="FJ1382" s="36"/>
      <c r="FK1382" s="36"/>
      <c r="FL1382" s="36"/>
      <c r="FM1382" s="36"/>
      <c r="FN1382" s="36"/>
      <c r="FO1382" s="36"/>
    </row>
    <row r="1383" spans="1:171" x14ac:dyDescent="0.15">
      <c r="A1383" s="101"/>
      <c r="B1383" s="3"/>
      <c r="C1383" s="5"/>
      <c r="D1383" s="4"/>
      <c r="E1383" s="5"/>
      <c r="F1383" s="21"/>
      <c r="G1383" s="6"/>
      <c r="H1383" s="5"/>
      <c r="I1383" s="5"/>
      <c r="J1383" s="5"/>
      <c r="K1383" s="5"/>
      <c r="L1383" s="22"/>
      <c r="M1383" s="8"/>
      <c r="N1383" s="5"/>
      <c r="O1383" s="5"/>
      <c r="P1383" s="23"/>
      <c r="Q1383" s="2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  <c r="ES1383" s="18"/>
      <c r="ET1383" s="18"/>
      <c r="EU1383" s="18"/>
      <c r="EV1383" s="18"/>
      <c r="EW1383" s="18"/>
      <c r="EX1383" s="18"/>
      <c r="EY1383" s="18"/>
      <c r="EZ1383" s="18"/>
      <c r="FA1383" s="18"/>
      <c r="FB1383" s="18"/>
      <c r="FC1383" s="18"/>
      <c r="FD1383" s="18"/>
      <c r="FE1383" s="18"/>
      <c r="FF1383" s="18"/>
      <c r="FG1383" s="18"/>
      <c r="FH1383" s="18"/>
      <c r="FI1383" s="18"/>
      <c r="FJ1383" s="18"/>
      <c r="FK1383" s="18"/>
      <c r="FL1383" s="18"/>
    </row>
    <row r="1384" spans="1:171" x14ac:dyDescent="0.15">
      <c r="A1384" s="101"/>
      <c r="B1384" s="3"/>
      <c r="C1384" s="5"/>
      <c r="D1384" s="4"/>
      <c r="E1384" s="5"/>
      <c r="F1384" s="21"/>
      <c r="G1384" s="6"/>
      <c r="H1384" s="5"/>
      <c r="I1384" s="5"/>
      <c r="J1384" s="5"/>
      <c r="K1384" s="5"/>
      <c r="L1384" s="22"/>
      <c r="M1384" s="8"/>
      <c r="N1384" s="5"/>
      <c r="O1384" s="5"/>
      <c r="P1384" s="23"/>
      <c r="Q1384" s="2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  <c r="ES1384" s="18"/>
      <c r="ET1384" s="18"/>
      <c r="EU1384" s="18"/>
      <c r="EV1384" s="18"/>
      <c r="EW1384" s="18"/>
      <c r="EX1384" s="18"/>
      <c r="EY1384" s="18"/>
      <c r="EZ1384" s="18"/>
      <c r="FA1384" s="18"/>
      <c r="FB1384" s="18"/>
      <c r="FC1384" s="18"/>
      <c r="FD1384" s="18"/>
      <c r="FE1384" s="18"/>
      <c r="FF1384" s="18"/>
      <c r="FG1384" s="18"/>
      <c r="FH1384" s="18"/>
      <c r="FI1384" s="18"/>
      <c r="FJ1384" s="18"/>
      <c r="FK1384" s="18"/>
      <c r="FL1384" s="18"/>
    </row>
    <row r="1385" spans="1:171" x14ac:dyDescent="0.15">
      <c r="A1385" s="101"/>
      <c r="B1385" s="3"/>
      <c r="C1385" s="5"/>
      <c r="D1385" s="4"/>
      <c r="E1385" s="5"/>
      <c r="F1385" s="21"/>
      <c r="G1385" s="6"/>
      <c r="H1385" s="5"/>
      <c r="I1385" s="5"/>
      <c r="J1385" s="5"/>
      <c r="K1385" s="5"/>
      <c r="L1385" s="22"/>
      <c r="M1385" s="8"/>
      <c r="N1385" s="5"/>
      <c r="O1385" s="5"/>
      <c r="P1385" s="23"/>
      <c r="Q1385" s="2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  <c r="ES1385" s="18"/>
      <c r="ET1385" s="18"/>
      <c r="EU1385" s="18"/>
      <c r="EV1385" s="18"/>
      <c r="EW1385" s="18"/>
      <c r="EX1385" s="18"/>
      <c r="EY1385" s="18"/>
      <c r="EZ1385" s="18"/>
      <c r="FA1385" s="18"/>
      <c r="FB1385" s="18"/>
      <c r="FC1385" s="18"/>
      <c r="FD1385" s="18"/>
      <c r="FE1385" s="18"/>
      <c r="FF1385" s="18"/>
      <c r="FG1385" s="18"/>
      <c r="FH1385" s="18"/>
      <c r="FI1385" s="18"/>
      <c r="FJ1385" s="18"/>
      <c r="FK1385" s="18"/>
      <c r="FL1385" s="18"/>
    </row>
    <row r="1386" spans="1:171" x14ac:dyDescent="0.15">
      <c r="A1386" s="101"/>
      <c r="B1386" s="3"/>
      <c r="C1386" s="5"/>
      <c r="D1386" s="4"/>
      <c r="E1386" s="5"/>
      <c r="F1386" s="21"/>
      <c r="G1386" s="6"/>
      <c r="H1386" s="5"/>
      <c r="I1386" s="5"/>
      <c r="J1386" s="5"/>
      <c r="K1386" s="5"/>
      <c r="L1386" s="22"/>
      <c r="M1386" s="8"/>
      <c r="N1386" s="5"/>
      <c r="O1386" s="5"/>
      <c r="P1386" s="23"/>
      <c r="Q1386" s="2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  <c r="ES1386" s="18"/>
      <c r="ET1386" s="18"/>
      <c r="EU1386" s="18"/>
      <c r="EV1386" s="18"/>
      <c r="EW1386" s="18"/>
      <c r="EX1386" s="18"/>
      <c r="EY1386" s="18"/>
      <c r="EZ1386" s="18"/>
      <c r="FA1386" s="18"/>
      <c r="FB1386" s="18"/>
      <c r="FC1386" s="18"/>
      <c r="FD1386" s="18"/>
      <c r="FE1386" s="18"/>
      <c r="FF1386" s="18"/>
      <c r="FG1386" s="18"/>
      <c r="FH1386" s="18"/>
      <c r="FI1386" s="18"/>
      <c r="FJ1386" s="18"/>
      <c r="FK1386" s="18"/>
      <c r="FL1386" s="18"/>
    </row>
    <row r="1387" spans="1:171" x14ac:dyDescent="0.15">
      <c r="A1387" s="101"/>
      <c r="B1387" s="3"/>
      <c r="C1387" s="5"/>
      <c r="D1387" s="4"/>
      <c r="E1387" s="5"/>
      <c r="F1387" s="21"/>
      <c r="G1387" s="6"/>
      <c r="H1387" s="5"/>
      <c r="I1387" s="5"/>
      <c r="J1387" s="5"/>
      <c r="K1387" s="5"/>
      <c r="L1387" s="22"/>
      <c r="M1387" s="8"/>
      <c r="N1387" s="5"/>
      <c r="O1387" s="5"/>
      <c r="P1387" s="23"/>
      <c r="Q1387" s="2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  <c r="ES1387" s="18"/>
      <c r="ET1387" s="18"/>
      <c r="EU1387" s="18"/>
      <c r="EV1387" s="18"/>
      <c r="EW1387" s="18"/>
      <c r="EX1387" s="18"/>
      <c r="EY1387" s="18"/>
      <c r="EZ1387" s="18"/>
      <c r="FA1387" s="18"/>
      <c r="FB1387" s="18"/>
      <c r="FC1387" s="18"/>
      <c r="FD1387" s="18"/>
      <c r="FE1387" s="18"/>
      <c r="FF1387" s="18"/>
      <c r="FG1387" s="18"/>
      <c r="FH1387" s="18"/>
      <c r="FI1387" s="18"/>
      <c r="FJ1387" s="18"/>
      <c r="FK1387" s="18"/>
      <c r="FL1387" s="18"/>
    </row>
    <row r="1388" spans="1:171" x14ac:dyDescent="0.15">
      <c r="A1388" s="101"/>
      <c r="B1388" s="3"/>
      <c r="C1388" s="5"/>
      <c r="D1388" s="4"/>
      <c r="E1388" s="5"/>
      <c r="F1388" s="21"/>
      <c r="G1388" s="6"/>
      <c r="H1388" s="5"/>
      <c r="I1388" s="5"/>
      <c r="J1388" s="5"/>
      <c r="K1388" s="5"/>
      <c r="L1388" s="22"/>
      <c r="M1388" s="8"/>
      <c r="N1388" s="5"/>
      <c r="O1388" s="5"/>
      <c r="P1388" s="23"/>
      <c r="Q1388" s="2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  <c r="ES1388" s="18"/>
      <c r="ET1388" s="18"/>
      <c r="EU1388" s="18"/>
      <c r="EV1388" s="18"/>
      <c r="EW1388" s="18"/>
      <c r="EX1388" s="18"/>
      <c r="EY1388" s="18"/>
      <c r="EZ1388" s="18"/>
      <c r="FA1388" s="18"/>
      <c r="FB1388" s="18"/>
      <c r="FC1388" s="18"/>
      <c r="FD1388" s="18"/>
      <c r="FE1388" s="18"/>
      <c r="FF1388" s="18"/>
      <c r="FG1388" s="18"/>
      <c r="FH1388" s="18"/>
      <c r="FI1388" s="18"/>
      <c r="FJ1388" s="18"/>
      <c r="FK1388" s="18"/>
      <c r="FL1388" s="18"/>
    </row>
    <row r="1389" spans="1:171" x14ac:dyDescent="0.15">
      <c r="A1389" s="101"/>
      <c r="B1389" s="3"/>
      <c r="C1389" s="5"/>
      <c r="D1389" s="4"/>
      <c r="E1389" s="5"/>
      <c r="F1389" s="21"/>
      <c r="G1389" s="6"/>
      <c r="H1389" s="5"/>
      <c r="I1389" s="5"/>
      <c r="J1389" s="5"/>
      <c r="K1389" s="5"/>
      <c r="L1389" s="22"/>
      <c r="M1389" s="8"/>
      <c r="N1389" s="5"/>
      <c r="O1389" s="5"/>
      <c r="P1389" s="23"/>
      <c r="Q1389" s="2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  <c r="ES1389" s="18"/>
      <c r="ET1389" s="18"/>
      <c r="EU1389" s="18"/>
      <c r="EV1389" s="18"/>
      <c r="EW1389" s="18"/>
      <c r="EX1389" s="18"/>
      <c r="EY1389" s="18"/>
      <c r="EZ1389" s="18"/>
      <c r="FA1389" s="18"/>
      <c r="FB1389" s="18"/>
      <c r="FC1389" s="18"/>
      <c r="FD1389" s="18"/>
      <c r="FE1389" s="18"/>
      <c r="FF1389" s="18"/>
      <c r="FG1389" s="18"/>
      <c r="FH1389" s="18"/>
      <c r="FI1389" s="18"/>
      <c r="FJ1389" s="18"/>
      <c r="FK1389" s="18"/>
      <c r="FL1389" s="18"/>
    </row>
    <row r="1390" spans="1:171" x14ac:dyDescent="0.15">
      <c r="A1390" s="101"/>
      <c r="B1390" s="3"/>
      <c r="C1390" s="5"/>
      <c r="D1390" s="4"/>
      <c r="E1390" s="5"/>
      <c r="F1390" s="21"/>
      <c r="G1390" s="6"/>
      <c r="H1390" s="5"/>
      <c r="I1390" s="5"/>
      <c r="J1390" s="5"/>
      <c r="K1390" s="5"/>
      <c r="L1390" s="22"/>
      <c r="M1390" s="8"/>
      <c r="N1390" s="5"/>
      <c r="O1390" s="5"/>
      <c r="P1390" s="23"/>
      <c r="Q1390" s="2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  <c r="ES1390" s="18"/>
      <c r="ET1390" s="18"/>
      <c r="EU1390" s="18"/>
      <c r="EV1390" s="18"/>
      <c r="EW1390" s="18"/>
      <c r="EX1390" s="18"/>
      <c r="EY1390" s="18"/>
      <c r="EZ1390" s="18"/>
      <c r="FA1390" s="18"/>
      <c r="FB1390" s="18"/>
      <c r="FC1390" s="18"/>
      <c r="FD1390" s="18"/>
      <c r="FE1390" s="18"/>
      <c r="FF1390" s="18"/>
      <c r="FG1390" s="18"/>
      <c r="FH1390" s="18"/>
      <c r="FI1390" s="18"/>
      <c r="FJ1390" s="18"/>
      <c r="FK1390" s="18"/>
      <c r="FL1390" s="18"/>
    </row>
    <row r="1391" spans="1:171" x14ac:dyDescent="0.15">
      <c r="A1391" s="101"/>
      <c r="B1391" s="3"/>
      <c r="C1391" s="5"/>
      <c r="D1391" s="4"/>
      <c r="E1391" s="5"/>
      <c r="F1391" s="21"/>
      <c r="G1391" s="6"/>
      <c r="H1391" s="5"/>
      <c r="I1391" s="5"/>
      <c r="J1391" s="5"/>
      <c r="K1391" s="5"/>
      <c r="L1391" s="22"/>
      <c r="M1391" s="8"/>
      <c r="N1391" s="5"/>
      <c r="O1391" s="5"/>
      <c r="P1391" s="23"/>
      <c r="Q1391" s="2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  <c r="ES1391" s="18"/>
      <c r="ET1391" s="18"/>
      <c r="EU1391" s="18"/>
      <c r="EV1391" s="18"/>
      <c r="EW1391" s="18"/>
      <c r="EX1391" s="18"/>
      <c r="EY1391" s="18"/>
      <c r="EZ1391" s="18"/>
      <c r="FA1391" s="18"/>
      <c r="FB1391" s="18"/>
      <c r="FC1391" s="18"/>
      <c r="FD1391" s="18"/>
      <c r="FE1391" s="18"/>
      <c r="FF1391" s="18"/>
      <c r="FG1391" s="18"/>
      <c r="FH1391" s="18"/>
      <c r="FI1391" s="18"/>
      <c r="FJ1391" s="18"/>
      <c r="FK1391" s="18"/>
      <c r="FL1391" s="18"/>
    </row>
    <row r="1392" spans="1:171" x14ac:dyDescent="0.15">
      <c r="A1392" s="101"/>
      <c r="B1392" s="3"/>
      <c r="C1392" s="5"/>
      <c r="D1392" s="4"/>
      <c r="E1392" s="5"/>
      <c r="F1392" s="21"/>
      <c r="G1392" s="6"/>
      <c r="H1392" s="5"/>
      <c r="I1392" s="5"/>
      <c r="J1392" s="5"/>
      <c r="K1392" s="5"/>
      <c r="L1392" s="22"/>
      <c r="M1392" s="8"/>
      <c r="N1392" s="5"/>
      <c r="O1392" s="5"/>
      <c r="P1392" s="23"/>
      <c r="Q1392" s="2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  <c r="ES1392" s="18"/>
      <c r="ET1392" s="18"/>
      <c r="EU1392" s="18"/>
      <c r="EV1392" s="18"/>
      <c r="EW1392" s="18"/>
      <c r="EX1392" s="18"/>
      <c r="EY1392" s="18"/>
      <c r="EZ1392" s="18"/>
      <c r="FA1392" s="18"/>
      <c r="FB1392" s="18"/>
      <c r="FC1392" s="18"/>
      <c r="FD1392" s="18"/>
      <c r="FE1392" s="18"/>
      <c r="FF1392" s="18"/>
      <c r="FG1392" s="18"/>
      <c r="FH1392" s="18"/>
      <c r="FI1392" s="18"/>
      <c r="FJ1392" s="18"/>
      <c r="FK1392" s="18"/>
      <c r="FL1392" s="18"/>
    </row>
    <row r="1393" spans="1:168" x14ac:dyDescent="0.15">
      <c r="A1393" s="101"/>
      <c r="B1393" s="3"/>
      <c r="C1393" s="5"/>
      <c r="D1393" s="4"/>
      <c r="E1393" s="5"/>
      <c r="F1393" s="21"/>
      <c r="G1393" s="6"/>
      <c r="H1393" s="5"/>
      <c r="I1393" s="5"/>
      <c r="J1393" s="5"/>
      <c r="K1393" s="5"/>
      <c r="L1393" s="22"/>
      <c r="M1393" s="8"/>
      <c r="N1393" s="5"/>
      <c r="O1393" s="5"/>
      <c r="P1393" s="23"/>
      <c r="Q1393" s="2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  <c r="ES1393" s="18"/>
      <c r="ET1393" s="18"/>
      <c r="EU1393" s="18"/>
      <c r="EV1393" s="18"/>
      <c r="EW1393" s="18"/>
      <c r="EX1393" s="18"/>
      <c r="EY1393" s="18"/>
      <c r="EZ1393" s="18"/>
      <c r="FA1393" s="18"/>
      <c r="FB1393" s="18"/>
      <c r="FC1393" s="18"/>
      <c r="FD1393" s="18"/>
      <c r="FE1393" s="18"/>
      <c r="FF1393" s="18"/>
      <c r="FG1393" s="18"/>
      <c r="FH1393" s="18"/>
      <c r="FI1393" s="18"/>
      <c r="FJ1393" s="18"/>
      <c r="FK1393" s="18"/>
      <c r="FL1393" s="18"/>
    </row>
    <row r="1394" spans="1:168" x14ac:dyDescent="0.15">
      <c r="A1394" s="101"/>
      <c r="B1394" s="3"/>
      <c r="C1394" s="5"/>
      <c r="D1394" s="4"/>
      <c r="E1394" s="5"/>
      <c r="F1394" s="21"/>
      <c r="G1394" s="6"/>
      <c r="H1394" s="5"/>
      <c r="I1394" s="5"/>
      <c r="J1394" s="5"/>
      <c r="K1394" s="5"/>
      <c r="L1394" s="22"/>
      <c r="M1394" s="8"/>
      <c r="N1394" s="5"/>
      <c r="O1394" s="5"/>
      <c r="P1394" s="23"/>
      <c r="Q1394" s="2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  <c r="ES1394" s="18"/>
      <c r="ET1394" s="18"/>
      <c r="EU1394" s="18"/>
      <c r="EV1394" s="18"/>
      <c r="EW1394" s="18"/>
      <c r="EX1394" s="18"/>
      <c r="EY1394" s="18"/>
      <c r="EZ1394" s="18"/>
      <c r="FA1394" s="18"/>
      <c r="FB1394" s="18"/>
      <c r="FC1394" s="18"/>
      <c r="FD1394" s="18"/>
      <c r="FE1394" s="18"/>
      <c r="FF1394" s="18"/>
      <c r="FG1394" s="18"/>
      <c r="FH1394" s="18"/>
      <c r="FI1394" s="18"/>
      <c r="FJ1394" s="18"/>
      <c r="FK1394" s="18"/>
      <c r="FL1394" s="18"/>
    </row>
    <row r="1395" spans="1:168" x14ac:dyDescent="0.15">
      <c r="A1395" s="101"/>
      <c r="B1395" s="3"/>
      <c r="C1395" s="5"/>
      <c r="D1395" s="4"/>
      <c r="E1395" s="5"/>
      <c r="F1395" s="21"/>
      <c r="G1395" s="6"/>
      <c r="H1395" s="5"/>
      <c r="I1395" s="5"/>
      <c r="J1395" s="5"/>
      <c r="K1395" s="5"/>
      <c r="L1395" s="22"/>
      <c r="M1395" s="8"/>
      <c r="N1395" s="5"/>
      <c r="O1395" s="5"/>
      <c r="P1395" s="23"/>
      <c r="Q1395" s="2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  <c r="ES1395" s="18"/>
      <c r="ET1395" s="18"/>
      <c r="EU1395" s="18"/>
      <c r="EV1395" s="18"/>
      <c r="EW1395" s="18"/>
      <c r="EX1395" s="18"/>
      <c r="EY1395" s="18"/>
      <c r="EZ1395" s="18"/>
      <c r="FA1395" s="18"/>
      <c r="FB1395" s="18"/>
      <c r="FC1395" s="18"/>
      <c r="FD1395" s="18"/>
      <c r="FE1395" s="18"/>
      <c r="FF1395" s="18"/>
      <c r="FG1395" s="18"/>
      <c r="FH1395" s="18"/>
      <c r="FI1395" s="18"/>
      <c r="FJ1395" s="18"/>
      <c r="FK1395" s="18"/>
      <c r="FL1395" s="18"/>
    </row>
    <row r="1396" spans="1:168" x14ac:dyDescent="0.15">
      <c r="A1396" s="101"/>
      <c r="B1396" s="3"/>
      <c r="C1396" s="5"/>
      <c r="D1396" s="4"/>
      <c r="E1396" s="5"/>
      <c r="F1396" s="21"/>
      <c r="G1396" s="6"/>
      <c r="H1396" s="5"/>
      <c r="I1396" s="5"/>
      <c r="J1396" s="5"/>
      <c r="K1396" s="5"/>
      <c r="L1396" s="22"/>
      <c r="M1396" s="8"/>
      <c r="N1396" s="5"/>
      <c r="O1396" s="5"/>
      <c r="P1396" s="23"/>
      <c r="Q1396" s="2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  <c r="ES1396" s="18"/>
      <c r="ET1396" s="18"/>
      <c r="EU1396" s="18"/>
      <c r="EV1396" s="18"/>
      <c r="EW1396" s="18"/>
      <c r="EX1396" s="18"/>
      <c r="EY1396" s="18"/>
      <c r="EZ1396" s="18"/>
      <c r="FA1396" s="18"/>
      <c r="FB1396" s="18"/>
      <c r="FC1396" s="18"/>
      <c r="FD1396" s="18"/>
      <c r="FE1396" s="18"/>
      <c r="FF1396" s="18"/>
      <c r="FG1396" s="18"/>
      <c r="FH1396" s="18"/>
      <c r="FI1396" s="18"/>
      <c r="FJ1396" s="18"/>
      <c r="FK1396" s="18"/>
      <c r="FL1396" s="18"/>
    </row>
    <row r="1397" spans="1:168" x14ac:dyDescent="0.15">
      <c r="A1397" s="101"/>
      <c r="B1397" s="3"/>
      <c r="C1397" s="5"/>
      <c r="D1397" s="4"/>
      <c r="E1397" s="5"/>
      <c r="F1397" s="21"/>
      <c r="G1397" s="6"/>
      <c r="H1397" s="5"/>
      <c r="I1397" s="5"/>
      <c r="J1397" s="5"/>
      <c r="K1397" s="5"/>
      <c r="L1397" s="22"/>
      <c r="M1397" s="8"/>
      <c r="N1397" s="5"/>
      <c r="O1397" s="5"/>
      <c r="P1397" s="23"/>
      <c r="Q1397" s="2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  <c r="ES1397" s="18"/>
      <c r="ET1397" s="18"/>
      <c r="EU1397" s="18"/>
      <c r="EV1397" s="18"/>
      <c r="EW1397" s="18"/>
      <c r="EX1397" s="18"/>
      <c r="EY1397" s="18"/>
      <c r="EZ1397" s="18"/>
      <c r="FA1397" s="18"/>
      <c r="FB1397" s="18"/>
      <c r="FC1397" s="18"/>
      <c r="FD1397" s="18"/>
      <c r="FE1397" s="18"/>
      <c r="FF1397" s="18"/>
      <c r="FG1397" s="18"/>
      <c r="FH1397" s="18"/>
      <c r="FI1397" s="18"/>
      <c r="FJ1397" s="18"/>
      <c r="FK1397" s="18"/>
      <c r="FL1397" s="18"/>
    </row>
    <row r="1398" spans="1:168" x14ac:dyDescent="0.15">
      <c r="A1398" s="101"/>
      <c r="B1398" s="3"/>
      <c r="C1398" s="5"/>
      <c r="D1398" s="4"/>
      <c r="E1398" s="5"/>
      <c r="F1398" s="21"/>
      <c r="G1398" s="6"/>
      <c r="H1398" s="5"/>
      <c r="I1398" s="5"/>
      <c r="J1398" s="5"/>
      <c r="K1398" s="5"/>
      <c r="L1398" s="22"/>
      <c r="M1398" s="8"/>
      <c r="N1398" s="5"/>
      <c r="O1398" s="5"/>
      <c r="P1398" s="23"/>
      <c r="Q1398" s="2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  <c r="ES1398" s="18"/>
      <c r="ET1398" s="18"/>
      <c r="EU1398" s="18"/>
      <c r="EV1398" s="18"/>
      <c r="EW1398" s="18"/>
      <c r="EX1398" s="18"/>
      <c r="EY1398" s="18"/>
      <c r="EZ1398" s="18"/>
      <c r="FA1398" s="18"/>
      <c r="FB1398" s="18"/>
      <c r="FC1398" s="18"/>
      <c r="FD1398" s="18"/>
      <c r="FE1398" s="18"/>
      <c r="FF1398" s="18"/>
      <c r="FG1398" s="18"/>
      <c r="FH1398" s="18"/>
      <c r="FI1398" s="18"/>
      <c r="FJ1398" s="18"/>
      <c r="FK1398" s="18"/>
      <c r="FL1398" s="18"/>
    </row>
    <row r="1399" spans="1:168" x14ac:dyDescent="0.15">
      <c r="A1399" s="101"/>
      <c r="B1399" s="3"/>
      <c r="C1399" s="5"/>
      <c r="D1399" s="4"/>
      <c r="E1399" s="5"/>
      <c r="F1399" s="21"/>
      <c r="G1399" s="6"/>
      <c r="H1399" s="5"/>
      <c r="I1399" s="5"/>
      <c r="J1399" s="5"/>
      <c r="K1399" s="5"/>
      <c r="L1399" s="22"/>
      <c r="M1399" s="8"/>
      <c r="N1399" s="5"/>
      <c r="O1399" s="5"/>
      <c r="P1399" s="23"/>
      <c r="Q1399" s="2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  <c r="ES1399" s="18"/>
      <c r="ET1399" s="18"/>
      <c r="EU1399" s="18"/>
      <c r="EV1399" s="18"/>
      <c r="EW1399" s="18"/>
      <c r="EX1399" s="18"/>
      <c r="EY1399" s="18"/>
      <c r="EZ1399" s="18"/>
      <c r="FA1399" s="18"/>
      <c r="FB1399" s="18"/>
      <c r="FC1399" s="18"/>
      <c r="FD1399" s="18"/>
      <c r="FE1399" s="18"/>
      <c r="FF1399" s="18"/>
      <c r="FG1399" s="18"/>
      <c r="FH1399" s="18"/>
      <c r="FI1399" s="18"/>
      <c r="FJ1399" s="18"/>
      <c r="FK1399" s="18"/>
      <c r="FL1399" s="18"/>
    </row>
    <row r="1400" spans="1:168" x14ac:dyDescent="0.15">
      <c r="A1400" s="101"/>
      <c r="B1400" s="3"/>
      <c r="C1400" s="5"/>
      <c r="D1400" s="4"/>
      <c r="E1400" s="5"/>
      <c r="F1400" s="21"/>
      <c r="G1400" s="6"/>
      <c r="H1400" s="5"/>
      <c r="I1400" s="5"/>
      <c r="J1400" s="5"/>
      <c r="K1400" s="5"/>
      <c r="L1400" s="22"/>
      <c r="M1400" s="8"/>
      <c r="N1400" s="5"/>
      <c r="O1400" s="5"/>
      <c r="P1400" s="23"/>
      <c r="Q1400" s="2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  <c r="ES1400" s="18"/>
      <c r="ET1400" s="18"/>
      <c r="EU1400" s="18"/>
      <c r="EV1400" s="18"/>
      <c r="EW1400" s="18"/>
      <c r="EX1400" s="18"/>
      <c r="EY1400" s="18"/>
      <c r="EZ1400" s="18"/>
      <c r="FA1400" s="18"/>
      <c r="FB1400" s="18"/>
      <c r="FC1400" s="18"/>
      <c r="FD1400" s="18"/>
      <c r="FE1400" s="18"/>
      <c r="FF1400" s="18"/>
      <c r="FG1400" s="18"/>
      <c r="FH1400" s="18"/>
      <c r="FI1400" s="18"/>
      <c r="FJ1400" s="18"/>
      <c r="FK1400" s="18"/>
      <c r="FL1400" s="18"/>
    </row>
    <row r="1401" spans="1:168" x14ac:dyDescent="0.15">
      <c r="A1401" s="101"/>
      <c r="B1401" s="3"/>
      <c r="C1401" s="5"/>
      <c r="D1401" s="4"/>
      <c r="E1401" s="5"/>
      <c r="F1401" s="21"/>
      <c r="G1401" s="6"/>
      <c r="H1401" s="5"/>
      <c r="I1401" s="5"/>
      <c r="J1401" s="5"/>
      <c r="K1401" s="5"/>
      <c r="L1401" s="22"/>
      <c r="M1401" s="8"/>
      <c r="N1401" s="5"/>
      <c r="O1401" s="5"/>
      <c r="P1401" s="23"/>
      <c r="Q1401" s="2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  <c r="ES1401" s="18"/>
      <c r="ET1401" s="18"/>
      <c r="EU1401" s="18"/>
      <c r="EV1401" s="18"/>
      <c r="EW1401" s="18"/>
      <c r="EX1401" s="18"/>
      <c r="EY1401" s="18"/>
      <c r="EZ1401" s="18"/>
      <c r="FA1401" s="18"/>
      <c r="FB1401" s="18"/>
      <c r="FC1401" s="18"/>
      <c r="FD1401" s="18"/>
      <c r="FE1401" s="18"/>
      <c r="FF1401" s="18"/>
      <c r="FG1401" s="18"/>
      <c r="FH1401" s="18"/>
      <c r="FI1401" s="18"/>
      <c r="FJ1401" s="18"/>
      <c r="FK1401" s="18"/>
      <c r="FL1401" s="18"/>
    </row>
    <row r="1402" spans="1:168" x14ac:dyDescent="0.15">
      <c r="A1402" s="101"/>
      <c r="B1402" s="3"/>
      <c r="C1402" s="5"/>
      <c r="D1402" s="4"/>
      <c r="E1402" s="5"/>
      <c r="F1402" s="21"/>
      <c r="G1402" s="6"/>
      <c r="H1402" s="5"/>
      <c r="I1402" s="5"/>
      <c r="J1402" s="5"/>
      <c r="K1402" s="5"/>
      <c r="L1402" s="22"/>
      <c r="M1402" s="8"/>
      <c r="N1402" s="5"/>
      <c r="O1402" s="5"/>
      <c r="P1402" s="23"/>
      <c r="Q1402" s="2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  <c r="ES1402" s="18"/>
      <c r="ET1402" s="18"/>
      <c r="EU1402" s="18"/>
      <c r="EV1402" s="18"/>
      <c r="EW1402" s="18"/>
      <c r="EX1402" s="18"/>
      <c r="EY1402" s="18"/>
      <c r="EZ1402" s="18"/>
      <c r="FA1402" s="18"/>
      <c r="FB1402" s="18"/>
      <c r="FC1402" s="18"/>
      <c r="FD1402" s="18"/>
      <c r="FE1402" s="18"/>
      <c r="FF1402" s="18"/>
      <c r="FG1402" s="18"/>
      <c r="FH1402" s="18"/>
      <c r="FI1402" s="18"/>
      <c r="FJ1402" s="18"/>
      <c r="FK1402" s="18"/>
      <c r="FL1402" s="18"/>
    </row>
    <row r="1403" spans="1:168" x14ac:dyDescent="0.15">
      <c r="A1403" s="101"/>
      <c r="B1403" s="3"/>
      <c r="C1403" s="5"/>
      <c r="D1403" s="4"/>
      <c r="E1403" s="5"/>
      <c r="F1403" s="21"/>
      <c r="G1403" s="6"/>
      <c r="H1403" s="5"/>
      <c r="I1403" s="5"/>
      <c r="J1403" s="5"/>
      <c r="K1403" s="5"/>
      <c r="L1403" s="22"/>
      <c r="M1403" s="8"/>
      <c r="N1403" s="5"/>
      <c r="O1403" s="5"/>
      <c r="P1403" s="23"/>
      <c r="Q1403" s="2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  <c r="ES1403" s="18"/>
      <c r="ET1403" s="18"/>
      <c r="EU1403" s="18"/>
      <c r="EV1403" s="18"/>
      <c r="EW1403" s="18"/>
      <c r="EX1403" s="18"/>
      <c r="EY1403" s="18"/>
      <c r="EZ1403" s="18"/>
      <c r="FA1403" s="18"/>
      <c r="FB1403" s="18"/>
      <c r="FC1403" s="18"/>
      <c r="FD1403" s="18"/>
      <c r="FE1403" s="18"/>
      <c r="FF1403" s="18"/>
      <c r="FG1403" s="18"/>
      <c r="FH1403" s="18"/>
      <c r="FI1403" s="18"/>
      <c r="FJ1403" s="18"/>
      <c r="FK1403" s="18"/>
      <c r="FL1403" s="18"/>
    </row>
    <row r="1404" spans="1:168" x14ac:dyDescent="0.15">
      <c r="A1404" s="101"/>
      <c r="B1404" s="3"/>
      <c r="C1404" s="5"/>
      <c r="D1404" s="4"/>
      <c r="E1404" s="5"/>
      <c r="F1404" s="21"/>
      <c r="G1404" s="6"/>
      <c r="H1404" s="5"/>
      <c r="I1404" s="5"/>
      <c r="J1404" s="5"/>
      <c r="K1404" s="5"/>
      <c r="L1404" s="22"/>
      <c r="M1404" s="8"/>
      <c r="N1404" s="5"/>
      <c r="O1404" s="5"/>
      <c r="P1404" s="23"/>
      <c r="Q1404" s="2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  <c r="ES1404" s="18"/>
      <c r="ET1404" s="18"/>
      <c r="EU1404" s="18"/>
      <c r="EV1404" s="18"/>
      <c r="EW1404" s="18"/>
      <c r="EX1404" s="18"/>
      <c r="EY1404" s="18"/>
      <c r="EZ1404" s="18"/>
      <c r="FA1404" s="18"/>
      <c r="FB1404" s="18"/>
      <c r="FC1404" s="18"/>
      <c r="FD1404" s="18"/>
      <c r="FE1404" s="18"/>
      <c r="FF1404" s="18"/>
      <c r="FG1404" s="18"/>
      <c r="FH1404" s="18"/>
      <c r="FI1404" s="18"/>
      <c r="FJ1404" s="18"/>
      <c r="FK1404" s="18"/>
      <c r="FL1404" s="18"/>
    </row>
    <row r="1405" spans="1:168" x14ac:dyDescent="0.15">
      <c r="A1405" s="101"/>
      <c r="B1405" s="3"/>
      <c r="C1405" s="5"/>
      <c r="D1405" s="4"/>
      <c r="E1405" s="5"/>
      <c r="F1405" s="21"/>
      <c r="G1405" s="6"/>
      <c r="H1405" s="5"/>
      <c r="I1405" s="5"/>
      <c r="J1405" s="5"/>
      <c r="K1405" s="5"/>
      <c r="L1405" s="22"/>
      <c r="M1405" s="8"/>
      <c r="N1405" s="5"/>
      <c r="O1405" s="5"/>
      <c r="P1405" s="23"/>
      <c r="Q1405" s="2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  <c r="ES1405" s="18"/>
      <c r="ET1405" s="18"/>
      <c r="EU1405" s="18"/>
      <c r="EV1405" s="18"/>
      <c r="EW1405" s="18"/>
      <c r="EX1405" s="18"/>
      <c r="EY1405" s="18"/>
      <c r="EZ1405" s="18"/>
      <c r="FA1405" s="18"/>
      <c r="FB1405" s="18"/>
      <c r="FC1405" s="18"/>
      <c r="FD1405" s="18"/>
      <c r="FE1405" s="18"/>
      <c r="FF1405" s="18"/>
      <c r="FG1405" s="18"/>
      <c r="FH1405" s="18"/>
      <c r="FI1405" s="18"/>
      <c r="FJ1405" s="18"/>
      <c r="FK1405" s="18"/>
      <c r="FL1405" s="18"/>
    </row>
    <row r="1406" spans="1:168" x14ac:dyDescent="0.15">
      <c r="A1406" s="101"/>
      <c r="B1406" s="3"/>
      <c r="C1406" s="5"/>
      <c r="D1406" s="4"/>
      <c r="E1406" s="5"/>
      <c r="F1406" s="21"/>
      <c r="G1406" s="6"/>
      <c r="H1406" s="5"/>
      <c r="I1406" s="5"/>
      <c r="J1406" s="5"/>
      <c r="K1406" s="5"/>
      <c r="L1406" s="22"/>
      <c r="M1406" s="8"/>
      <c r="N1406" s="5"/>
      <c r="O1406" s="5"/>
      <c r="P1406" s="23"/>
      <c r="Q1406" s="2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  <c r="ES1406" s="18"/>
      <c r="ET1406" s="18"/>
      <c r="EU1406" s="18"/>
      <c r="EV1406" s="18"/>
      <c r="EW1406" s="18"/>
      <c r="EX1406" s="18"/>
      <c r="EY1406" s="18"/>
      <c r="EZ1406" s="18"/>
      <c r="FA1406" s="18"/>
      <c r="FB1406" s="18"/>
      <c r="FC1406" s="18"/>
      <c r="FD1406" s="18"/>
      <c r="FE1406" s="18"/>
      <c r="FF1406" s="18"/>
      <c r="FG1406" s="18"/>
      <c r="FH1406" s="18"/>
      <c r="FI1406" s="18"/>
      <c r="FJ1406" s="18"/>
      <c r="FK1406" s="18"/>
      <c r="FL1406" s="18"/>
    </row>
    <row r="1407" spans="1:168" x14ac:dyDescent="0.15">
      <c r="A1407" s="101"/>
      <c r="B1407" s="3"/>
      <c r="C1407" s="5"/>
      <c r="D1407" s="4"/>
      <c r="E1407" s="5"/>
      <c r="F1407" s="21"/>
      <c r="G1407" s="6"/>
      <c r="H1407" s="5"/>
      <c r="I1407" s="5"/>
      <c r="J1407" s="5"/>
      <c r="K1407" s="5"/>
      <c r="L1407" s="22"/>
      <c r="M1407" s="8"/>
      <c r="N1407" s="5"/>
      <c r="O1407" s="5"/>
      <c r="P1407" s="23"/>
      <c r="Q1407" s="2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  <c r="ES1407" s="18"/>
      <c r="ET1407" s="18"/>
      <c r="EU1407" s="18"/>
      <c r="EV1407" s="18"/>
      <c r="EW1407" s="18"/>
      <c r="EX1407" s="18"/>
      <c r="EY1407" s="18"/>
      <c r="EZ1407" s="18"/>
      <c r="FA1407" s="18"/>
      <c r="FB1407" s="18"/>
      <c r="FC1407" s="18"/>
      <c r="FD1407" s="18"/>
      <c r="FE1407" s="18"/>
      <c r="FF1407" s="18"/>
      <c r="FG1407" s="18"/>
      <c r="FH1407" s="18"/>
      <c r="FI1407" s="18"/>
      <c r="FJ1407" s="18"/>
      <c r="FK1407" s="18"/>
      <c r="FL1407" s="18"/>
    </row>
    <row r="1408" spans="1:168" x14ac:dyDescent="0.15">
      <c r="A1408" s="101"/>
      <c r="B1408" s="3"/>
      <c r="C1408" s="5"/>
      <c r="D1408" s="4"/>
      <c r="E1408" s="5"/>
      <c r="F1408" s="21"/>
      <c r="G1408" s="6"/>
      <c r="H1408" s="5"/>
      <c r="I1408" s="5"/>
      <c r="J1408" s="5"/>
      <c r="K1408" s="5"/>
      <c r="L1408" s="22"/>
      <c r="M1408" s="8"/>
      <c r="N1408" s="5"/>
      <c r="O1408" s="5"/>
      <c r="P1408" s="23"/>
      <c r="Q1408" s="2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  <c r="ES1408" s="18"/>
      <c r="ET1408" s="18"/>
      <c r="EU1408" s="18"/>
      <c r="EV1408" s="18"/>
      <c r="EW1408" s="18"/>
      <c r="EX1408" s="18"/>
      <c r="EY1408" s="18"/>
      <c r="EZ1408" s="18"/>
      <c r="FA1408" s="18"/>
      <c r="FB1408" s="18"/>
      <c r="FC1408" s="18"/>
      <c r="FD1408" s="18"/>
      <c r="FE1408" s="18"/>
      <c r="FF1408" s="18"/>
      <c r="FG1408" s="18"/>
      <c r="FH1408" s="18"/>
      <c r="FI1408" s="18"/>
      <c r="FJ1408" s="18"/>
      <c r="FK1408" s="18"/>
      <c r="FL1408" s="18"/>
    </row>
    <row r="1409" spans="1:171" x14ac:dyDescent="0.15">
      <c r="A1409" s="101"/>
      <c r="B1409" s="3"/>
      <c r="C1409" s="5"/>
      <c r="D1409" s="4"/>
      <c r="E1409" s="5"/>
      <c r="F1409" s="21"/>
      <c r="G1409" s="6"/>
      <c r="H1409" s="5"/>
      <c r="I1409" s="5"/>
      <c r="J1409" s="5"/>
      <c r="K1409" s="5"/>
      <c r="L1409" s="22"/>
      <c r="M1409" s="8"/>
      <c r="N1409" s="5"/>
      <c r="O1409" s="5"/>
      <c r="P1409" s="23"/>
      <c r="Q1409" s="2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  <c r="ES1409" s="18"/>
      <c r="ET1409" s="18"/>
      <c r="EU1409" s="18"/>
      <c r="EV1409" s="18"/>
      <c r="EW1409" s="18"/>
      <c r="EX1409" s="18"/>
      <c r="EY1409" s="18"/>
      <c r="EZ1409" s="18"/>
      <c r="FA1409" s="18"/>
      <c r="FB1409" s="18"/>
      <c r="FC1409" s="18"/>
      <c r="FD1409" s="18"/>
      <c r="FE1409" s="18"/>
      <c r="FF1409" s="18"/>
      <c r="FG1409" s="18"/>
      <c r="FH1409" s="18"/>
      <c r="FI1409" s="18"/>
      <c r="FJ1409" s="18"/>
      <c r="FK1409" s="18"/>
      <c r="FL1409" s="18"/>
    </row>
    <row r="1410" spans="1:171" x14ac:dyDescent="0.15">
      <c r="A1410" s="101"/>
      <c r="B1410" s="3"/>
      <c r="C1410" s="5"/>
      <c r="D1410" s="4"/>
      <c r="E1410" s="5"/>
      <c r="F1410" s="21"/>
      <c r="G1410" s="6"/>
      <c r="H1410" s="5"/>
      <c r="I1410" s="5"/>
      <c r="J1410" s="5"/>
      <c r="K1410" s="5"/>
      <c r="L1410" s="22"/>
      <c r="M1410" s="8"/>
      <c r="N1410" s="5"/>
      <c r="O1410" s="5"/>
      <c r="P1410" s="23"/>
      <c r="Q1410" s="2"/>
      <c r="R1410" s="10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6"/>
      <c r="AG1410" s="36"/>
      <c r="AH1410" s="36"/>
      <c r="AI1410" s="36"/>
      <c r="AJ1410" s="36"/>
      <c r="AK1410" s="36"/>
      <c r="AL1410" s="36"/>
      <c r="AM1410" s="36"/>
      <c r="AN1410" s="36"/>
      <c r="AO1410" s="36"/>
      <c r="AP1410" s="36"/>
      <c r="AQ1410" s="36"/>
      <c r="AR1410" s="36"/>
      <c r="AS1410" s="36"/>
      <c r="AT1410" s="36"/>
      <c r="AU1410" s="36"/>
      <c r="AV1410" s="36"/>
      <c r="AW1410" s="36"/>
      <c r="AX1410" s="36"/>
      <c r="AY1410" s="36"/>
      <c r="AZ1410" s="36"/>
      <c r="BA1410" s="36"/>
      <c r="BB1410" s="36"/>
      <c r="BC1410" s="36"/>
      <c r="BD1410" s="36"/>
      <c r="BE1410" s="36"/>
      <c r="BF1410" s="36"/>
      <c r="BG1410" s="36"/>
      <c r="BH1410" s="36"/>
      <c r="BI1410" s="36"/>
      <c r="BJ1410" s="36"/>
      <c r="BK1410" s="36"/>
      <c r="BL1410" s="36"/>
      <c r="BM1410" s="36"/>
      <c r="BN1410" s="36"/>
      <c r="BO1410" s="36"/>
      <c r="BP1410" s="36"/>
      <c r="BQ1410" s="36"/>
      <c r="BR1410" s="36"/>
      <c r="BS1410" s="36"/>
      <c r="BT1410" s="36"/>
      <c r="BU1410" s="36"/>
      <c r="BV1410" s="36"/>
      <c r="BW1410" s="36"/>
      <c r="BX1410" s="36"/>
      <c r="BY1410" s="36"/>
      <c r="BZ1410" s="36"/>
      <c r="CA1410" s="36"/>
      <c r="CB1410" s="36"/>
      <c r="CC1410" s="36"/>
      <c r="CD1410" s="36"/>
      <c r="CE1410" s="36"/>
      <c r="CF1410" s="36"/>
      <c r="CG1410" s="36"/>
      <c r="CH1410" s="36"/>
      <c r="CI1410" s="36"/>
      <c r="CJ1410" s="36"/>
      <c r="CK1410" s="36"/>
      <c r="CL1410" s="36"/>
      <c r="CM1410" s="36"/>
      <c r="CN1410" s="36"/>
      <c r="CO1410" s="36"/>
      <c r="CP1410" s="36"/>
      <c r="CQ1410" s="36"/>
      <c r="CR1410" s="36"/>
      <c r="CS1410" s="36"/>
      <c r="CT1410" s="36"/>
      <c r="CU1410" s="36"/>
      <c r="CV1410" s="36"/>
      <c r="CW1410" s="36"/>
      <c r="CX1410" s="36"/>
      <c r="CY1410" s="36"/>
      <c r="CZ1410" s="36"/>
      <c r="DA1410" s="36"/>
      <c r="DB1410" s="36"/>
      <c r="DC1410" s="36"/>
      <c r="DD1410" s="36"/>
      <c r="DE1410" s="36"/>
      <c r="DF1410" s="36"/>
      <c r="DG1410" s="36"/>
      <c r="DH1410" s="36"/>
      <c r="DI1410" s="36"/>
      <c r="DJ1410" s="36"/>
      <c r="DK1410" s="36"/>
      <c r="DL1410" s="36"/>
      <c r="DM1410" s="36"/>
      <c r="DN1410" s="36"/>
      <c r="DO1410" s="36"/>
      <c r="DP1410" s="36"/>
      <c r="DQ1410" s="36"/>
      <c r="DR1410" s="36"/>
      <c r="DS1410" s="36"/>
      <c r="DT1410" s="36"/>
      <c r="DU1410" s="36"/>
      <c r="DV1410" s="36"/>
      <c r="DW1410" s="36"/>
      <c r="DX1410" s="36"/>
      <c r="DY1410" s="36"/>
      <c r="DZ1410" s="36"/>
      <c r="EA1410" s="36"/>
      <c r="EB1410" s="36"/>
      <c r="EC1410" s="36"/>
      <c r="ED1410" s="36"/>
      <c r="EE1410" s="36"/>
      <c r="EF1410" s="36"/>
      <c r="EG1410" s="36"/>
      <c r="EH1410" s="36"/>
      <c r="EI1410" s="36"/>
      <c r="EJ1410" s="36"/>
      <c r="EK1410" s="36"/>
      <c r="EL1410" s="36"/>
      <c r="EM1410" s="36"/>
      <c r="EN1410" s="36"/>
      <c r="EO1410" s="36"/>
      <c r="EP1410" s="36"/>
      <c r="EQ1410" s="36"/>
      <c r="ER1410" s="36"/>
      <c r="ES1410" s="36"/>
      <c r="ET1410" s="36"/>
      <c r="EU1410" s="36"/>
      <c r="EV1410" s="36"/>
      <c r="EW1410" s="36"/>
      <c r="EX1410" s="36"/>
      <c r="EY1410" s="36"/>
      <c r="EZ1410" s="36"/>
      <c r="FA1410" s="36"/>
      <c r="FB1410" s="36"/>
      <c r="FC1410" s="36"/>
      <c r="FD1410" s="36"/>
      <c r="FE1410" s="36"/>
      <c r="FF1410" s="36"/>
      <c r="FG1410" s="36"/>
      <c r="FH1410" s="36"/>
      <c r="FI1410" s="36"/>
      <c r="FJ1410" s="36"/>
      <c r="FK1410" s="36"/>
      <c r="FL1410" s="36"/>
      <c r="FM1410" s="36"/>
      <c r="FN1410" s="36"/>
      <c r="FO1410" s="36"/>
    </row>
    <row r="1411" spans="1:171" x14ac:dyDescent="0.15">
      <c r="A1411" s="101"/>
      <c r="B1411" s="3"/>
      <c r="C1411" s="5"/>
      <c r="D1411" s="4"/>
      <c r="E1411" s="5"/>
      <c r="F1411" s="21"/>
      <c r="G1411" s="6"/>
      <c r="H1411" s="5"/>
      <c r="I1411" s="5"/>
      <c r="J1411" s="5"/>
      <c r="K1411" s="5"/>
      <c r="L1411" s="22"/>
      <c r="M1411" s="8"/>
      <c r="N1411" s="5"/>
      <c r="O1411" s="5"/>
      <c r="P1411" s="23"/>
      <c r="Q1411" s="2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  <c r="ES1411" s="18"/>
      <c r="ET1411" s="18"/>
      <c r="EU1411" s="18"/>
      <c r="EV1411" s="18"/>
      <c r="EW1411" s="18"/>
      <c r="EX1411" s="18"/>
      <c r="EY1411" s="18"/>
      <c r="EZ1411" s="18"/>
      <c r="FA1411" s="18"/>
      <c r="FB1411" s="18"/>
      <c r="FC1411" s="18"/>
      <c r="FD1411" s="18"/>
      <c r="FE1411" s="18"/>
      <c r="FF1411" s="18"/>
      <c r="FG1411" s="18"/>
      <c r="FH1411" s="18"/>
      <c r="FI1411" s="18"/>
      <c r="FJ1411" s="18"/>
      <c r="FK1411" s="18"/>
      <c r="FL1411" s="18"/>
    </row>
    <row r="1412" spans="1:171" x14ac:dyDescent="0.15">
      <c r="A1412" s="101"/>
      <c r="B1412" s="3"/>
      <c r="C1412" s="5"/>
      <c r="D1412" s="4"/>
      <c r="E1412" s="5"/>
      <c r="F1412" s="21"/>
      <c r="G1412" s="6"/>
      <c r="H1412" s="5"/>
      <c r="I1412" s="5"/>
      <c r="J1412" s="5"/>
      <c r="K1412" s="5"/>
      <c r="L1412" s="22"/>
      <c r="M1412" s="8"/>
      <c r="N1412" s="5"/>
      <c r="O1412" s="5"/>
      <c r="P1412" s="23"/>
      <c r="Q1412" s="2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  <c r="ES1412" s="18"/>
      <c r="ET1412" s="18"/>
      <c r="EU1412" s="18"/>
      <c r="EV1412" s="18"/>
      <c r="EW1412" s="18"/>
      <c r="EX1412" s="18"/>
      <c r="EY1412" s="18"/>
      <c r="EZ1412" s="18"/>
      <c r="FA1412" s="18"/>
      <c r="FB1412" s="18"/>
      <c r="FC1412" s="18"/>
      <c r="FD1412" s="18"/>
      <c r="FE1412" s="18"/>
      <c r="FF1412" s="18"/>
      <c r="FG1412" s="18"/>
      <c r="FH1412" s="18"/>
      <c r="FI1412" s="18"/>
      <c r="FJ1412" s="18"/>
      <c r="FK1412" s="18"/>
      <c r="FL1412" s="18"/>
    </row>
    <row r="1413" spans="1:171" x14ac:dyDescent="0.15">
      <c r="A1413" s="101"/>
      <c r="B1413" s="3"/>
      <c r="C1413" s="5"/>
      <c r="D1413" s="4"/>
      <c r="E1413" s="5"/>
      <c r="F1413" s="21"/>
      <c r="G1413" s="6"/>
      <c r="H1413" s="5"/>
      <c r="I1413" s="5"/>
      <c r="J1413" s="5"/>
      <c r="K1413" s="5"/>
      <c r="L1413" s="22"/>
      <c r="M1413" s="8"/>
      <c r="N1413" s="5"/>
      <c r="O1413" s="5"/>
      <c r="P1413" s="23"/>
      <c r="Q1413" s="2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  <c r="ES1413" s="18"/>
      <c r="ET1413" s="18"/>
      <c r="EU1413" s="18"/>
      <c r="EV1413" s="18"/>
      <c r="EW1413" s="18"/>
      <c r="EX1413" s="18"/>
      <c r="EY1413" s="18"/>
      <c r="EZ1413" s="18"/>
      <c r="FA1413" s="18"/>
      <c r="FB1413" s="18"/>
      <c r="FC1413" s="18"/>
      <c r="FD1413" s="18"/>
      <c r="FE1413" s="18"/>
      <c r="FF1413" s="18"/>
      <c r="FG1413" s="18"/>
      <c r="FH1413" s="18"/>
      <c r="FI1413" s="18"/>
      <c r="FJ1413" s="18"/>
      <c r="FK1413" s="18"/>
      <c r="FL1413" s="18"/>
    </row>
    <row r="1414" spans="1:171" x14ac:dyDescent="0.15">
      <c r="A1414" s="101"/>
      <c r="B1414" s="3"/>
      <c r="C1414" s="5"/>
      <c r="D1414" s="4"/>
      <c r="E1414" s="5"/>
      <c r="F1414" s="21"/>
      <c r="G1414" s="6"/>
      <c r="H1414" s="5"/>
      <c r="I1414" s="5"/>
      <c r="J1414" s="5"/>
      <c r="K1414" s="5"/>
      <c r="L1414" s="22"/>
      <c r="M1414" s="8"/>
      <c r="N1414" s="5"/>
      <c r="O1414" s="5"/>
      <c r="P1414" s="23"/>
      <c r="Q1414" s="2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  <c r="ES1414" s="18"/>
      <c r="ET1414" s="18"/>
      <c r="EU1414" s="18"/>
      <c r="EV1414" s="18"/>
      <c r="EW1414" s="18"/>
      <c r="EX1414" s="18"/>
      <c r="EY1414" s="18"/>
      <c r="EZ1414" s="18"/>
      <c r="FA1414" s="18"/>
      <c r="FB1414" s="18"/>
      <c r="FC1414" s="18"/>
      <c r="FD1414" s="18"/>
      <c r="FE1414" s="18"/>
      <c r="FF1414" s="18"/>
      <c r="FG1414" s="18"/>
      <c r="FH1414" s="18"/>
      <c r="FI1414" s="18"/>
      <c r="FJ1414" s="18"/>
      <c r="FK1414" s="18"/>
      <c r="FL1414" s="18"/>
    </row>
    <row r="1415" spans="1:171" x14ac:dyDescent="0.15">
      <c r="A1415" s="101"/>
      <c r="B1415" s="3"/>
      <c r="C1415" s="5"/>
      <c r="D1415" s="4"/>
      <c r="E1415" s="5"/>
      <c r="F1415" s="21"/>
      <c r="G1415" s="6"/>
      <c r="H1415" s="5"/>
      <c r="I1415" s="5"/>
      <c r="J1415" s="5"/>
      <c r="K1415" s="5"/>
      <c r="L1415" s="22"/>
      <c r="M1415" s="8"/>
      <c r="N1415" s="5"/>
      <c r="O1415" s="5"/>
      <c r="P1415" s="23"/>
      <c r="Q1415" s="2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  <c r="ES1415" s="18"/>
      <c r="ET1415" s="18"/>
      <c r="EU1415" s="18"/>
      <c r="EV1415" s="18"/>
      <c r="EW1415" s="18"/>
      <c r="EX1415" s="18"/>
      <c r="EY1415" s="18"/>
      <c r="EZ1415" s="18"/>
      <c r="FA1415" s="18"/>
      <c r="FB1415" s="18"/>
      <c r="FC1415" s="18"/>
      <c r="FD1415" s="18"/>
      <c r="FE1415" s="18"/>
      <c r="FF1415" s="18"/>
      <c r="FG1415" s="18"/>
      <c r="FH1415" s="18"/>
      <c r="FI1415" s="18"/>
      <c r="FJ1415" s="18"/>
      <c r="FK1415" s="18"/>
      <c r="FL1415" s="18"/>
    </row>
    <row r="1416" spans="1:171" x14ac:dyDescent="0.15">
      <c r="A1416" s="101"/>
      <c r="B1416" s="3"/>
      <c r="C1416" s="5"/>
      <c r="D1416" s="4"/>
      <c r="E1416" s="5"/>
      <c r="F1416" s="21"/>
      <c r="G1416" s="6"/>
      <c r="H1416" s="5"/>
      <c r="I1416" s="5"/>
      <c r="J1416" s="5"/>
      <c r="K1416" s="5"/>
      <c r="L1416" s="22"/>
      <c r="M1416" s="8"/>
      <c r="N1416" s="5"/>
      <c r="O1416" s="5"/>
      <c r="P1416" s="23"/>
      <c r="Q1416" s="2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  <c r="ES1416" s="18"/>
      <c r="ET1416" s="18"/>
      <c r="EU1416" s="18"/>
      <c r="EV1416" s="18"/>
      <c r="EW1416" s="18"/>
      <c r="EX1416" s="18"/>
      <c r="EY1416" s="18"/>
      <c r="EZ1416" s="18"/>
      <c r="FA1416" s="18"/>
      <c r="FB1416" s="18"/>
      <c r="FC1416" s="18"/>
      <c r="FD1416" s="18"/>
      <c r="FE1416" s="18"/>
      <c r="FF1416" s="18"/>
      <c r="FG1416" s="18"/>
      <c r="FH1416" s="18"/>
      <c r="FI1416" s="18"/>
      <c r="FJ1416" s="18"/>
      <c r="FK1416" s="18"/>
      <c r="FL1416" s="18"/>
    </row>
    <row r="1417" spans="1:171" x14ac:dyDescent="0.15">
      <c r="A1417" s="101"/>
      <c r="B1417" s="3"/>
      <c r="C1417" s="5"/>
      <c r="D1417" s="4"/>
      <c r="E1417" s="5"/>
      <c r="F1417" s="21"/>
      <c r="G1417" s="6"/>
      <c r="H1417" s="5"/>
      <c r="I1417" s="5"/>
      <c r="J1417" s="5"/>
      <c r="K1417" s="5"/>
      <c r="L1417" s="22"/>
      <c r="M1417" s="8"/>
      <c r="N1417" s="5"/>
      <c r="O1417" s="5"/>
      <c r="P1417" s="23"/>
      <c r="Q1417" s="2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  <c r="ES1417" s="18"/>
      <c r="ET1417" s="18"/>
      <c r="EU1417" s="18"/>
      <c r="EV1417" s="18"/>
      <c r="EW1417" s="18"/>
      <c r="EX1417" s="18"/>
      <c r="EY1417" s="18"/>
      <c r="EZ1417" s="18"/>
      <c r="FA1417" s="18"/>
      <c r="FB1417" s="18"/>
      <c r="FC1417" s="18"/>
      <c r="FD1417" s="18"/>
      <c r="FE1417" s="18"/>
      <c r="FF1417" s="18"/>
      <c r="FG1417" s="18"/>
      <c r="FH1417" s="18"/>
      <c r="FI1417" s="18"/>
      <c r="FJ1417" s="18"/>
      <c r="FK1417" s="18"/>
      <c r="FL1417" s="18"/>
    </row>
    <row r="1418" spans="1:171" x14ac:dyDescent="0.15">
      <c r="A1418" s="101"/>
      <c r="B1418" s="3"/>
      <c r="C1418" s="5"/>
      <c r="D1418" s="4"/>
      <c r="E1418" s="5"/>
      <c r="F1418" s="21"/>
      <c r="G1418" s="6"/>
      <c r="H1418" s="5"/>
      <c r="I1418" s="5"/>
      <c r="J1418" s="5"/>
      <c r="K1418" s="5"/>
      <c r="L1418" s="22"/>
      <c r="M1418" s="8"/>
      <c r="N1418" s="5"/>
      <c r="O1418" s="5"/>
      <c r="P1418" s="23"/>
      <c r="Q1418" s="2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  <c r="ES1418" s="18"/>
      <c r="ET1418" s="18"/>
      <c r="EU1418" s="18"/>
      <c r="EV1418" s="18"/>
      <c r="EW1418" s="18"/>
      <c r="EX1418" s="18"/>
      <c r="EY1418" s="18"/>
      <c r="EZ1418" s="18"/>
      <c r="FA1418" s="18"/>
      <c r="FB1418" s="18"/>
      <c r="FC1418" s="18"/>
      <c r="FD1418" s="18"/>
      <c r="FE1418" s="18"/>
      <c r="FF1418" s="18"/>
      <c r="FG1418" s="18"/>
      <c r="FH1418" s="18"/>
      <c r="FI1418" s="18"/>
      <c r="FJ1418" s="18"/>
      <c r="FK1418" s="18"/>
      <c r="FL1418" s="18"/>
    </row>
    <row r="1419" spans="1:171" x14ac:dyDescent="0.15">
      <c r="A1419" s="101"/>
      <c r="B1419" s="3"/>
      <c r="C1419" s="5"/>
      <c r="D1419" s="4"/>
      <c r="E1419" s="5"/>
      <c r="F1419" s="21"/>
      <c r="G1419" s="6"/>
      <c r="H1419" s="5"/>
      <c r="I1419" s="5"/>
      <c r="J1419" s="5"/>
      <c r="K1419" s="5"/>
      <c r="L1419" s="22"/>
      <c r="M1419" s="8"/>
      <c r="N1419" s="5"/>
      <c r="O1419" s="5"/>
      <c r="P1419" s="23"/>
      <c r="Q1419" s="2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  <c r="ES1419" s="18"/>
      <c r="ET1419" s="18"/>
      <c r="EU1419" s="18"/>
      <c r="EV1419" s="18"/>
      <c r="EW1419" s="18"/>
      <c r="EX1419" s="18"/>
      <c r="EY1419" s="18"/>
      <c r="EZ1419" s="18"/>
      <c r="FA1419" s="18"/>
      <c r="FB1419" s="18"/>
      <c r="FC1419" s="18"/>
      <c r="FD1419" s="18"/>
      <c r="FE1419" s="18"/>
      <c r="FF1419" s="18"/>
      <c r="FG1419" s="18"/>
      <c r="FH1419" s="18"/>
      <c r="FI1419" s="18"/>
      <c r="FJ1419" s="18"/>
      <c r="FK1419" s="18"/>
      <c r="FL1419" s="18"/>
    </row>
    <row r="1420" spans="1:171" x14ac:dyDescent="0.15">
      <c r="A1420" s="101"/>
      <c r="B1420" s="3"/>
      <c r="C1420" s="5"/>
      <c r="D1420" s="4"/>
      <c r="E1420" s="5"/>
      <c r="F1420" s="21"/>
      <c r="G1420" s="6"/>
      <c r="H1420" s="5"/>
      <c r="I1420" s="5"/>
      <c r="J1420" s="5"/>
      <c r="K1420" s="5"/>
      <c r="L1420" s="22"/>
      <c r="M1420" s="8"/>
      <c r="N1420" s="5"/>
      <c r="O1420" s="5"/>
      <c r="P1420" s="23"/>
      <c r="Q1420" s="2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  <c r="ES1420" s="18"/>
      <c r="ET1420" s="18"/>
      <c r="EU1420" s="18"/>
      <c r="EV1420" s="18"/>
      <c r="EW1420" s="18"/>
      <c r="EX1420" s="18"/>
      <c r="EY1420" s="18"/>
      <c r="EZ1420" s="18"/>
      <c r="FA1420" s="18"/>
      <c r="FB1420" s="18"/>
      <c r="FC1420" s="18"/>
      <c r="FD1420" s="18"/>
      <c r="FE1420" s="18"/>
      <c r="FF1420" s="18"/>
      <c r="FG1420" s="18"/>
      <c r="FH1420" s="18"/>
      <c r="FI1420" s="18"/>
      <c r="FJ1420" s="18"/>
      <c r="FK1420" s="18"/>
      <c r="FL1420" s="18"/>
    </row>
    <row r="1421" spans="1:171" x14ac:dyDescent="0.15">
      <c r="A1421" s="101"/>
      <c r="B1421" s="3"/>
      <c r="C1421" s="5"/>
      <c r="D1421" s="4"/>
      <c r="E1421" s="5"/>
      <c r="F1421" s="21"/>
      <c r="G1421" s="6"/>
      <c r="H1421" s="5"/>
      <c r="I1421" s="5"/>
      <c r="J1421" s="5"/>
      <c r="K1421" s="5"/>
      <c r="L1421" s="22"/>
      <c r="M1421" s="8"/>
      <c r="N1421" s="5"/>
      <c r="O1421" s="5"/>
      <c r="P1421" s="23"/>
      <c r="Q1421" s="2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  <c r="ES1421" s="18"/>
      <c r="ET1421" s="18"/>
      <c r="EU1421" s="18"/>
      <c r="EV1421" s="18"/>
      <c r="EW1421" s="18"/>
      <c r="EX1421" s="18"/>
      <c r="EY1421" s="18"/>
      <c r="EZ1421" s="18"/>
      <c r="FA1421" s="18"/>
      <c r="FB1421" s="18"/>
      <c r="FC1421" s="18"/>
      <c r="FD1421" s="18"/>
      <c r="FE1421" s="18"/>
      <c r="FF1421" s="18"/>
      <c r="FG1421" s="18"/>
      <c r="FH1421" s="18"/>
      <c r="FI1421" s="18"/>
      <c r="FJ1421" s="18"/>
      <c r="FK1421" s="18"/>
      <c r="FL1421" s="18"/>
    </row>
    <row r="1422" spans="1:171" x14ac:dyDescent="0.15">
      <c r="A1422" s="101"/>
      <c r="B1422" s="3"/>
      <c r="C1422" s="5"/>
      <c r="D1422" s="4"/>
      <c r="E1422" s="5"/>
      <c r="F1422" s="21"/>
      <c r="G1422" s="6"/>
      <c r="H1422" s="5"/>
      <c r="I1422" s="5"/>
      <c r="J1422" s="5"/>
      <c r="K1422" s="5"/>
      <c r="L1422" s="22"/>
      <c r="M1422" s="8"/>
      <c r="N1422" s="5"/>
      <c r="O1422" s="5"/>
      <c r="P1422" s="23"/>
      <c r="Q1422" s="2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  <c r="ES1422" s="18"/>
      <c r="ET1422" s="18"/>
      <c r="EU1422" s="18"/>
      <c r="EV1422" s="18"/>
      <c r="EW1422" s="18"/>
      <c r="EX1422" s="18"/>
      <c r="EY1422" s="18"/>
      <c r="EZ1422" s="18"/>
      <c r="FA1422" s="18"/>
      <c r="FB1422" s="18"/>
      <c r="FC1422" s="18"/>
      <c r="FD1422" s="18"/>
      <c r="FE1422" s="18"/>
      <c r="FF1422" s="18"/>
      <c r="FG1422" s="18"/>
      <c r="FH1422" s="18"/>
      <c r="FI1422" s="18"/>
      <c r="FJ1422" s="18"/>
      <c r="FK1422" s="18"/>
      <c r="FL1422" s="18"/>
    </row>
    <row r="1423" spans="1:171" x14ac:dyDescent="0.15">
      <c r="A1423" s="101"/>
      <c r="B1423" s="3"/>
      <c r="C1423" s="5"/>
      <c r="D1423" s="4"/>
      <c r="E1423" s="5"/>
      <c r="F1423" s="21"/>
      <c r="G1423" s="6"/>
      <c r="H1423" s="5"/>
      <c r="I1423" s="5"/>
      <c r="J1423" s="5"/>
      <c r="K1423" s="5"/>
      <c r="L1423" s="22"/>
      <c r="M1423" s="8"/>
      <c r="N1423" s="5"/>
      <c r="O1423" s="5"/>
      <c r="P1423" s="23"/>
      <c r="Q1423" s="2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  <c r="ES1423" s="18"/>
      <c r="ET1423" s="18"/>
      <c r="EU1423" s="18"/>
      <c r="EV1423" s="18"/>
      <c r="EW1423" s="18"/>
      <c r="EX1423" s="18"/>
      <c r="EY1423" s="18"/>
      <c r="EZ1423" s="18"/>
      <c r="FA1423" s="18"/>
      <c r="FB1423" s="18"/>
      <c r="FC1423" s="18"/>
      <c r="FD1423" s="18"/>
      <c r="FE1423" s="18"/>
      <c r="FF1423" s="18"/>
      <c r="FG1423" s="18"/>
      <c r="FH1423" s="18"/>
      <c r="FI1423" s="18"/>
      <c r="FJ1423" s="18"/>
      <c r="FK1423" s="18"/>
      <c r="FL1423" s="18"/>
    </row>
    <row r="1424" spans="1:171" x14ac:dyDescent="0.15">
      <c r="A1424" s="101"/>
      <c r="B1424" s="3"/>
      <c r="C1424" s="5"/>
      <c r="D1424" s="4"/>
      <c r="E1424" s="5"/>
      <c r="F1424" s="21"/>
      <c r="G1424" s="6"/>
      <c r="H1424" s="5"/>
      <c r="I1424" s="5"/>
      <c r="J1424" s="5"/>
      <c r="K1424" s="5"/>
      <c r="L1424" s="22"/>
      <c r="M1424" s="8"/>
      <c r="N1424" s="5"/>
      <c r="O1424" s="5"/>
      <c r="P1424" s="23"/>
      <c r="Q1424" s="2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  <c r="ES1424" s="18"/>
      <c r="ET1424" s="18"/>
      <c r="EU1424" s="18"/>
      <c r="EV1424" s="18"/>
      <c r="EW1424" s="18"/>
      <c r="EX1424" s="18"/>
      <c r="EY1424" s="18"/>
      <c r="EZ1424" s="18"/>
      <c r="FA1424" s="18"/>
      <c r="FB1424" s="18"/>
      <c r="FC1424" s="18"/>
      <c r="FD1424" s="18"/>
      <c r="FE1424" s="18"/>
      <c r="FF1424" s="18"/>
      <c r="FG1424" s="18"/>
      <c r="FH1424" s="18"/>
      <c r="FI1424" s="18"/>
      <c r="FJ1424" s="18"/>
      <c r="FK1424" s="18"/>
      <c r="FL1424" s="18"/>
    </row>
    <row r="1425" spans="1:171" x14ac:dyDescent="0.15">
      <c r="A1425" s="101"/>
      <c r="B1425" s="3"/>
      <c r="C1425" s="5"/>
      <c r="D1425" s="4"/>
      <c r="E1425" s="5"/>
      <c r="F1425" s="21"/>
      <c r="G1425" s="6"/>
      <c r="H1425" s="5"/>
      <c r="I1425" s="5"/>
      <c r="J1425" s="5"/>
      <c r="K1425" s="5"/>
      <c r="L1425" s="22"/>
      <c r="M1425" s="8"/>
      <c r="N1425" s="5"/>
      <c r="O1425" s="5"/>
      <c r="P1425" s="23"/>
      <c r="Q1425" s="2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  <c r="ES1425" s="18"/>
      <c r="ET1425" s="18"/>
      <c r="EU1425" s="18"/>
      <c r="EV1425" s="18"/>
      <c r="EW1425" s="18"/>
      <c r="EX1425" s="18"/>
      <c r="EY1425" s="18"/>
      <c r="EZ1425" s="18"/>
      <c r="FA1425" s="18"/>
      <c r="FB1425" s="18"/>
      <c r="FC1425" s="18"/>
      <c r="FD1425" s="18"/>
      <c r="FE1425" s="18"/>
      <c r="FF1425" s="18"/>
      <c r="FG1425" s="18"/>
      <c r="FH1425" s="18"/>
      <c r="FI1425" s="18"/>
      <c r="FJ1425" s="18"/>
      <c r="FK1425" s="18"/>
      <c r="FL1425" s="18"/>
    </row>
    <row r="1426" spans="1:171" x14ac:dyDescent="0.15">
      <c r="A1426" s="101"/>
      <c r="B1426" s="3"/>
      <c r="C1426" s="5"/>
      <c r="D1426" s="4"/>
      <c r="E1426" s="5"/>
      <c r="F1426" s="21"/>
      <c r="G1426" s="6"/>
      <c r="H1426" s="5"/>
      <c r="I1426" s="5"/>
      <c r="J1426" s="5"/>
      <c r="K1426" s="5"/>
      <c r="L1426" s="22"/>
      <c r="M1426" s="8"/>
      <c r="N1426" s="5"/>
      <c r="O1426" s="5"/>
      <c r="P1426" s="23"/>
      <c r="Q1426" s="2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  <c r="ES1426" s="18"/>
      <c r="ET1426" s="18"/>
      <c r="EU1426" s="18"/>
      <c r="EV1426" s="18"/>
      <c r="EW1426" s="18"/>
      <c r="EX1426" s="18"/>
      <c r="EY1426" s="18"/>
      <c r="EZ1426" s="18"/>
      <c r="FA1426" s="18"/>
      <c r="FB1426" s="18"/>
      <c r="FC1426" s="18"/>
      <c r="FD1426" s="18"/>
      <c r="FE1426" s="18"/>
      <c r="FF1426" s="18"/>
      <c r="FG1426" s="18"/>
      <c r="FH1426" s="18"/>
      <c r="FI1426" s="18"/>
      <c r="FJ1426" s="18"/>
      <c r="FK1426" s="18"/>
      <c r="FL1426" s="18"/>
    </row>
    <row r="1427" spans="1:171" x14ac:dyDescent="0.15">
      <c r="A1427" s="101"/>
      <c r="B1427" s="3"/>
      <c r="C1427" s="5"/>
      <c r="D1427" s="4"/>
      <c r="E1427" s="5"/>
      <c r="F1427" s="21"/>
      <c r="G1427" s="6"/>
      <c r="H1427" s="5"/>
      <c r="I1427" s="5"/>
      <c r="J1427" s="5"/>
      <c r="K1427" s="5"/>
      <c r="L1427" s="22"/>
      <c r="M1427" s="8"/>
      <c r="N1427" s="5"/>
      <c r="O1427" s="5"/>
      <c r="P1427" s="23"/>
      <c r="Q1427" s="2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  <c r="ES1427" s="18"/>
      <c r="ET1427" s="18"/>
      <c r="EU1427" s="18"/>
      <c r="EV1427" s="18"/>
      <c r="EW1427" s="18"/>
      <c r="EX1427" s="18"/>
      <c r="EY1427" s="18"/>
      <c r="EZ1427" s="18"/>
      <c r="FA1427" s="18"/>
      <c r="FB1427" s="18"/>
      <c r="FC1427" s="18"/>
      <c r="FD1427" s="18"/>
      <c r="FE1427" s="18"/>
      <c r="FF1427" s="18"/>
      <c r="FG1427" s="18"/>
      <c r="FH1427" s="18"/>
      <c r="FI1427" s="18"/>
      <c r="FJ1427" s="18"/>
      <c r="FK1427" s="18"/>
      <c r="FL1427" s="18"/>
    </row>
    <row r="1428" spans="1:171" x14ac:dyDescent="0.15">
      <c r="A1428" s="101"/>
      <c r="B1428" s="3"/>
      <c r="C1428" s="5"/>
      <c r="D1428" s="4"/>
      <c r="E1428" s="5"/>
      <c r="F1428" s="21"/>
      <c r="G1428" s="6"/>
      <c r="H1428" s="5"/>
      <c r="I1428" s="5"/>
      <c r="J1428" s="5"/>
      <c r="K1428" s="5"/>
      <c r="L1428" s="22"/>
      <c r="M1428" s="8"/>
      <c r="N1428" s="5"/>
      <c r="O1428" s="5"/>
      <c r="P1428" s="23"/>
      <c r="Q1428" s="2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  <c r="ES1428" s="18"/>
      <c r="ET1428" s="18"/>
      <c r="EU1428" s="18"/>
      <c r="EV1428" s="18"/>
      <c r="EW1428" s="18"/>
      <c r="EX1428" s="18"/>
      <c r="EY1428" s="18"/>
      <c r="EZ1428" s="18"/>
      <c r="FA1428" s="18"/>
      <c r="FB1428" s="18"/>
      <c r="FC1428" s="18"/>
      <c r="FD1428" s="18"/>
      <c r="FE1428" s="18"/>
      <c r="FF1428" s="18"/>
      <c r="FG1428" s="18"/>
      <c r="FH1428" s="18"/>
      <c r="FI1428" s="18"/>
      <c r="FJ1428" s="18"/>
      <c r="FK1428" s="18"/>
      <c r="FL1428" s="18"/>
    </row>
    <row r="1429" spans="1:171" x14ac:dyDescent="0.15">
      <c r="A1429" s="101"/>
      <c r="B1429" s="3"/>
      <c r="C1429" s="5"/>
      <c r="D1429" s="4"/>
      <c r="E1429" s="5"/>
      <c r="F1429" s="21"/>
      <c r="G1429" s="6"/>
      <c r="H1429" s="5"/>
      <c r="I1429" s="5"/>
      <c r="J1429" s="5"/>
      <c r="K1429" s="5"/>
      <c r="L1429" s="22"/>
      <c r="M1429" s="8"/>
      <c r="N1429" s="5"/>
      <c r="O1429" s="5"/>
      <c r="P1429" s="23"/>
      <c r="Q1429" s="2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  <c r="ES1429" s="18"/>
      <c r="ET1429" s="18"/>
      <c r="EU1429" s="18"/>
      <c r="EV1429" s="18"/>
      <c r="EW1429" s="18"/>
      <c r="EX1429" s="18"/>
      <c r="EY1429" s="18"/>
      <c r="EZ1429" s="18"/>
      <c r="FA1429" s="18"/>
      <c r="FB1429" s="18"/>
      <c r="FC1429" s="18"/>
      <c r="FD1429" s="18"/>
      <c r="FE1429" s="18"/>
      <c r="FF1429" s="18"/>
      <c r="FG1429" s="18"/>
      <c r="FH1429" s="18"/>
      <c r="FI1429" s="18"/>
      <c r="FJ1429" s="18"/>
      <c r="FK1429" s="18"/>
      <c r="FL1429" s="18"/>
    </row>
    <row r="1430" spans="1:171" x14ac:dyDescent="0.15">
      <c r="A1430" s="101"/>
      <c r="B1430" s="3"/>
      <c r="C1430" s="5"/>
      <c r="D1430" s="4"/>
      <c r="E1430" s="5"/>
      <c r="F1430" s="21"/>
      <c r="G1430" s="6"/>
      <c r="H1430" s="5"/>
      <c r="I1430" s="5"/>
      <c r="J1430" s="5"/>
      <c r="K1430" s="5"/>
      <c r="L1430" s="22"/>
      <c r="M1430" s="8"/>
      <c r="N1430" s="5"/>
      <c r="O1430" s="5"/>
      <c r="P1430" s="23"/>
      <c r="Q1430" s="2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  <c r="ES1430" s="18"/>
      <c r="ET1430" s="18"/>
      <c r="EU1430" s="18"/>
      <c r="EV1430" s="18"/>
      <c r="EW1430" s="18"/>
      <c r="EX1430" s="18"/>
      <c r="EY1430" s="18"/>
      <c r="EZ1430" s="18"/>
      <c r="FA1430" s="18"/>
      <c r="FB1430" s="18"/>
      <c r="FC1430" s="18"/>
      <c r="FD1430" s="18"/>
      <c r="FE1430" s="18"/>
      <c r="FF1430" s="18"/>
      <c r="FG1430" s="18"/>
      <c r="FH1430" s="18"/>
      <c r="FI1430" s="18"/>
      <c r="FJ1430" s="18"/>
      <c r="FK1430" s="18"/>
      <c r="FL1430" s="18"/>
    </row>
    <row r="1431" spans="1:171" x14ac:dyDescent="0.15">
      <c r="A1431" s="101"/>
      <c r="B1431" s="3"/>
      <c r="C1431" s="5"/>
      <c r="D1431" s="4"/>
      <c r="E1431" s="5"/>
      <c r="F1431" s="21"/>
      <c r="G1431" s="6"/>
      <c r="H1431" s="5"/>
      <c r="I1431" s="5"/>
      <c r="J1431" s="5"/>
      <c r="K1431" s="5"/>
      <c r="L1431" s="22"/>
      <c r="M1431" s="8"/>
      <c r="N1431" s="5"/>
      <c r="O1431" s="5"/>
      <c r="P1431" s="23"/>
      <c r="Q1431" s="2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  <c r="ES1431" s="18"/>
      <c r="ET1431" s="18"/>
      <c r="EU1431" s="18"/>
      <c r="EV1431" s="18"/>
      <c r="EW1431" s="18"/>
      <c r="EX1431" s="18"/>
      <c r="EY1431" s="18"/>
      <c r="EZ1431" s="18"/>
      <c r="FA1431" s="18"/>
      <c r="FB1431" s="18"/>
      <c r="FC1431" s="18"/>
      <c r="FD1431" s="18"/>
      <c r="FE1431" s="18"/>
      <c r="FF1431" s="18"/>
      <c r="FG1431" s="18"/>
      <c r="FH1431" s="18"/>
      <c r="FI1431" s="18"/>
      <c r="FJ1431" s="18"/>
      <c r="FK1431" s="18"/>
      <c r="FL1431" s="18"/>
    </row>
    <row r="1432" spans="1:171" x14ac:dyDescent="0.15">
      <c r="A1432" s="101"/>
      <c r="B1432" s="3"/>
      <c r="C1432" s="5"/>
      <c r="D1432" s="4"/>
      <c r="E1432" s="5"/>
      <c r="F1432" s="21"/>
      <c r="G1432" s="6"/>
      <c r="H1432" s="5"/>
      <c r="I1432" s="5"/>
      <c r="J1432" s="5"/>
      <c r="K1432" s="5"/>
      <c r="L1432" s="22"/>
      <c r="M1432" s="8"/>
      <c r="N1432" s="5"/>
      <c r="O1432" s="5"/>
      <c r="P1432" s="23"/>
      <c r="Q1432" s="2"/>
      <c r="R1432" s="10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6"/>
      <c r="AG1432" s="36"/>
      <c r="AH1432" s="36"/>
      <c r="AI1432" s="36"/>
      <c r="AJ1432" s="36"/>
      <c r="AK1432" s="36"/>
      <c r="AL1432" s="36"/>
      <c r="AM1432" s="36"/>
      <c r="AN1432" s="36"/>
      <c r="AO1432" s="36"/>
      <c r="AP1432" s="36"/>
      <c r="AQ1432" s="36"/>
      <c r="AR1432" s="36"/>
      <c r="AS1432" s="36"/>
      <c r="AT1432" s="36"/>
      <c r="AU1432" s="36"/>
      <c r="AV1432" s="36"/>
      <c r="AW1432" s="36"/>
      <c r="AX1432" s="36"/>
      <c r="AY1432" s="36"/>
      <c r="AZ1432" s="36"/>
      <c r="BA1432" s="36"/>
      <c r="BB1432" s="36"/>
      <c r="BC1432" s="36"/>
      <c r="BD1432" s="36"/>
      <c r="BE1432" s="36"/>
      <c r="BF1432" s="36"/>
      <c r="BG1432" s="36"/>
      <c r="BH1432" s="36"/>
      <c r="BI1432" s="36"/>
      <c r="BJ1432" s="36"/>
      <c r="BK1432" s="36"/>
      <c r="BL1432" s="36"/>
      <c r="BM1432" s="36"/>
      <c r="BN1432" s="36"/>
      <c r="BO1432" s="36"/>
      <c r="BP1432" s="36"/>
      <c r="BQ1432" s="36"/>
      <c r="BR1432" s="36"/>
      <c r="BS1432" s="36"/>
      <c r="BT1432" s="36"/>
      <c r="BU1432" s="36"/>
      <c r="BV1432" s="36"/>
      <c r="BW1432" s="36"/>
      <c r="BX1432" s="36"/>
      <c r="BY1432" s="36"/>
      <c r="BZ1432" s="36"/>
      <c r="CA1432" s="36"/>
      <c r="CB1432" s="36"/>
      <c r="CC1432" s="36"/>
      <c r="CD1432" s="36"/>
      <c r="CE1432" s="36"/>
      <c r="CF1432" s="36"/>
      <c r="CG1432" s="36"/>
      <c r="CH1432" s="36"/>
      <c r="CI1432" s="36"/>
      <c r="CJ1432" s="36"/>
      <c r="CK1432" s="36"/>
      <c r="CL1432" s="36"/>
      <c r="CM1432" s="36"/>
      <c r="CN1432" s="36"/>
      <c r="CO1432" s="36"/>
      <c r="CP1432" s="36"/>
      <c r="CQ1432" s="36"/>
      <c r="CR1432" s="36"/>
      <c r="CS1432" s="36"/>
      <c r="CT1432" s="36"/>
      <c r="CU1432" s="36"/>
      <c r="CV1432" s="36"/>
      <c r="CW1432" s="36"/>
      <c r="CX1432" s="36"/>
      <c r="CY1432" s="36"/>
      <c r="CZ1432" s="36"/>
      <c r="DA1432" s="36"/>
      <c r="DB1432" s="36"/>
      <c r="DC1432" s="36"/>
      <c r="DD1432" s="36"/>
      <c r="DE1432" s="36"/>
      <c r="DF1432" s="36"/>
      <c r="DG1432" s="36"/>
      <c r="DH1432" s="36"/>
      <c r="DI1432" s="36"/>
      <c r="DJ1432" s="36"/>
      <c r="DK1432" s="36"/>
      <c r="DL1432" s="36"/>
      <c r="DM1432" s="36"/>
      <c r="DN1432" s="36"/>
      <c r="DO1432" s="36"/>
      <c r="DP1432" s="36"/>
      <c r="DQ1432" s="36"/>
      <c r="DR1432" s="36"/>
      <c r="DS1432" s="36"/>
      <c r="DT1432" s="36"/>
      <c r="DU1432" s="36"/>
      <c r="DV1432" s="36"/>
      <c r="DW1432" s="36"/>
      <c r="DX1432" s="36"/>
      <c r="DY1432" s="36"/>
      <c r="DZ1432" s="36"/>
      <c r="EA1432" s="36"/>
      <c r="EB1432" s="36"/>
      <c r="EC1432" s="36"/>
      <c r="ED1432" s="36"/>
      <c r="EE1432" s="36"/>
      <c r="EF1432" s="36"/>
      <c r="EG1432" s="36"/>
      <c r="EH1432" s="36"/>
      <c r="EI1432" s="36"/>
      <c r="EJ1432" s="36"/>
      <c r="EK1432" s="36"/>
      <c r="EL1432" s="36"/>
      <c r="EM1432" s="36"/>
      <c r="EN1432" s="36"/>
      <c r="EO1432" s="36"/>
      <c r="EP1432" s="36"/>
      <c r="EQ1432" s="36"/>
      <c r="ER1432" s="36"/>
      <c r="ES1432" s="36"/>
      <c r="ET1432" s="36"/>
      <c r="EU1432" s="36"/>
      <c r="EV1432" s="36"/>
      <c r="EW1432" s="36"/>
      <c r="EX1432" s="36"/>
      <c r="EY1432" s="36"/>
      <c r="EZ1432" s="36"/>
      <c r="FA1432" s="36"/>
      <c r="FB1432" s="36"/>
      <c r="FC1432" s="36"/>
      <c r="FD1432" s="36"/>
      <c r="FE1432" s="36"/>
      <c r="FF1432" s="36"/>
      <c r="FG1432" s="36"/>
      <c r="FH1432" s="36"/>
      <c r="FI1432" s="36"/>
      <c r="FJ1432" s="36"/>
      <c r="FK1432" s="36"/>
      <c r="FL1432" s="36"/>
      <c r="FM1432" s="36"/>
      <c r="FN1432" s="36"/>
      <c r="FO1432" s="36"/>
    </row>
    <row r="1433" spans="1:171" x14ac:dyDescent="0.15">
      <c r="A1433" s="101"/>
      <c r="B1433" s="3"/>
      <c r="C1433" s="5"/>
      <c r="D1433" s="4"/>
      <c r="E1433" s="5"/>
      <c r="F1433" s="21"/>
      <c r="G1433" s="6"/>
      <c r="H1433" s="5"/>
      <c r="I1433" s="5"/>
      <c r="J1433" s="5"/>
      <c r="K1433" s="5"/>
      <c r="L1433" s="22"/>
      <c r="M1433" s="8"/>
      <c r="N1433" s="5"/>
      <c r="O1433" s="5"/>
      <c r="P1433" s="23"/>
      <c r="Q1433" s="2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  <c r="ES1433" s="18"/>
      <c r="ET1433" s="18"/>
      <c r="EU1433" s="18"/>
      <c r="EV1433" s="18"/>
      <c r="EW1433" s="18"/>
      <c r="EX1433" s="18"/>
      <c r="EY1433" s="18"/>
      <c r="EZ1433" s="18"/>
      <c r="FA1433" s="18"/>
      <c r="FB1433" s="18"/>
      <c r="FC1433" s="18"/>
      <c r="FD1433" s="18"/>
      <c r="FE1433" s="18"/>
      <c r="FF1433" s="18"/>
      <c r="FG1433" s="18"/>
      <c r="FH1433" s="18"/>
      <c r="FI1433" s="18"/>
      <c r="FJ1433" s="18"/>
      <c r="FK1433" s="18"/>
      <c r="FL1433" s="18"/>
    </row>
    <row r="1434" spans="1:171" x14ac:dyDescent="0.15">
      <c r="A1434" s="101"/>
      <c r="B1434" s="3"/>
      <c r="C1434" s="5"/>
      <c r="D1434" s="4"/>
      <c r="E1434" s="5"/>
      <c r="F1434" s="21"/>
      <c r="G1434" s="6"/>
      <c r="H1434" s="5"/>
      <c r="I1434" s="5"/>
      <c r="J1434" s="5"/>
      <c r="K1434" s="5"/>
      <c r="L1434" s="22"/>
      <c r="M1434" s="8"/>
      <c r="N1434" s="5"/>
      <c r="O1434" s="5"/>
      <c r="P1434" s="23"/>
      <c r="Q1434" s="2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  <c r="ES1434" s="18"/>
      <c r="ET1434" s="18"/>
      <c r="EU1434" s="18"/>
      <c r="EV1434" s="18"/>
      <c r="EW1434" s="18"/>
      <c r="EX1434" s="18"/>
      <c r="EY1434" s="18"/>
      <c r="EZ1434" s="18"/>
      <c r="FA1434" s="18"/>
      <c r="FB1434" s="18"/>
      <c r="FC1434" s="18"/>
      <c r="FD1434" s="18"/>
      <c r="FE1434" s="18"/>
      <c r="FF1434" s="18"/>
      <c r="FG1434" s="18"/>
      <c r="FH1434" s="18"/>
      <c r="FI1434" s="18"/>
      <c r="FJ1434" s="18"/>
      <c r="FK1434" s="18"/>
      <c r="FL1434" s="18"/>
    </row>
    <row r="1435" spans="1:171" x14ac:dyDescent="0.15">
      <c r="A1435" s="101"/>
      <c r="B1435" s="3"/>
      <c r="C1435" s="5"/>
      <c r="D1435" s="4"/>
      <c r="E1435" s="5"/>
      <c r="F1435" s="21"/>
      <c r="G1435" s="6"/>
      <c r="H1435" s="5"/>
      <c r="I1435" s="5"/>
      <c r="J1435" s="5"/>
      <c r="K1435" s="5"/>
      <c r="L1435" s="22"/>
      <c r="M1435" s="8"/>
      <c r="N1435" s="5"/>
      <c r="O1435" s="5"/>
      <c r="P1435" s="23"/>
      <c r="Q1435" s="2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  <c r="ES1435" s="18"/>
      <c r="ET1435" s="18"/>
      <c r="EU1435" s="18"/>
      <c r="EV1435" s="18"/>
      <c r="EW1435" s="18"/>
      <c r="EX1435" s="18"/>
      <c r="EY1435" s="18"/>
      <c r="EZ1435" s="18"/>
      <c r="FA1435" s="18"/>
      <c r="FB1435" s="18"/>
      <c r="FC1435" s="18"/>
      <c r="FD1435" s="18"/>
      <c r="FE1435" s="18"/>
      <c r="FF1435" s="18"/>
      <c r="FG1435" s="18"/>
      <c r="FH1435" s="18"/>
      <c r="FI1435" s="18"/>
      <c r="FJ1435" s="18"/>
      <c r="FK1435" s="18"/>
      <c r="FL1435" s="18"/>
    </row>
    <row r="1436" spans="1:171" x14ac:dyDescent="0.15">
      <c r="A1436" s="101"/>
      <c r="B1436" s="3"/>
      <c r="C1436" s="5"/>
      <c r="D1436" s="4"/>
      <c r="E1436" s="5"/>
      <c r="F1436" s="21"/>
      <c r="G1436" s="6"/>
      <c r="H1436" s="5"/>
      <c r="I1436" s="5"/>
      <c r="J1436" s="5"/>
      <c r="K1436" s="5"/>
      <c r="L1436" s="22"/>
      <c r="M1436" s="8"/>
      <c r="N1436" s="5"/>
      <c r="O1436" s="5"/>
      <c r="P1436" s="23"/>
      <c r="Q1436" s="2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  <c r="ES1436" s="18"/>
      <c r="ET1436" s="18"/>
      <c r="EU1436" s="18"/>
      <c r="EV1436" s="18"/>
      <c r="EW1436" s="18"/>
      <c r="EX1436" s="18"/>
      <c r="EY1436" s="18"/>
      <c r="EZ1436" s="18"/>
      <c r="FA1436" s="18"/>
      <c r="FB1436" s="18"/>
      <c r="FC1436" s="18"/>
      <c r="FD1436" s="18"/>
      <c r="FE1436" s="18"/>
      <c r="FF1436" s="18"/>
      <c r="FG1436" s="18"/>
      <c r="FH1436" s="18"/>
      <c r="FI1436" s="18"/>
      <c r="FJ1436" s="18"/>
      <c r="FK1436" s="18"/>
      <c r="FL1436" s="18"/>
    </row>
    <row r="1437" spans="1:171" x14ac:dyDescent="0.15">
      <c r="A1437" s="101"/>
      <c r="B1437" s="3"/>
      <c r="C1437" s="5"/>
      <c r="D1437" s="4"/>
      <c r="E1437" s="5"/>
      <c r="F1437" s="21"/>
      <c r="G1437" s="6"/>
      <c r="H1437" s="5"/>
      <c r="I1437" s="5"/>
      <c r="J1437" s="5"/>
      <c r="K1437" s="5"/>
      <c r="L1437" s="22"/>
      <c r="M1437" s="8"/>
      <c r="N1437" s="5"/>
      <c r="O1437" s="5"/>
      <c r="P1437" s="23"/>
      <c r="Q1437" s="2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  <c r="ES1437" s="18"/>
      <c r="ET1437" s="18"/>
      <c r="EU1437" s="18"/>
      <c r="EV1437" s="18"/>
      <c r="EW1437" s="18"/>
      <c r="EX1437" s="18"/>
      <c r="EY1437" s="18"/>
      <c r="EZ1437" s="18"/>
      <c r="FA1437" s="18"/>
      <c r="FB1437" s="18"/>
      <c r="FC1437" s="18"/>
      <c r="FD1437" s="18"/>
      <c r="FE1437" s="18"/>
      <c r="FF1437" s="18"/>
      <c r="FG1437" s="18"/>
      <c r="FH1437" s="18"/>
      <c r="FI1437" s="18"/>
      <c r="FJ1437" s="18"/>
      <c r="FK1437" s="18"/>
      <c r="FL1437" s="18"/>
    </row>
    <row r="1438" spans="1:171" x14ac:dyDescent="0.15">
      <c r="A1438" s="101"/>
      <c r="B1438" s="3"/>
      <c r="C1438" s="5"/>
      <c r="D1438" s="4"/>
      <c r="E1438" s="5"/>
      <c r="F1438" s="21"/>
      <c r="G1438" s="6"/>
      <c r="H1438" s="5"/>
      <c r="I1438" s="5"/>
      <c r="J1438" s="5"/>
      <c r="K1438" s="5"/>
      <c r="L1438" s="22"/>
      <c r="M1438" s="8"/>
      <c r="N1438" s="5"/>
      <c r="O1438" s="5"/>
      <c r="P1438" s="23"/>
      <c r="Q1438" s="2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  <c r="ES1438" s="18"/>
      <c r="ET1438" s="18"/>
      <c r="EU1438" s="18"/>
      <c r="EV1438" s="18"/>
      <c r="EW1438" s="18"/>
      <c r="EX1438" s="18"/>
      <c r="EY1438" s="18"/>
      <c r="EZ1438" s="18"/>
      <c r="FA1438" s="18"/>
      <c r="FB1438" s="18"/>
      <c r="FC1438" s="18"/>
      <c r="FD1438" s="18"/>
      <c r="FE1438" s="18"/>
      <c r="FF1438" s="18"/>
      <c r="FG1438" s="18"/>
      <c r="FH1438" s="18"/>
      <c r="FI1438" s="18"/>
      <c r="FJ1438" s="18"/>
      <c r="FK1438" s="18"/>
      <c r="FL1438" s="18"/>
    </row>
    <row r="1439" spans="1:171" x14ac:dyDescent="0.15">
      <c r="A1439" s="101"/>
      <c r="B1439" s="3"/>
      <c r="C1439" s="5"/>
      <c r="D1439" s="4"/>
      <c r="E1439" s="5"/>
      <c r="F1439" s="21"/>
      <c r="G1439" s="6"/>
      <c r="H1439" s="5"/>
      <c r="I1439" s="5"/>
      <c r="J1439" s="5"/>
      <c r="K1439" s="5"/>
      <c r="L1439" s="22"/>
      <c r="M1439" s="8"/>
      <c r="N1439" s="5"/>
      <c r="O1439" s="5"/>
      <c r="P1439" s="23"/>
      <c r="Q1439" s="2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  <c r="ES1439" s="18"/>
      <c r="ET1439" s="18"/>
      <c r="EU1439" s="18"/>
      <c r="EV1439" s="18"/>
      <c r="EW1439" s="18"/>
      <c r="EX1439" s="18"/>
      <c r="EY1439" s="18"/>
      <c r="EZ1439" s="18"/>
      <c r="FA1439" s="18"/>
      <c r="FB1439" s="18"/>
      <c r="FC1439" s="18"/>
      <c r="FD1439" s="18"/>
      <c r="FE1439" s="18"/>
      <c r="FF1439" s="18"/>
      <c r="FG1439" s="18"/>
      <c r="FH1439" s="18"/>
      <c r="FI1439" s="18"/>
      <c r="FJ1439" s="18"/>
      <c r="FK1439" s="18"/>
      <c r="FL1439" s="18"/>
    </row>
    <row r="1440" spans="1:171" x14ac:dyDescent="0.15">
      <c r="A1440" s="101"/>
      <c r="B1440" s="3"/>
      <c r="C1440" s="5"/>
      <c r="D1440" s="4"/>
      <c r="E1440" s="5"/>
      <c r="F1440" s="21"/>
      <c r="G1440" s="6"/>
      <c r="H1440" s="5"/>
      <c r="I1440" s="5"/>
      <c r="J1440" s="5"/>
      <c r="K1440" s="5"/>
      <c r="L1440" s="22"/>
      <c r="M1440" s="8"/>
      <c r="N1440" s="5"/>
      <c r="O1440" s="5"/>
      <c r="P1440" s="23"/>
      <c r="Q1440" s="2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  <c r="ES1440" s="18"/>
      <c r="ET1440" s="18"/>
      <c r="EU1440" s="18"/>
      <c r="EV1440" s="18"/>
      <c r="EW1440" s="18"/>
      <c r="EX1440" s="18"/>
      <c r="EY1440" s="18"/>
      <c r="EZ1440" s="18"/>
      <c r="FA1440" s="18"/>
      <c r="FB1440" s="18"/>
      <c r="FC1440" s="18"/>
      <c r="FD1440" s="18"/>
      <c r="FE1440" s="18"/>
      <c r="FF1440" s="18"/>
      <c r="FG1440" s="18"/>
      <c r="FH1440" s="18"/>
      <c r="FI1440" s="18"/>
      <c r="FJ1440" s="18"/>
      <c r="FK1440" s="18"/>
      <c r="FL1440" s="18"/>
    </row>
    <row r="1441" spans="1:168" x14ac:dyDescent="0.15">
      <c r="A1441" s="101"/>
      <c r="B1441" s="3"/>
      <c r="C1441" s="5"/>
      <c r="D1441" s="4"/>
      <c r="E1441" s="5"/>
      <c r="F1441" s="21"/>
      <c r="G1441" s="6"/>
      <c r="H1441" s="5"/>
      <c r="I1441" s="5"/>
      <c r="J1441" s="5"/>
      <c r="K1441" s="5"/>
      <c r="L1441" s="22"/>
      <c r="M1441" s="8"/>
      <c r="N1441" s="5"/>
      <c r="O1441" s="5"/>
      <c r="P1441" s="23"/>
      <c r="Q1441" s="2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  <c r="ES1441" s="18"/>
      <c r="ET1441" s="18"/>
      <c r="EU1441" s="18"/>
      <c r="EV1441" s="18"/>
      <c r="EW1441" s="18"/>
      <c r="EX1441" s="18"/>
      <c r="EY1441" s="18"/>
      <c r="EZ1441" s="18"/>
      <c r="FA1441" s="18"/>
      <c r="FB1441" s="18"/>
      <c r="FC1441" s="18"/>
      <c r="FD1441" s="18"/>
      <c r="FE1441" s="18"/>
      <c r="FF1441" s="18"/>
      <c r="FG1441" s="18"/>
      <c r="FH1441" s="18"/>
      <c r="FI1441" s="18"/>
      <c r="FJ1441" s="18"/>
      <c r="FK1441" s="18"/>
      <c r="FL1441" s="18"/>
    </row>
    <row r="1442" spans="1:168" x14ac:dyDescent="0.15">
      <c r="A1442" s="101"/>
      <c r="B1442" s="3"/>
      <c r="C1442" s="5"/>
      <c r="D1442" s="4"/>
      <c r="E1442" s="5"/>
      <c r="F1442" s="21"/>
      <c r="G1442" s="6"/>
      <c r="H1442" s="5"/>
      <c r="I1442" s="5"/>
      <c r="J1442" s="5"/>
      <c r="K1442" s="5"/>
      <c r="L1442" s="22"/>
      <c r="M1442" s="8"/>
      <c r="N1442" s="5"/>
      <c r="O1442" s="5"/>
      <c r="P1442" s="23"/>
      <c r="Q1442" s="2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  <c r="ES1442" s="18"/>
      <c r="ET1442" s="18"/>
      <c r="EU1442" s="18"/>
      <c r="EV1442" s="18"/>
      <c r="EW1442" s="18"/>
      <c r="EX1442" s="18"/>
      <c r="EY1442" s="18"/>
      <c r="EZ1442" s="18"/>
      <c r="FA1442" s="18"/>
      <c r="FB1442" s="18"/>
      <c r="FC1442" s="18"/>
      <c r="FD1442" s="18"/>
      <c r="FE1442" s="18"/>
      <c r="FF1442" s="18"/>
      <c r="FG1442" s="18"/>
      <c r="FH1442" s="18"/>
      <c r="FI1442" s="18"/>
      <c r="FJ1442" s="18"/>
      <c r="FK1442" s="18"/>
      <c r="FL1442" s="18"/>
    </row>
    <row r="1443" spans="1:168" x14ac:dyDescent="0.15">
      <c r="A1443" s="101"/>
      <c r="B1443" s="3"/>
      <c r="C1443" s="5"/>
      <c r="D1443" s="4"/>
      <c r="E1443" s="5"/>
      <c r="F1443" s="21"/>
      <c r="G1443" s="6"/>
      <c r="H1443" s="5"/>
      <c r="I1443" s="5"/>
      <c r="J1443" s="5"/>
      <c r="K1443" s="5"/>
      <c r="L1443" s="22"/>
      <c r="M1443" s="8"/>
      <c r="N1443" s="5"/>
      <c r="O1443" s="5"/>
      <c r="P1443" s="23"/>
      <c r="Q1443" s="2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  <c r="ES1443" s="18"/>
      <c r="ET1443" s="18"/>
      <c r="EU1443" s="18"/>
      <c r="EV1443" s="18"/>
      <c r="EW1443" s="18"/>
      <c r="EX1443" s="18"/>
      <c r="EY1443" s="18"/>
      <c r="EZ1443" s="18"/>
      <c r="FA1443" s="18"/>
      <c r="FB1443" s="18"/>
      <c r="FC1443" s="18"/>
      <c r="FD1443" s="18"/>
      <c r="FE1443" s="18"/>
      <c r="FF1443" s="18"/>
      <c r="FG1443" s="18"/>
      <c r="FH1443" s="18"/>
      <c r="FI1443" s="18"/>
      <c r="FJ1443" s="18"/>
      <c r="FK1443" s="18"/>
      <c r="FL1443" s="18"/>
    </row>
    <row r="1444" spans="1:168" x14ac:dyDescent="0.15">
      <c r="A1444" s="101"/>
      <c r="B1444" s="3"/>
      <c r="C1444" s="5"/>
      <c r="D1444" s="4"/>
      <c r="E1444" s="5"/>
      <c r="F1444" s="21"/>
      <c r="G1444" s="6"/>
      <c r="H1444" s="5"/>
      <c r="I1444" s="5"/>
      <c r="J1444" s="5"/>
      <c r="K1444" s="5"/>
      <c r="L1444" s="22"/>
      <c r="M1444" s="8"/>
      <c r="N1444" s="5"/>
      <c r="O1444" s="5"/>
      <c r="P1444" s="23"/>
      <c r="Q1444" s="2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  <c r="ES1444" s="18"/>
      <c r="ET1444" s="18"/>
      <c r="EU1444" s="18"/>
      <c r="EV1444" s="18"/>
      <c r="EW1444" s="18"/>
      <c r="EX1444" s="18"/>
      <c r="EY1444" s="18"/>
      <c r="EZ1444" s="18"/>
      <c r="FA1444" s="18"/>
      <c r="FB1444" s="18"/>
      <c r="FC1444" s="18"/>
      <c r="FD1444" s="18"/>
      <c r="FE1444" s="18"/>
      <c r="FF1444" s="18"/>
      <c r="FG1444" s="18"/>
      <c r="FH1444" s="18"/>
      <c r="FI1444" s="18"/>
      <c r="FJ1444" s="18"/>
      <c r="FK1444" s="18"/>
      <c r="FL1444" s="18"/>
    </row>
    <row r="1445" spans="1:168" x14ac:dyDescent="0.15">
      <c r="A1445" s="101"/>
      <c r="B1445" s="3"/>
      <c r="C1445" s="5"/>
      <c r="D1445" s="4"/>
      <c r="E1445" s="5"/>
      <c r="F1445" s="21"/>
      <c r="G1445" s="6"/>
      <c r="H1445" s="5"/>
      <c r="I1445" s="5"/>
      <c r="J1445" s="5"/>
      <c r="K1445" s="5"/>
      <c r="L1445" s="22"/>
      <c r="M1445" s="8"/>
      <c r="N1445" s="5"/>
      <c r="O1445" s="5"/>
      <c r="P1445" s="23"/>
      <c r="Q1445" s="2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  <c r="ES1445" s="18"/>
      <c r="ET1445" s="18"/>
      <c r="EU1445" s="18"/>
      <c r="EV1445" s="18"/>
      <c r="EW1445" s="18"/>
      <c r="EX1445" s="18"/>
      <c r="EY1445" s="18"/>
      <c r="EZ1445" s="18"/>
      <c r="FA1445" s="18"/>
      <c r="FB1445" s="18"/>
      <c r="FC1445" s="18"/>
      <c r="FD1445" s="18"/>
      <c r="FE1445" s="18"/>
      <c r="FF1445" s="18"/>
      <c r="FG1445" s="18"/>
      <c r="FH1445" s="18"/>
      <c r="FI1445" s="18"/>
      <c r="FJ1445" s="18"/>
      <c r="FK1445" s="18"/>
      <c r="FL1445" s="18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2017-10-19T11:31:51Z</dcterms:created>
  <dcterms:modified xsi:type="dcterms:W3CDTF">2021-02-02T16:38:10Z</dcterms:modified>
</cp:coreProperties>
</file>