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21A6358-EA6A-4A2E-BD8D-790A55A6CB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16" i="1" l="1"/>
  <c r="Z11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7" i="1" l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A164" i="1" l="1"/>
  <c r="AC164" i="1" s="1"/>
  <c r="W16" i="1" s="1"/>
  <c r="AF15" i="1" s="1"/>
  <c r="AA163" i="1"/>
  <c r="AC163" i="1" s="1"/>
  <c r="AA162" i="1"/>
  <c r="AC162" i="1" s="1"/>
  <c r="W14" i="1" s="1"/>
  <c r="I618" i="1"/>
  <c r="AB160" i="1"/>
  <c r="W15" i="1" l="1"/>
  <c r="Y16" i="1" s="1"/>
  <c r="AF13" i="1"/>
  <c r="I619" i="1"/>
  <c r="A12" i="1"/>
  <c r="AF14" i="1" l="1"/>
  <c r="Y15" i="1"/>
  <c r="I620" i="1"/>
  <c r="I621" i="1" l="1"/>
  <c r="AA161" i="1"/>
  <c r="AC161" i="1" s="1"/>
  <c r="Q12" i="1"/>
  <c r="B1" i="1"/>
  <c r="AA160" i="1"/>
  <c r="AC160" i="1" s="1"/>
  <c r="AD13" i="1"/>
  <c r="AD14" i="1" s="1"/>
  <c r="AD15" i="1" s="1"/>
  <c r="AD16" i="1" s="1"/>
  <c r="V13" i="1"/>
  <c r="V14" i="1" s="1"/>
  <c r="V15" i="1" s="1"/>
  <c r="V16" i="1" s="1"/>
  <c r="A13" i="1"/>
  <c r="X12" i="1"/>
  <c r="AA13" i="1" s="1"/>
  <c r="S12" i="1"/>
  <c r="S13" i="1" s="1"/>
  <c r="L12" i="1"/>
  <c r="G12" i="1"/>
  <c r="H12" i="1" s="1"/>
  <c r="I622" i="1" l="1"/>
  <c r="R12" i="1"/>
  <c r="C13" i="1" s="1"/>
  <c r="G13" i="1"/>
  <c r="X13" i="1"/>
  <c r="D12" i="1"/>
  <c r="E12" i="1" s="1"/>
  <c r="W13" i="1"/>
  <c r="Y14" i="1" s="1"/>
  <c r="Z14" i="1" s="1"/>
  <c r="D13" i="1"/>
  <c r="E13" i="1" s="1"/>
  <c r="W12" i="1"/>
  <c r="J12" i="1"/>
  <c r="J13" i="1" s="1"/>
  <c r="K13" i="1" s="1"/>
  <c r="L13" i="1" s="1"/>
  <c r="A14" i="1"/>
  <c r="I623" i="1" l="1"/>
  <c r="AF12" i="1"/>
  <c r="T12" i="1" s="1"/>
  <c r="T13" i="1" s="1"/>
  <c r="D14" i="1"/>
  <c r="E14" i="1" s="1"/>
  <c r="F15" i="1" s="1"/>
  <c r="F13" i="1"/>
  <c r="H13" i="1" s="1"/>
  <c r="F14" i="1"/>
  <c r="Y13" i="1"/>
  <c r="Z13" i="1" s="1"/>
  <c r="AC13" i="1" s="1"/>
  <c r="A15" i="1"/>
  <c r="D15" i="1" s="1"/>
  <c r="I624" i="1" l="1"/>
  <c r="O14" i="1"/>
  <c r="E15" i="1"/>
  <c r="F16" i="1" s="1"/>
  <c r="O15" i="1"/>
  <c r="A16" i="1"/>
  <c r="D16" i="1" s="1"/>
  <c r="I625" i="1" l="1"/>
  <c r="E16" i="1"/>
  <c r="F17" i="1" s="1"/>
  <c r="O16" i="1"/>
  <c r="A17" i="1"/>
  <c r="D17" i="1" s="1"/>
  <c r="I626" i="1" l="1"/>
  <c r="E17" i="1"/>
  <c r="F18" i="1" s="1"/>
  <c r="O17" i="1"/>
  <c r="A18" i="1"/>
  <c r="D18" i="1" s="1"/>
  <c r="I627" i="1" l="1"/>
  <c r="E18" i="1"/>
  <c r="F19" i="1" s="1"/>
  <c r="O18" i="1"/>
  <c r="A19" i="1"/>
  <c r="D19" i="1" s="1"/>
  <c r="I628" i="1" l="1"/>
  <c r="E19" i="1"/>
  <c r="F20" i="1" s="1"/>
  <c r="O19" i="1"/>
  <c r="A20" i="1"/>
  <c r="D20" i="1" s="1"/>
  <c r="I629" i="1" l="1"/>
  <c r="E20" i="1"/>
  <c r="F21" i="1" s="1"/>
  <c r="O20" i="1"/>
  <c r="A21" i="1"/>
  <c r="D21" i="1" s="1"/>
  <c r="I630" i="1" l="1"/>
  <c r="E21" i="1"/>
  <c r="F22" i="1" s="1"/>
  <c r="O21" i="1"/>
  <c r="A22" i="1"/>
  <c r="D22" i="1" s="1"/>
  <c r="I631" i="1" l="1"/>
  <c r="E22" i="1"/>
  <c r="F23" i="1" s="1"/>
  <c r="O22" i="1"/>
  <c r="A23" i="1"/>
  <c r="D23" i="1" s="1"/>
  <c r="I632" i="1" l="1"/>
  <c r="E23" i="1"/>
  <c r="F24" i="1" s="1"/>
  <c r="O23" i="1"/>
  <c r="A24" i="1"/>
  <c r="D24" i="1" s="1"/>
  <c r="I633" i="1" l="1"/>
  <c r="E24" i="1"/>
  <c r="F25" i="1" s="1"/>
  <c r="O24" i="1"/>
  <c r="A25" i="1"/>
  <c r="D25" i="1" s="1"/>
  <c r="I634" i="1" l="1"/>
  <c r="E25" i="1"/>
  <c r="F26" i="1" s="1"/>
  <c r="O25" i="1"/>
  <c r="A26" i="1"/>
  <c r="D26" i="1" s="1"/>
  <c r="I635" i="1" l="1"/>
  <c r="E26" i="1"/>
  <c r="F27" i="1" s="1"/>
  <c r="O26" i="1"/>
  <c r="A27" i="1"/>
  <c r="D27" i="1" s="1"/>
  <c r="I636" i="1" l="1"/>
  <c r="E27" i="1"/>
  <c r="F28" i="1" s="1"/>
  <c r="O27" i="1"/>
  <c r="A28" i="1"/>
  <c r="D28" i="1" s="1"/>
  <c r="I637" i="1" l="1"/>
  <c r="E28" i="1"/>
  <c r="F29" i="1" s="1"/>
  <c r="O28" i="1"/>
  <c r="A29" i="1"/>
  <c r="D29" i="1" s="1"/>
  <c r="I638" i="1" l="1"/>
  <c r="E29" i="1"/>
  <c r="F30" i="1" s="1"/>
  <c r="O29" i="1"/>
  <c r="A30" i="1"/>
  <c r="D30" i="1" s="1"/>
  <c r="I639" i="1" l="1"/>
  <c r="E30" i="1"/>
  <c r="F31" i="1" s="1"/>
  <c r="O30" i="1"/>
  <c r="A31" i="1"/>
  <c r="D31" i="1" s="1"/>
  <c r="I640" i="1" l="1"/>
  <c r="E31" i="1"/>
  <c r="F32" i="1" s="1"/>
  <c r="O31" i="1"/>
  <c r="A32" i="1"/>
  <c r="D32" i="1" s="1"/>
  <c r="I641" i="1" l="1"/>
  <c r="E32" i="1"/>
  <c r="F33" i="1" s="1"/>
  <c r="O32" i="1"/>
  <c r="A33" i="1"/>
  <c r="D33" i="1" s="1"/>
  <c r="I642" i="1" l="1"/>
  <c r="E33" i="1"/>
  <c r="O33" i="1"/>
  <c r="A34" i="1"/>
  <c r="D34" i="1" s="1"/>
  <c r="I643" i="1" l="1"/>
  <c r="E34" i="1"/>
  <c r="F35" i="1" s="1"/>
  <c r="O34" i="1"/>
  <c r="F34" i="1"/>
  <c r="A35" i="1"/>
  <c r="D35" i="1" s="1"/>
  <c r="I644" i="1" l="1"/>
  <c r="E35" i="1"/>
  <c r="F36" i="1" s="1"/>
  <c r="O35" i="1"/>
  <c r="A36" i="1"/>
  <c r="D36" i="1" s="1"/>
  <c r="I645" i="1" l="1"/>
  <c r="E36" i="1"/>
  <c r="F37" i="1" s="1"/>
  <c r="O36" i="1"/>
  <c r="A37" i="1"/>
  <c r="D37" i="1" s="1"/>
  <c r="I646" i="1" l="1"/>
  <c r="E37" i="1"/>
  <c r="F38" i="1" s="1"/>
  <c r="O37" i="1"/>
  <c r="A38" i="1"/>
  <c r="D38" i="1" s="1"/>
  <c r="I647" i="1" l="1"/>
  <c r="E38" i="1"/>
  <c r="F39" i="1" s="1"/>
  <c r="O38" i="1"/>
  <c r="M13" i="1"/>
  <c r="N13" i="1" s="1"/>
  <c r="P13" i="1" s="1"/>
  <c r="B13" i="1" s="1"/>
  <c r="M12" i="1"/>
  <c r="N12" i="1" s="1"/>
  <c r="P12" i="1" s="1"/>
  <c r="A39" i="1"/>
  <c r="D39" i="1" s="1"/>
  <c r="I648" i="1" l="1"/>
  <c r="E39" i="1"/>
  <c r="F40" i="1" s="1"/>
  <c r="O39" i="1"/>
  <c r="A40" i="1"/>
  <c r="D40" i="1" s="1"/>
  <c r="I649" i="1" l="1"/>
  <c r="E40" i="1"/>
  <c r="F41" i="1" s="1"/>
  <c r="O40" i="1"/>
  <c r="A41" i="1"/>
  <c r="O41" i="1" l="1"/>
  <c r="D41" i="1"/>
  <c r="E41" i="1" s="1"/>
  <c r="F42" i="1" s="1"/>
  <c r="I650" i="1"/>
  <c r="A42" i="1"/>
  <c r="D42" i="1" s="1"/>
  <c r="I651" i="1" l="1"/>
  <c r="E42" i="1"/>
  <c r="F43" i="1" s="1"/>
  <c r="O42" i="1"/>
  <c r="A43" i="1"/>
  <c r="O43" i="1" l="1"/>
  <c r="D43" i="1"/>
  <c r="E43" i="1" s="1"/>
  <c r="F44" i="1" s="1"/>
  <c r="I652" i="1"/>
  <c r="A44" i="1"/>
  <c r="D44" i="1" s="1"/>
  <c r="I653" i="1" l="1"/>
  <c r="E44" i="1"/>
  <c r="F45" i="1" s="1"/>
  <c r="O44" i="1"/>
  <c r="A45" i="1"/>
  <c r="D45" i="1" s="1"/>
  <c r="I654" i="1" l="1"/>
  <c r="E45" i="1"/>
  <c r="F46" i="1" s="1"/>
  <c r="O45" i="1"/>
  <c r="A46" i="1"/>
  <c r="D46" i="1" s="1"/>
  <c r="I655" i="1" l="1"/>
  <c r="E46" i="1"/>
  <c r="O46" i="1"/>
  <c r="A47" i="1"/>
  <c r="D47" i="1" s="1"/>
  <c r="I656" i="1" l="1"/>
  <c r="F47" i="1"/>
  <c r="E47" i="1"/>
  <c r="F48" i="1" s="1"/>
  <c r="O47" i="1"/>
  <c r="A48" i="1"/>
  <c r="D48" i="1" s="1"/>
  <c r="I657" i="1" l="1"/>
  <c r="E48" i="1"/>
  <c r="F49" i="1" s="1"/>
  <c r="O48" i="1"/>
  <c r="A49" i="1"/>
  <c r="D49" i="1" s="1"/>
  <c r="I658" i="1" l="1"/>
  <c r="E49" i="1"/>
  <c r="F50" i="1" s="1"/>
  <c r="O49" i="1"/>
  <c r="A50" i="1"/>
  <c r="D50" i="1" s="1"/>
  <c r="I659" i="1" l="1"/>
  <c r="E50" i="1"/>
  <c r="F51" i="1" s="1"/>
  <c r="O50" i="1"/>
  <c r="A51" i="1"/>
  <c r="D51" i="1" s="1"/>
  <c r="I660" i="1" l="1"/>
  <c r="E51" i="1"/>
  <c r="O51" i="1"/>
  <c r="A52" i="1"/>
  <c r="D52" i="1" s="1"/>
  <c r="I661" i="1" l="1"/>
  <c r="F52" i="1"/>
  <c r="E52" i="1"/>
  <c r="F53" i="1" s="1"/>
  <c r="O52" i="1"/>
  <c r="A53" i="1"/>
  <c r="D53" i="1" s="1"/>
  <c r="I662" i="1" l="1"/>
  <c r="E53" i="1"/>
  <c r="F54" i="1" s="1"/>
  <c r="O53" i="1"/>
  <c r="A54" i="1"/>
  <c r="D54" i="1" s="1"/>
  <c r="I663" i="1" l="1"/>
  <c r="E54" i="1"/>
  <c r="F55" i="1" s="1"/>
  <c r="O54" i="1"/>
  <c r="A55" i="1"/>
  <c r="D55" i="1" s="1"/>
  <c r="I664" i="1" l="1"/>
  <c r="E55" i="1"/>
  <c r="F56" i="1" s="1"/>
  <c r="O55" i="1"/>
  <c r="A56" i="1"/>
  <c r="D56" i="1" s="1"/>
  <c r="I665" i="1" l="1"/>
  <c r="E56" i="1"/>
  <c r="F57" i="1" s="1"/>
  <c r="O56" i="1"/>
  <c r="A57" i="1"/>
  <c r="D57" i="1" s="1"/>
  <c r="I666" i="1" l="1"/>
  <c r="E57" i="1"/>
  <c r="F58" i="1" s="1"/>
  <c r="O57" i="1"/>
  <c r="A58" i="1"/>
  <c r="D58" i="1" s="1"/>
  <c r="I667" i="1" l="1"/>
  <c r="E58" i="1"/>
  <c r="F59" i="1" s="1"/>
  <c r="O58" i="1"/>
  <c r="A59" i="1"/>
  <c r="D59" i="1" s="1"/>
  <c r="I668" i="1" l="1"/>
  <c r="E59" i="1"/>
  <c r="F60" i="1" s="1"/>
  <c r="O59" i="1"/>
  <c r="A60" i="1"/>
  <c r="D60" i="1" s="1"/>
  <c r="I669" i="1" l="1"/>
  <c r="E60" i="1"/>
  <c r="F61" i="1" s="1"/>
  <c r="O60" i="1"/>
  <c r="A61" i="1"/>
  <c r="D61" i="1" s="1"/>
  <c r="I670" i="1" l="1"/>
  <c r="E61" i="1"/>
  <c r="F62" i="1" s="1"/>
  <c r="O61" i="1"/>
  <c r="A62" i="1"/>
  <c r="D62" i="1" s="1"/>
  <c r="I671" i="1" l="1"/>
  <c r="E62" i="1"/>
  <c r="F63" i="1" s="1"/>
  <c r="O62" i="1"/>
  <c r="A63" i="1"/>
  <c r="D63" i="1" s="1"/>
  <c r="I672" i="1" l="1"/>
  <c r="E63" i="1"/>
  <c r="O63" i="1"/>
  <c r="A64" i="1"/>
  <c r="D64" i="1" s="1"/>
  <c r="F64" i="1" l="1"/>
  <c r="I673" i="1"/>
  <c r="E64" i="1"/>
  <c r="F65" i="1" s="1"/>
  <c r="O64" i="1"/>
  <c r="A65" i="1"/>
  <c r="D65" i="1" s="1"/>
  <c r="I674" i="1" l="1"/>
  <c r="E65" i="1"/>
  <c r="F66" i="1" s="1"/>
  <c r="O65" i="1"/>
  <c r="A66" i="1"/>
  <c r="D66" i="1" s="1"/>
  <c r="I675" i="1" l="1"/>
  <c r="E66" i="1"/>
  <c r="F67" i="1" s="1"/>
  <c r="O66" i="1"/>
  <c r="A67" i="1"/>
  <c r="D67" i="1" s="1"/>
  <c r="I676" i="1" l="1"/>
  <c r="E67" i="1"/>
  <c r="F68" i="1" s="1"/>
  <c r="O67" i="1"/>
  <c r="Q40" i="1"/>
  <c r="R40" i="1" s="1"/>
  <c r="Q39" i="1"/>
  <c r="R39" i="1" s="1"/>
  <c r="Q41" i="1"/>
  <c r="R41" i="1" s="1"/>
  <c r="O13" i="1"/>
  <c r="Q66" i="1"/>
  <c r="A68" i="1"/>
  <c r="D68" i="1" s="1"/>
  <c r="I677" i="1" l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E68" i="1"/>
  <c r="F69" i="1" s="1"/>
  <c r="O68" i="1"/>
  <c r="Q59" i="1"/>
  <c r="R59" i="1" s="1"/>
  <c r="Q58" i="1"/>
  <c r="R58" i="1" s="1"/>
  <c r="Q26" i="1"/>
  <c r="R26" i="1" s="1"/>
  <c r="Q30" i="1"/>
  <c r="R30" i="1" s="1"/>
  <c r="Q32" i="1"/>
  <c r="R32" i="1" s="1"/>
  <c r="Q53" i="1"/>
  <c r="R53" i="1" s="1"/>
  <c r="Q33" i="1"/>
  <c r="R33" i="1" s="1"/>
  <c r="Q50" i="1"/>
  <c r="R50" i="1" s="1"/>
  <c r="Q20" i="1"/>
  <c r="R20" i="1" s="1"/>
  <c r="Q18" i="1"/>
  <c r="R18" i="1" s="1"/>
  <c r="Q54" i="1"/>
  <c r="R54" i="1" s="1"/>
  <c r="Q45" i="1"/>
  <c r="R45" i="1" s="1"/>
  <c r="Q65" i="1"/>
  <c r="R65" i="1" s="1"/>
  <c r="Q51" i="1"/>
  <c r="R51" i="1" s="1"/>
  <c r="Q42" i="1"/>
  <c r="R42" i="1" s="1"/>
  <c r="Q55" i="1"/>
  <c r="R55" i="1" s="1"/>
  <c r="Q46" i="1"/>
  <c r="R46" i="1" s="1"/>
  <c r="Q23" i="1"/>
  <c r="R23" i="1" s="1"/>
  <c r="Q64" i="1"/>
  <c r="R64" i="1" s="1"/>
  <c r="Q43" i="1"/>
  <c r="R43" i="1" s="1"/>
  <c r="Q29" i="1"/>
  <c r="R29" i="1" s="1"/>
  <c r="Q34" i="1"/>
  <c r="R34" i="1" s="1"/>
  <c r="Q47" i="1"/>
  <c r="R47" i="1" s="1"/>
  <c r="Q14" i="1"/>
  <c r="R14" i="1" s="1"/>
  <c r="Q17" i="1"/>
  <c r="R17" i="1" s="1"/>
  <c r="Q63" i="1"/>
  <c r="R63" i="1" s="1"/>
  <c r="Q35" i="1"/>
  <c r="R35" i="1" s="1"/>
  <c r="Q15" i="1"/>
  <c r="R15" i="1" s="1"/>
  <c r="Q56" i="1"/>
  <c r="R56" i="1" s="1"/>
  <c r="Q21" i="1"/>
  <c r="R21" i="1" s="1"/>
  <c r="Q37" i="1"/>
  <c r="R37" i="1" s="1"/>
  <c r="Q16" i="1"/>
  <c r="R16" i="1" s="1"/>
  <c r="Q62" i="1"/>
  <c r="R62" i="1" s="1"/>
  <c r="J14" i="1"/>
  <c r="K14" i="1" s="1"/>
  <c r="L14" i="1" s="1"/>
  <c r="G14" i="1"/>
  <c r="Q13" i="1"/>
  <c r="R13" i="1" s="1"/>
  <c r="C14" i="1" s="1"/>
  <c r="Q31" i="1"/>
  <c r="R31" i="1" s="1"/>
  <c r="Q48" i="1"/>
  <c r="R48" i="1" s="1"/>
  <c r="Q27" i="1"/>
  <c r="R27" i="1" s="1"/>
  <c r="Q28" i="1"/>
  <c r="R28" i="1" s="1"/>
  <c r="Q24" i="1"/>
  <c r="R24" i="1" s="1"/>
  <c r="Q61" i="1"/>
  <c r="R61" i="1" s="1"/>
  <c r="Q36" i="1"/>
  <c r="R36" i="1" s="1"/>
  <c r="Q49" i="1"/>
  <c r="R49" i="1" s="1"/>
  <c r="Q22" i="1"/>
  <c r="R22" i="1" s="1"/>
  <c r="Q19" i="1"/>
  <c r="R19" i="1" s="1"/>
  <c r="Q38" i="1"/>
  <c r="R38" i="1" s="1"/>
  <c r="Q57" i="1"/>
  <c r="R57" i="1" s="1"/>
  <c r="Q60" i="1"/>
  <c r="R60" i="1" s="1"/>
  <c r="Q52" i="1"/>
  <c r="R52" i="1" s="1"/>
  <c r="Q25" i="1"/>
  <c r="R25" i="1" s="1"/>
  <c r="Q44" i="1"/>
  <c r="R44" i="1" s="1"/>
  <c r="Q67" i="1"/>
  <c r="R67" i="1" s="1"/>
  <c r="A69" i="1"/>
  <c r="D69" i="1" s="1"/>
  <c r="I678" i="1" l="1"/>
  <c r="T69" i="1"/>
  <c r="S6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E69" i="1"/>
  <c r="F70" i="1" s="1"/>
  <c r="O69" i="1"/>
  <c r="G15" i="1"/>
  <c r="H14" i="1"/>
  <c r="J15" i="1"/>
  <c r="M14" i="1"/>
  <c r="A70" i="1"/>
  <c r="D70" i="1" s="1"/>
  <c r="Q68" i="1"/>
  <c r="R68" i="1" s="1"/>
  <c r="I679" i="1" l="1"/>
  <c r="S70" i="1"/>
  <c r="R66" i="1"/>
  <c r="C67" i="1" s="1"/>
  <c r="C68" i="1" s="1"/>
  <c r="C69" i="1" s="1"/>
  <c r="T70" i="1"/>
  <c r="E70" i="1"/>
  <c r="F71" i="1" s="1"/>
  <c r="O70" i="1"/>
  <c r="K15" i="1"/>
  <c r="L15" i="1" s="1"/>
  <c r="M15" i="1" s="1"/>
  <c r="J16" i="1"/>
  <c r="N14" i="1"/>
  <c r="H15" i="1"/>
  <c r="G16" i="1"/>
  <c r="Q69" i="1"/>
  <c r="R69" i="1" s="1"/>
  <c r="A71" i="1"/>
  <c r="D71" i="1" s="1"/>
  <c r="I680" i="1" l="1"/>
  <c r="S71" i="1"/>
  <c r="C70" i="1"/>
  <c r="E71" i="1"/>
  <c r="F72" i="1" s="1"/>
  <c r="O71" i="1"/>
  <c r="T71" i="1"/>
  <c r="P14" i="1"/>
  <c r="B14" i="1" s="1"/>
  <c r="H16" i="1"/>
  <c r="G17" i="1"/>
  <c r="N15" i="1"/>
  <c r="K16" i="1"/>
  <c r="L16" i="1" s="1"/>
  <c r="M16" i="1" s="1"/>
  <c r="J17" i="1"/>
  <c r="Q70" i="1"/>
  <c r="R70" i="1" s="1"/>
  <c r="A72" i="1"/>
  <c r="D72" i="1" s="1"/>
  <c r="I681" i="1" l="1"/>
  <c r="S72" i="1"/>
  <c r="C71" i="1"/>
  <c r="T72" i="1"/>
  <c r="E72" i="1"/>
  <c r="F73" i="1" s="1"/>
  <c r="O72" i="1"/>
  <c r="P15" i="1"/>
  <c r="B15" i="1" s="1"/>
  <c r="K17" i="1"/>
  <c r="L17" i="1" s="1"/>
  <c r="M17" i="1" s="1"/>
  <c r="J18" i="1"/>
  <c r="H17" i="1"/>
  <c r="G18" i="1"/>
  <c r="N16" i="1"/>
  <c r="Q71" i="1"/>
  <c r="R71" i="1" s="1"/>
  <c r="A73" i="1"/>
  <c r="D73" i="1" s="1"/>
  <c r="I682" i="1" l="1"/>
  <c r="S73" i="1"/>
  <c r="C72" i="1"/>
  <c r="E73" i="1"/>
  <c r="F74" i="1" s="1"/>
  <c r="O73" i="1"/>
  <c r="T73" i="1"/>
  <c r="P16" i="1"/>
  <c r="B16" i="1" s="1"/>
  <c r="H18" i="1"/>
  <c r="G19" i="1"/>
  <c r="N17" i="1"/>
  <c r="K18" i="1"/>
  <c r="L18" i="1" s="1"/>
  <c r="M18" i="1" s="1"/>
  <c r="J19" i="1"/>
  <c r="Q72" i="1"/>
  <c r="R72" i="1" s="1"/>
  <c r="A74" i="1"/>
  <c r="D74" i="1" s="1"/>
  <c r="I683" i="1" l="1"/>
  <c r="S74" i="1"/>
  <c r="C73" i="1"/>
  <c r="E74" i="1"/>
  <c r="F75" i="1" s="1"/>
  <c r="O74" i="1"/>
  <c r="T74" i="1"/>
  <c r="P17" i="1"/>
  <c r="B17" i="1" s="1"/>
  <c r="K19" i="1"/>
  <c r="L19" i="1" s="1"/>
  <c r="M19" i="1" s="1"/>
  <c r="J20" i="1"/>
  <c r="H19" i="1"/>
  <c r="G20" i="1"/>
  <c r="N18" i="1"/>
  <c r="A75" i="1"/>
  <c r="D75" i="1" s="1"/>
  <c r="Q73" i="1"/>
  <c r="R73" i="1" s="1"/>
  <c r="I684" i="1" l="1"/>
  <c r="S75" i="1"/>
  <c r="C74" i="1"/>
  <c r="E75" i="1"/>
  <c r="F76" i="1" s="1"/>
  <c r="O75" i="1"/>
  <c r="T75" i="1"/>
  <c r="P18" i="1"/>
  <c r="B18" i="1" s="1"/>
  <c r="N19" i="1"/>
  <c r="H20" i="1"/>
  <c r="G21" i="1"/>
  <c r="K20" i="1"/>
  <c r="L20" i="1" s="1"/>
  <c r="M20" i="1" s="1"/>
  <c r="J21" i="1"/>
  <c r="Q74" i="1"/>
  <c r="R74" i="1" s="1"/>
  <c r="A76" i="1"/>
  <c r="D76" i="1" s="1"/>
  <c r="I685" i="1" l="1"/>
  <c r="S76" i="1"/>
  <c r="C75" i="1"/>
  <c r="T76" i="1"/>
  <c r="E76" i="1"/>
  <c r="F77" i="1" s="1"/>
  <c r="O76" i="1"/>
  <c r="P19" i="1"/>
  <c r="B19" i="1" s="1"/>
  <c r="K21" i="1"/>
  <c r="L21" i="1" s="1"/>
  <c r="M21" i="1" s="1"/>
  <c r="J22" i="1"/>
  <c r="H21" i="1"/>
  <c r="G22" i="1"/>
  <c r="N20" i="1"/>
  <c r="Q75" i="1"/>
  <c r="R75" i="1" s="1"/>
  <c r="A77" i="1"/>
  <c r="D77" i="1" s="1"/>
  <c r="I686" i="1" l="1"/>
  <c r="S77" i="1"/>
  <c r="C76" i="1"/>
  <c r="E77" i="1"/>
  <c r="F78" i="1" s="1"/>
  <c r="O77" i="1"/>
  <c r="T77" i="1"/>
  <c r="P20" i="1"/>
  <c r="B20" i="1" s="1"/>
  <c r="H22" i="1"/>
  <c r="G23" i="1"/>
  <c r="N21" i="1"/>
  <c r="K22" i="1"/>
  <c r="L22" i="1" s="1"/>
  <c r="M22" i="1" s="1"/>
  <c r="J23" i="1"/>
  <c r="A78" i="1"/>
  <c r="D78" i="1" s="1"/>
  <c r="Q76" i="1"/>
  <c r="R76" i="1" s="1"/>
  <c r="I687" i="1" l="1"/>
  <c r="S78" i="1"/>
  <c r="C77" i="1"/>
  <c r="T78" i="1"/>
  <c r="E78" i="1"/>
  <c r="F79" i="1" s="1"/>
  <c r="O78" i="1"/>
  <c r="P21" i="1"/>
  <c r="B21" i="1" s="1"/>
  <c r="K23" i="1"/>
  <c r="L23" i="1" s="1"/>
  <c r="M23" i="1" s="1"/>
  <c r="J24" i="1"/>
  <c r="H23" i="1"/>
  <c r="G24" i="1"/>
  <c r="N22" i="1"/>
  <c r="Q77" i="1"/>
  <c r="R77" i="1" s="1"/>
  <c r="A79" i="1"/>
  <c r="D79" i="1" s="1"/>
  <c r="I688" i="1" l="1"/>
  <c r="S79" i="1"/>
  <c r="C78" i="1"/>
  <c r="E79" i="1"/>
  <c r="F80" i="1" s="1"/>
  <c r="O79" i="1"/>
  <c r="T79" i="1"/>
  <c r="P22" i="1"/>
  <c r="B22" i="1" s="1"/>
  <c r="H24" i="1"/>
  <c r="G25" i="1"/>
  <c r="N23" i="1"/>
  <c r="K24" i="1"/>
  <c r="L24" i="1" s="1"/>
  <c r="M24" i="1" s="1"/>
  <c r="J25" i="1"/>
  <c r="A80" i="1"/>
  <c r="D80" i="1" s="1"/>
  <c r="Q78" i="1"/>
  <c r="R78" i="1" s="1"/>
  <c r="I689" i="1" l="1"/>
  <c r="S80" i="1"/>
  <c r="C79" i="1"/>
  <c r="T80" i="1"/>
  <c r="E80" i="1"/>
  <c r="F81" i="1" s="1"/>
  <c r="O80" i="1"/>
  <c r="P23" i="1"/>
  <c r="B23" i="1" s="1"/>
  <c r="H25" i="1"/>
  <c r="G26" i="1"/>
  <c r="K25" i="1"/>
  <c r="L25" i="1" s="1"/>
  <c r="M25" i="1" s="1"/>
  <c r="J26" i="1"/>
  <c r="N24" i="1"/>
  <c r="Q79" i="1"/>
  <c r="R79" i="1" s="1"/>
  <c r="A81" i="1"/>
  <c r="D81" i="1" s="1"/>
  <c r="I690" i="1" l="1"/>
  <c r="C80" i="1"/>
  <c r="T81" i="1"/>
  <c r="E81" i="1"/>
  <c r="F82" i="1" s="1"/>
  <c r="O81" i="1"/>
  <c r="S81" i="1"/>
  <c r="P24" i="1"/>
  <c r="B24" i="1" s="1"/>
  <c r="K26" i="1"/>
  <c r="L26" i="1" s="1"/>
  <c r="M26" i="1" s="1"/>
  <c r="J27" i="1"/>
  <c r="H26" i="1"/>
  <c r="G27" i="1"/>
  <c r="N25" i="1"/>
  <c r="A82" i="1"/>
  <c r="D82" i="1" s="1"/>
  <c r="Q80" i="1"/>
  <c r="R80" i="1" s="1"/>
  <c r="I691" i="1" l="1"/>
  <c r="C81" i="1"/>
  <c r="T82" i="1"/>
  <c r="E82" i="1"/>
  <c r="F83" i="1" s="1"/>
  <c r="O82" i="1"/>
  <c r="S82" i="1"/>
  <c r="P25" i="1"/>
  <c r="B25" i="1" s="1"/>
  <c r="H27" i="1"/>
  <c r="G28" i="1"/>
  <c r="N26" i="1"/>
  <c r="K27" i="1"/>
  <c r="L27" i="1" s="1"/>
  <c r="M27" i="1" s="1"/>
  <c r="J28" i="1"/>
  <c r="Q81" i="1"/>
  <c r="R81" i="1" s="1"/>
  <c r="A83" i="1"/>
  <c r="D83" i="1" s="1"/>
  <c r="I692" i="1" l="1"/>
  <c r="C82" i="1"/>
  <c r="T83" i="1"/>
  <c r="S83" i="1"/>
  <c r="E83" i="1"/>
  <c r="F84" i="1" s="1"/>
  <c r="O83" i="1"/>
  <c r="P26" i="1"/>
  <c r="B26" i="1" s="1"/>
  <c r="K28" i="1"/>
  <c r="L28" i="1" s="1"/>
  <c r="M28" i="1" s="1"/>
  <c r="J29" i="1"/>
  <c r="H28" i="1"/>
  <c r="G29" i="1"/>
  <c r="N27" i="1"/>
  <c r="A84" i="1"/>
  <c r="D84" i="1" s="1"/>
  <c r="Q82" i="1"/>
  <c r="R82" i="1" s="1"/>
  <c r="I693" i="1" l="1"/>
  <c r="C83" i="1"/>
  <c r="T84" i="1"/>
  <c r="S84" i="1"/>
  <c r="E84" i="1"/>
  <c r="F85" i="1" s="1"/>
  <c r="O84" i="1"/>
  <c r="P27" i="1"/>
  <c r="B27" i="1" s="1"/>
  <c r="H29" i="1"/>
  <c r="G30" i="1"/>
  <c r="N28" i="1"/>
  <c r="K29" i="1"/>
  <c r="L29" i="1" s="1"/>
  <c r="M29" i="1" s="1"/>
  <c r="J30" i="1"/>
  <c r="Q83" i="1"/>
  <c r="R83" i="1" s="1"/>
  <c r="A85" i="1"/>
  <c r="D85" i="1" s="1"/>
  <c r="I694" i="1" l="1"/>
  <c r="C84" i="1"/>
  <c r="T85" i="1"/>
  <c r="E85" i="1"/>
  <c r="F86" i="1" s="1"/>
  <c r="O85" i="1"/>
  <c r="S85" i="1"/>
  <c r="P28" i="1"/>
  <c r="B28" i="1" s="1"/>
  <c r="K30" i="1"/>
  <c r="L30" i="1" s="1"/>
  <c r="M30" i="1" s="1"/>
  <c r="J31" i="1"/>
  <c r="H30" i="1"/>
  <c r="G31" i="1"/>
  <c r="N29" i="1"/>
  <c r="Q84" i="1"/>
  <c r="R84" i="1" s="1"/>
  <c r="A86" i="1"/>
  <c r="D86" i="1" s="1"/>
  <c r="I695" i="1" l="1"/>
  <c r="C85" i="1"/>
  <c r="T86" i="1"/>
  <c r="E86" i="1"/>
  <c r="F87" i="1" s="1"/>
  <c r="O86" i="1"/>
  <c r="S86" i="1"/>
  <c r="P29" i="1"/>
  <c r="B29" i="1" s="1"/>
  <c r="H31" i="1"/>
  <c r="G32" i="1"/>
  <c r="N30" i="1"/>
  <c r="K31" i="1"/>
  <c r="L31" i="1" s="1"/>
  <c r="M31" i="1" s="1"/>
  <c r="J32" i="1"/>
  <c r="A87" i="1"/>
  <c r="D87" i="1" s="1"/>
  <c r="Q85" i="1"/>
  <c r="R85" i="1" s="1"/>
  <c r="I696" i="1" l="1"/>
  <c r="C86" i="1"/>
  <c r="T87" i="1"/>
  <c r="S87" i="1"/>
  <c r="E87" i="1"/>
  <c r="F88" i="1" s="1"/>
  <c r="O87" i="1"/>
  <c r="P30" i="1"/>
  <c r="B30" i="1" s="1"/>
  <c r="K32" i="1"/>
  <c r="L32" i="1" s="1"/>
  <c r="M32" i="1" s="1"/>
  <c r="J33" i="1"/>
  <c r="H32" i="1"/>
  <c r="G33" i="1"/>
  <c r="N31" i="1"/>
  <c r="A88" i="1"/>
  <c r="D88" i="1" s="1"/>
  <c r="Q86" i="1"/>
  <c r="R86" i="1" s="1"/>
  <c r="I697" i="1" l="1"/>
  <c r="C87" i="1"/>
  <c r="T88" i="1"/>
  <c r="E88" i="1"/>
  <c r="F89" i="1" s="1"/>
  <c r="O88" i="1"/>
  <c r="S88" i="1"/>
  <c r="P31" i="1"/>
  <c r="B31" i="1" s="1"/>
  <c r="H33" i="1"/>
  <c r="G34" i="1"/>
  <c r="N32" i="1"/>
  <c r="K33" i="1"/>
  <c r="L33" i="1" s="1"/>
  <c r="M33" i="1" s="1"/>
  <c r="J34" i="1"/>
  <c r="A89" i="1"/>
  <c r="D89" i="1" s="1"/>
  <c r="Q87" i="1"/>
  <c r="R87" i="1" s="1"/>
  <c r="I698" i="1" l="1"/>
  <c r="C88" i="1"/>
  <c r="T89" i="1"/>
  <c r="S89" i="1"/>
  <c r="E89" i="1"/>
  <c r="F90" i="1" s="1"/>
  <c r="O89" i="1"/>
  <c r="P32" i="1"/>
  <c r="B32" i="1" s="1"/>
  <c r="K34" i="1"/>
  <c r="L34" i="1" s="1"/>
  <c r="M34" i="1" s="1"/>
  <c r="J35" i="1"/>
  <c r="H34" i="1"/>
  <c r="G35" i="1"/>
  <c r="N33" i="1"/>
  <c r="A90" i="1"/>
  <c r="D90" i="1" s="1"/>
  <c r="Q88" i="1"/>
  <c r="R88" i="1" s="1"/>
  <c r="I699" i="1" l="1"/>
  <c r="C89" i="1"/>
  <c r="T90" i="1"/>
  <c r="S90" i="1"/>
  <c r="E90" i="1"/>
  <c r="F91" i="1" s="1"/>
  <c r="O90" i="1"/>
  <c r="P33" i="1"/>
  <c r="B33" i="1" s="1"/>
  <c r="H35" i="1"/>
  <c r="G36" i="1"/>
  <c r="N34" i="1"/>
  <c r="K35" i="1"/>
  <c r="L35" i="1" s="1"/>
  <c r="M35" i="1" s="1"/>
  <c r="J36" i="1"/>
  <c r="A91" i="1"/>
  <c r="D91" i="1" s="1"/>
  <c r="Q89" i="1"/>
  <c r="R89" i="1" s="1"/>
  <c r="I700" i="1" l="1"/>
  <c r="C90" i="1"/>
  <c r="T91" i="1"/>
  <c r="E91" i="1"/>
  <c r="F92" i="1" s="1"/>
  <c r="O91" i="1"/>
  <c r="S91" i="1"/>
  <c r="P34" i="1"/>
  <c r="B34" i="1" s="1"/>
  <c r="H36" i="1"/>
  <c r="G37" i="1"/>
  <c r="K36" i="1"/>
  <c r="L36" i="1" s="1"/>
  <c r="M36" i="1" s="1"/>
  <c r="J37" i="1"/>
  <c r="N35" i="1"/>
  <c r="A92" i="1"/>
  <c r="D92" i="1" s="1"/>
  <c r="Q90" i="1"/>
  <c r="R90" i="1" s="1"/>
  <c r="I701" i="1" l="1"/>
  <c r="C91" i="1"/>
  <c r="T92" i="1"/>
  <c r="E92" i="1"/>
  <c r="F93" i="1" s="1"/>
  <c r="O92" i="1"/>
  <c r="S92" i="1"/>
  <c r="P35" i="1"/>
  <c r="B35" i="1" s="1"/>
  <c r="K37" i="1"/>
  <c r="L37" i="1" s="1"/>
  <c r="M37" i="1" s="1"/>
  <c r="J38" i="1"/>
  <c r="H37" i="1"/>
  <c r="G38" i="1"/>
  <c r="N36" i="1"/>
  <c r="A93" i="1"/>
  <c r="D93" i="1" s="1"/>
  <c r="Q91" i="1"/>
  <c r="R91" i="1" s="1"/>
  <c r="I702" i="1" l="1"/>
  <c r="C92" i="1"/>
  <c r="T93" i="1"/>
  <c r="S93" i="1"/>
  <c r="E93" i="1"/>
  <c r="F94" i="1" s="1"/>
  <c r="O93" i="1"/>
  <c r="P36" i="1"/>
  <c r="B36" i="1" s="1"/>
  <c r="H38" i="1"/>
  <c r="G39" i="1"/>
  <c r="N37" i="1"/>
  <c r="K38" i="1"/>
  <c r="L38" i="1" s="1"/>
  <c r="M38" i="1" s="1"/>
  <c r="J39" i="1"/>
  <c r="Q92" i="1"/>
  <c r="R92" i="1" s="1"/>
  <c r="A94" i="1"/>
  <c r="D94" i="1" s="1"/>
  <c r="I703" i="1" l="1"/>
  <c r="C93" i="1"/>
  <c r="T94" i="1"/>
  <c r="E94" i="1"/>
  <c r="F95" i="1" s="1"/>
  <c r="O94" i="1"/>
  <c r="S94" i="1"/>
  <c r="P37" i="1"/>
  <c r="B37" i="1" s="1"/>
  <c r="K39" i="1"/>
  <c r="L39" i="1" s="1"/>
  <c r="M39" i="1" s="1"/>
  <c r="J40" i="1"/>
  <c r="H39" i="1"/>
  <c r="G40" i="1"/>
  <c r="N38" i="1"/>
  <c r="A95" i="1"/>
  <c r="D95" i="1" s="1"/>
  <c r="Q93" i="1"/>
  <c r="R93" i="1" s="1"/>
  <c r="I704" i="1" l="1"/>
  <c r="C94" i="1"/>
  <c r="T95" i="1"/>
  <c r="S95" i="1"/>
  <c r="E95" i="1"/>
  <c r="F96" i="1" s="1"/>
  <c r="O95" i="1"/>
  <c r="P38" i="1"/>
  <c r="B38" i="1" s="1"/>
  <c r="G41" i="1"/>
  <c r="H40" i="1"/>
  <c r="N39" i="1"/>
  <c r="J41" i="1"/>
  <c r="K40" i="1"/>
  <c r="L40" i="1" s="1"/>
  <c r="M40" i="1" s="1"/>
  <c r="Q94" i="1"/>
  <c r="R94" i="1" s="1"/>
  <c r="A96" i="1"/>
  <c r="D96" i="1" s="1"/>
  <c r="I705" i="1" l="1"/>
  <c r="C95" i="1"/>
  <c r="T96" i="1"/>
  <c r="E96" i="1"/>
  <c r="O96" i="1"/>
  <c r="S96" i="1"/>
  <c r="P39" i="1"/>
  <c r="B39" i="1" s="1"/>
  <c r="J42" i="1"/>
  <c r="K41" i="1"/>
  <c r="L41" i="1" s="1"/>
  <c r="M41" i="1" s="1"/>
  <c r="N40" i="1"/>
  <c r="G42" i="1"/>
  <c r="H41" i="1"/>
  <c r="Q95" i="1"/>
  <c r="R95" i="1" s="1"/>
  <c r="A97" i="1"/>
  <c r="D97" i="1" s="1"/>
  <c r="I706" i="1" l="1"/>
  <c r="F97" i="1"/>
  <c r="C96" i="1"/>
  <c r="T97" i="1"/>
  <c r="S97" i="1"/>
  <c r="E97" i="1"/>
  <c r="O97" i="1"/>
  <c r="P40" i="1"/>
  <c r="B40" i="1" s="1"/>
  <c r="N41" i="1"/>
  <c r="H42" i="1"/>
  <c r="G43" i="1"/>
  <c r="J43" i="1"/>
  <c r="K42" i="1"/>
  <c r="L42" i="1" s="1"/>
  <c r="M42" i="1" s="1"/>
  <c r="Q96" i="1"/>
  <c r="R96" i="1" s="1"/>
  <c r="A98" i="1"/>
  <c r="D98" i="1" s="1"/>
  <c r="F98" i="1" l="1"/>
  <c r="I707" i="1"/>
  <c r="C97" i="1"/>
  <c r="S98" i="1"/>
  <c r="E98" i="1"/>
  <c r="F99" i="1" s="1"/>
  <c r="O98" i="1"/>
  <c r="T98" i="1"/>
  <c r="P41" i="1"/>
  <c r="B41" i="1" s="1"/>
  <c r="K43" i="1"/>
  <c r="L43" i="1" s="1"/>
  <c r="M43" i="1" s="1"/>
  <c r="J44" i="1"/>
  <c r="H43" i="1"/>
  <c r="G44" i="1"/>
  <c r="N42" i="1"/>
  <c r="A99" i="1"/>
  <c r="D99" i="1" s="1"/>
  <c r="Q97" i="1"/>
  <c r="R97" i="1" s="1"/>
  <c r="I708" i="1" l="1"/>
  <c r="C98" i="1"/>
  <c r="S99" i="1"/>
  <c r="T99" i="1"/>
  <c r="E99" i="1"/>
  <c r="F100" i="1" s="1"/>
  <c r="O99" i="1"/>
  <c r="P42" i="1"/>
  <c r="B42" i="1" s="1"/>
  <c r="H44" i="1"/>
  <c r="G45" i="1"/>
  <c r="N43" i="1"/>
  <c r="K44" i="1"/>
  <c r="L44" i="1" s="1"/>
  <c r="M44" i="1" s="1"/>
  <c r="J45" i="1"/>
  <c r="Q98" i="1"/>
  <c r="R98" i="1" s="1"/>
  <c r="A100" i="1"/>
  <c r="D100" i="1" s="1"/>
  <c r="I709" i="1" l="1"/>
  <c r="C99" i="1"/>
  <c r="S100" i="1"/>
  <c r="E100" i="1"/>
  <c r="F101" i="1" s="1"/>
  <c r="O100" i="1"/>
  <c r="T100" i="1"/>
  <c r="P43" i="1"/>
  <c r="B43" i="1" s="1"/>
  <c r="J46" i="1"/>
  <c r="K45" i="1"/>
  <c r="L45" i="1" s="1"/>
  <c r="M45" i="1" s="1"/>
  <c r="G46" i="1"/>
  <c r="H45" i="1"/>
  <c r="N44" i="1"/>
  <c r="A101" i="1"/>
  <c r="D101" i="1" s="1"/>
  <c r="Q99" i="1"/>
  <c r="R99" i="1" s="1"/>
  <c r="I710" i="1" l="1"/>
  <c r="C100" i="1"/>
  <c r="S101" i="1"/>
  <c r="T101" i="1"/>
  <c r="E101" i="1"/>
  <c r="F102" i="1" s="1"/>
  <c r="O101" i="1"/>
  <c r="P44" i="1"/>
  <c r="B44" i="1" s="1"/>
  <c r="N45" i="1"/>
  <c r="H46" i="1"/>
  <c r="G47" i="1"/>
  <c r="J47" i="1"/>
  <c r="K46" i="1"/>
  <c r="L46" i="1" s="1"/>
  <c r="M46" i="1" s="1"/>
  <c r="Q100" i="1"/>
  <c r="R100" i="1" s="1"/>
  <c r="A102" i="1"/>
  <c r="D102" i="1" s="1"/>
  <c r="I711" i="1" l="1"/>
  <c r="C101" i="1"/>
  <c r="T102" i="1"/>
  <c r="E102" i="1"/>
  <c r="F103" i="1" s="1"/>
  <c r="O102" i="1"/>
  <c r="S102" i="1"/>
  <c r="P45" i="1"/>
  <c r="B45" i="1" s="1"/>
  <c r="J48" i="1"/>
  <c r="K47" i="1"/>
  <c r="L47" i="1" s="1"/>
  <c r="M47" i="1" s="1"/>
  <c r="G48" i="1"/>
  <c r="H47" i="1"/>
  <c r="N46" i="1"/>
  <c r="Q101" i="1"/>
  <c r="R101" i="1" s="1"/>
  <c r="A103" i="1"/>
  <c r="D103" i="1" s="1"/>
  <c r="I712" i="1" l="1"/>
  <c r="C102" i="1"/>
  <c r="T103" i="1"/>
  <c r="S103" i="1"/>
  <c r="E103" i="1"/>
  <c r="F104" i="1" s="1"/>
  <c r="O103" i="1"/>
  <c r="P46" i="1"/>
  <c r="B46" i="1" s="1"/>
  <c r="N47" i="1"/>
  <c r="G49" i="1"/>
  <c r="H48" i="1"/>
  <c r="J49" i="1"/>
  <c r="K48" i="1"/>
  <c r="L48" i="1" s="1"/>
  <c r="M48" i="1" s="1"/>
  <c r="Q102" i="1"/>
  <c r="R102" i="1" s="1"/>
  <c r="A104" i="1"/>
  <c r="D104" i="1" s="1"/>
  <c r="I713" i="1" l="1"/>
  <c r="C103" i="1"/>
  <c r="S104" i="1"/>
  <c r="E104" i="1"/>
  <c r="F105" i="1" s="1"/>
  <c r="O104" i="1"/>
  <c r="T104" i="1"/>
  <c r="P47" i="1"/>
  <c r="B47" i="1" s="1"/>
  <c r="J50" i="1"/>
  <c r="K49" i="1"/>
  <c r="L49" i="1" s="1"/>
  <c r="M49" i="1" s="1"/>
  <c r="N48" i="1"/>
  <c r="G50" i="1"/>
  <c r="H49" i="1"/>
  <c r="Q103" i="1"/>
  <c r="R103" i="1" s="1"/>
  <c r="A105" i="1"/>
  <c r="D105" i="1" s="1"/>
  <c r="I714" i="1" l="1"/>
  <c r="C104" i="1"/>
  <c r="S105" i="1"/>
  <c r="T105" i="1"/>
  <c r="E105" i="1"/>
  <c r="F106" i="1" s="1"/>
  <c r="O105" i="1"/>
  <c r="P48" i="1"/>
  <c r="B48" i="1" s="1"/>
  <c r="N49" i="1"/>
  <c r="G51" i="1"/>
  <c r="H50" i="1"/>
  <c r="K50" i="1"/>
  <c r="L50" i="1" s="1"/>
  <c r="M50" i="1" s="1"/>
  <c r="J51" i="1"/>
  <c r="A106" i="1"/>
  <c r="D106" i="1" s="1"/>
  <c r="Q104" i="1"/>
  <c r="R104" i="1" s="1"/>
  <c r="I715" i="1" l="1"/>
  <c r="C105" i="1"/>
  <c r="S106" i="1"/>
  <c r="E106" i="1"/>
  <c r="F107" i="1" s="1"/>
  <c r="O106" i="1"/>
  <c r="T106" i="1"/>
  <c r="P49" i="1"/>
  <c r="B49" i="1" s="1"/>
  <c r="J52" i="1"/>
  <c r="K51" i="1"/>
  <c r="L51" i="1" s="1"/>
  <c r="M51" i="1" s="1"/>
  <c r="N50" i="1"/>
  <c r="G52" i="1"/>
  <c r="H51" i="1"/>
  <c r="A107" i="1"/>
  <c r="D107" i="1" s="1"/>
  <c r="Q105" i="1"/>
  <c r="R105" i="1" s="1"/>
  <c r="I716" i="1" l="1"/>
  <c r="C106" i="1"/>
  <c r="S107" i="1"/>
  <c r="E107" i="1"/>
  <c r="O107" i="1"/>
  <c r="T107" i="1"/>
  <c r="P50" i="1"/>
  <c r="B50" i="1" s="1"/>
  <c r="N51" i="1"/>
  <c r="H52" i="1"/>
  <c r="G53" i="1"/>
  <c r="K52" i="1"/>
  <c r="L52" i="1" s="1"/>
  <c r="M52" i="1" s="1"/>
  <c r="J53" i="1"/>
  <c r="A108" i="1"/>
  <c r="D108" i="1" s="1"/>
  <c r="Q106" i="1"/>
  <c r="R106" i="1" s="1"/>
  <c r="I717" i="1" l="1"/>
  <c r="F108" i="1"/>
  <c r="C107" i="1"/>
  <c r="S108" i="1"/>
  <c r="E108" i="1"/>
  <c r="F109" i="1" s="1"/>
  <c r="O108" i="1"/>
  <c r="T108" i="1"/>
  <c r="P51" i="1"/>
  <c r="B51" i="1" s="1"/>
  <c r="J54" i="1"/>
  <c r="K53" i="1"/>
  <c r="L53" i="1" s="1"/>
  <c r="M53" i="1" s="1"/>
  <c r="H53" i="1"/>
  <c r="G54" i="1"/>
  <c r="N52" i="1"/>
  <c r="A109" i="1"/>
  <c r="D109" i="1" s="1"/>
  <c r="Q107" i="1"/>
  <c r="R107" i="1" s="1"/>
  <c r="I718" i="1" l="1"/>
  <c r="C108" i="1"/>
  <c r="S109" i="1"/>
  <c r="E109" i="1"/>
  <c r="F110" i="1" s="1"/>
  <c r="O109" i="1"/>
  <c r="T109" i="1"/>
  <c r="P52" i="1"/>
  <c r="B52" i="1" s="1"/>
  <c r="G55" i="1"/>
  <c r="H54" i="1"/>
  <c r="N53" i="1"/>
  <c r="J55" i="1"/>
  <c r="K54" i="1"/>
  <c r="L54" i="1" s="1"/>
  <c r="M54" i="1" s="1"/>
  <c r="Q108" i="1"/>
  <c r="R108" i="1" s="1"/>
  <c r="A110" i="1"/>
  <c r="D110" i="1" s="1"/>
  <c r="I719" i="1" l="1"/>
  <c r="C109" i="1"/>
  <c r="S110" i="1"/>
  <c r="E110" i="1"/>
  <c r="F111" i="1" s="1"/>
  <c r="O110" i="1"/>
  <c r="T110" i="1"/>
  <c r="P53" i="1"/>
  <c r="B53" i="1" s="1"/>
  <c r="K55" i="1"/>
  <c r="L55" i="1" s="1"/>
  <c r="M55" i="1" s="1"/>
  <c r="J56" i="1"/>
  <c r="N54" i="1"/>
  <c r="G56" i="1"/>
  <c r="H55" i="1"/>
  <c r="Q109" i="1"/>
  <c r="R109" i="1" s="1"/>
  <c r="A111" i="1"/>
  <c r="D111" i="1" s="1"/>
  <c r="I720" i="1" l="1"/>
  <c r="C110" i="1"/>
  <c r="S111" i="1"/>
  <c r="E111" i="1"/>
  <c r="F112" i="1" s="1"/>
  <c r="O111" i="1"/>
  <c r="T111" i="1"/>
  <c r="P54" i="1"/>
  <c r="B54" i="1" s="1"/>
  <c r="N55" i="1"/>
  <c r="G57" i="1"/>
  <c r="H56" i="1"/>
  <c r="K56" i="1"/>
  <c r="L56" i="1" s="1"/>
  <c r="M56" i="1" s="1"/>
  <c r="J57" i="1"/>
  <c r="Q110" i="1"/>
  <c r="R110" i="1" s="1"/>
  <c r="A112" i="1"/>
  <c r="D112" i="1" s="1"/>
  <c r="I721" i="1" l="1"/>
  <c r="C111" i="1"/>
  <c r="S112" i="1"/>
  <c r="E112" i="1"/>
  <c r="F113" i="1" s="1"/>
  <c r="O112" i="1"/>
  <c r="T112" i="1"/>
  <c r="P55" i="1"/>
  <c r="B55" i="1" s="1"/>
  <c r="J58" i="1"/>
  <c r="K57" i="1"/>
  <c r="L57" i="1" s="1"/>
  <c r="M57" i="1" s="1"/>
  <c r="N56" i="1"/>
  <c r="G58" i="1"/>
  <c r="H57" i="1"/>
  <c r="Q111" i="1"/>
  <c r="R111" i="1" s="1"/>
  <c r="A113" i="1"/>
  <c r="D113" i="1" s="1"/>
  <c r="I722" i="1" l="1"/>
  <c r="C112" i="1"/>
  <c r="S113" i="1"/>
  <c r="E113" i="1"/>
  <c r="F114" i="1" s="1"/>
  <c r="O113" i="1"/>
  <c r="T113" i="1"/>
  <c r="P56" i="1"/>
  <c r="B56" i="1" s="1"/>
  <c r="N57" i="1"/>
  <c r="G59" i="1"/>
  <c r="H58" i="1"/>
  <c r="K58" i="1"/>
  <c r="L58" i="1" s="1"/>
  <c r="M58" i="1" s="1"/>
  <c r="J59" i="1"/>
  <c r="Q112" i="1"/>
  <c r="R112" i="1" s="1"/>
  <c r="A114" i="1"/>
  <c r="D114" i="1" s="1"/>
  <c r="I723" i="1" l="1"/>
  <c r="C113" i="1"/>
  <c r="S114" i="1"/>
  <c r="E114" i="1"/>
  <c r="O114" i="1"/>
  <c r="T114" i="1"/>
  <c r="P57" i="1"/>
  <c r="B57" i="1" s="1"/>
  <c r="K59" i="1"/>
  <c r="L59" i="1" s="1"/>
  <c r="M59" i="1" s="1"/>
  <c r="J60" i="1"/>
  <c r="N58" i="1"/>
  <c r="G60" i="1"/>
  <c r="H59" i="1"/>
  <c r="Q113" i="1"/>
  <c r="R113" i="1" s="1"/>
  <c r="A115" i="1"/>
  <c r="D115" i="1" s="1"/>
  <c r="C114" i="1" l="1"/>
  <c r="I724" i="1"/>
  <c r="F115" i="1"/>
  <c r="S115" i="1"/>
  <c r="E115" i="1"/>
  <c r="F116" i="1" s="1"/>
  <c r="O115" i="1"/>
  <c r="T115" i="1"/>
  <c r="P58" i="1"/>
  <c r="B58" i="1" s="1"/>
  <c r="K60" i="1"/>
  <c r="L60" i="1" s="1"/>
  <c r="M60" i="1" s="1"/>
  <c r="J61" i="1"/>
  <c r="N59" i="1"/>
  <c r="H60" i="1"/>
  <c r="G61" i="1"/>
  <c r="Q114" i="1"/>
  <c r="R114" i="1" s="1"/>
  <c r="A116" i="1"/>
  <c r="D116" i="1" s="1"/>
  <c r="C115" i="1" l="1"/>
  <c r="I725" i="1"/>
  <c r="S116" i="1"/>
  <c r="E116" i="1"/>
  <c r="F117" i="1" s="1"/>
  <c r="O116" i="1"/>
  <c r="T116" i="1"/>
  <c r="P59" i="1"/>
  <c r="B59" i="1" s="1"/>
  <c r="G62" i="1"/>
  <c r="H61" i="1"/>
  <c r="N60" i="1"/>
  <c r="K61" i="1"/>
  <c r="L61" i="1" s="1"/>
  <c r="M61" i="1" s="1"/>
  <c r="J62" i="1"/>
  <c r="A117" i="1"/>
  <c r="D117" i="1" s="1"/>
  <c r="Q115" i="1"/>
  <c r="R115" i="1" s="1"/>
  <c r="C116" i="1" l="1"/>
  <c r="I726" i="1"/>
  <c r="S117" i="1"/>
  <c r="E117" i="1"/>
  <c r="F118" i="1" s="1"/>
  <c r="O117" i="1"/>
  <c r="T117" i="1"/>
  <c r="P60" i="1"/>
  <c r="B60" i="1" s="1"/>
  <c r="K62" i="1"/>
  <c r="L62" i="1" s="1"/>
  <c r="M62" i="1" s="1"/>
  <c r="J63" i="1"/>
  <c r="N61" i="1"/>
  <c r="G63" i="1"/>
  <c r="H62" i="1"/>
  <c r="Q116" i="1"/>
  <c r="R116" i="1" s="1"/>
  <c r="A118" i="1"/>
  <c r="D118" i="1" s="1"/>
  <c r="C117" i="1" l="1"/>
  <c r="I727" i="1"/>
  <c r="S118" i="1"/>
  <c r="T118" i="1"/>
  <c r="E118" i="1"/>
  <c r="O118" i="1"/>
  <c r="P61" i="1"/>
  <c r="B61" i="1" s="1"/>
  <c r="N62" i="1"/>
  <c r="G64" i="1"/>
  <c r="H63" i="1"/>
  <c r="K63" i="1"/>
  <c r="L63" i="1" s="1"/>
  <c r="M63" i="1" s="1"/>
  <c r="J64" i="1"/>
  <c r="A119" i="1"/>
  <c r="D119" i="1" s="1"/>
  <c r="Q117" i="1"/>
  <c r="R117" i="1" s="1"/>
  <c r="C118" i="1" l="1"/>
  <c r="F119" i="1"/>
  <c r="I728" i="1"/>
  <c r="S119" i="1"/>
  <c r="E119" i="1"/>
  <c r="F120" i="1" s="1"/>
  <c r="O119" i="1"/>
  <c r="T119" i="1"/>
  <c r="P62" i="1"/>
  <c r="B62" i="1" s="1"/>
  <c r="K64" i="1"/>
  <c r="L64" i="1" s="1"/>
  <c r="M64" i="1" s="1"/>
  <c r="J65" i="1"/>
  <c r="N63" i="1"/>
  <c r="H64" i="1"/>
  <c r="G65" i="1"/>
  <c r="Q118" i="1"/>
  <c r="R118" i="1" s="1"/>
  <c r="A120" i="1"/>
  <c r="D120" i="1" s="1"/>
  <c r="C119" i="1" l="1"/>
  <c r="I729" i="1"/>
  <c r="S120" i="1"/>
  <c r="E120" i="1"/>
  <c r="F121" i="1" s="1"/>
  <c r="O120" i="1"/>
  <c r="T120" i="1"/>
  <c r="P63" i="1"/>
  <c r="B63" i="1" s="1"/>
  <c r="G66" i="1"/>
  <c r="H65" i="1"/>
  <c r="N64" i="1"/>
  <c r="K65" i="1"/>
  <c r="L65" i="1" s="1"/>
  <c r="M65" i="1" s="1"/>
  <c r="J66" i="1"/>
  <c r="Q119" i="1"/>
  <c r="R119" i="1" s="1"/>
  <c r="A121" i="1"/>
  <c r="D121" i="1" s="1"/>
  <c r="C120" i="1" l="1"/>
  <c r="I730" i="1"/>
  <c r="S121" i="1"/>
  <c r="E121" i="1"/>
  <c r="O121" i="1"/>
  <c r="T121" i="1"/>
  <c r="P64" i="1"/>
  <c r="B64" i="1" s="1"/>
  <c r="J67" i="1"/>
  <c r="K66" i="1"/>
  <c r="L66" i="1" s="1"/>
  <c r="M66" i="1" s="1"/>
  <c r="N65" i="1"/>
  <c r="G67" i="1"/>
  <c r="H66" i="1"/>
  <c r="Q120" i="1"/>
  <c r="R120" i="1" s="1"/>
  <c r="A122" i="1"/>
  <c r="D122" i="1" s="1"/>
  <c r="C121" i="1" l="1"/>
  <c r="F122" i="1"/>
  <c r="I731" i="1"/>
  <c r="S122" i="1"/>
  <c r="E122" i="1"/>
  <c r="F123" i="1" s="1"/>
  <c r="O122" i="1"/>
  <c r="T122" i="1"/>
  <c r="P65" i="1"/>
  <c r="B65" i="1" s="1"/>
  <c r="N66" i="1"/>
  <c r="H67" i="1"/>
  <c r="G68" i="1"/>
  <c r="J68" i="1"/>
  <c r="K67" i="1"/>
  <c r="L67" i="1" s="1"/>
  <c r="M67" i="1" s="1"/>
  <c r="A123" i="1"/>
  <c r="D123" i="1" s="1"/>
  <c r="Q121" i="1"/>
  <c r="R121" i="1" s="1"/>
  <c r="C122" i="1" l="1"/>
  <c r="I732" i="1"/>
  <c r="S123" i="1"/>
  <c r="E123" i="1"/>
  <c r="F124" i="1" s="1"/>
  <c r="O123" i="1"/>
  <c r="T123" i="1"/>
  <c r="P66" i="1"/>
  <c r="B66" i="1" s="1"/>
  <c r="J69" i="1"/>
  <c r="K68" i="1"/>
  <c r="L68" i="1" s="1"/>
  <c r="M68" i="1" s="1"/>
  <c r="G69" i="1"/>
  <c r="H68" i="1"/>
  <c r="N67" i="1"/>
  <c r="Q122" i="1"/>
  <c r="R122" i="1" s="1"/>
  <c r="C123" i="1" s="1"/>
  <c r="A124" i="1"/>
  <c r="D124" i="1" s="1"/>
  <c r="I733" i="1" l="1"/>
  <c r="S124" i="1"/>
  <c r="T124" i="1"/>
  <c r="E124" i="1"/>
  <c r="F125" i="1" s="1"/>
  <c r="O124" i="1"/>
  <c r="P67" i="1"/>
  <c r="B67" i="1" s="1"/>
  <c r="N68" i="1"/>
  <c r="H69" i="1"/>
  <c r="G70" i="1"/>
  <c r="J70" i="1"/>
  <c r="K69" i="1"/>
  <c r="L69" i="1" s="1"/>
  <c r="M69" i="1" s="1"/>
  <c r="A125" i="1"/>
  <c r="D125" i="1" s="1"/>
  <c r="Q123" i="1"/>
  <c r="R123" i="1" s="1"/>
  <c r="C124" i="1" s="1"/>
  <c r="I734" i="1" l="1"/>
  <c r="S125" i="1"/>
  <c r="T125" i="1"/>
  <c r="E125" i="1"/>
  <c r="F126" i="1" s="1"/>
  <c r="O125" i="1"/>
  <c r="P68" i="1"/>
  <c r="B68" i="1" s="1"/>
  <c r="K70" i="1"/>
  <c r="L70" i="1" s="1"/>
  <c r="M70" i="1" s="1"/>
  <c r="J71" i="1"/>
  <c r="H70" i="1"/>
  <c r="G71" i="1"/>
  <c r="N69" i="1"/>
  <c r="Q124" i="1"/>
  <c r="R124" i="1" s="1"/>
  <c r="C125" i="1" s="1"/>
  <c r="A126" i="1"/>
  <c r="D126" i="1" s="1"/>
  <c r="I735" i="1" l="1"/>
  <c r="S126" i="1"/>
  <c r="E126" i="1"/>
  <c r="F127" i="1" s="1"/>
  <c r="O126" i="1"/>
  <c r="T126" i="1"/>
  <c r="P69" i="1"/>
  <c r="B69" i="1" s="1"/>
  <c r="H71" i="1"/>
  <c r="G72" i="1"/>
  <c r="N70" i="1"/>
  <c r="K71" i="1"/>
  <c r="L71" i="1" s="1"/>
  <c r="M71" i="1" s="1"/>
  <c r="J72" i="1"/>
  <c r="Q125" i="1"/>
  <c r="R125" i="1" s="1"/>
  <c r="C126" i="1" s="1"/>
  <c r="A127" i="1"/>
  <c r="D127" i="1" s="1"/>
  <c r="I736" i="1" l="1"/>
  <c r="S127" i="1"/>
  <c r="E127" i="1"/>
  <c r="O127" i="1"/>
  <c r="T127" i="1"/>
  <c r="P70" i="1"/>
  <c r="B70" i="1" s="1"/>
  <c r="J73" i="1"/>
  <c r="K72" i="1"/>
  <c r="L72" i="1" s="1"/>
  <c r="M72" i="1" s="1"/>
  <c r="G73" i="1"/>
  <c r="H72" i="1"/>
  <c r="N71" i="1"/>
  <c r="Q126" i="1"/>
  <c r="R126" i="1" s="1"/>
  <c r="C127" i="1" s="1"/>
  <c r="A128" i="1"/>
  <c r="D128" i="1" s="1"/>
  <c r="I737" i="1" l="1"/>
  <c r="F128" i="1"/>
  <c r="S128" i="1"/>
  <c r="E128" i="1"/>
  <c r="O128" i="1"/>
  <c r="T128" i="1"/>
  <c r="P71" i="1"/>
  <c r="B71" i="1" s="1"/>
  <c r="N72" i="1"/>
  <c r="H73" i="1"/>
  <c r="G74" i="1"/>
  <c r="J74" i="1"/>
  <c r="K73" i="1"/>
  <c r="L73" i="1" s="1"/>
  <c r="M73" i="1" s="1"/>
  <c r="A129" i="1"/>
  <c r="D129" i="1" s="1"/>
  <c r="Q127" i="1"/>
  <c r="R127" i="1" s="1"/>
  <c r="C128" i="1" s="1"/>
  <c r="I738" i="1" l="1"/>
  <c r="F129" i="1"/>
  <c r="S129" i="1"/>
  <c r="E129" i="1"/>
  <c r="F130" i="1" s="1"/>
  <c r="O129" i="1"/>
  <c r="T129" i="1"/>
  <c r="P72" i="1"/>
  <c r="B72" i="1" s="1"/>
  <c r="K74" i="1"/>
  <c r="L74" i="1" s="1"/>
  <c r="M74" i="1" s="1"/>
  <c r="J75" i="1"/>
  <c r="H74" i="1"/>
  <c r="G75" i="1"/>
  <c r="N73" i="1"/>
  <c r="Q128" i="1"/>
  <c r="R128" i="1" s="1"/>
  <c r="C129" i="1" s="1"/>
  <c r="A130" i="1"/>
  <c r="D130" i="1" s="1"/>
  <c r="I739" i="1" l="1"/>
  <c r="S130" i="1"/>
  <c r="E130" i="1"/>
  <c r="F131" i="1" s="1"/>
  <c r="O130" i="1"/>
  <c r="T130" i="1"/>
  <c r="P73" i="1"/>
  <c r="B73" i="1" s="1"/>
  <c r="H75" i="1"/>
  <c r="G76" i="1"/>
  <c r="N74" i="1"/>
  <c r="K75" i="1"/>
  <c r="L75" i="1" s="1"/>
  <c r="M75" i="1" s="1"/>
  <c r="J76" i="1"/>
  <c r="A131" i="1"/>
  <c r="D131" i="1" s="1"/>
  <c r="Q129" i="1"/>
  <c r="R129" i="1" s="1"/>
  <c r="C130" i="1" s="1"/>
  <c r="I740" i="1" l="1"/>
  <c r="S131" i="1"/>
  <c r="E131" i="1"/>
  <c r="F132" i="1" s="1"/>
  <c r="O131" i="1"/>
  <c r="T131" i="1"/>
  <c r="P74" i="1"/>
  <c r="B74" i="1" s="1"/>
  <c r="J77" i="1"/>
  <c r="K76" i="1"/>
  <c r="L76" i="1" s="1"/>
  <c r="M76" i="1" s="1"/>
  <c r="H76" i="1"/>
  <c r="G77" i="1"/>
  <c r="N75" i="1"/>
  <c r="Q130" i="1"/>
  <c r="R130" i="1" s="1"/>
  <c r="C131" i="1" s="1"/>
  <c r="A132" i="1"/>
  <c r="D132" i="1" s="1"/>
  <c r="I741" i="1" l="1"/>
  <c r="S132" i="1"/>
  <c r="E132" i="1"/>
  <c r="F133" i="1" s="1"/>
  <c r="O132" i="1"/>
  <c r="T132" i="1"/>
  <c r="P75" i="1"/>
  <c r="B75" i="1" s="1"/>
  <c r="G78" i="1"/>
  <c r="H77" i="1"/>
  <c r="N76" i="1"/>
  <c r="K77" i="1"/>
  <c r="L77" i="1" s="1"/>
  <c r="M77" i="1" s="1"/>
  <c r="J78" i="1"/>
  <c r="A133" i="1"/>
  <c r="D133" i="1" s="1"/>
  <c r="Q131" i="1"/>
  <c r="R131" i="1" s="1"/>
  <c r="C132" i="1" s="1"/>
  <c r="I742" i="1" l="1"/>
  <c r="S133" i="1"/>
  <c r="E133" i="1"/>
  <c r="F134" i="1" s="1"/>
  <c r="O133" i="1"/>
  <c r="T133" i="1"/>
  <c r="P76" i="1"/>
  <c r="B76" i="1" s="1"/>
  <c r="K78" i="1"/>
  <c r="L78" i="1" s="1"/>
  <c r="M78" i="1" s="1"/>
  <c r="J79" i="1"/>
  <c r="N77" i="1"/>
  <c r="G79" i="1"/>
  <c r="H78" i="1"/>
  <c r="Q132" i="1"/>
  <c r="R132" i="1" s="1"/>
  <c r="C133" i="1" s="1"/>
  <c r="A134" i="1"/>
  <c r="D134" i="1" s="1"/>
  <c r="I743" i="1" l="1"/>
  <c r="S134" i="1"/>
  <c r="E134" i="1"/>
  <c r="O134" i="1"/>
  <c r="T134" i="1"/>
  <c r="P77" i="1"/>
  <c r="B77" i="1" s="1"/>
  <c r="N78" i="1"/>
  <c r="H79" i="1"/>
  <c r="G80" i="1"/>
  <c r="K79" i="1"/>
  <c r="L79" i="1" s="1"/>
  <c r="M79" i="1" s="1"/>
  <c r="J80" i="1"/>
  <c r="A135" i="1"/>
  <c r="D135" i="1" s="1"/>
  <c r="Q133" i="1"/>
  <c r="R133" i="1" s="1"/>
  <c r="C134" i="1" s="1"/>
  <c r="I744" i="1" l="1"/>
  <c r="F135" i="1"/>
  <c r="S135" i="1"/>
  <c r="E135" i="1"/>
  <c r="F136" i="1" s="1"/>
  <c r="O135" i="1"/>
  <c r="T135" i="1"/>
  <c r="P78" i="1"/>
  <c r="B78" i="1" s="1"/>
  <c r="J81" i="1"/>
  <c r="K80" i="1"/>
  <c r="L80" i="1" s="1"/>
  <c r="M80" i="1" s="1"/>
  <c r="G81" i="1"/>
  <c r="H80" i="1"/>
  <c r="N79" i="1"/>
  <c r="Q134" i="1"/>
  <c r="R134" i="1" s="1"/>
  <c r="C135" i="1" s="1"/>
  <c r="A136" i="1"/>
  <c r="D136" i="1" s="1"/>
  <c r="I745" i="1" l="1"/>
  <c r="S136" i="1"/>
  <c r="E136" i="1"/>
  <c r="O136" i="1"/>
  <c r="T136" i="1"/>
  <c r="P79" i="1"/>
  <c r="B79" i="1" s="1"/>
  <c r="N80" i="1"/>
  <c r="H81" i="1"/>
  <c r="G82" i="1"/>
  <c r="K81" i="1"/>
  <c r="L81" i="1" s="1"/>
  <c r="M81" i="1" s="1"/>
  <c r="J82" i="1"/>
  <c r="Q135" i="1"/>
  <c r="R135" i="1" s="1"/>
  <c r="C136" i="1" s="1"/>
  <c r="A137" i="1"/>
  <c r="D137" i="1" s="1"/>
  <c r="I746" i="1" l="1"/>
  <c r="F137" i="1"/>
  <c r="S137" i="1"/>
  <c r="E137" i="1"/>
  <c r="F138" i="1" s="1"/>
  <c r="O137" i="1"/>
  <c r="T137" i="1"/>
  <c r="P80" i="1"/>
  <c r="B80" i="1" s="1"/>
  <c r="K82" i="1"/>
  <c r="L82" i="1" s="1"/>
  <c r="M82" i="1" s="1"/>
  <c r="J83" i="1"/>
  <c r="G83" i="1"/>
  <c r="H82" i="1"/>
  <c r="N81" i="1"/>
  <c r="Q136" i="1"/>
  <c r="R136" i="1" s="1"/>
  <c r="C137" i="1" s="1"/>
  <c r="A138" i="1"/>
  <c r="D138" i="1" s="1"/>
  <c r="I747" i="1" l="1"/>
  <c r="S138" i="1"/>
  <c r="E138" i="1"/>
  <c r="F139" i="1" s="1"/>
  <c r="O138" i="1"/>
  <c r="T138" i="1"/>
  <c r="P81" i="1"/>
  <c r="B81" i="1" s="1"/>
  <c r="N82" i="1"/>
  <c r="H83" i="1"/>
  <c r="G84" i="1"/>
  <c r="J84" i="1"/>
  <c r="K83" i="1"/>
  <c r="L83" i="1" s="1"/>
  <c r="M83" i="1" s="1"/>
  <c r="A139" i="1"/>
  <c r="D139" i="1" s="1"/>
  <c r="Q137" i="1"/>
  <c r="R137" i="1" s="1"/>
  <c r="C138" i="1" s="1"/>
  <c r="I748" i="1" l="1"/>
  <c r="S139" i="1"/>
  <c r="E139" i="1"/>
  <c r="F140" i="1" s="1"/>
  <c r="O139" i="1"/>
  <c r="T139" i="1"/>
  <c r="P82" i="1"/>
  <c r="B82" i="1" s="1"/>
  <c r="K84" i="1"/>
  <c r="L84" i="1" s="1"/>
  <c r="M84" i="1" s="1"/>
  <c r="J85" i="1"/>
  <c r="G85" i="1"/>
  <c r="H84" i="1"/>
  <c r="N83" i="1"/>
  <c r="Q138" i="1"/>
  <c r="R138" i="1" s="1"/>
  <c r="C139" i="1" s="1"/>
  <c r="A140" i="1"/>
  <c r="D140" i="1" s="1"/>
  <c r="I749" i="1" l="1"/>
  <c r="S140" i="1"/>
  <c r="E140" i="1"/>
  <c r="F141" i="1" s="1"/>
  <c r="O140" i="1"/>
  <c r="T140" i="1"/>
  <c r="P83" i="1"/>
  <c r="B83" i="1" s="1"/>
  <c r="H85" i="1"/>
  <c r="G86" i="1"/>
  <c r="N84" i="1"/>
  <c r="K85" i="1"/>
  <c r="L85" i="1" s="1"/>
  <c r="M85" i="1" s="1"/>
  <c r="J86" i="1"/>
  <c r="A141" i="1"/>
  <c r="D141" i="1" s="1"/>
  <c r="Q139" i="1"/>
  <c r="R139" i="1" s="1"/>
  <c r="C140" i="1" s="1"/>
  <c r="I750" i="1" l="1"/>
  <c r="S141" i="1"/>
  <c r="E141" i="1"/>
  <c r="F142" i="1" s="1"/>
  <c r="O141" i="1"/>
  <c r="T141" i="1"/>
  <c r="P84" i="1"/>
  <c r="B84" i="1" s="1"/>
  <c r="J87" i="1"/>
  <c r="K86" i="1"/>
  <c r="L86" i="1" s="1"/>
  <c r="M86" i="1" s="1"/>
  <c r="H86" i="1"/>
  <c r="G87" i="1"/>
  <c r="N85" i="1"/>
  <c r="Q140" i="1"/>
  <c r="R140" i="1" s="1"/>
  <c r="C141" i="1" s="1"/>
  <c r="A142" i="1"/>
  <c r="D142" i="1" s="1"/>
  <c r="I751" i="1" l="1"/>
  <c r="S142" i="1"/>
  <c r="E142" i="1"/>
  <c r="F143" i="1" s="1"/>
  <c r="O142" i="1"/>
  <c r="T142" i="1"/>
  <c r="P85" i="1"/>
  <c r="B85" i="1" s="1"/>
  <c r="H87" i="1"/>
  <c r="G88" i="1"/>
  <c r="N86" i="1"/>
  <c r="K87" i="1"/>
  <c r="L87" i="1" s="1"/>
  <c r="M87" i="1" s="1"/>
  <c r="J88" i="1"/>
  <c r="A143" i="1"/>
  <c r="D143" i="1" s="1"/>
  <c r="Q141" i="1"/>
  <c r="R141" i="1" s="1"/>
  <c r="C142" i="1" s="1"/>
  <c r="I752" i="1" l="1"/>
  <c r="S143" i="1"/>
  <c r="E143" i="1"/>
  <c r="F144" i="1" s="1"/>
  <c r="O143" i="1"/>
  <c r="T143" i="1"/>
  <c r="P86" i="1"/>
  <c r="B86" i="1" s="1"/>
  <c r="J89" i="1"/>
  <c r="K88" i="1"/>
  <c r="L88" i="1" s="1"/>
  <c r="M88" i="1" s="1"/>
  <c r="G89" i="1"/>
  <c r="H88" i="1"/>
  <c r="N87" i="1"/>
  <c r="Q142" i="1"/>
  <c r="R142" i="1" s="1"/>
  <c r="C143" i="1" s="1"/>
  <c r="A144" i="1"/>
  <c r="D144" i="1" s="1"/>
  <c r="I753" i="1" l="1"/>
  <c r="S144" i="1"/>
  <c r="E144" i="1"/>
  <c r="O144" i="1"/>
  <c r="T144" i="1"/>
  <c r="P87" i="1"/>
  <c r="B87" i="1" s="1"/>
  <c r="N88" i="1"/>
  <c r="G90" i="1"/>
  <c r="H89" i="1"/>
  <c r="K89" i="1"/>
  <c r="L89" i="1" s="1"/>
  <c r="M89" i="1" s="1"/>
  <c r="J90" i="1"/>
  <c r="A145" i="1"/>
  <c r="D145" i="1" s="1"/>
  <c r="Q143" i="1"/>
  <c r="R143" i="1" s="1"/>
  <c r="C144" i="1" s="1"/>
  <c r="I754" i="1" l="1"/>
  <c r="F145" i="1"/>
  <c r="S145" i="1"/>
  <c r="E145" i="1"/>
  <c r="O145" i="1"/>
  <c r="T145" i="1"/>
  <c r="P88" i="1"/>
  <c r="B88" i="1" s="1"/>
  <c r="K90" i="1"/>
  <c r="L90" i="1" s="1"/>
  <c r="M90" i="1" s="1"/>
  <c r="J91" i="1"/>
  <c r="N89" i="1"/>
  <c r="G91" i="1"/>
  <c r="H90" i="1"/>
  <c r="A146" i="1"/>
  <c r="D146" i="1" s="1"/>
  <c r="Q144" i="1"/>
  <c r="R144" i="1" s="1"/>
  <c r="C145" i="1" s="1"/>
  <c r="I755" i="1" l="1"/>
  <c r="F146" i="1"/>
  <c r="S146" i="1"/>
  <c r="E146" i="1"/>
  <c r="O146" i="1"/>
  <c r="T146" i="1"/>
  <c r="P89" i="1"/>
  <c r="B89" i="1" s="1"/>
  <c r="N90" i="1"/>
  <c r="H91" i="1"/>
  <c r="G92" i="1"/>
  <c r="K91" i="1"/>
  <c r="L91" i="1" s="1"/>
  <c r="M91" i="1" s="1"/>
  <c r="J92" i="1"/>
  <c r="Q145" i="1"/>
  <c r="R145" i="1" s="1"/>
  <c r="C146" i="1" s="1"/>
  <c r="A147" i="1"/>
  <c r="D147" i="1" s="1"/>
  <c r="I756" i="1" l="1"/>
  <c r="F147" i="1"/>
  <c r="S147" i="1"/>
  <c r="E147" i="1"/>
  <c r="O147" i="1"/>
  <c r="T147" i="1"/>
  <c r="P90" i="1"/>
  <c r="B90" i="1" s="1"/>
  <c r="K92" i="1"/>
  <c r="L92" i="1" s="1"/>
  <c r="M92" i="1" s="1"/>
  <c r="J93" i="1"/>
  <c r="G93" i="1"/>
  <c r="H92" i="1"/>
  <c r="N91" i="1"/>
  <c r="A148" i="1"/>
  <c r="D148" i="1" s="1"/>
  <c r="Q146" i="1"/>
  <c r="R146" i="1" s="1"/>
  <c r="C147" i="1" s="1"/>
  <c r="F148" i="1" l="1"/>
  <c r="I757" i="1"/>
  <c r="S148" i="1"/>
  <c r="E148" i="1"/>
  <c r="O148" i="1"/>
  <c r="T148" i="1"/>
  <c r="P91" i="1"/>
  <c r="B91" i="1" s="1"/>
  <c r="N92" i="1"/>
  <c r="G94" i="1"/>
  <c r="H93" i="1"/>
  <c r="J94" i="1"/>
  <c r="K93" i="1"/>
  <c r="L93" i="1" s="1"/>
  <c r="M93" i="1" s="1"/>
  <c r="A149" i="1"/>
  <c r="D149" i="1" s="1"/>
  <c r="Q147" i="1"/>
  <c r="R147" i="1" s="1"/>
  <c r="C148" i="1" s="1"/>
  <c r="F149" i="1" l="1"/>
  <c r="I758" i="1"/>
  <c r="S149" i="1"/>
  <c r="T149" i="1"/>
  <c r="E149" i="1"/>
  <c r="F150" i="1" s="1"/>
  <c r="O149" i="1"/>
  <c r="P92" i="1"/>
  <c r="B92" i="1" s="1"/>
  <c r="K94" i="1"/>
  <c r="L94" i="1" s="1"/>
  <c r="M94" i="1" s="1"/>
  <c r="J95" i="1"/>
  <c r="N93" i="1"/>
  <c r="H94" i="1"/>
  <c r="G95" i="1"/>
  <c r="A150" i="1"/>
  <c r="D150" i="1" s="1"/>
  <c r="Q148" i="1"/>
  <c r="R148" i="1" s="1"/>
  <c r="C149" i="1" s="1"/>
  <c r="I759" i="1" l="1"/>
  <c r="S150" i="1"/>
  <c r="E150" i="1"/>
  <c r="O150" i="1"/>
  <c r="T150" i="1"/>
  <c r="P93" i="1"/>
  <c r="B93" i="1" s="1"/>
  <c r="G96" i="1"/>
  <c r="H95" i="1"/>
  <c r="N94" i="1"/>
  <c r="J96" i="1"/>
  <c r="K95" i="1"/>
  <c r="L95" i="1" s="1"/>
  <c r="M95" i="1" s="1"/>
  <c r="Q149" i="1"/>
  <c r="R149" i="1" s="1"/>
  <c r="C150" i="1" s="1"/>
  <c r="A151" i="1"/>
  <c r="D151" i="1" s="1"/>
  <c r="I760" i="1" l="1"/>
  <c r="F151" i="1"/>
  <c r="S151" i="1"/>
  <c r="E151" i="1"/>
  <c r="F152" i="1" s="1"/>
  <c r="O151" i="1"/>
  <c r="T151" i="1"/>
  <c r="P94" i="1"/>
  <c r="B94" i="1" s="1"/>
  <c r="J97" i="1"/>
  <c r="K96" i="1"/>
  <c r="L96" i="1" s="1"/>
  <c r="M96" i="1" s="1"/>
  <c r="N95" i="1"/>
  <c r="G97" i="1"/>
  <c r="H96" i="1"/>
  <c r="A152" i="1"/>
  <c r="D152" i="1" s="1"/>
  <c r="Q150" i="1"/>
  <c r="R150" i="1" s="1"/>
  <c r="C151" i="1" s="1"/>
  <c r="I761" i="1" l="1"/>
  <c r="S152" i="1"/>
  <c r="T152" i="1"/>
  <c r="E152" i="1"/>
  <c r="F153" i="1" s="1"/>
  <c r="O152" i="1"/>
  <c r="P95" i="1"/>
  <c r="B95" i="1" s="1"/>
  <c r="N96" i="1"/>
  <c r="H97" i="1"/>
  <c r="G98" i="1"/>
  <c r="J98" i="1"/>
  <c r="K97" i="1"/>
  <c r="L97" i="1" s="1"/>
  <c r="M97" i="1" s="1"/>
  <c r="A153" i="1"/>
  <c r="D153" i="1" s="1"/>
  <c r="Q151" i="1"/>
  <c r="R151" i="1" s="1"/>
  <c r="C152" i="1" s="1"/>
  <c r="I762" i="1" l="1"/>
  <c r="T153" i="1"/>
  <c r="E153" i="1"/>
  <c r="F154" i="1" s="1"/>
  <c r="O153" i="1"/>
  <c r="S153" i="1"/>
  <c r="P96" i="1"/>
  <c r="B96" i="1" s="1"/>
  <c r="J99" i="1"/>
  <c r="K98" i="1"/>
  <c r="L98" i="1" s="1"/>
  <c r="M98" i="1" s="1"/>
  <c r="H98" i="1"/>
  <c r="G99" i="1"/>
  <c r="N97" i="1"/>
  <c r="Q152" i="1"/>
  <c r="R152" i="1" s="1"/>
  <c r="C153" i="1" s="1"/>
  <c r="A154" i="1"/>
  <c r="D154" i="1" s="1"/>
  <c r="I763" i="1" l="1"/>
  <c r="T154" i="1"/>
  <c r="S154" i="1"/>
  <c r="E154" i="1"/>
  <c r="F155" i="1" s="1"/>
  <c r="O154" i="1"/>
  <c r="P97" i="1"/>
  <c r="B97" i="1" s="1"/>
  <c r="G100" i="1"/>
  <c r="H99" i="1"/>
  <c r="N98" i="1"/>
  <c r="J100" i="1"/>
  <c r="K99" i="1"/>
  <c r="L99" i="1" s="1"/>
  <c r="M99" i="1" s="1"/>
  <c r="Q153" i="1"/>
  <c r="R153" i="1" s="1"/>
  <c r="C154" i="1" s="1"/>
  <c r="A155" i="1"/>
  <c r="D155" i="1" s="1"/>
  <c r="I764" i="1" l="1"/>
  <c r="T155" i="1"/>
  <c r="E155" i="1"/>
  <c r="F156" i="1" s="1"/>
  <c r="O155" i="1"/>
  <c r="S155" i="1"/>
  <c r="P98" i="1"/>
  <c r="B98" i="1" s="1"/>
  <c r="J101" i="1"/>
  <c r="K100" i="1"/>
  <c r="L100" i="1" s="1"/>
  <c r="M100" i="1" s="1"/>
  <c r="N99" i="1"/>
  <c r="G101" i="1"/>
  <c r="H100" i="1"/>
  <c r="A156" i="1"/>
  <c r="D156" i="1" s="1"/>
  <c r="Q154" i="1"/>
  <c r="R154" i="1" s="1"/>
  <c r="C155" i="1" s="1"/>
  <c r="I765" i="1" l="1"/>
  <c r="T156" i="1"/>
  <c r="S156" i="1"/>
  <c r="E156" i="1"/>
  <c r="O156" i="1"/>
  <c r="P99" i="1"/>
  <c r="B99" i="1" s="1"/>
  <c r="N100" i="1"/>
  <c r="G102" i="1"/>
  <c r="H101" i="1"/>
  <c r="J102" i="1"/>
  <c r="K101" i="1"/>
  <c r="L101" i="1" s="1"/>
  <c r="M101" i="1" s="1"/>
  <c r="A157" i="1"/>
  <c r="D157" i="1" s="1"/>
  <c r="Q155" i="1"/>
  <c r="R155" i="1" s="1"/>
  <c r="C156" i="1" s="1"/>
  <c r="I766" i="1" l="1"/>
  <c r="F157" i="1"/>
  <c r="T157" i="1"/>
  <c r="E157" i="1"/>
  <c r="F158" i="1" s="1"/>
  <c r="O157" i="1"/>
  <c r="S157" i="1"/>
  <c r="P100" i="1"/>
  <c r="B100" i="1" s="1"/>
  <c r="J103" i="1"/>
  <c r="K102" i="1"/>
  <c r="L102" i="1" s="1"/>
  <c r="M102" i="1" s="1"/>
  <c r="N101" i="1"/>
  <c r="G103" i="1"/>
  <c r="H102" i="1"/>
  <c r="A158" i="1"/>
  <c r="D158" i="1" s="1"/>
  <c r="Q156" i="1"/>
  <c r="R156" i="1" s="1"/>
  <c r="C157" i="1" s="1"/>
  <c r="I767" i="1" l="1"/>
  <c r="T158" i="1"/>
  <c r="S158" i="1"/>
  <c r="E158" i="1"/>
  <c r="F159" i="1" s="1"/>
  <c r="O158" i="1"/>
  <c r="P101" i="1"/>
  <c r="B101" i="1" s="1"/>
  <c r="N102" i="1"/>
  <c r="G104" i="1"/>
  <c r="H103" i="1"/>
  <c r="J104" i="1"/>
  <c r="K103" i="1"/>
  <c r="L103" i="1" s="1"/>
  <c r="M103" i="1" s="1"/>
  <c r="A159" i="1"/>
  <c r="D159" i="1" s="1"/>
  <c r="Q157" i="1"/>
  <c r="R157" i="1" s="1"/>
  <c r="C158" i="1" s="1"/>
  <c r="I768" i="1" l="1"/>
  <c r="T159" i="1"/>
  <c r="E159" i="1"/>
  <c r="F160" i="1" s="1"/>
  <c r="O159" i="1"/>
  <c r="S159" i="1"/>
  <c r="P102" i="1"/>
  <c r="B102" i="1" s="1"/>
  <c r="K104" i="1"/>
  <c r="L104" i="1" s="1"/>
  <c r="M104" i="1" s="1"/>
  <c r="J105" i="1"/>
  <c r="N103" i="1"/>
  <c r="G105" i="1"/>
  <c r="H104" i="1"/>
  <c r="A160" i="1"/>
  <c r="D160" i="1" s="1"/>
  <c r="Q158" i="1"/>
  <c r="R158" i="1" s="1"/>
  <c r="C159" i="1" s="1"/>
  <c r="I769" i="1" l="1"/>
  <c r="T160" i="1"/>
  <c r="E160" i="1"/>
  <c r="O160" i="1"/>
  <c r="S160" i="1"/>
  <c r="P103" i="1"/>
  <c r="B103" i="1" s="1"/>
  <c r="N104" i="1"/>
  <c r="G106" i="1"/>
  <c r="H105" i="1"/>
  <c r="K105" i="1"/>
  <c r="L105" i="1" s="1"/>
  <c r="M105" i="1" s="1"/>
  <c r="J106" i="1"/>
  <c r="Q159" i="1"/>
  <c r="R159" i="1" s="1"/>
  <c r="C160" i="1" s="1"/>
  <c r="A161" i="1"/>
  <c r="D161" i="1" s="1"/>
  <c r="I770" i="1" l="1"/>
  <c r="F161" i="1"/>
  <c r="T161" i="1"/>
  <c r="S161" i="1"/>
  <c r="E161" i="1"/>
  <c r="O161" i="1"/>
  <c r="P104" i="1"/>
  <c r="B104" i="1" s="1"/>
  <c r="J107" i="1"/>
  <c r="K106" i="1"/>
  <c r="L106" i="1" s="1"/>
  <c r="M106" i="1" s="1"/>
  <c r="N105" i="1"/>
  <c r="G107" i="1"/>
  <c r="H106" i="1"/>
  <c r="Q160" i="1"/>
  <c r="R160" i="1" s="1"/>
  <c r="C161" i="1" s="1"/>
  <c r="A162" i="1"/>
  <c r="D162" i="1" s="1"/>
  <c r="I771" i="1" l="1"/>
  <c r="F162" i="1"/>
  <c r="T162" i="1"/>
  <c r="E162" i="1"/>
  <c r="F163" i="1" s="1"/>
  <c r="O162" i="1"/>
  <c r="S162" i="1"/>
  <c r="P105" i="1"/>
  <c r="B105" i="1" s="1"/>
  <c r="N106" i="1"/>
  <c r="G108" i="1"/>
  <c r="H107" i="1"/>
  <c r="K107" i="1"/>
  <c r="L107" i="1" s="1"/>
  <c r="M107" i="1" s="1"/>
  <c r="J108" i="1"/>
  <c r="A163" i="1"/>
  <c r="D163" i="1" s="1"/>
  <c r="Q161" i="1"/>
  <c r="R161" i="1" s="1"/>
  <c r="C162" i="1" s="1"/>
  <c r="I772" i="1" l="1"/>
  <c r="T163" i="1"/>
  <c r="E163" i="1"/>
  <c r="F164" i="1" s="1"/>
  <c r="O163" i="1"/>
  <c r="S163" i="1"/>
  <c r="P106" i="1"/>
  <c r="B106" i="1" s="1"/>
  <c r="J109" i="1"/>
  <c r="K108" i="1"/>
  <c r="L108" i="1" s="1"/>
  <c r="M108" i="1" s="1"/>
  <c r="N107" i="1"/>
  <c r="G109" i="1"/>
  <c r="H108" i="1"/>
  <c r="Q162" i="1"/>
  <c r="R162" i="1" s="1"/>
  <c r="C163" i="1" s="1"/>
  <c r="A164" i="1"/>
  <c r="D164" i="1" s="1"/>
  <c r="I773" i="1" l="1"/>
  <c r="T164" i="1"/>
  <c r="S164" i="1"/>
  <c r="E164" i="1"/>
  <c r="F165" i="1" s="1"/>
  <c r="O164" i="1"/>
  <c r="P107" i="1"/>
  <c r="B107" i="1" s="1"/>
  <c r="N108" i="1"/>
  <c r="H109" i="1"/>
  <c r="G110" i="1"/>
  <c r="J110" i="1"/>
  <c r="K109" i="1"/>
  <c r="L109" i="1" s="1"/>
  <c r="M109" i="1" s="1"/>
  <c r="A165" i="1"/>
  <c r="D165" i="1" s="1"/>
  <c r="Q163" i="1"/>
  <c r="R163" i="1" s="1"/>
  <c r="C164" i="1" s="1"/>
  <c r="I774" i="1" l="1"/>
  <c r="T165" i="1"/>
  <c r="E165" i="1"/>
  <c r="O165" i="1"/>
  <c r="S165" i="1"/>
  <c r="P108" i="1"/>
  <c r="B108" i="1" s="1"/>
  <c r="J111" i="1"/>
  <c r="K110" i="1"/>
  <c r="L110" i="1" s="1"/>
  <c r="M110" i="1" s="1"/>
  <c r="G111" i="1"/>
  <c r="H110" i="1"/>
  <c r="N109" i="1"/>
  <c r="A166" i="1"/>
  <c r="D166" i="1" s="1"/>
  <c r="Q164" i="1"/>
  <c r="R164" i="1" s="1"/>
  <c r="C165" i="1" s="1"/>
  <c r="I775" i="1" l="1"/>
  <c r="F166" i="1"/>
  <c r="T166" i="1"/>
  <c r="S166" i="1"/>
  <c r="E166" i="1"/>
  <c r="O166" i="1"/>
  <c r="P109" i="1"/>
  <c r="B109" i="1" s="1"/>
  <c r="N110" i="1"/>
  <c r="G112" i="1"/>
  <c r="H111" i="1"/>
  <c r="K111" i="1"/>
  <c r="L111" i="1" s="1"/>
  <c r="M111" i="1" s="1"/>
  <c r="J112" i="1"/>
  <c r="A167" i="1"/>
  <c r="D167" i="1" s="1"/>
  <c r="Q165" i="1"/>
  <c r="R165" i="1" s="1"/>
  <c r="C166" i="1" s="1"/>
  <c r="F167" i="1" l="1"/>
  <c r="I776" i="1"/>
  <c r="S167" i="1"/>
  <c r="E167" i="1"/>
  <c r="O167" i="1"/>
  <c r="T167" i="1"/>
  <c r="P110" i="1"/>
  <c r="B110" i="1" s="1"/>
  <c r="J113" i="1"/>
  <c r="K112" i="1"/>
  <c r="L112" i="1" s="1"/>
  <c r="M112" i="1" s="1"/>
  <c r="N111" i="1"/>
  <c r="G113" i="1"/>
  <c r="H112" i="1"/>
  <c r="A168" i="1"/>
  <c r="D168" i="1" s="1"/>
  <c r="Q166" i="1"/>
  <c r="R166" i="1" s="1"/>
  <c r="C167" i="1" s="1"/>
  <c r="F168" i="1" l="1"/>
  <c r="I777" i="1"/>
  <c r="S168" i="1"/>
  <c r="E168" i="1"/>
  <c r="O168" i="1"/>
  <c r="T168" i="1"/>
  <c r="P111" i="1"/>
  <c r="B111" i="1" s="1"/>
  <c r="N112" i="1"/>
  <c r="G114" i="1"/>
  <c r="H113" i="1"/>
  <c r="J114" i="1"/>
  <c r="K113" i="1"/>
  <c r="L113" i="1" s="1"/>
  <c r="M113" i="1" s="1"/>
  <c r="Q167" i="1"/>
  <c r="R167" i="1" s="1"/>
  <c r="C168" i="1" s="1"/>
  <c r="A169" i="1"/>
  <c r="D169" i="1" s="1"/>
  <c r="I778" i="1" l="1"/>
  <c r="F169" i="1"/>
  <c r="S169" i="1"/>
  <c r="E169" i="1"/>
  <c r="F170" i="1" s="1"/>
  <c r="O169" i="1"/>
  <c r="T169" i="1"/>
  <c r="P112" i="1"/>
  <c r="B112" i="1" s="1"/>
  <c r="J115" i="1"/>
  <c r="K114" i="1"/>
  <c r="L114" i="1" s="1"/>
  <c r="M114" i="1" s="1"/>
  <c r="N113" i="1"/>
  <c r="G115" i="1"/>
  <c r="H114" i="1"/>
  <c r="Q168" i="1"/>
  <c r="R168" i="1" s="1"/>
  <c r="C169" i="1" s="1"/>
  <c r="A170" i="1"/>
  <c r="D170" i="1" s="1"/>
  <c r="I779" i="1" l="1"/>
  <c r="S170" i="1"/>
  <c r="T170" i="1"/>
  <c r="E170" i="1"/>
  <c r="F171" i="1" s="1"/>
  <c r="O170" i="1"/>
  <c r="P113" i="1"/>
  <c r="B113" i="1" s="1"/>
  <c r="N114" i="1"/>
  <c r="G116" i="1"/>
  <c r="H115" i="1"/>
  <c r="K115" i="1"/>
  <c r="L115" i="1" s="1"/>
  <c r="M115" i="1" s="1"/>
  <c r="J116" i="1"/>
  <c r="A171" i="1"/>
  <c r="D171" i="1" s="1"/>
  <c r="Q169" i="1"/>
  <c r="R169" i="1" s="1"/>
  <c r="C170" i="1" s="1"/>
  <c r="I780" i="1" l="1"/>
  <c r="S171" i="1"/>
  <c r="E171" i="1"/>
  <c r="F172" i="1" s="1"/>
  <c r="O171" i="1"/>
  <c r="T171" i="1"/>
  <c r="P114" i="1"/>
  <c r="B114" i="1" s="1"/>
  <c r="K116" i="1"/>
  <c r="L116" i="1" s="1"/>
  <c r="M116" i="1" s="1"/>
  <c r="J117" i="1"/>
  <c r="N115" i="1"/>
  <c r="G117" i="1"/>
  <c r="H116" i="1"/>
  <c r="Q170" i="1"/>
  <c r="R170" i="1" s="1"/>
  <c r="C171" i="1" s="1"/>
  <c r="A172" i="1"/>
  <c r="D172" i="1" s="1"/>
  <c r="I781" i="1" l="1"/>
  <c r="S172" i="1"/>
  <c r="E172" i="1"/>
  <c r="F173" i="1" s="1"/>
  <c r="O172" i="1"/>
  <c r="T172" i="1"/>
  <c r="P115" i="1"/>
  <c r="B115" i="1" s="1"/>
  <c r="N116" i="1"/>
  <c r="G118" i="1"/>
  <c r="H117" i="1"/>
  <c r="K117" i="1"/>
  <c r="L117" i="1" s="1"/>
  <c r="M117" i="1" s="1"/>
  <c r="J118" i="1"/>
  <c r="Q171" i="1"/>
  <c r="R171" i="1" s="1"/>
  <c r="C172" i="1" s="1"/>
  <c r="A173" i="1"/>
  <c r="D173" i="1" s="1"/>
  <c r="I782" i="1" l="1"/>
  <c r="S173" i="1"/>
  <c r="T173" i="1"/>
  <c r="E173" i="1"/>
  <c r="F174" i="1" s="1"/>
  <c r="O173" i="1"/>
  <c r="P116" i="1"/>
  <c r="B116" i="1" s="1"/>
  <c r="J119" i="1"/>
  <c r="K118" i="1"/>
  <c r="L118" i="1" s="1"/>
  <c r="M118" i="1" s="1"/>
  <c r="N117" i="1"/>
  <c r="G119" i="1"/>
  <c r="H118" i="1"/>
  <c r="A174" i="1"/>
  <c r="D174" i="1" s="1"/>
  <c r="Q172" i="1"/>
  <c r="R172" i="1" s="1"/>
  <c r="C173" i="1" s="1"/>
  <c r="I783" i="1" l="1"/>
  <c r="S174" i="1"/>
  <c r="E174" i="1"/>
  <c r="O174" i="1"/>
  <c r="T174" i="1"/>
  <c r="P117" i="1"/>
  <c r="B117" i="1" s="1"/>
  <c r="N118" i="1"/>
  <c r="H119" i="1"/>
  <c r="G120" i="1"/>
  <c r="J120" i="1"/>
  <c r="K119" i="1"/>
  <c r="L119" i="1" s="1"/>
  <c r="M119" i="1" s="1"/>
  <c r="Q173" i="1"/>
  <c r="R173" i="1" s="1"/>
  <c r="C174" i="1" s="1"/>
  <c r="A175" i="1"/>
  <c r="D175" i="1" s="1"/>
  <c r="F175" i="1" l="1"/>
  <c r="I784" i="1"/>
  <c r="S175" i="1"/>
  <c r="E175" i="1"/>
  <c r="F176" i="1" s="1"/>
  <c r="O175" i="1"/>
  <c r="T175" i="1"/>
  <c r="P118" i="1"/>
  <c r="B118" i="1" s="1"/>
  <c r="J121" i="1"/>
  <c r="K120" i="1"/>
  <c r="L120" i="1" s="1"/>
  <c r="M120" i="1" s="1"/>
  <c r="G121" i="1"/>
  <c r="H120" i="1"/>
  <c r="N119" i="1"/>
  <c r="A176" i="1"/>
  <c r="D176" i="1" s="1"/>
  <c r="Q174" i="1"/>
  <c r="R174" i="1" s="1"/>
  <c r="C175" i="1" s="1"/>
  <c r="I785" i="1" l="1"/>
  <c r="S176" i="1"/>
  <c r="T176" i="1"/>
  <c r="E176" i="1"/>
  <c r="F177" i="1" s="1"/>
  <c r="O176" i="1"/>
  <c r="P119" i="1"/>
  <c r="B119" i="1" s="1"/>
  <c r="N120" i="1"/>
  <c r="G122" i="1"/>
  <c r="H121" i="1"/>
  <c r="K121" i="1"/>
  <c r="L121" i="1" s="1"/>
  <c r="M121" i="1" s="1"/>
  <c r="J122" i="1"/>
  <c r="Q175" i="1"/>
  <c r="R175" i="1" s="1"/>
  <c r="C176" i="1" s="1"/>
  <c r="A177" i="1"/>
  <c r="D177" i="1" s="1"/>
  <c r="I786" i="1" l="1"/>
  <c r="T177" i="1"/>
  <c r="E177" i="1"/>
  <c r="F178" i="1" s="1"/>
  <c r="O177" i="1"/>
  <c r="S177" i="1"/>
  <c r="P120" i="1"/>
  <c r="B120" i="1" s="1"/>
  <c r="J123" i="1"/>
  <c r="K122" i="1"/>
  <c r="L122" i="1" s="1"/>
  <c r="M122" i="1" s="1"/>
  <c r="N121" i="1"/>
  <c r="G123" i="1"/>
  <c r="H122" i="1"/>
  <c r="A178" i="1"/>
  <c r="D178" i="1" s="1"/>
  <c r="Q176" i="1"/>
  <c r="R176" i="1" s="1"/>
  <c r="C177" i="1" s="1"/>
  <c r="I787" i="1" l="1"/>
  <c r="T178" i="1"/>
  <c r="S178" i="1"/>
  <c r="E178" i="1"/>
  <c r="O178" i="1"/>
  <c r="P121" i="1"/>
  <c r="B121" i="1" s="1"/>
  <c r="N122" i="1"/>
  <c r="H123" i="1"/>
  <c r="G124" i="1"/>
  <c r="K123" i="1"/>
  <c r="L123" i="1" s="1"/>
  <c r="M123" i="1" s="1"/>
  <c r="J124" i="1"/>
  <c r="A179" i="1"/>
  <c r="D179" i="1" s="1"/>
  <c r="Q177" i="1"/>
  <c r="R177" i="1" s="1"/>
  <c r="C178" i="1" s="1"/>
  <c r="F179" i="1" l="1"/>
  <c r="I788" i="1"/>
  <c r="T179" i="1"/>
  <c r="E179" i="1"/>
  <c r="O179" i="1"/>
  <c r="S179" i="1"/>
  <c r="P122" i="1"/>
  <c r="B122" i="1" s="1"/>
  <c r="J125" i="1"/>
  <c r="K124" i="1"/>
  <c r="L124" i="1" s="1"/>
  <c r="M124" i="1" s="1"/>
  <c r="G125" i="1"/>
  <c r="H124" i="1"/>
  <c r="N123" i="1"/>
  <c r="A180" i="1"/>
  <c r="D180" i="1" s="1"/>
  <c r="Q178" i="1"/>
  <c r="R178" i="1" s="1"/>
  <c r="C179" i="1" s="1"/>
  <c r="I789" i="1" l="1"/>
  <c r="F180" i="1"/>
  <c r="T180" i="1"/>
  <c r="S180" i="1"/>
  <c r="E180" i="1"/>
  <c r="O180" i="1"/>
  <c r="P123" i="1"/>
  <c r="B123" i="1" s="1"/>
  <c r="N124" i="1"/>
  <c r="H125" i="1"/>
  <c r="G126" i="1"/>
  <c r="J126" i="1"/>
  <c r="K125" i="1"/>
  <c r="L125" i="1" s="1"/>
  <c r="M125" i="1" s="1"/>
  <c r="Q179" i="1"/>
  <c r="R179" i="1" s="1"/>
  <c r="C180" i="1" s="1"/>
  <c r="A181" i="1"/>
  <c r="D181" i="1" s="1"/>
  <c r="F181" i="1" l="1"/>
  <c r="I790" i="1"/>
  <c r="T181" i="1"/>
  <c r="S181" i="1"/>
  <c r="E181" i="1"/>
  <c r="F182" i="1" s="1"/>
  <c r="O181" i="1"/>
  <c r="P124" i="1"/>
  <c r="B124" i="1" s="1"/>
  <c r="K126" i="1"/>
  <c r="L126" i="1" s="1"/>
  <c r="M126" i="1" s="1"/>
  <c r="J127" i="1"/>
  <c r="G127" i="1"/>
  <c r="H126" i="1"/>
  <c r="N125" i="1"/>
  <c r="Q180" i="1"/>
  <c r="R180" i="1" s="1"/>
  <c r="C181" i="1" s="1"/>
  <c r="A182" i="1"/>
  <c r="D182" i="1" s="1"/>
  <c r="I791" i="1" l="1"/>
  <c r="T182" i="1"/>
  <c r="E182" i="1"/>
  <c r="F183" i="1" s="1"/>
  <c r="O182" i="1"/>
  <c r="S182" i="1"/>
  <c r="P125" i="1"/>
  <c r="B125" i="1" s="1"/>
  <c r="N126" i="1"/>
  <c r="H127" i="1"/>
  <c r="G128" i="1"/>
  <c r="J128" i="1"/>
  <c r="K127" i="1"/>
  <c r="L127" i="1" s="1"/>
  <c r="M127" i="1" s="1"/>
  <c r="Q181" i="1"/>
  <c r="R181" i="1" s="1"/>
  <c r="C182" i="1" s="1"/>
  <c r="A183" i="1"/>
  <c r="D183" i="1" s="1"/>
  <c r="I792" i="1" l="1"/>
  <c r="T183" i="1"/>
  <c r="S183" i="1"/>
  <c r="E183" i="1"/>
  <c r="F184" i="1" s="1"/>
  <c r="O183" i="1"/>
  <c r="P126" i="1"/>
  <c r="B126" i="1" s="1"/>
  <c r="K128" i="1"/>
  <c r="L128" i="1" s="1"/>
  <c r="M128" i="1" s="1"/>
  <c r="J129" i="1"/>
  <c r="H128" i="1"/>
  <c r="G129" i="1"/>
  <c r="N127" i="1"/>
  <c r="A184" i="1"/>
  <c r="D184" i="1" s="1"/>
  <c r="Q182" i="1"/>
  <c r="R182" i="1" s="1"/>
  <c r="C183" i="1" s="1"/>
  <c r="I793" i="1" l="1"/>
  <c r="T184" i="1"/>
  <c r="E184" i="1"/>
  <c r="F185" i="1" s="1"/>
  <c r="O184" i="1"/>
  <c r="S184" i="1"/>
  <c r="P127" i="1"/>
  <c r="B127" i="1" s="1"/>
  <c r="G130" i="1"/>
  <c r="H129" i="1"/>
  <c r="N128" i="1"/>
  <c r="J130" i="1"/>
  <c r="K129" i="1"/>
  <c r="L129" i="1" s="1"/>
  <c r="M129" i="1" s="1"/>
  <c r="Q183" i="1"/>
  <c r="R183" i="1" s="1"/>
  <c r="C184" i="1" s="1"/>
  <c r="A185" i="1"/>
  <c r="D185" i="1" s="1"/>
  <c r="I794" i="1" l="1"/>
  <c r="T185" i="1"/>
  <c r="E185" i="1"/>
  <c r="F186" i="1" s="1"/>
  <c r="O185" i="1"/>
  <c r="S185" i="1"/>
  <c r="P128" i="1"/>
  <c r="B128" i="1" s="1"/>
  <c r="J131" i="1"/>
  <c r="K130" i="1"/>
  <c r="L130" i="1" s="1"/>
  <c r="M130" i="1" s="1"/>
  <c r="N129" i="1"/>
  <c r="G131" i="1"/>
  <c r="H130" i="1"/>
  <c r="Q184" i="1"/>
  <c r="R184" i="1" s="1"/>
  <c r="C185" i="1" s="1"/>
  <c r="A186" i="1"/>
  <c r="D186" i="1" s="1"/>
  <c r="I795" i="1" l="1"/>
  <c r="T186" i="1"/>
  <c r="S186" i="1"/>
  <c r="E186" i="1"/>
  <c r="O186" i="1"/>
  <c r="P129" i="1"/>
  <c r="B129" i="1" s="1"/>
  <c r="N130" i="1"/>
  <c r="H131" i="1"/>
  <c r="G132" i="1"/>
  <c r="J132" i="1"/>
  <c r="K131" i="1"/>
  <c r="L131" i="1" s="1"/>
  <c r="M131" i="1" s="1"/>
  <c r="Q185" i="1"/>
  <c r="R185" i="1" s="1"/>
  <c r="C186" i="1" s="1"/>
  <c r="A187" i="1"/>
  <c r="D187" i="1" s="1"/>
  <c r="F187" i="1" l="1"/>
  <c r="I796" i="1"/>
  <c r="S187" i="1"/>
  <c r="E187" i="1"/>
  <c r="F188" i="1" s="1"/>
  <c r="O187" i="1"/>
  <c r="T187" i="1"/>
  <c r="P130" i="1"/>
  <c r="B130" i="1" s="1"/>
  <c r="J133" i="1"/>
  <c r="K132" i="1"/>
  <c r="L132" i="1" s="1"/>
  <c r="M132" i="1" s="1"/>
  <c r="G133" i="1"/>
  <c r="H132" i="1"/>
  <c r="N131" i="1"/>
  <c r="Q186" i="1"/>
  <c r="R186" i="1" s="1"/>
  <c r="C187" i="1" s="1"/>
  <c r="A188" i="1"/>
  <c r="D188" i="1" s="1"/>
  <c r="I797" i="1" l="1"/>
  <c r="S188" i="1"/>
  <c r="T188" i="1"/>
  <c r="E188" i="1"/>
  <c r="O188" i="1"/>
  <c r="P131" i="1"/>
  <c r="B131" i="1" s="1"/>
  <c r="N132" i="1"/>
  <c r="G134" i="1"/>
  <c r="H133" i="1"/>
  <c r="K133" i="1"/>
  <c r="L133" i="1" s="1"/>
  <c r="M133" i="1" s="1"/>
  <c r="J134" i="1"/>
  <c r="A189" i="1"/>
  <c r="D189" i="1" s="1"/>
  <c r="Q187" i="1"/>
  <c r="R187" i="1" s="1"/>
  <c r="C188" i="1" s="1"/>
  <c r="I798" i="1" l="1"/>
  <c r="F189" i="1"/>
  <c r="S189" i="1"/>
  <c r="E189" i="1"/>
  <c r="O189" i="1"/>
  <c r="T189" i="1"/>
  <c r="P132" i="1"/>
  <c r="B132" i="1" s="1"/>
  <c r="K134" i="1"/>
  <c r="L134" i="1" s="1"/>
  <c r="M134" i="1" s="1"/>
  <c r="J135" i="1"/>
  <c r="N133" i="1"/>
  <c r="H134" i="1"/>
  <c r="G135" i="1"/>
  <c r="Q188" i="1"/>
  <c r="R188" i="1" s="1"/>
  <c r="C189" i="1" s="1"/>
  <c r="A190" i="1"/>
  <c r="D190" i="1" s="1"/>
  <c r="I799" i="1" l="1"/>
  <c r="F190" i="1"/>
  <c r="S190" i="1"/>
  <c r="E190" i="1"/>
  <c r="F191" i="1" s="1"/>
  <c r="O190" i="1"/>
  <c r="T190" i="1"/>
  <c r="P133" i="1"/>
  <c r="B133" i="1" s="1"/>
  <c r="H135" i="1"/>
  <c r="G136" i="1"/>
  <c r="N134" i="1"/>
  <c r="K135" i="1"/>
  <c r="L135" i="1" s="1"/>
  <c r="M135" i="1" s="1"/>
  <c r="J136" i="1"/>
  <c r="Q189" i="1"/>
  <c r="R189" i="1" s="1"/>
  <c r="C190" i="1" s="1"/>
  <c r="A191" i="1"/>
  <c r="D191" i="1" s="1"/>
  <c r="I800" i="1" l="1"/>
  <c r="S191" i="1"/>
  <c r="T191" i="1"/>
  <c r="E191" i="1"/>
  <c r="F192" i="1" s="1"/>
  <c r="O191" i="1"/>
  <c r="P134" i="1"/>
  <c r="B134" i="1" s="1"/>
  <c r="G137" i="1"/>
  <c r="H136" i="1"/>
  <c r="J137" i="1"/>
  <c r="K136" i="1"/>
  <c r="L136" i="1" s="1"/>
  <c r="M136" i="1" s="1"/>
  <c r="N135" i="1"/>
  <c r="A192" i="1"/>
  <c r="D192" i="1" s="1"/>
  <c r="Q190" i="1"/>
  <c r="R190" i="1" s="1"/>
  <c r="C191" i="1" s="1"/>
  <c r="I801" i="1" l="1"/>
  <c r="T192" i="1"/>
  <c r="E192" i="1"/>
  <c r="F193" i="1" s="1"/>
  <c r="O192" i="1"/>
  <c r="S192" i="1"/>
  <c r="P135" i="1"/>
  <c r="B135" i="1" s="1"/>
  <c r="J138" i="1"/>
  <c r="K137" i="1"/>
  <c r="L137" i="1" s="1"/>
  <c r="M137" i="1" s="1"/>
  <c r="N136" i="1"/>
  <c r="G138" i="1"/>
  <c r="H137" i="1"/>
  <c r="Q191" i="1"/>
  <c r="R191" i="1" s="1"/>
  <c r="C192" i="1" s="1"/>
  <c r="A193" i="1"/>
  <c r="D193" i="1" s="1"/>
  <c r="I802" i="1" l="1"/>
  <c r="T193" i="1"/>
  <c r="S193" i="1"/>
  <c r="E193" i="1"/>
  <c r="F194" i="1" s="1"/>
  <c r="O193" i="1"/>
  <c r="P136" i="1"/>
  <c r="B136" i="1" s="1"/>
  <c r="N137" i="1"/>
  <c r="G139" i="1"/>
  <c r="H138" i="1"/>
  <c r="J139" i="1"/>
  <c r="K138" i="1"/>
  <c r="L138" i="1" s="1"/>
  <c r="M138" i="1" s="1"/>
  <c r="A194" i="1"/>
  <c r="D194" i="1" s="1"/>
  <c r="Q192" i="1"/>
  <c r="R192" i="1" s="1"/>
  <c r="C193" i="1" s="1"/>
  <c r="I803" i="1" l="1"/>
  <c r="T194" i="1"/>
  <c r="E194" i="1"/>
  <c r="O194" i="1"/>
  <c r="S194" i="1"/>
  <c r="P137" i="1"/>
  <c r="B137" i="1" s="1"/>
  <c r="K139" i="1"/>
  <c r="L139" i="1" s="1"/>
  <c r="M139" i="1" s="1"/>
  <c r="J140" i="1"/>
  <c r="N138" i="1"/>
  <c r="H139" i="1"/>
  <c r="G140" i="1"/>
  <c r="A195" i="1"/>
  <c r="D195" i="1" s="1"/>
  <c r="Q193" i="1"/>
  <c r="R193" i="1" s="1"/>
  <c r="C194" i="1" s="1"/>
  <c r="F195" i="1" l="1"/>
  <c r="I804" i="1"/>
  <c r="T195" i="1"/>
  <c r="S195" i="1"/>
  <c r="E195" i="1"/>
  <c r="F196" i="1" s="1"/>
  <c r="O195" i="1"/>
  <c r="P138" i="1"/>
  <c r="B138" i="1" s="1"/>
  <c r="G141" i="1"/>
  <c r="H140" i="1"/>
  <c r="N139" i="1"/>
  <c r="K140" i="1"/>
  <c r="L140" i="1" s="1"/>
  <c r="M140" i="1" s="1"/>
  <c r="J141" i="1"/>
  <c r="A196" i="1"/>
  <c r="D196" i="1" s="1"/>
  <c r="Q194" i="1"/>
  <c r="R194" i="1" s="1"/>
  <c r="C195" i="1" s="1"/>
  <c r="I805" i="1" l="1"/>
  <c r="S196" i="1"/>
  <c r="E196" i="1"/>
  <c r="F197" i="1" s="1"/>
  <c r="O196" i="1"/>
  <c r="T196" i="1"/>
  <c r="P139" i="1"/>
  <c r="B139" i="1" s="1"/>
  <c r="J142" i="1"/>
  <c r="K141" i="1"/>
  <c r="L141" i="1" s="1"/>
  <c r="M141" i="1" s="1"/>
  <c r="N140" i="1"/>
  <c r="G142" i="1"/>
  <c r="H141" i="1"/>
  <c r="Q195" i="1"/>
  <c r="R195" i="1" s="1"/>
  <c r="C196" i="1" s="1"/>
  <c r="A197" i="1"/>
  <c r="D197" i="1" s="1"/>
  <c r="I806" i="1" l="1"/>
  <c r="S197" i="1"/>
  <c r="E197" i="1"/>
  <c r="F198" i="1" s="1"/>
  <c r="O197" i="1"/>
  <c r="T197" i="1"/>
  <c r="P140" i="1"/>
  <c r="B140" i="1" s="1"/>
  <c r="N141" i="1"/>
  <c r="G143" i="1"/>
  <c r="H142" i="1"/>
  <c r="K142" i="1"/>
  <c r="L142" i="1" s="1"/>
  <c r="M142" i="1" s="1"/>
  <c r="J143" i="1"/>
  <c r="Q196" i="1"/>
  <c r="R196" i="1" s="1"/>
  <c r="C197" i="1" s="1"/>
  <c r="A198" i="1"/>
  <c r="D198" i="1" s="1"/>
  <c r="I807" i="1" l="1"/>
  <c r="S198" i="1"/>
  <c r="E198" i="1"/>
  <c r="F199" i="1" s="1"/>
  <c r="O198" i="1"/>
  <c r="T198" i="1"/>
  <c r="P141" i="1"/>
  <c r="B141" i="1" s="1"/>
  <c r="J144" i="1"/>
  <c r="K143" i="1"/>
  <c r="L143" i="1" s="1"/>
  <c r="M143" i="1" s="1"/>
  <c r="N142" i="1"/>
  <c r="H143" i="1"/>
  <c r="G144" i="1"/>
  <c r="A199" i="1"/>
  <c r="D199" i="1" s="1"/>
  <c r="Q197" i="1"/>
  <c r="R197" i="1" s="1"/>
  <c r="C198" i="1" s="1"/>
  <c r="I808" i="1" l="1"/>
  <c r="S199" i="1"/>
  <c r="E199" i="1"/>
  <c r="O199" i="1"/>
  <c r="T199" i="1"/>
  <c r="P142" i="1"/>
  <c r="B142" i="1" s="1"/>
  <c r="H144" i="1"/>
  <c r="G145" i="1"/>
  <c r="N143" i="1"/>
  <c r="K144" i="1"/>
  <c r="L144" i="1" s="1"/>
  <c r="M144" i="1" s="1"/>
  <c r="J145" i="1"/>
  <c r="A200" i="1"/>
  <c r="D200" i="1" s="1"/>
  <c r="Q198" i="1"/>
  <c r="R198" i="1" s="1"/>
  <c r="C199" i="1" s="1"/>
  <c r="I809" i="1" l="1"/>
  <c r="F200" i="1"/>
  <c r="S200" i="1"/>
  <c r="E200" i="1"/>
  <c r="F201" i="1" s="1"/>
  <c r="O200" i="1"/>
  <c r="T200" i="1"/>
  <c r="P143" i="1"/>
  <c r="B143" i="1" s="1"/>
  <c r="K145" i="1"/>
  <c r="L145" i="1" s="1"/>
  <c r="M145" i="1" s="1"/>
  <c r="J146" i="1"/>
  <c r="G146" i="1"/>
  <c r="H145" i="1"/>
  <c r="N144" i="1"/>
  <c r="A201" i="1"/>
  <c r="D201" i="1" s="1"/>
  <c r="Q199" i="1"/>
  <c r="R199" i="1" s="1"/>
  <c r="C200" i="1" s="1"/>
  <c r="I810" i="1" l="1"/>
  <c r="S201" i="1"/>
  <c r="E201" i="1"/>
  <c r="F202" i="1" s="1"/>
  <c r="O201" i="1"/>
  <c r="T201" i="1"/>
  <c r="P144" i="1"/>
  <c r="B144" i="1" s="1"/>
  <c r="N145" i="1"/>
  <c r="G147" i="1"/>
  <c r="H146" i="1"/>
  <c r="J147" i="1"/>
  <c r="K146" i="1"/>
  <c r="L146" i="1" s="1"/>
  <c r="M146" i="1" s="1"/>
  <c r="A202" i="1"/>
  <c r="D202" i="1" s="1"/>
  <c r="Q200" i="1"/>
  <c r="R200" i="1" s="1"/>
  <c r="C201" i="1" s="1"/>
  <c r="I811" i="1" l="1"/>
  <c r="S202" i="1"/>
  <c r="E202" i="1"/>
  <c r="O202" i="1"/>
  <c r="T202" i="1"/>
  <c r="P145" i="1"/>
  <c r="B145" i="1" s="1"/>
  <c r="K147" i="1"/>
  <c r="L147" i="1" s="1"/>
  <c r="M147" i="1" s="1"/>
  <c r="J148" i="1"/>
  <c r="N146" i="1"/>
  <c r="H147" i="1"/>
  <c r="G148" i="1"/>
  <c r="Q201" i="1"/>
  <c r="R201" i="1" s="1"/>
  <c r="C202" i="1" s="1"/>
  <c r="A203" i="1"/>
  <c r="D203" i="1" s="1"/>
  <c r="F203" i="1" l="1"/>
  <c r="I812" i="1"/>
  <c r="S203" i="1"/>
  <c r="T203" i="1"/>
  <c r="E203" i="1"/>
  <c r="F204" i="1" s="1"/>
  <c r="O203" i="1"/>
  <c r="P146" i="1"/>
  <c r="B146" i="1" s="1"/>
  <c r="G149" i="1"/>
  <c r="H148" i="1"/>
  <c r="N147" i="1"/>
  <c r="J149" i="1"/>
  <c r="K148" i="1"/>
  <c r="L148" i="1" s="1"/>
  <c r="M148" i="1" s="1"/>
  <c r="Q202" i="1"/>
  <c r="R202" i="1" s="1"/>
  <c r="C203" i="1" s="1"/>
  <c r="A204" i="1"/>
  <c r="D204" i="1" s="1"/>
  <c r="I813" i="1" l="1"/>
  <c r="S204" i="1"/>
  <c r="T204" i="1"/>
  <c r="E204" i="1"/>
  <c r="F205" i="1" s="1"/>
  <c r="O204" i="1"/>
  <c r="P147" i="1"/>
  <c r="B147" i="1" s="1"/>
  <c r="J150" i="1"/>
  <c r="K149" i="1"/>
  <c r="L149" i="1" s="1"/>
  <c r="M149" i="1" s="1"/>
  <c r="N148" i="1"/>
  <c r="H149" i="1"/>
  <c r="G150" i="1"/>
  <c r="A205" i="1"/>
  <c r="D205" i="1" s="1"/>
  <c r="Q203" i="1"/>
  <c r="R203" i="1" s="1"/>
  <c r="C204" i="1" s="1"/>
  <c r="I814" i="1" l="1"/>
  <c r="S205" i="1"/>
  <c r="E205" i="1"/>
  <c r="F206" i="1" s="1"/>
  <c r="O205" i="1"/>
  <c r="T205" i="1"/>
  <c r="P148" i="1"/>
  <c r="B148" i="1" s="1"/>
  <c r="G151" i="1"/>
  <c r="H150" i="1"/>
  <c r="N149" i="1"/>
  <c r="K150" i="1"/>
  <c r="L150" i="1" s="1"/>
  <c r="M150" i="1" s="1"/>
  <c r="J151" i="1"/>
  <c r="Q204" i="1"/>
  <c r="R204" i="1" s="1"/>
  <c r="C205" i="1" s="1"/>
  <c r="A206" i="1"/>
  <c r="D206" i="1" s="1"/>
  <c r="I815" i="1" l="1"/>
  <c r="S206" i="1"/>
  <c r="E206" i="1"/>
  <c r="F207" i="1" s="1"/>
  <c r="O206" i="1"/>
  <c r="T206" i="1"/>
  <c r="P149" i="1"/>
  <c r="B149" i="1" s="1"/>
  <c r="K151" i="1"/>
  <c r="L151" i="1" s="1"/>
  <c r="M151" i="1" s="1"/>
  <c r="J152" i="1"/>
  <c r="N150" i="1"/>
  <c r="H151" i="1"/>
  <c r="G152" i="1"/>
  <c r="Q205" i="1"/>
  <c r="R205" i="1" s="1"/>
  <c r="C206" i="1" s="1"/>
  <c r="A207" i="1"/>
  <c r="D207" i="1" s="1"/>
  <c r="I816" i="1" l="1"/>
  <c r="S207" i="1"/>
  <c r="E207" i="1"/>
  <c r="O207" i="1"/>
  <c r="T207" i="1"/>
  <c r="P150" i="1"/>
  <c r="B150" i="1" s="1"/>
  <c r="G153" i="1"/>
  <c r="H152" i="1"/>
  <c r="N151" i="1"/>
  <c r="J153" i="1"/>
  <c r="K152" i="1"/>
  <c r="L152" i="1" s="1"/>
  <c r="M152" i="1" s="1"/>
  <c r="Q206" i="1"/>
  <c r="R206" i="1" s="1"/>
  <c r="C207" i="1" s="1"/>
  <c r="A208" i="1"/>
  <c r="D208" i="1" s="1"/>
  <c r="I817" i="1" l="1"/>
  <c r="F208" i="1"/>
  <c r="S208" i="1"/>
  <c r="E208" i="1"/>
  <c r="O208" i="1"/>
  <c r="T208" i="1"/>
  <c r="P151" i="1"/>
  <c r="B151" i="1" s="1"/>
  <c r="K153" i="1"/>
  <c r="L153" i="1" s="1"/>
  <c r="M153" i="1" s="1"/>
  <c r="J154" i="1"/>
  <c r="N152" i="1"/>
  <c r="G154" i="1"/>
  <c r="H153" i="1"/>
  <c r="Q207" i="1"/>
  <c r="R207" i="1" s="1"/>
  <c r="C208" i="1" s="1"/>
  <c r="A209" i="1"/>
  <c r="D209" i="1" s="1"/>
  <c r="I818" i="1" l="1"/>
  <c r="F209" i="1"/>
  <c r="S209" i="1"/>
  <c r="T209" i="1"/>
  <c r="E209" i="1"/>
  <c r="O209" i="1"/>
  <c r="P152" i="1"/>
  <c r="B152" i="1" s="1"/>
  <c r="N153" i="1"/>
  <c r="G155" i="1"/>
  <c r="H154" i="1"/>
  <c r="J155" i="1"/>
  <c r="K154" i="1"/>
  <c r="L154" i="1" s="1"/>
  <c r="M154" i="1" s="1"/>
  <c r="Q208" i="1"/>
  <c r="R208" i="1" s="1"/>
  <c r="C209" i="1" s="1"/>
  <c r="A210" i="1"/>
  <c r="D210" i="1" s="1"/>
  <c r="F210" i="1" l="1"/>
  <c r="I819" i="1"/>
  <c r="S210" i="1"/>
  <c r="T210" i="1"/>
  <c r="E210" i="1"/>
  <c r="O210" i="1"/>
  <c r="P153" i="1"/>
  <c r="B153" i="1" s="1"/>
  <c r="J156" i="1"/>
  <c r="K155" i="1"/>
  <c r="L155" i="1" s="1"/>
  <c r="M155" i="1" s="1"/>
  <c r="N154" i="1"/>
  <c r="H155" i="1"/>
  <c r="G156" i="1"/>
  <c r="Q209" i="1"/>
  <c r="R209" i="1" s="1"/>
  <c r="C210" i="1" s="1"/>
  <c r="A211" i="1"/>
  <c r="D211" i="1" s="1"/>
  <c r="F211" i="1" l="1"/>
  <c r="I820" i="1"/>
  <c r="S211" i="1"/>
  <c r="E211" i="1"/>
  <c r="F212" i="1" s="1"/>
  <c r="O211" i="1"/>
  <c r="T211" i="1"/>
  <c r="P154" i="1"/>
  <c r="B154" i="1" s="1"/>
  <c r="G157" i="1"/>
  <c r="H156" i="1"/>
  <c r="N155" i="1"/>
  <c r="J157" i="1"/>
  <c r="K156" i="1"/>
  <c r="L156" i="1" s="1"/>
  <c r="M156" i="1" s="1"/>
  <c r="Q210" i="1"/>
  <c r="R210" i="1" s="1"/>
  <c r="C211" i="1" s="1"/>
  <c r="A212" i="1"/>
  <c r="D212" i="1" s="1"/>
  <c r="I821" i="1" l="1"/>
  <c r="S212" i="1"/>
  <c r="E212" i="1"/>
  <c r="F213" i="1" s="1"/>
  <c r="O212" i="1"/>
  <c r="T212" i="1"/>
  <c r="P155" i="1"/>
  <c r="B155" i="1" s="1"/>
  <c r="J158" i="1"/>
  <c r="K157" i="1"/>
  <c r="L157" i="1" s="1"/>
  <c r="M157" i="1" s="1"/>
  <c r="N156" i="1"/>
  <c r="G158" i="1"/>
  <c r="H157" i="1"/>
  <c r="Q211" i="1"/>
  <c r="R211" i="1" s="1"/>
  <c r="C212" i="1" s="1"/>
  <c r="A213" i="1"/>
  <c r="D213" i="1" s="1"/>
  <c r="I822" i="1" l="1"/>
  <c r="S213" i="1"/>
  <c r="E213" i="1"/>
  <c r="F214" i="1" s="1"/>
  <c r="O213" i="1"/>
  <c r="T213" i="1"/>
  <c r="P156" i="1"/>
  <c r="B156" i="1" s="1"/>
  <c r="N157" i="1"/>
  <c r="G159" i="1"/>
  <c r="H158" i="1"/>
  <c r="K158" i="1"/>
  <c r="L158" i="1" s="1"/>
  <c r="M158" i="1" s="1"/>
  <c r="J159" i="1"/>
  <c r="A214" i="1"/>
  <c r="D214" i="1" s="1"/>
  <c r="Q212" i="1"/>
  <c r="R212" i="1" s="1"/>
  <c r="C213" i="1" s="1"/>
  <c r="I823" i="1" l="1"/>
  <c r="S214" i="1"/>
  <c r="T214" i="1"/>
  <c r="E214" i="1"/>
  <c r="F215" i="1" s="1"/>
  <c r="O214" i="1"/>
  <c r="P157" i="1"/>
  <c r="B157" i="1" s="1"/>
  <c r="J160" i="1"/>
  <c r="K159" i="1"/>
  <c r="L159" i="1" s="1"/>
  <c r="M159" i="1" s="1"/>
  <c r="N158" i="1"/>
  <c r="G160" i="1"/>
  <c r="H159" i="1"/>
  <c r="Q213" i="1"/>
  <c r="R213" i="1" s="1"/>
  <c r="C214" i="1" s="1"/>
  <c r="A215" i="1"/>
  <c r="D215" i="1" s="1"/>
  <c r="I824" i="1" l="1"/>
  <c r="S215" i="1"/>
  <c r="E215" i="1"/>
  <c r="O215" i="1"/>
  <c r="T215" i="1"/>
  <c r="P158" i="1"/>
  <c r="B158" i="1" s="1"/>
  <c r="N159" i="1"/>
  <c r="G161" i="1"/>
  <c r="H160" i="1"/>
  <c r="J161" i="1"/>
  <c r="K160" i="1"/>
  <c r="L160" i="1" s="1"/>
  <c r="M160" i="1" s="1"/>
  <c r="A216" i="1"/>
  <c r="D216" i="1" s="1"/>
  <c r="Q214" i="1"/>
  <c r="R214" i="1" s="1"/>
  <c r="C215" i="1" s="1"/>
  <c r="F216" i="1" l="1"/>
  <c r="I825" i="1"/>
  <c r="S216" i="1"/>
  <c r="T216" i="1"/>
  <c r="E216" i="1"/>
  <c r="O216" i="1"/>
  <c r="P159" i="1"/>
  <c r="B159" i="1" s="1"/>
  <c r="J162" i="1"/>
  <c r="K161" i="1"/>
  <c r="L161" i="1" s="1"/>
  <c r="M161" i="1" s="1"/>
  <c r="N160" i="1"/>
  <c r="H161" i="1"/>
  <c r="G162" i="1"/>
  <c r="Q215" i="1"/>
  <c r="R215" i="1" s="1"/>
  <c r="C216" i="1" s="1"/>
  <c r="A217" i="1"/>
  <c r="D217" i="1" s="1"/>
  <c r="I826" i="1" l="1"/>
  <c r="F217" i="1"/>
  <c r="S217" i="1"/>
  <c r="E217" i="1"/>
  <c r="O217" i="1"/>
  <c r="T217" i="1"/>
  <c r="P160" i="1"/>
  <c r="B160" i="1" s="1"/>
  <c r="H162" i="1"/>
  <c r="G163" i="1"/>
  <c r="N161" i="1"/>
  <c r="J163" i="1"/>
  <c r="K162" i="1"/>
  <c r="L162" i="1" s="1"/>
  <c r="M162" i="1" s="1"/>
  <c r="A218" i="1"/>
  <c r="D218" i="1" s="1"/>
  <c r="Q216" i="1"/>
  <c r="R216" i="1" s="1"/>
  <c r="C217" i="1" s="1"/>
  <c r="I827" i="1" l="1"/>
  <c r="F218" i="1"/>
  <c r="S218" i="1"/>
  <c r="T218" i="1"/>
  <c r="E218" i="1"/>
  <c r="F219" i="1" s="1"/>
  <c r="O218" i="1"/>
  <c r="P161" i="1"/>
  <c r="B161" i="1" s="1"/>
  <c r="K163" i="1"/>
  <c r="L163" i="1" s="1"/>
  <c r="M163" i="1" s="1"/>
  <c r="J164" i="1"/>
  <c r="H163" i="1"/>
  <c r="G164" i="1"/>
  <c r="N162" i="1"/>
  <c r="A219" i="1"/>
  <c r="D219" i="1" s="1"/>
  <c r="Q217" i="1"/>
  <c r="R217" i="1" s="1"/>
  <c r="C218" i="1" s="1"/>
  <c r="I828" i="1" l="1"/>
  <c r="S219" i="1"/>
  <c r="E219" i="1"/>
  <c r="F220" i="1" s="1"/>
  <c r="O219" i="1"/>
  <c r="T219" i="1"/>
  <c r="P162" i="1"/>
  <c r="B162" i="1" s="1"/>
  <c r="G165" i="1"/>
  <c r="H164" i="1"/>
  <c r="N163" i="1"/>
  <c r="K164" i="1"/>
  <c r="L164" i="1" s="1"/>
  <c r="M164" i="1" s="1"/>
  <c r="J165" i="1"/>
  <c r="A220" i="1"/>
  <c r="D220" i="1" s="1"/>
  <c r="Q218" i="1"/>
  <c r="R218" i="1" s="1"/>
  <c r="C219" i="1" s="1"/>
  <c r="I829" i="1" l="1"/>
  <c r="S220" i="1"/>
  <c r="T220" i="1"/>
  <c r="E220" i="1"/>
  <c r="F221" i="1" s="1"/>
  <c r="O220" i="1"/>
  <c r="P163" i="1"/>
  <c r="B163" i="1" s="1"/>
  <c r="K165" i="1"/>
  <c r="L165" i="1" s="1"/>
  <c r="M165" i="1" s="1"/>
  <c r="J166" i="1"/>
  <c r="N164" i="1"/>
  <c r="H165" i="1"/>
  <c r="G166" i="1"/>
  <c r="Q219" i="1"/>
  <c r="R219" i="1" s="1"/>
  <c r="C220" i="1" s="1"/>
  <c r="A221" i="1"/>
  <c r="D221" i="1" s="1"/>
  <c r="I830" i="1" l="1"/>
  <c r="T221" i="1"/>
  <c r="E221" i="1"/>
  <c r="O221" i="1"/>
  <c r="S221" i="1"/>
  <c r="P164" i="1"/>
  <c r="B164" i="1" s="1"/>
  <c r="H166" i="1"/>
  <c r="G167" i="1"/>
  <c r="N165" i="1"/>
  <c r="J167" i="1"/>
  <c r="K166" i="1"/>
  <c r="L166" i="1" s="1"/>
  <c r="M166" i="1" s="1"/>
  <c r="Q220" i="1"/>
  <c r="R220" i="1" s="1"/>
  <c r="C221" i="1" s="1"/>
  <c r="A222" i="1"/>
  <c r="D222" i="1" s="1"/>
  <c r="F222" i="1" l="1"/>
  <c r="I831" i="1"/>
  <c r="T222" i="1"/>
  <c r="S222" i="1"/>
  <c r="E222" i="1"/>
  <c r="F223" i="1" s="1"/>
  <c r="O222" i="1"/>
  <c r="P165" i="1"/>
  <c r="B165" i="1" s="1"/>
  <c r="H167" i="1"/>
  <c r="G168" i="1"/>
  <c r="K167" i="1"/>
  <c r="L167" i="1" s="1"/>
  <c r="M167" i="1" s="1"/>
  <c r="J168" i="1"/>
  <c r="N166" i="1"/>
  <c r="Q221" i="1"/>
  <c r="R221" i="1" s="1"/>
  <c r="C222" i="1" s="1"/>
  <c r="A223" i="1"/>
  <c r="D223" i="1" s="1"/>
  <c r="I832" i="1" l="1"/>
  <c r="S223" i="1"/>
  <c r="E223" i="1"/>
  <c r="O223" i="1"/>
  <c r="T223" i="1"/>
  <c r="P166" i="1"/>
  <c r="B166" i="1" s="1"/>
  <c r="K168" i="1"/>
  <c r="L168" i="1" s="1"/>
  <c r="M168" i="1" s="1"/>
  <c r="J169" i="1"/>
  <c r="G169" i="1"/>
  <c r="H168" i="1"/>
  <c r="N167" i="1"/>
  <c r="A224" i="1"/>
  <c r="D224" i="1" s="1"/>
  <c r="Q222" i="1"/>
  <c r="R222" i="1" s="1"/>
  <c r="C223" i="1" s="1"/>
  <c r="I833" i="1" l="1"/>
  <c r="F224" i="1"/>
  <c r="S224" i="1"/>
  <c r="E224" i="1"/>
  <c r="O224" i="1"/>
  <c r="T224" i="1"/>
  <c r="P167" i="1"/>
  <c r="B167" i="1" s="1"/>
  <c r="N168" i="1"/>
  <c r="G170" i="1"/>
  <c r="H169" i="1"/>
  <c r="J170" i="1"/>
  <c r="K169" i="1"/>
  <c r="L169" i="1" s="1"/>
  <c r="M169" i="1" s="1"/>
  <c r="A225" i="1"/>
  <c r="D225" i="1" s="1"/>
  <c r="Q223" i="1"/>
  <c r="R223" i="1" s="1"/>
  <c r="C224" i="1" s="1"/>
  <c r="F225" i="1" l="1"/>
  <c r="I834" i="1"/>
  <c r="S225" i="1"/>
  <c r="E225" i="1"/>
  <c r="F226" i="1" s="1"/>
  <c r="O225" i="1"/>
  <c r="T225" i="1"/>
  <c r="P168" i="1"/>
  <c r="B168" i="1" s="1"/>
  <c r="J171" i="1"/>
  <c r="K170" i="1"/>
  <c r="L170" i="1" s="1"/>
  <c r="M170" i="1" s="1"/>
  <c r="N169" i="1"/>
  <c r="G171" i="1"/>
  <c r="H170" i="1"/>
  <c r="A226" i="1"/>
  <c r="D226" i="1" s="1"/>
  <c r="Q224" i="1"/>
  <c r="R224" i="1" s="1"/>
  <c r="C225" i="1" s="1"/>
  <c r="I835" i="1" l="1"/>
  <c r="S226" i="1"/>
  <c r="E226" i="1"/>
  <c r="F227" i="1" s="1"/>
  <c r="O226" i="1"/>
  <c r="T226" i="1"/>
  <c r="P169" i="1"/>
  <c r="B169" i="1" s="1"/>
  <c r="N170" i="1"/>
  <c r="H171" i="1"/>
  <c r="G172" i="1"/>
  <c r="J172" i="1"/>
  <c r="K171" i="1"/>
  <c r="L171" i="1" s="1"/>
  <c r="M171" i="1" s="1"/>
  <c r="Q225" i="1"/>
  <c r="R225" i="1" s="1"/>
  <c r="C226" i="1" s="1"/>
  <c r="A227" i="1"/>
  <c r="D227" i="1" s="1"/>
  <c r="I836" i="1" l="1"/>
  <c r="S227" i="1"/>
  <c r="E227" i="1"/>
  <c r="O227" i="1"/>
  <c r="T227" i="1"/>
  <c r="P170" i="1"/>
  <c r="B170" i="1" s="1"/>
  <c r="J173" i="1"/>
  <c r="K172" i="1"/>
  <c r="L172" i="1" s="1"/>
  <c r="M172" i="1" s="1"/>
  <c r="H172" i="1"/>
  <c r="G173" i="1"/>
  <c r="N171" i="1"/>
  <c r="A228" i="1"/>
  <c r="D228" i="1" s="1"/>
  <c r="Q226" i="1"/>
  <c r="R226" i="1" s="1"/>
  <c r="C227" i="1" s="1"/>
  <c r="F228" i="1" l="1"/>
  <c r="I837" i="1"/>
  <c r="S228" i="1"/>
  <c r="E228" i="1"/>
  <c r="F229" i="1" s="1"/>
  <c r="O228" i="1"/>
  <c r="T228" i="1"/>
  <c r="P171" i="1"/>
  <c r="B171" i="1" s="1"/>
  <c r="G174" i="1"/>
  <c r="H173" i="1"/>
  <c r="N172" i="1"/>
  <c r="J174" i="1"/>
  <c r="K173" i="1"/>
  <c r="L173" i="1" s="1"/>
  <c r="M173" i="1" s="1"/>
  <c r="A229" i="1"/>
  <c r="D229" i="1" s="1"/>
  <c r="Q227" i="1"/>
  <c r="R227" i="1" s="1"/>
  <c r="C228" i="1" s="1"/>
  <c r="S229" i="1" l="1"/>
  <c r="I838" i="1"/>
  <c r="T229" i="1"/>
  <c r="E229" i="1"/>
  <c r="O229" i="1"/>
  <c r="P172" i="1"/>
  <c r="B172" i="1" s="1"/>
  <c r="K174" i="1"/>
  <c r="L174" i="1" s="1"/>
  <c r="M174" i="1" s="1"/>
  <c r="J175" i="1"/>
  <c r="N173" i="1"/>
  <c r="H174" i="1"/>
  <c r="G175" i="1"/>
  <c r="Q228" i="1"/>
  <c r="R228" i="1" s="1"/>
  <c r="C229" i="1" s="1"/>
  <c r="A230" i="1"/>
  <c r="D230" i="1" s="1"/>
  <c r="S230" i="1" l="1"/>
  <c r="F230" i="1"/>
  <c r="I839" i="1"/>
  <c r="E230" i="1"/>
  <c r="F231" i="1" s="1"/>
  <c r="O230" i="1"/>
  <c r="T230" i="1"/>
  <c r="P173" i="1"/>
  <c r="B173" i="1" s="1"/>
  <c r="H175" i="1"/>
  <c r="G176" i="1"/>
  <c r="N174" i="1"/>
  <c r="K175" i="1"/>
  <c r="L175" i="1" s="1"/>
  <c r="M175" i="1" s="1"/>
  <c r="J176" i="1"/>
  <c r="A231" i="1"/>
  <c r="D231" i="1" s="1"/>
  <c r="Q229" i="1"/>
  <c r="R229" i="1" s="1"/>
  <c r="C230" i="1" s="1"/>
  <c r="S231" i="1" l="1"/>
  <c r="I840" i="1"/>
  <c r="T231" i="1"/>
  <c r="E231" i="1"/>
  <c r="F232" i="1" s="1"/>
  <c r="O231" i="1"/>
  <c r="P174" i="1"/>
  <c r="B174" i="1" s="1"/>
  <c r="J177" i="1"/>
  <c r="K176" i="1"/>
  <c r="L176" i="1" s="1"/>
  <c r="M176" i="1" s="1"/>
  <c r="G177" i="1"/>
  <c r="H176" i="1"/>
  <c r="N175" i="1"/>
  <c r="A232" i="1"/>
  <c r="D232" i="1" s="1"/>
  <c r="Q230" i="1"/>
  <c r="R230" i="1" s="1"/>
  <c r="C231" i="1" s="1"/>
  <c r="S232" i="1" l="1"/>
  <c r="I841" i="1"/>
  <c r="E232" i="1"/>
  <c r="O232" i="1"/>
  <c r="T232" i="1"/>
  <c r="P175" i="1"/>
  <c r="B175" i="1" s="1"/>
  <c r="N176" i="1"/>
  <c r="G178" i="1"/>
  <c r="H177" i="1"/>
  <c r="K177" i="1"/>
  <c r="L177" i="1" s="1"/>
  <c r="M177" i="1" s="1"/>
  <c r="J178" i="1"/>
  <c r="Q231" i="1"/>
  <c r="R231" i="1" s="1"/>
  <c r="C232" i="1" s="1"/>
  <c r="A233" i="1"/>
  <c r="D233" i="1" s="1"/>
  <c r="S233" i="1" l="1"/>
  <c r="F233" i="1"/>
  <c r="I842" i="1"/>
  <c r="E233" i="1"/>
  <c r="O233" i="1"/>
  <c r="T233" i="1"/>
  <c r="P176" i="1"/>
  <c r="B176" i="1" s="1"/>
  <c r="K178" i="1"/>
  <c r="L178" i="1" s="1"/>
  <c r="M178" i="1" s="1"/>
  <c r="J179" i="1"/>
  <c r="N177" i="1"/>
  <c r="G179" i="1"/>
  <c r="H178" i="1"/>
  <c r="A234" i="1"/>
  <c r="D234" i="1" s="1"/>
  <c r="Q232" i="1"/>
  <c r="R232" i="1" s="1"/>
  <c r="C233" i="1" s="1"/>
  <c r="S234" i="1" l="1"/>
  <c r="F234" i="1"/>
  <c r="I843" i="1"/>
  <c r="E234" i="1"/>
  <c r="F235" i="1" s="1"/>
  <c r="O234" i="1"/>
  <c r="S235" i="1" s="1"/>
  <c r="T234" i="1"/>
  <c r="P177" i="1"/>
  <c r="B177" i="1" s="1"/>
  <c r="N178" i="1"/>
  <c r="G180" i="1"/>
  <c r="H179" i="1"/>
  <c r="K179" i="1"/>
  <c r="L179" i="1" s="1"/>
  <c r="M179" i="1" s="1"/>
  <c r="J180" i="1"/>
  <c r="A235" i="1"/>
  <c r="D235" i="1" s="1"/>
  <c r="Q233" i="1"/>
  <c r="R233" i="1" s="1"/>
  <c r="C234" i="1" s="1"/>
  <c r="I844" i="1" l="1"/>
  <c r="T235" i="1"/>
  <c r="E235" i="1"/>
  <c r="F236" i="1" s="1"/>
  <c r="O235" i="1"/>
  <c r="S236" i="1" s="1"/>
  <c r="P178" i="1"/>
  <c r="B178" i="1" s="1"/>
  <c r="J181" i="1"/>
  <c r="K180" i="1"/>
  <c r="L180" i="1" s="1"/>
  <c r="M180" i="1" s="1"/>
  <c r="N179" i="1"/>
  <c r="H180" i="1"/>
  <c r="G181" i="1"/>
  <c r="Q234" i="1"/>
  <c r="R234" i="1" s="1"/>
  <c r="C235" i="1" s="1"/>
  <c r="A236" i="1"/>
  <c r="D236" i="1" s="1"/>
  <c r="I845" i="1" l="1"/>
  <c r="E236" i="1"/>
  <c r="F237" i="1" s="1"/>
  <c r="O236" i="1"/>
  <c r="S237" i="1" s="1"/>
  <c r="T236" i="1"/>
  <c r="P179" i="1"/>
  <c r="B179" i="1" s="1"/>
  <c r="G182" i="1"/>
  <c r="H181" i="1"/>
  <c r="N180" i="1"/>
  <c r="J182" i="1"/>
  <c r="K181" i="1"/>
  <c r="L181" i="1" s="1"/>
  <c r="M181" i="1" s="1"/>
  <c r="A237" i="1"/>
  <c r="D237" i="1" s="1"/>
  <c r="Q235" i="1"/>
  <c r="R235" i="1" s="1"/>
  <c r="C236" i="1" s="1"/>
  <c r="I846" i="1" l="1"/>
  <c r="E237" i="1"/>
  <c r="F238" i="1" s="1"/>
  <c r="O237" i="1"/>
  <c r="S238" i="1" s="1"/>
  <c r="T237" i="1"/>
  <c r="P180" i="1"/>
  <c r="B180" i="1" s="1"/>
  <c r="J183" i="1"/>
  <c r="K182" i="1"/>
  <c r="L182" i="1" s="1"/>
  <c r="M182" i="1" s="1"/>
  <c r="N181" i="1"/>
  <c r="H182" i="1"/>
  <c r="G183" i="1"/>
  <c r="Q236" i="1"/>
  <c r="R236" i="1" s="1"/>
  <c r="C237" i="1" s="1"/>
  <c r="A238" i="1"/>
  <c r="D238" i="1" s="1"/>
  <c r="I847" i="1" l="1"/>
  <c r="E238" i="1"/>
  <c r="F239" i="1" s="1"/>
  <c r="O238" i="1"/>
  <c r="S239" i="1" s="1"/>
  <c r="T238" i="1"/>
  <c r="P181" i="1"/>
  <c r="B181" i="1" s="1"/>
  <c r="H183" i="1"/>
  <c r="G184" i="1"/>
  <c r="N182" i="1"/>
  <c r="K183" i="1"/>
  <c r="L183" i="1" s="1"/>
  <c r="M183" i="1" s="1"/>
  <c r="J184" i="1"/>
  <c r="A239" i="1"/>
  <c r="D239" i="1" s="1"/>
  <c r="Q237" i="1"/>
  <c r="R237" i="1" s="1"/>
  <c r="C238" i="1" s="1"/>
  <c r="I848" i="1" l="1"/>
  <c r="E239" i="1"/>
  <c r="O239" i="1"/>
  <c r="S240" i="1" s="1"/>
  <c r="T239" i="1"/>
  <c r="P182" i="1"/>
  <c r="B182" i="1" s="1"/>
  <c r="J185" i="1"/>
  <c r="K184" i="1"/>
  <c r="L184" i="1" s="1"/>
  <c r="M184" i="1" s="1"/>
  <c r="H184" i="1"/>
  <c r="G185" i="1"/>
  <c r="N183" i="1"/>
  <c r="A240" i="1"/>
  <c r="D240" i="1" s="1"/>
  <c r="Q238" i="1"/>
  <c r="R238" i="1" s="1"/>
  <c r="C239" i="1" s="1"/>
  <c r="F240" i="1" l="1"/>
  <c r="I849" i="1"/>
  <c r="E240" i="1"/>
  <c r="F241" i="1" s="1"/>
  <c r="O240" i="1"/>
  <c r="S241" i="1" s="1"/>
  <c r="T240" i="1"/>
  <c r="P183" i="1"/>
  <c r="B183" i="1" s="1"/>
  <c r="H185" i="1"/>
  <c r="G186" i="1"/>
  <c r="N184" i="1"/>
  <c r="J186" i="1"/>
  <c r="K185" i="1"/>
  <c r="L185" i="1" s="1"/>
  <c r="M185" i="1" s="1"/>
  <c r="A241" i="1"/>
  <c r="D241" i="1" s="1"/>
  <c r="Q239" i="1"/>
  <c r="R239" i="1" s="1"/>
  <c r="C240" i="1" s="1"/>
  <c r="I850" i="1" l="1"/>
  <c r="T241" i="1"/>
  <c r="E241" i="1"/>
  <c r="F242" i="1" s="1"/>
  <c r="O241" i="1"/>
  <c r="S242" i="1" s="1"/>
  <c r="P184" i="1"/>
  <c r="B184" i="1" s="1"/>
  <c r="J187" i="1"/>
  <c r="K186" i="1"/>
  <c r="L186" i="1" s="1"/>
  <c r="M186" i="1" s="1"/>
  <c r="G187" i="1"/>
  <c r="H186" i="1"/>
  <c r="N185" i="1"/>
  <c r="Q240" i="1"/>
  <c r="R240" i="1" s="1"/>
  <c r="C241" i="1" s="1"/>
  <c r="A242" i="1"/>
  <c r="D242" i="1" s="1"/>
  <c r="I851" i="1" l="1"/>
  <c r="E242" i="1"/>
  <c r="F243" i="1" s="1"/>
  <c r="O242" i="1"/>
  <c r="S243" i="1" s="1"/>
  <c r="T242" i="1"/>
  <c r="P185" i="1"/>
  <c r="B185" i="1" s="1"/>
  <c r="N186" i="1"/>
  <c r="G188" i="1"/>
  <c r="H187" i="1"/>
  <c r="J188" i="1"/>
  <c r="K187" i="1"/>
  <c r="L187" i="1" s="1"/>
  <c r="M187" i="1" s="1"/>
  <c r="A243" i="1"/>
  <c r="D243" i="1" s="1"/>
  <c r="Q241" i="1"/>
  <c r="R241" i="1" s="1"/>
  <c r="C242" i="1" s="1"/>
  <c r="I852" i="1" l="1"/>
  <c r="E243" i="1"/>
  <c r="O243" i="1"/>
  <c r="S244" i="1" s="1"/>
  <c r="T243" i="1"/>
  <c r="P186" i="1"/>
  <c r="B186" i="1" s="1"/>
  <c r="K188" i="1"/>
  <c r="L188" i="1" s="1"/>
  <c r="M188" i="1" s="1"/>
  <c r="J189" i="1"/>
  <c r="N187" i="1"/>
  <c r="H188" i="1"/>
  <c r="G189" i="1"/>
  <c r="A244" i="1"/>
  <c r="D244" i="1" s="1"/>
  <c r="Q242" i="1"/>
  <c r="R242" i="1" s="1"/>
  <c r="C243" i="1" s="1"/>
  <c r="F244" i="1" l="1"/>
  <c r="I853" i="1"/>
  <c r="E244" i="1"/>
  <c r="F245" i="1" s="1"/>
  <c r="O244" i="1"/>
  <c r="S245" i="1" s="1"/>
  <c r="T244" i="1"/>
  <c r="P187" i="1"/>
  <c r="B187" i="1" s="1"/>
  <c r="G190" i="1"/>
  <c r="H189" i="1"/>
  <c r="N188" i="1"/>
  <c r="K189" i="1"/>
  <c r="L189" i="1" s="1"/>
  <c r="M189" i="1" s="1"/>
  <c r="J190" i="1"/>
  <c r="A245" i="1"/>
  <c r="D245" i="1" s="1"/>
  <c r="Q243" i="1"/>
  <c r="R243" i="1" s="1"/>
  <c r="C244" i="1" s="1"/>
  <c r="I854" i="1" l="1"/>
  <c r="T245" i="1"/>
  <c r="E245" i="1"/>
  <c r="O245" i="1"/>
  <c r="S246" i="1" s="1"/>
  <c r="P188" i="1"/>
  <c r="B188" i="1" s="1"/>
  <c r="J191" i="1"/>
  <c r="K190" i="1"/>
  <c r="L190" i="1" s="1"/>
  <c r="M190" i="1" s="1"/>
  <c r="N189" i="1"/>
  <c r="H190" i="1"/>
  <c r="G191" i="1"/>
  <c r="A246" i="1"/>
  <c r="D246" i="1" s="1"/>
  <c r="Q244" i="1"/>
  <c r="R244" i="1" s="1"/>
  <c r="C245" i="1" s="1"/>
  <c r="I855" i="1" l="1"/>
  <c r="F246" i="1"/>
  <c r="E246" i="1"/>
  <c r="F247" i="1" s="1"/>
  <c r="O246" i="1"/>
  <c r="S247" i="1" s="1"/>
  <c r="T246" i="1"/>
  <c r="P189" i="1"/>
  <c r="B189" i="1" s="1"/>
  <c r="G192" i="1"/>
  <c r="H191" i="1"/>
  <c r="N190" i="1"/>
  <c r="K191" i="1"/>
  <c r="L191" i="1" s="1"/>
  <c r="M191" i="1" s="1"/>
  <c r="J192" i="1"/>
  <c r="A247" i="1"/>
  <c r="D247" i="1" s="1"/>
  <c r="Q245" i="1"/>
  <c r="R245" i="1" s="1"/>
  <c r="C246" i="1" s="1"/>
  <c r="I856" i="1" l="1"/>
  <c r="T247" i="1"/>
  <c r="E247" i="1"/>
  <c r="F248" i="1" s="1"/>
  <c r="O247" i="1"/>
  <c r="P190" i="1"/>
  <c r="B190" i="1" s="1"/>
  <c r="K192" i="1"/>
  <c r="L192" i="1" s="1"/>
  <c r="M192" i="1" s="1"/>
  <c r="J193" i="1"/>
  <c r="N191" i="1"/>
  <c r="G193" i="1"/>
  <c r="H192" i="1"/>
  <c r="A248" i="1"/>
  <c r="D248" i="1" s="1"/>
  <c r="Q246" i="1"/>
  <c r="R246" i="1" s="1"/>
  <c r="C247" i="1" s="1"/>
  <c r="I857" i="1" l="1"/>
  <c r="T248" i="1"/>
  <c r="E248" i="1"/>
  <c r="F249" i="1" s="1"/>
  <c r="O248" i="1"/>
  <c r="S248" i="1"/>
  <c r="P191" i="1"/>
  <c r="B191" i="1" s="1"/>
  <c r="N192" i="1"/>
  <c r="G194" i="1"/>
  <c r="H193" i="1"/>
  <c r="J194" i="1"/>
  <c r="K193" i="1"/>
  <c r="L193" i="1" s="1"/>
  <c r="M193" i="1" s="1"/>
  <c r="A249" i="1"/>
  <c r="D249" i="1" s="1"/>
  <c r="Q247" i="1"/>
  <c r="R247" i="1" s="1"/>
  <c r="C248" i="1" s="1"/>
  <c r="I858" i="1" l="1"/>
  <c r="T249" i="1"/>
  <c r="S249" i="1"/>
  <c r="E249" i="1"/>
  <c r="O249" i="1"/>
  <c r="P192" i="1"/>
  <c r="B192" i="1" s="1"/>
  <c r="J195" i="1"/>
  <c r="K194" i="1"/>
  <c r="L194" i="1" s="1"/>
  <c r="M194" i="1" s="1"/>
  <c r="N193" i="1"/>
  <c r="G195" i="1"/>
  <c r="H194" i="1"/>
  <c r="A250" i="1"/>
  <c r="D250" i="1" s="1"/>
  <c r="Q248" i="1"/>
  <c r="R248" i="1" s="1"/>
  <c r="C249" i="1" s="1"/>
  <c r="I859" i="1" l="1"/>
  <c r="F250" i="1"/>
  <c r="T250" i="1"/>
  <c r="E250" i="1"/>
  <c r="O250" i="1"/>
  <c r="S250" i="1"/>
  <c r="P193" i="1"/>
  <c r="B193" i="1" s="1"/>
  <c r="N194" i="1"/>
  <c r="H195" i="1"/>
  <c r="G196" i="1"/>
  <c r="K195" i="1"/>
  <c r="L195" i="1" s="1"/>
  <c r="M195" i="1" s="1"/>
  <c r="J196" i="1"/>
  <c r="Q249" i="1"/>
  <c r="R249" i="1" s="1"/>
  <c r="C250" i="1" s="1"/>
  <c r="A251" i="1"/>
  <c r="D251" i="1" s="1"/>
  <c r="F251" i="1" l="1"/>
  <c r="I860" i="1"/>
  <c r="T251" i="1"/>
  <c r="S251" i="1"/>
  <c r="E251" i="1"/>
  <c r="F252" i="1" s="1"/>
  <c r="O251" i="1"/>
  <c r="P194" i="1"/>
  <c r="B194" i="1" s="1"/>
  <c r="K196" i="1"/>
  <c r="L196" i="1" s="1"/>
  <c r="M196" i="1" s="1"/>
  <c r="J197" i="1"/>
  <c r="H196" i="1"/>
  <c r="G197" i="1"/>
  <c r="N195" i="1"/>
  <c r="Q250" i="1"/>
  <c r="R250" i="1" s="1"/>
  <c r="C251" i="1" s="1"/>
  <c r="A252" i="1"/>
  <c r="D252" i="1" s="1"/>
  <c r="I861" i="1" l="1"/>
  <c r="T252" i="1"/>
  <c r="S252" i="1"/>
  <c r="E252" i="1"/>
  <c r="O252" i="1"/>
  <c r="P195" i="1"/>
  <c r="B195" i="1" s="1"/>
  <c r="N196" i="1"/>
  <c r="G198" i="1"/>
  <c r="H197" i="1"/>
  <c r="J198" i="1"/>
  <c r="K197" i="1"/>
  <c r="L197" i="1" s="1"/>
  <c r="M197" i="1" s="1"/>
  <c r="A253" i="1"/>
  <c r="D253" i="1" s="1"/>
  <c r="Q251" i="1"/>
  <c r="R251" i="1" s="1"/>
  <c r="C252" i="1" s="1"/>
  <c r="I862" i="1" l="1"/>
  <c r="F253" i="1"/>
  <c r="T253" i="1"/>
  <c r="E253" i="1"/>
  <c r="O253" i="1"/>
  <c r="S253" i="1"/>
  <c r="P196" i="1"/>
  <c r="B196" i="1" s="1"/>
  <c r="N197" i="1"/>
  <c r="J199" i="1"/>
  <c r="K198" i="1"/>
  <c r="L198" i="1" s="1"/>
  <c r="M198" i="1" s="1"/>
  <c r="G199" i="1"/>
  <c r="H198" i="1"/>
  <c r="A254" i="1"/>
  <c r="D254" i="1" s="1"/>
  <c r="Q252" i="1"/>
  <c r="R252" i="1" s="1"/>
  <c r="C253" i="1" s="1"/>
  <c r="F254" i="1" l="1"/>
  <c r="I863" i="1"/>
  <c r="T254" i="1"/>
  <c r="S254" i="1"/>
  <c r="E254" i="1"/>
  <c r="O254" i="1"/>
  <c r="P197" i="1"/>
  <c r="B197" i="1" s="1"/>
  <c r="N198" i="1"/>
  <c r="G200" i="1"/>
  <c r="H199" i="1"/>
  <c r="J200" i="1"/>
  <c r="K199" i="1"/>
  <c r="L199" i="1" s="1"/>
  <c r="M199" i="1" s="1"/>
  <c r="A255" i="1"/>
  <c r="D255" i="1" s="1"/>
  <c r="Q253" i="1"/>
  <c r="R253" i="1" s="1"/>
  <c r="C254" i="1" s="1"/>
  <c r="F255" i="1" l="1"/>
  <c r="I864" i="1"/>
  <c r="T255" i="1"/>
  <c r="E255" i="1"/>
  <c r="F256" i="1" s="1"/>
  <c r="O255" i="1"/>
  <c r="S255" i="1"/>
  <c r="P198" i="1"/>
  <c r="B198" i="1" s="1"/>
  <c r="K200" i="1"/>
  <c r="L200" i="1" s="1"/>
  <c r="M200" i="1" s="1"/>
  <c r="J201" i="1"/>
  <c r="N199" i="1"/>
  <c r="H200" i="1"/>
  <c r="G201" i="1"/>
  <c r="A256" i="1"/>
  <c r="D256" i="1" s="1"/>
  <c r="Q254" i="1"/>
  <c r="R254" i="1" s="1"/>
  <c r="C255" i="1" s="1"/>
  <c r="I865" i="1" l="1"/>
  <c r="T256" i="1"/>
  <c r="S256" i="1"/>
  <c r="E256" i="1"/>
  <c r="F257" i="1" s="1"/>
  <c r="O256" i="1"/>
  <c r="P199" i="1"/>
  <c r="B199" i="1" s="1"/>
  <c r="N200" i="1"/>
  <c r="G202" i="1"/>
  <c r="H201" i="1"/>
  <c r="K201" i="1"/>
  <c r="L201" i="1" s="1"/>
  <c r="M201" i="1" s="1"/>
  <c r="J202" i="1"/>
  <c r="Q255" i="1"/>
  <c r="R255" i="1" s="1"/>
  <c r="C256" i="1" s="1"/>
  <c r="A257" i="1"/>
  <c r="D257" i="1" s="1"/>
  <c r="I866" i="1" l="1"/>
  <c r="T257" i="1"/>
  <c r="E257" i="1"/>
  <c r="F258" i="1" s="1"/>
  <c r="O257" i="1"/>
  <c r="S257" i="1"/>
  <c r="P200" i="1"/>
  <c r="B200" i="1" s="1"/>
  <c r="K202" i="1"/>
  <c r="L202" i="1" s="1"/>
  <c r="M202" i="1" s="1"/>
  <c r="J203" i="1"/>
  <c r="N201" i="1"/>
  <c r="G203" i="1"/>
  <c r="H202" i="1"/>
  <c r="Q256" i="1"/>
  <c r="R256" i="1" s="1"/>
  <c r="C257" i="1" s="1"/>
  <c r="A258" i="1"/>
  <c r="D258" i="1" s="1"/>
  <c r="I867" i="1" l="1"/>
  <c r="T258" i="1"/>
  <c r="S258" i="1"/>
  <c r="E258" i="1"/>
  <c r="O258" i="1"/>
  <c r="P201" i="1"/>
  <c r="B201" i="1" s="1"/>
  <c r="N202" i="1"/>
  <c r="H203" i="1"/>
  <c r="G204" i="1"/>
  <c r="J204" i="1"/>
  <c r="K203" i="1"/>
  <c r="L203" i="1" s="1"/>
  <c r="M203" i="1" s="1"/>
  <c r="Q257" i="1"/>
  <c r="R257" i="1" s="1"/>
  <c r="C258" i="1" s="1"/>
  <c r="A259" i="1"/>
  <c r="D259" i="1" s="1"/>
  <c r="I868" i="1" l="1"/>
  <c r="F259" i="1"/>
  <c r="T259" i="1"/>
  <c r="E259" i="1"/>
  <c r="F260" i="1" s="1"/>
  <c r="O259" i="1"/>
  <c r="S259" i="1"/>
  <c r="P202" i="1"/>
  <c r="B202" i="1" s="1"/>
  <c r="N203" i="1"/>
  <c r="K204" i="1"/>
  <c r="L204" i="1" s="1"/>
  <c r="M204" i="1" s="1"/>
  <c r="J205" i="1"/>
  <c r="H204" i="1"/>
  <c r="G205" i="1"/>
  <c r="A260" i="1"/>
  <c r="D260" i="1" s="1"/>
  <c r="Q258" i="1"/>
  <c r="R258" i="1" s="1"/>
  <c r="C259" i="1" s="1"/>
  <c r="I869" i="1" l="1"/>
  <c r="T260" i="1"/>
  <c r="S260" i="1"/>
  <c r="E260" i="1"/>
  <c r="F261" i="1" s="1"/>
  <c r="O260" i="1"/>
  <c r="P203" i="1"/>
  <c r="B203" i="1" s="1"/>
  <c r="N204" i="1"/>
  <c r="G206" i="1"/>
  <c r="H205" i="1"/>
  <c r="J206" i="1"/>
  <c r="K205" i="1"/>
  <c r="L205" i="1" s="1"/>
  <c r="M205" i="1" s="1"/>
  <c r="A261" i="1"/>
  <c r="D261" i="1" s="1"/>
  <c r="Q259" i="1"/>
  <c r="R259" i="1" s="1"/>
  <c r="C260" i="1" s="1"/>
  <c r="I870" i="1" l="1"/>
  <c r="S261" i="1"/>
  <c r="T261" i="1"/>
  <c r="E261" i="1"/>
  <c r="F262" i="1" s="1"/>
  <c r="O261" i="1"/>
  <c r="P204" i="1"/>
  <c r="B204" i="1" s="1"/>
  <c r="K206" i="1"/>
  <c r="L206" i="1" s="1"/>
  <c r="M206" i="1" s="1"/>
  <c r="J207" i="1"/>
  <c r="N205" i="1"/>
  <c r="H206" i="1"/>
  <c r="G207" i="1"/>
  <c r="A262" i="1"/>
  <c r="D262" i="1" s="1"/>
  <c r="Q260" i="1"/>
  <c r="R260" i="1" s="1"/>
  <c r="C261" i="1" s="1"/>
  <c r="I871" i="1" l="1"/>
  <c r="S262" i="1"/>
  <c r="E262" i="1"/>
  <c r="O262" i="1"/>
  <c r="T262" i="1"/>
  <c r="P205" i="1"/>
  <c r="B205" i="1" s="1"/>
  <c r="N206" i="1"/>
  <c r="G208" i="1"/>
  <c r="H207" i="1"/>
  <c r="J208" i="1"/>
  <c r="K207" i="1"/>
  <c r="L207" i="1" s="1"/>
  <c r="M207" i="1" s="1"/>
  <c r="A263" i="1"/>
  <c r="D263" i="1" s="1"/>
  <c r="Q261" i="1"/>
  <c r="R261" i="1" s="1"/>
  <c r="C262" i="1" s="1"/>
  <c r="I872" i="1" l="1"/>
  <c r="F263" i="1"/>
  <c r="S263" i="1"/>
  <c r="T263" i="1"/>
  <c r="E263" i="1"/>
  <c r="O263" i="1"/>
  <c r="P206" i="1"/>
  <c r="B206" i="1" s="1"/>
  <c r="N207" i="1"/>
  <c r="J209" i="1"/>
  <c r="K208" i="1"/>
  <c r="L208" i="1" s="1"/>
  <c r="M208" i="1" s="1"/>
  <c r="G209" i="1"/>
  <c r="H208" i="1"/>
  <c r="Q262" i="1"/>
  <c r="R262" i="1" s="1"/>
  <c r="C263" i="1" s="1"/>
  <c r="A264" i="1"/>
  <c r="D264" i="1" s="1"/>
  <c r="F264" i="1" l="1"/>
  <c r="I873" i="1"/>
  <c r="S264" i="1"/>
  <c r="E264" i="1"/>
  <c r="O264" i="1"/>
  <c r="T264" i="1"/>
  <c r="P207" i="1"/>
  <c r="B207" i="1" s="1"/>
  <c r="N208" i="1"/>
  <c r="G210" i="1"/>
  <c r="H209" i="1"/>
  <c r="J210" i="1"/>
  <c r="K209" i="1"/>
  <c r="L209" i="1" s="1"/>
  <c r="M209" i="1" s="1"/>
  <c r="Q263" i="1"/>
  <c r="R263" i="1" s="1"/>
  <c r="C264" i="1" s="1"/>
  <c r="A265" i="1"/>
  <c r="D265" i="1" s="1"/>
  <c r="F265" i="1" l="1"/>
  <c r="I874" i="1"/>
  <c r="S265" i="1"/>
  <c r="E265" i="1"/>
  <c r="O265" i="1"/>
  <c r="T265" i="1"/>
  <c r="P208" i="1"/>
  <c r="B208" i="1" s="1"/>
  <c r="N209" i="1"/>
  <c r="K210" i="1"/>
  <c r="L210" i="1" s="1"/>
  <c r="M210" i="1" s="1"/>
  <c r="J211" i="1"/>
  <c r="G211" i="1"/>
  <c r="H210" i="1"/>
  <c r="Q264" i="1"/>
  <c r="R264" i="1" s="1"/>
  <c r="C265" i="1" s="1"/>
  <c r="A266" i="1"/>
  <c r="D266" i="1" s="1"/>
  <c r="F266" i="1" l="1"/>
  <c r="I875" i="1"/>
  <c r="S266" i="1"/>
  <c r="T266" i="1"/>
  <c r="E266" i="1"/>
  <c r="O266" i="1"/>
  <c r="P209" i="1"/>
  <c r="B209" i="1" s="1"/>
  <c r="N210" i="1"/>
  <c r="G212" i="1"/>
  <c r="H211" i="1"/>
  <c r="J212" i="1"/>
  <c r="K211" i="1"/>
  <c r="L211" i="1" s="1"/>
  <c r="M211" i="1" s="1"/>
  <c r="A267" i="1"/>
  <c r="D267" i="1" s="1"/>
  <c r="Q265" i="1"/>
  <c r="R265" i="1" s="1"/>
  <c r="C266" i="1" s="1"/>
  <c r="I876" i="1" l="1"/>
  <c r="F267" i="1"/>
  <c r="T267" i="1"/>
  <c r="E267" i="1"/>
  <c r="F268" i="1" s="1"/>
  <c r="O267" i="1"/>
  <c r="S267" i="1"/>
  <c r="P210" i="1"/>
  <c r="B210" i="1" s="1"/>
  <c r="J213" i="1"/>
  <c r="K212" i="1"/>
  <c r="L212" i="1" s="1"/>
  <c r="M212" i="1" s="1"/>
  <c r="N211" i="1"/>
  <c r="H212" i="1"/>
  <c r="G213" i="1"/>
  <c r="A268" i="1"/>
  <c r="D268" i="1" s="1"/>
  <c r="Q266" i="1"/>
  <c r="R266" i="1" s="1"/>
  <c r="C267" i="1" s="1"/>
  <c r="I877" i="1" l="1"/>
  <c r="T268" i="1"/>
  <c r="E268" i="1"/>
  <c r="F269" i="1" s="1"/>
  <c r="O268" i="1"/>
  <c r="S268" i="1"/>
  <c r="P211" i="1"/>
  <c r="B211" i="1" s="1"/>
  <c r="N212" i="1"/>
  <c r="G214" i="1"/>
  <c r="H213" i="1"/>
  <c r="J214" i="1"/>
  <c r="K213" i="1"/>
  <c r="L213" i="1" s="1"/>
  <c r="M213" i="1" s="1"/>
  <c r="Q267" i="1"/>
  <c r="R267" i="1" s="1"/>
  <c r="C268" i="1" s="1"/>
  <c r="A269" i="1"/>
  <c r="D269" i="1" s="1"/>
  <c r="I878" i="1" l="1"/>
  <c r="T269" i="1"/>
  <c r="E269" i="1"/>
  <c r="O269" i="1"/>
  <c r="S269" i="1"/>
  <c r="P212" i="1"/>
  <c r="B212" i="1" s="1"/>
  <c r="J215" i="1"/>
  <c r="K214" i="1"/>
  <c r="L214" i="1" s="1"/>
  <c r="M214" i="1" s="1"/>
  <c r="N213" i="1"/>
  <c r="H214" i="1"/>
  <c r="G215" i="1"/>
  <c r="A270" i="1"/>
  <c r="D270" i="1" s="1"/>
  <c r="Q268" i="1"/>
  <c r="R268" i="1" s="1"/>
  <c r="C269" i="1" s="1"/>
  <c r="F270" i="1" l="1"/>
  <c r="I879" i="1"/>
  <c r="T270" i="1"/>
  <c r="S270" i="1"/>
  <c r="E270" i="1"/>
  <c r="F271" i="1" s="1"/>
  <c r="O270" i="1"/>
  <c r="P213" i="1"/>
  <c r="B213" i="1" s="1"/>
  <c r="N214" i="1"/>
  <c r="G216" i="1"/>
  <c r="H215" i="1"/>
  <c r="K215" i="1"/>
  <c r="L215" i="1" s="1"/>
  <c r="M215" i="1" s="1"/>
  <c r="J216" i="1"/>
  <c r="A271" i="1"/>
  <c r="D271" i="1" s="1"/>
  <c r="Q269" i="1"/>
  <c r="R269" i="1" s="1"/>
  <c r="C270" i="1" s="1"/>
  <c r="I880" i="1" l="1"/>
  <c r="T271" i="1"/>
  <c r="E271" i="1"/>
  <c r="F272" i="1" s="1"/>
  <c r="O271" i="1"/>
  <c r="S271" i="1"/>
  <c r="P214" i="1"/>
  <c r="B214" i="1" s="1"/>
  <c r="J217" i="1"/>
  <c r="K216" i="1"/>
  <c r="L216" i="1" s="1"/>
  <c r="M216" i="1" s="1"/>
  <c r="N215" i="1"/>
  <c r="H216" i="1"/>
  <c r="G217" i="1"/>
  <c r="Q270" i="1"/>
  <c r="R270" i="1" s="1"/>
  <c r="C271" i="1" s="1"/>
  <c r="A272" i="1"/>
  <c r="D272" i="1" s="1"/>
  <c r="I881" i="1" l="1"/>
  <c r="T272" i="1"/>
  <c r="S272" i="1"/>
  <c r="E272" i="1"/>
  <c r="O272" i="1"/>
  <c r="P215" i="1"/>
  <c r="B215" i="1" s="1"/>
  <c r="N216" i="1"/>
  <c r="G218" i="1"/>
  <c r="H217" i="1"/>
  <c r="J218" i="1"/>
  <c r="K217" i="1"/>
  <c r="L217" i="1" s="1"/>
  <c r="M217" i="1" s="1"/>
  <c r="Q271" i="1"/>
  <c r="R271" i="1" s="1"/>
  <c r="C272" i="1" s="1"/>
  <c r="A273" i="1"/>
  <c r="D273" i="1" s="1"/>
  <c r="T273" i="1" l="1"/>
  <c r="I882" i="1"/>
  <c r="F273" i="1"/>
  <c r="E273" i="1"/>
  <c r="O273" i="1"/>
  <c r="S273" i="1"/>
  <c r="P216" i="1"/>
  <c r="B216" i="1" s="1"/>
  <c r="K218" i="1"/>
  <c r="L218" i="1" s="1"/>
  <c r="M218" i="1" s="1"/>
  <c r="J219" i="1"/>
  <c r="N217" i="1"/>
  <c r="H218" i="1"/>
  <c r="G219" i="1"/>
  <c r="A274" i="1"/>
  <c r="D274" i="1" s="1"/>
  <c r="Q272" i="1"/>
  <c r="R272" i="1" s="1"/>
  <c r="C273" i="1" s="1"/>
  <c r="T274" i="1" l="1"/>
  <c r="I883" i="1"/>
  <c r="F274" i="1"/>
  <c r="E274" i="1"/>
  <c r="O274" i="1"/>
  <c r="S274" i="1"/>
  <c r="P217" i="1"/>
  <c r="B217" i="1" s="1"/>
  <c r="H219" i="1"/>
  <c r="G220" i="1"/>
  <c r="N218" i="1"/>
  <c r="K219" i="1"/>
  <c r="L219" i="1" s="1"/>
  <c r="M219" i="1" s="1"/>
  <c r="J220" i="1"/>
  <c r="A275" i="1"/>
  <c r="D275" i="1" s="1"/>
  <c r="Q273" i="1"/>
  <c r="R273" i="1" s="1"/>
  <c r="C274" i="1" s="1"/>
  <c r="T275" i="1" l="1"/>
  <c r="F275" i="1"/>
  <c r="I884" i="1"/>
  <c r="S275" i="1"/>
  <c r="E275" i="1"/>
  <c r="F276" i="1" s="1"/>
  <c r="O275" i="1"/>
  <c r="P218" i="1"/>
  <c r="B218" i="1" s="1"/>
  <c r="J221" i="1"/>
  <c r="K220" i="1"/>
  <c r="L220" i="1" s="1"/>
  <c r="M220" i="1" s="1"/>
  <c r="G221" i="1"/>
  <c r="H220" i="1"/>
  <c r="N219" i="1"/>
  <c r="A276" i="1"/>
  <c r="D276" i="1" s="1"/>
  <c r="Q274" i="1"/>
  <c r="R274" i="1" s="1"/>
  <c r="C275" i="1" s="1"/>
  <c r="T276" i="1" l="1"/>
  <c r="I885" i="1"/>
  <c r="E276" i="1"/>
  <c r="F277" i="1" s="1"/>
  <c r="O276" i="1"/>
  <c r="S276" i="1"/>
  <c r="P219" i="1"/>
  <c r="B219" i="1" s="1"/>
  <c r="N220" i="1"/>
  <c r="G222" i="1"/>
  <c r="H221" i="1"/>
  <c r="K221" i="1"/>
  <c r="L221" i="1" s="1"/>
  <c r="M221" i="1" s="1"/>
  <c r="J222" i="1"/>
  <c r="Q275" i="1"/>
  <c r="R275" i="1" s="1"/>
  <c r="C276" i="1" s="1"/>
  <c r="A277" i="1"/>
  <c r="D277" i="1" s="1"/>
  <c r="T277" i="1" l="1"/>
  <c r="I886" i="1"/>
  <c r="S277" i="1"/>
  <c r="E277" i="1"/>
  <c r="O277" i="1"/>
  <c r="P220" i="1"/>
  <c r="B220" i="1" s="1"/>
  <c r="J223" i="1"/>
  <c r="K222" i="1"/>
  <c r="L222" i="1" s="1"/>
  <c r="M222" i="1" s="1"/>
  <c r="N221" i="1"/>
  <c r="H222" i="1"/>
  <c r="G223" i="1"/>
  <c r="A278" i="1"/>
  <c r="D278" i="1" s="1"/>
  <c r="Q276" i="1"/>
  <c r="R276" i="1" s="1"/>
  <c r="C277" i="1" s="1"/>
  <c r="T278" i="1" l="1"/>
  <c r="F278" i="1"/>
  <c r="I887" i="1"/>
  <c r="E278" i="1"/>
  <c r="O278" i="1"/>
  <c r="S278" i="1"/>
  <c r="P221" i="1"/>
  <c r="B221" i="1" s="1"/>
  <c r="N222" i="1"/>
  <c r="H223" i="1"/>
  <c r="G224" i="1"/>
  <c r="K223" i="1"/>
  <c r="L223" i="1" s="1"/>
  <c r="M223" i="1" s="1"/>
  <c r="J224" i="1"/>
  <c r="A279" i="1"/>
  <c r="D279" i="1" s="1"/>
  <c r="Q277" i="1"/>
  <c r="R277" i="1" s="1"/>
  <c r="C278" i="1" s="1"/>
  <c r="T279" i="1" l="1"/>
  <c r="F279" i="1"/>
  <c r="I888" i="1"/>
  <c r="E279" i="1"/>
  <c r="F280" i="1" s="1"/>
  <c r="O279" i="1"/>
  <c r="S279" i="1"/>
  <c r="P222" i="1"/>
  <c r="B222" i="1" s="1"/>
  <c r="J225" i="1"/>
  <c r="K224" i="1"/>
  <c r="L224" i="1" s="1"/>
  <c r="M224" i="1" s="1"/>
  <c r="H224" i="1"/>
  <c r="G225" i="1"/>
  <c r="N223" i="1"/>
  <c r="A280" i="1"/>
  <c r="D280" i="1" s="1"/>
  <c r="Q278" i="1"/>
  <c r="R278" i="1" s="1"/>
  <c r="C279" i="1" s="1"/>
  <c r="T280" i="1" l="1"/>
  <c r="I889" i="1"/>
  <c r="E280" i="1"/>
  <c r="O280" i="1"/>
  <c r="S280" i="1"/>
  <c r="P223" i="1"/>
  <c r="B223" i="1" s="1"/>
  <c r="N224" i="1"/>
  <c r="G226" i="1"/>
  <c r="H225" i="1"/>
  <c r="K225" i="1"/>
  <c r="L225" i="1" s="1"/>
  <c r="M225" i="1" s="1"/>
  <c r="J226" i="1"/>
  <c r="Q279" i="1"/>
  <c r="R279" i="1" s="1"/>
  <c r="C280" i="1" s="1"/>
  <c r="A281" i="1"/>
  <c r="D281" i="1" s="1"/>
  <c r="T281" i="1" l="1"/>
  <c r="F281" i="1"/>
  <c r="I890" i="1"/>
  <c r="E281" i="1"/>
  <c r="O281" i="1"/>
  <c r="T282" i="1" s="1"/>
  <c r="S281" i="1"/>
  <c r="P224" i="1"/>
  <c r="B224" i="1" s="1"/>
  <c r="K226" i="1"/>
  <c r="L226" i="1" s="1"/>
  <c r="M226" i="1" s="1"/>
  <c r="J227" i="1"/>
  <c r="N225" i="1"/>
  <c r="G227" i="1"/>
  <c r="H226" i="1"/>
  <c r="A282" i="1"/>
  <c r="D282" i="1" s="1"/>
  <c r="Q280" i="1"/>
  <c r="R280" i="1" s="1"/>
  <c r="C281" i="1" s="1"/>
  <c r="F282" i="1" l="1"/>
  <c r="I891" i="1"/>
  <c r="S282" i="1"/>
  <c r="E282" i="1"/>
  <c r="F283" i="1" s="1"/>
  <c r="O282" i="1"/>
  <c r="T283" i="1" s="1"/>
  <c r="P225" i="1"/>
  <c r="B225" i="1" s="1"/>
  <c r="N226" i="1"/>
  <c r="G228" i="1"/>
  <c r="H227" i="1"/>
  <c r="K227" i="1"/>
  <c r="L227" i="1" s="1"/>
  <c r="M227" i="1" s="1"/>
  <c r="J228" i="1"/>
  <c r="Q281" i="1"/>
  <c r="R281" i="1" s="1"/>
  <c r="C282" i="1" s="1"/>
  <c r="A283" i="1"/>
  <c r="D283" i="1" s="1"/>
  <c r="I892" i="1" l="1"/>
  <c r="E283" i="1"/>
  <c r="O283" i="1"/>
  <c r="T284" i="1" s="1"/>
  <c r="S283" i="1"/>
  <c r="N227" i="1"/>
  <c r="P227" i="1" s="1"/>
  <c r="B227" i="1" s="1"/>
  <c r="P226" i="1"/>
  <c r="B226" i="1" s="1"/>
  <c r="J229" i="1"/>
  <c r="K228" i="1"/>
  <c r="L228" i="1" s="1"/>
  <c r="M228" i="1" s="1"/>
  <c r="G229" i="1"/>
  <c r="H228" i="1"/>
  <c r="A284" i="1"/>
  <c r="D284" i="1" s="1"/>
  <c r="Q282" i="1"/>
  <c r="R282" i="1" s="1"/>
  <c r="C283" i="1" s="1"/>
  <c r="F284" i="1" l="1"/>
  <c r="I893" i="1"/>
  <c r="E284" i="1"/>
  <c r="F285" i="1" s="1"/>
  <c r="O284" i="1"/>
  <c r="T285" i="1" s="1"/>
  <c r="S284" i="1"/>
  <c r="N228" i="1"/>
  <c r="H229" i="1"/>
  <c r="G230" i="1"/>
  <c r="K229" i="1"/>
  <c r="L229" i="1" s="1"/>
  <c r="M229" i="1" s="1"/>
  <c r="J230" i="1"/>
  <c r="Q283" i="1"/>
  <c r="R283" i="1" s="1"/>
  <c r="C284" i="1" s="1"/>
  <c r="A285" i="1"/>
  <c r="D285" i="1" s="1"/>
  <c r="I894" i="1" l="1"/>
  <c r="S285" i="1"/>
  <c r="E285" i="1"/>
  <c r="O285" i="1"/>
  <c r="T286" i="1" s="1"/>
  <c r="P228" i="1"/>
  <c r="B228" i="1" s="1"/>
  <c r="J231" i="1"/>
  <c r="K230" i="1"/>
  <c r="L230" i="1" s="1"/>
  <c r="M230" i="1" s="1"/>
  <c r="H230" i="1"/>
  <c r="G231" i="1"/>
  <c r="N229" i="1"/>
  <c r="Q284" i="1"/>
  <c r="R284" i="1" s="1"/>
  <c r="C285" i="1" s="1"/>
  <c r="A286" i="1"/>
  <c r="D286" i="1" s="1"/>
  <c r="I895" i="1" l="1"/>
  <c r="F286" i="1"/>
  <c r="E286" i="1"/>
  <c r="F287" i="1" s="1"/>
  <c r="O286" i="1"/>
  <c r="T287" i="1" s="1"/>
  <c r="S286" i="1"/>
  <c r="P229" i="1"/>
  <c r="B229" i="1" s="1"/>
  <c r="N230" i="1"/>
  <c r="G232" i="1"/>
  <c r="H231" i="1"/>
  <c r="K231" i="1"/>
  <c r="L231" i="1" s="1"/>
  <c r="M231" i="1" s="1"/>
  <c r="J232" i="1"/>
  <c r="Q285" i="1"/>
  <c r="R285" i="1" s="1"/>
  <c r="C286" i="1" s="1"/>
  <c r="A287" i="1"/>
  <c r="D287" i="1" s="1"/>
  <c r="I896" i="1" l="1"/>
  <c r="S287" i="1"/>
  <c r="E287" i="1"/>
  <c r="O287" i="1"/>
  <c r="T288" i="1" s="1"/>
  <c r="P230" i="1"/>
  <c r="B230" i="1" s="1"/>
  <c r="J233" i="1"/>
  <c r="K232" i="1"/>
  <c r="L232" i="1" s="1"/>
  <c r="M232" i="1" s="1"/>
  <c r="N231" i="1"/>
  <c r="G233" i="1"/>
  <c r="H232" i="1"/>
  <c r="Q286" i="1"/>
  <c r="R286" i="1" s="1"/>
  <c r="C287" i="1" s="1"/>
  <c r="A288" i="1"/>
  <c r="D288" i="1" s="1"/>
  <c r="F288" i="1" l="1"/>
  <c r="I897" i="1"/>
  <c r="E288" i="1"/>
  <c r="O288" i="1"/>
  <c r="T289" i="1" s="1"/>
  <c r="S288" i="1"/>
  <c r="P231" i="1"/>
  <c r="B231" i="1" s="1"/>
  <c r="N232" i="1"/>
  <c r="H233" i="1"/>
  <c r="G234" i="1"/>
  <c r="J234" i="1"/>
  <c r="K233" i="1"/>
  <c r="L233" i="1" s="1"/>
  <c r="M233" i="1" s="1"/>
  <c r="A289" i="1"/>
  <c r="D289" i="1" s="1"/>
  <c r="Q287" i="1"/>
  <c r="R287" i="1" s="1"/>
  <c r="C288" i="1" s="1"/>
  <c r="F289" i="1" l="1"/>
  <c r="I898" i="1"/>
  <c r="S289" i="1"/>
  <c r="E289" i="1"/>
  <c r="O289" i="1"/>
  <c r="T290" i="1" s="1"/>
  <c r="P232" i="1"/>
  <c r="B232" i="1" s="1"/>
  <c r="J235" i="1"/>
  <c r="K234" i="1"/>
  <c r="L234" i="1" s="1"/>
  <c r="M234" i="1" s="1"/>
  <c r="H234" i="1"/>
  <c r="G235" i="1"/>
  <c r="N233" i="1"/>
  <c r="A290" i="1"/>
  <c r="D290" i="1" s="1"/>
  <c r="Q288" i="1"/>
  <c r="R288" i="1" s="1"/>
  <c r="C289" i="1" s="1"/>
  <c r="F290" i="1" l="1"/>
  <c r="I899" i="1"/>
  <c r="E290" i="1"/>
  <c r="F291" i="1" s="1"/>
  <c r="O290" i="1"/>
  <c r="T291" i="1" s="1"/>
  <c r="S290" i="1"/>
  <c r="P233" i="1"/>
  <c r="B233" i="1" s="1"/>
  <c r="N234" i="1"/>
  <c r="G236" i="1"/>
  <c r="H235" i="1"/>
  <c r="K235" i="1"/>
  <c r="L235" i="1" s="1"/>
  <c r="M235" i="1" s="1"/>
  <c r="J236" i="1"/>
  <c r="Q289" i="1"/>
  <c r="R289" i="1" s="1"/>
  <c r="C290" i="1" s="1"/>
  <c r="A291" i="1"/>
  <c r="D291" i="1" s="1"/>
  <c r="I900" i="1" l="1"/>
  <c r="S291" i="1"/>
  <c r="E291" i="1"/>
  <c r="F292" i="1" s="1"/>
  <c r="O291" i="1"/>
  <c r="T292" i="1" s="1"/>
  <c r="P234" i="1"/>
  <c r="B234" i="1" s="1"/>
  <c r="J237" i="1"/>
  <c r="K236" i="1"/>
  <c r="L236" i="1" s="1"/>
  <c r="M236" i="1" s="1"/>
  <c r="N235" i="1"/>
  <c r="H236" i="1"/>
  <c r="G237" i="1"/>
  <c r="Q290" i="1"/>
  <c r="R290" i="1" s="1"/>
  <c r="C291" i="1" s="1"/>
  <c r="A292" i="1"/>
  <c r="D292" i="1" s="1"/>
  <c r="I901" i="1" l="1"/>
  <c r="S292" i="1"/>
  <c r="E292" i="1"/>
  <c r="F293" i="1" s="1"/>
  <c r="O292" i="1"/>
  <c r="T293" i="1" s="1"/>
  <c r="P235" i="1"/>
  <c r="B235" i="1" s="1"/>
  <c r="N236" i="1"/>
  <c r="G238" i="1"/>
  <c r="H237" i="1"/>
  <c r="J238" i="1"/>
  <c r="K237" i="1"/>
  <c r="L237" i="1" s="1"/>
  <c r="M237" i="1" s="1"/>
  <c r="Q291" i="1"/>
  <c r="R291" i="1" s="1"/>
  <c r="C292" i="1" s="1"/>
  <c r="A293" i="1"/>
  <c r="D293" i="1" s="1"/>
  <c r="I902" i="1" l="1"/>
  <c r="E293" i="1"/>
  <c r="O293" i="1"/>
  <c r="T294" i="1" s="1"/>
  <c r="S293" i="1"/>
  <c r="N237" i="1"/>
  <c r="P237" i="1" s="1"/>
  <c r="B237" i="1" s="1"/>
  <c r="P236" i="1"/>
  <c r="B236" i="1" s="1"/>
  <c r="K238" i="1"/>
  <c r="L238" i="1" s="1"/>
  <c r="M238" i="1" s="1"/>
  <c r="J239" i="1"/>
  <c r="G239" i="1"/>
  <c r="H238" i="1"/>
  <c r="A294" i="1"/>
  <c r="D294" i="1" s="1"/>
  <c r="Q292" i="1"/>
  <c r="R292" i="1" s="1"/>
  <c r="C293" i="1" s="1"/>
  <c r="F294" i="1" l="1"/>
  <c r="I903" i="1"/>
  <c r="E294" i="1"/>
  <c r="F295" i="1" s="1"/>
  <c r="O294" i="1"/>
  <c r="T295" i="1" s="1"/>
  <c r="S294" i="1"/>
  <c r="N238" i="1"/>
  <c r="H239" i="1"/>
  <c r="G240" i="1"/>
  <c r="J240" i="1"/>
  <c r="K239" i="1"/>
  <c r="L239" i="1" s="1"/>
  <c r="M239" i="1" s="1"/>
  <c r="Q293" i="1"/>
  <c r="R293" i="1" s="1"/>
  <c r="C294" i="1" s="1"/>
  <c r="A295" i="1"/>
  <c r="D295" i="1" s="1"/>
  <c r="I904" i="1" l="1"/>
  <c r="S295" i="1"/>
  <c r="E295" i="1"/>
  <c r="F296" i="1" s="1"/>
  <c r="O295" i="1"/>
  <c r="T296" i="1" s="1"/>
  <c r="P238" i="1"/>
  <c r="B238" i="1" s="1"/>
  <c r="N239" i="1"/>
  <c r="K240" i="1"/>
  <c r="L240" i="1" s="1"/>
  <c r="M240" i="1" s="1"/>
  <c r="J241" i="1"/>
  <c r="G241" i="1"/>
  <c r="H240" i="1"/>
  <c r="A296" i="1"/>
  <c r="D296" i="1" s="1"/>
  <c r="Q294" i="1"/>
  <c r="R294" i="1" s="1"/>
  <c r="C295" i="1" s="1"/>
  <c r="I905" i="1" l="1"/>
  <c r="E296" i="1"/>
  <c r="F297" i="1" s="1"/>
  <c r="O296" i="1"/>
  <c r="T297" i="1" s="1"/>
  <c r="S296" i="1"/>
  <c r="P239" i="1"/>
  <c r="B239" i="1" s="1"/>
  <c r="N240" i="1"/>
  <c r="H241" i="1"/>
  <c r="G242" i="1"/>
  <c r="J242" i="1"/>
  <c r="K241" i="1"/>
  <c r="L241" i="1" s="1"/>
  <c r="M241" i="1" s="1"/>
  <c r="Q295" i="1"/>
  <c r="R295" i="1" s="1"/>
  <c r="C296" i="1" s="1"/>
  <c r="A297" i="1"/>
  <c r="D297" i="1" s="1"/>
  <c r="I906" i="1" l="1"/>
  <c r="S297" i="1"/>
  <c r="N241" i="1"/>
  <c r="P241" i="1" s="1"/>
  <c r="B241" i="1" s="1"/>
  <c r="E297" i="1"/>
  <c r="F298" i="1" s="1"/>
  <c r="O297" i="1"/>
  <c r="T298" i="1" s="1"/>
  <c r="P240" i="1"/>
  <c r="B240" i="1" s="1"/>
  <c r="J243" i="1"/>
  <c r="K242" i="1"/>
  <c r="L242" i="1" s="1"/>
  <c r="M242" i="1" s="1"/>
  <c r="G243" i="1"/>
  <c r="H242" i="1"/>
  <c r="Q296" i="1"/>
  <c r="R296" i="1" s="1"/>
  <c r="C297" i="1" s="1"/>
  <c r="A298" i="1"/>
  <c r="D298" i="1" s="1"/>
  <c r="I907" i="1" l="1"/>
  <c r="E298" i="1"/>
  <c r="O298" i="1"/>
  <c r="T299" i="1" s="1"/>
  <c r="S298" i="1"/>
  <c r="N242" i="1"/>
  <c r="H243" i="1"/>
  <c r="G244" i="1"/>
  <c r="J244" i="1"/>
  <c r="K243" i="1"/>
  <c r="L243" i="1" s="1"/>
  <c r="M243" i="1" s="1"/>
  <c r="Q297" i="1"/>
  <c r="R297" i="1" s="1"/>
  <c r="C298" i="1" s="1"/>
  <c r="A299" i="1"/>
  <c r="D299" i="1" s="1"/>
  <c r="F299" i="1" l="1"/>
  <c r="I908" i="1"/>
  <c r="N243" i="1"/>
  <c r="P243" i="1" s="1"/>
  <c r="B243" i="1" s="1"/>
  <c r="S299" i="1"/>
  <c r="E299" i="1"/>
  <c r="F300" i="1" s="1"/>
  <c r="O299" i="1"/>
  <c r="T300" i="1" s="1"/>
  <c r="P242" i="1"/>
  <c r="B242" i="1" s="1"/>
  <c r="J245" i="1"/>
  <c r="K244" i="1"/>
  <c r="L244" i="1" s="1"/>
  <c r="M244" i="1" s="1"/>
  <c r="G245" i="1"/>
  <c r="H244" i="1"/>
  <c r="A300" i="1"/>
  <c r="D300" i="1" s="1"/>
  <c r="Q298" i="1"/>
  <c r="R298" i="1" s="1"/>
  <c r="C299" i="1" s="1"/>
  <c r="I909" i="1" l="1"/>
  <c r="S300" i="1"/>
  <c r="E300" i="1"/>
  <c r="F301" i="1" s="1"/>
  <c r="O300" i="1"/>
  <c r="T301" i="1" s="1"/>
  <c r="N244" i="1"/>
  <c r="G246" i="1"/>
  <c r="H245" i="1"/>
  <c r="K245" i="1"/>
  <c r="L245" i="1" s="1"/>
  <c r="M245" i="1" s="1"/>
  <c r="J246" i="1"/>
  <c r="A301" i="1"/>
  <c r="D301" i="1" s="1"/>
  <c r="Q299" i="1"/>
  <c r="R299" i="1" s="1"/>
  <c r="C300" i="1" s="1"/>
  <c r="I910" i="1" l="1"/>
  <c r="E301" i="1"/>
  <c r="O301" i="1"/>
  <c r="T302" i="1" s="1"/>
  <c r="S301" i="1"/>
  <c r="P244" i="1"/>
  <c r="B244" i="1" s="1"/>
  <c r="N245" i="1"/>
  <c r="K246" i="1"/>
  <c r="L246" i="1" s="1"/>
  <c r="M246" i="1" s="1"/>
  <c r="J247" i="1"/>
  <c r="H246" i="1"/>
  <c r="G247" i="1"/>
  <c r="Q300" i="1"/>
  <c r="R300" i="1" s="1"/>
  <c r="C301" i="1" s="1"/>
  <c r="A302" i="1"/>
  <c r="D302" i="1" s="1"/>
  <c r="I911" i="1" l="1"/>
  <c r="F302" i="1"/>
  <c r="E302" i="1"/>
  <c r="O302" i="1"/>
  <c r="T303" i="1" s="1"/>
  <c r="S302" i="1"/>
  <c r="P245" i="1"/>
  <c r="B245" i="1" s="1"/>
  <c r="H247" i="1"/>
  <c r="G248" i="1"/>
  <c r="N246" i="1"/>
  <c r="J248" i="1"/>
  <c r="K247" i="1"/>
  <c r="L247" i="1" s="1"/>
  <c r="M247" i="1" s="1"/>
  <c r="Q301" i="1"/>
  <c r="R301" i="1" s="1"/>
  <c r="C302" i="1" s="1"/>
  <c r="A303" i="1"/>
  <c r="D303" i="1" s="1"/>
  <c r="I912" i="1" l="1"/>
  <c r="F303" i="1"/>
  <c r="S303" i="1"/>
  <c r="E303" i="1"/>
  <c r="F304" i="1" s="1"/>
  <c r="O303" i="1"/>
  <c r="P246" i="1"/>
  <c r="B246" i="1" s="1"/>
  <c r="N247" i="1"/>
  <c r="H248" i="1"/>
  <c r="G249" i="1"/>
  <c r="J249" i="1"/>
  <c r="K248" i="1"/>
  <c r="L248" i="1" s="1"/>
  <c r="M248" i="1" s="1"/>
  <c r="A304" i="1"/>
  <c r="D304" i="1" s="1"/>
  <c r="Q302" i="1"/>
  <c r="R302" i="1" s="1"/>
  <c r="C303" i="1" s="1"/>
  <c r="I913" i="1" l="1"/>
  <c r="S304" i="1"/>
  <c r="E304" i="1"/>
  <c r="F305" i="1" s="1"/>
  <c r="O304" i="1"/>
  <c r="T304" i="1"/>
  <c r="P247" i="1"/>
  <c r="B247" i="1" s="1"/>
  <c r="K249" i="1"/>
  <c r="L249" i="1" s="1"/>
  <c r="M249" i="1" s="1"/>
  <c r="J250" i="1"/>
  <c r="H249" i="1"/>
  <c r="G250" i="1"/>
  <c r="N248" i="1"/>
  <c r="A305" i="1"/>
  <c r="D305" i="1" s="1"/>
  <c r="Q303" i="1"/>
  <c r="R303" i="1" s="1"/>
  <c r="C304" i="1" s="1"/>
  <c r="I914" i="1" l="1"/>
  <c r="S305" i="1"/>
  <c r="E305" i="1"/>
  <c r="O305" i="1"/>
  <c r="T305" i="1"/>
  <c r="P248" i="1"/>
  <c r="B248" i="1" s="1"/>
  <c r="N249" i="1"/>
  <c r="G251" i="1"/>
  <c r="H250" i="1"/>
  <c r="J251" i="1"/>
  <c r="K250" i="1"/>
  <c r="L250" i="1" s="1"/>
  <c r="M250" i="1" s="1"/>
  <c r="Q304" i="1"/>
  <c r="R304" i="1" s="1"/>
  <c r="C305" i="1" s="1"/>
  <c r="A306" i="1"/>
  <c r="D306" i="1" s="1"/>
  <c r="F306" i="1" l="1"/>
  <c r="I915" i="1"/>
  <c r="S306" i="1"/>
  <c r="T306" i="1"/>
  <c r="E306" i="1"/>
  <c r="F307" i="1" s="1"/>
  <c r="O306" i="1"/>
  <c r="P249" i="1"/>
  <c r="B249" i="1" s="1"/>
  <c r="K251" i="1"/>
  <c r="L251" i="1" s="1"/>
  <c r="M251" i="1" s="1"/>
  <c r="J252" i="1"/>
  <c r="N250" i="1"/>
  <c r="G252" i="1"/>
  <c r="H251" i="1"/>
  <c r="Q305" i="1"/>
  <c r="R305" i="1" s="1"/>
  <c r="C306" i="1" s="1"/>
  <c r="A307" i="1"/>
  <c r="D307" i="1" s="1"/>
  <c r="I916" i="1" l="1"/>
  <c r="S307" i="1"/>
  <c r="E307" i="1"/>
  <c r="F308" i="1" s="1"/>
  <c r="O307" i="1"/>
  <c r="T307" i="1"/>
  <c r="P250" i="1"/>
  <c r="B250" i="1" s="1"/>
  <c r="N251" i="1"/>
  <c r="G253" i="1"/>
  <c r="H252" i="1"/>
  <c r="K252" i="1"/>
  <c r="L252" i="1" s="1"/>
  <c r="M252" i="1" s="1"/>
  <c r="J253" i="1"/>
  <c r="Q306" i="1"/>
  <c r="R306" i="1" s="1"/>
  <c r="C307" i="1" s="1"/>
  <c r="A308" i="1"/>
  <c r="D308" i="1" s="1"/>
  <c r="I917" i="1" l="1"/>
  <c r="S308" i="1"/>
  <c r="E308" i="1"/>
  <c r="F309" i="1" s="1"/>
  <c r="O308" i="1"/>
  <c r="T308" i="1"/>
  <c r="P251" i="1"/>
  <c r="B251" i="1" s="1"/>
  <c r="J254" i="1"/>
  <c r="K253" i="1"/>
  <c r="L253" i="1" s="1"/>
  <c r="M253" i="1" s="1"/>
  <c r="N252" i="1"/>
  <c r="H253" i="1"/>
  <c r="G254" i="1"/>
  <c r="Q307" i="1"/>
  <c r="R307" i="1" s="1"/>
  <c r="C308" i="1" s="1"/>
  <c r="A309" i="1"/>
  <c r="D309" i="1" s="1"/>
  <c r="I918" i="1" l="1"/>
  <c r="S309" i="1"/>
  <c r="T309" i="1"/>
  <c r="E309" i="1"/>
  <c r="F310" i="1" s="1"/>
  <c r="O309" i="1"/>
  <c r="P252" i="1"/>
  <c r="B252" i="1" s="1"/>
  <c r="N253" i="1"/>
  <c r="G255" i="1"/>
  <c r="H254" i="1"/>
  <c r="J255" i="1"/>
  <c r="K254" i="1"/>
  <c r="L254" i="1" s="1"/>
  <c r="M254" i="1" s="1"/>
  <c r="A310" i="1"/>
  <c r="D310" i="1" s="1"/>
  <c r="Q308" i="1"/>
  <c r="R308" i="1" s="1"/>
  <c r="C309" i="1" s="1"/>
  <c r="I919" i="1" l="1"/>
  <c r="S310" i="1"/>
  <c r="E310" i="1"/>
  <c r="F311" i="1" s="1"/>
  <c r="O310" i="1"/>
  <c r="T310" i="1"/>
  <c r="P253" i="1"/>
  <c r="B253" i="1" s="1"/>
  <c r="J256" i="1"/>
  <c r="K255" i="1"/>
  <c r="L255" i="1" s="1"/>
  <c r="M255" i="1" s="1"/>
  <c r="N254" i="1"/>
  <c r="H255" i="1"/>
  <c r="G256" i="1"/>
  <c r="A311" i="1"/>
  <c r="D311" i="1" s="1"/>
  <c r="Q309" i="1"/>
  <c r="R309" i="1" s="1"/>
  <c r="C310" i="1" s="1"/>
  <c r="I920" i="1" l="1"/>
  <c r="S311" i="1"/>
  <c r="E311" i="1"/>
  <c r="O311" i="1"/>
  <c r="T311" i="1"/>
  <c r="P254" i="1"/>
  <c r="B254" i="1" s="1"/>
  <c r="N255" i="1"/>
  <c r="G257" i="1"/>
  <c r="H256" i="1"/>
  <c r="J257" i="1"/>
  <c r="K256" i="1"/>
  <c r="L256" i="1" s="1"/>
  <c r="M256" i="1" s="1"/>
  <c r="Q310" i="1"/>
  <c r="R310" i="1" s="1"/>
  <c r="C311" i="1" s="1"/>
  <c r="A312" i="1"/>
  <c r="D312" i="1" s="1"/>
  <c r="F312" i="1" l="1"/>
  <c r="I921" i="1"/>
  <c r="S312" i="1"/>
  <c r="E312" i="1"/>
  <c r="F313" i="1" s="1"/>
  <c r="O312" i="1"/>
  <c r="T312" i="1"/>
  <c r="P255" i="1"/>
  <c r="B255" i="1" s="1"/>
  <c r="J258" i="1"/>
  <c r="K257" i="1"/>
  <c r="L257" i="1" s="1"/>
  <c r="M257" i="1" s="1"/>
  <c r="N256" i="1"/>
  <c r="H257" i="1"/>
  <c r="G258" i="1"/>
  <c r="A313" i="1"/>
  <c r="D313" i="1" s="1"/>
  <c r="Q311" i="1"/>
  <c r="R311" i="1" s="1"/>
  <c r="C312" i="1" s="1"/>
  <c r="S313" i="1" l="1"/>
  <c r="I922" i="1"/>
  <c r="T313" i="1"/>
  <c r="E313" i="1"/>
  <c r="F314" i="1" s="1"/>
  <c r="O313" i="1"/>
  <c r="P256" i="1"/>
  <c r="B256" i="1" s="1"/>
  <c r="N257" i="1"/>
  <c r="G259" i="1"/>
  <c r="H258" i="1"/>
  <c r="K258" i="1"/>
  <c r="L258" i="1" s="1"/>
  <c r="M258" i="1" s="1"/>
  <c r="J259" i="1"/>
  <c r="A314" i="1"/>
  <c r="D314" i="1" s="1"/>
  <c r="Q312" i="1"/>
  <c r="R312" i="1" s="1"/>
  <c r="C313" i="1" s="1"/>
  <c r="S314" i="1" l="1"/>
  <c r="I923" i="1"/>
  <c r="E314" i="1"/>
  <c r="F315" i="1" s="1"/>
  <c r="O314" i="1"/>
  <c r="T314" i="1"/>
  <c r="P257" i="1"/>
  <c r="B257" i="1" s="1"/>
  <c r="N258" i="1"/>
  <c r="K259" i="1"/>
  <c r="L259" i="1" s="1"/>
  <c r="M259" i="1" s="1"/>
  <c r="J260" i="1"/>
  <c r="H259" i="1"/>
  <c r="G260" i="1"/>
  <c r="A315" i="1"/>
  <c r="D315" i="1" s="1"/>
  <c r="Q313" i="1"/>
  <c r="R313" i="1" s="1"/>
  <c r="C314" i="1" s="1"/>
  <c r="S315" i="1" l="1"/>
  <c r="I924" i="1"/>
  <c r="T315" i="1"/>
  <c r="E315" i="1"/>
  <c r="O315" i="1"/>
  <c r="P258" i="1"/>
  <c r="B258" i="1" s="1"/>
  <c r="N259" i="1"/>
  <c r="H260" i="1"/>
  <c r="G261" i="1"/>
  <c r="J261" i="1"/>
  <c r="K260" i="1"/>
  <c r="L260" i="1" s="1"/>
  <c r="M260" i="1" s="1"/>
  <c r="Q314" i="1"/>
  <c r="R314" i="1" s="1"/>
  <c r="C315" i="1" s="1"/>
  <c r="A316" i="1"/>
  <c r="D316" i="1" s="1"/>
  <c r="S316" i="1" l="1"/>
  <c r="I925" i="1"/>
  <c r="F316" i="1"/>
  <c r="E316" i="1"/>
  <c r="O316" i="1"/>
  <c r="T316" i="1"/>
  <c r="P259" i="1"/>
  <c r="B259" i="1" s="1"/>
  <c r="J262" i="1"/>
  <c r="K261" i="1"/>
  <c r="L261" i="1" s="1"/>
  <c r="M261" i="1" s="1"/>
  <c r="H261" i="1"/>
  <c r="G262" i="1"/>
  <c r="N260" i="1"/>
  <c r="A317" i="1"/>
  <c r="D317" i="1" s="1"/>
  <c r="Q315" i="1"/>
  <c r="R315" i="1" s="1"/>
  <c r="C316" i="1" s="1"/>
  <c r="S317" i="1" l="1"/>
  <c r="I926" i="1"/>
  <c r="F317" i="1"/>
  <c r="E317" i="1"/>
  <c r="F318" i="1" s="1"/>
  <c r="O317" i="1"/>
  <c r="T317" i="1"/>
  <c r="P260" i="1"/>
  <c r="B260" i="1" s="1"/>
  <c r="N261" i="1"/>
  <c r="G263" i="1"/>
  <c r="H262" i="1"/>
  <c r="J263" i="1"/>
  <c r="K262" i="1"/>
  <c r="L262" i="1" s="1"/>
  <c r="M262" i="1" s="1"/>
  <c r="Q316" i="1"/>
  <c r="R316" i="1" s="1"/>
  <c r="C317" i="1" s="1"/>
  <c r="A318" i="1"/>
  <c r="D318" i="1" s="1"/>
  <c r="S318" i="1" l="1"/>
  <c r="I927" i="1"/>
  <c r="T318" i="1"/>
  <c r="E318" i="1"/>
  <c r="O318" i="1"/>
  <c r="P261" i="1"/>
  <c r="B261" i="1" s="1"/>
  <c r="J264" i="1"/>
  <c r="K263" i="1"/>
  <c r="L263" i="1" s="1"/>
  <c r="M263" i="1" s="1"/>
  <c r="N262" i="1"/>
  <c r="G264" i="1"/>
  <c r="H263" i="1"/>
  <c r="A319" i="1"/>
  <c r="D319" i="1" s="1"/>
  <c r="Q317" i="1"/>
  <c r="R317" i="1" s="1"/>
  <c r="C318" i="1" s="1"/>
  <c r="S319" i="1" l="1"/>
  <c r="F319" i="1"/>
  <c r="I928" i="1"/>
  <c r="E319" i="1"/>
  <c r="F320" i="1" s="1"/>
  <c r="O319" i="1"/>
  <c r="T319" i="1"/>
  <c r="P262" i="1"/>
  <c r="B262" i="1" s="1"/>
  <c r="N263" i="1"/>
  <c r="G265" i="1"/>
  <c r="H264" i="1"/>
  <c r="J265" i="1"/>
  <c r="K264" i="1"/>
  <c r="L264" i="1" s="1"/>
  <c r="M264" i="1" s="1"/>
  <c r="A320" i="1"/>
  <c r="D320" i="1" s="1"/>
  <c r="Q318" i="1"/>
  <c r="R318" i="1" s="1"/>
  <c r="C319" i="1" s="1"/>
  <c r="S320" i="1" l="1"/>
  <c r="I929" i="1"/>
  <c r="T320" i="1"/>
  <c r="E320" i="1"/>
  <c r="O320" i="1"/>
  <c r="P263" i="1"/>
  <c r="B263" i="1" s="1"/>
  <c r="K265" i="1"/>
  <c r="L265" i="1" s="1"/>
  <c r="M265" i="1" s="1"/>
  <c r="J266" i="1"/>
  <c r="N264" i="1"/>
  <c r="H265" i="1"/>
  <c r="G266" i="1"/>
  <c r="Q319" i="1"/>
  <c r="R319" i="1" s="1"/>
  <c r="C320" i="1" s="1"/>
  <c r="A321" i="1"/>
  <c r="D321" i="1" s="1"/>
  <c r="S321" i="1" l="1"/>
  <c r="F321" i="1"/>
  <c r="I930" i="1"/>
  <c r="E321" i="1"/>
  <c r="F322" i="1" s="1"/>
  <c r="O321" i="1"/>
  <c r="S322" i="1" s="1"/>
  <c r="T321" i="1"/>
  <c r="P264" i="1"/>
  <c r="B264" i="1" s="1"/>
  <c r="N265" i="1"/>
  <c r="H266" i="1"/>
  <c r="G267" i="1"/>
  <c r="J267" i="1"/>
  <c r="K266" i="1"/>
  <c r="L266" i="1" s="1"/>
  <c r="M266" i="1" s="1"/>
  <c r="Q320" i="1"/>
  <c r="R320" i="1" s="1"/>
  <c r="C321" i="1" s="1"/>
  <c r="A322" i="1"/>
  <c r="D322" i="1" s="1"/>
  <c r="I931" i="1" l="1"/>
  <c r="T322" i="1"/>
  <c r="E322" i="1"/>
  <c r="F323" i="1" s="1"/>
  <c r="O322" i="1"/>
  <c r="S323" i="1" s="1"/>
  <c r="P265" i="1"/>
  <c r="B265" i="1" s="1"/>
  <c r="J268" i="1"/>
  <c r="K267" i="1"/>
  <c r="L267" i="1" s="1"/>
  <c r="M267" i="1" s="1"/>
  <c r="H267" i="1"/>
  <c r="G268" i="1"/>
  <c r="N266" i="1"/>
  <c r="Q321" i="1"/>
  <c r="R321" i="1" s="1"/>
  <c r="C322" i="1" s="1"/>
  <c r="A323" i="1"/>
  <c r="D323" i="1" s="1"/>
  <c r="I932" i="1" l="1"/>
  <c r="E323" i="1"/>
  <c r="F324" i="1" s="1"/>
  <c r="O323" i="1"/>
  <c r="S324" i="1" s="1"/>
  <c r="T323" i="1"/>
  <c r="P266" i="1"/>
  <c r="B266" i="1" s="1"/>
  <c r="N267" i="1"/>
  <c r="H268" i="1"/>
  <c r="G269" i="1"/>
  <c r="K268" i="1"/>
  <c r="L268" i="1" s="1"/>
  <c r="M268" i="1" s="1"/>
  <c r="J269" i="1"/>
  <c r="Q322" i="1"/>
  <c r="R322" i="1" s="1"/>
  <c r="C323" i="1" s="1"/>
  <c r="A324" i="1"/>
  <c r="D324" i="1" s="1"/>
  <c r="I933" i="1" l="1"/>
  <c r="E324" i="1"/>
  <c r="F325" i="1" s="1"/>
  <c r="O324" i="1"/>
  <c r="S325" i="1" s="1"/>
  <c r="T324" i="1"/>
  <c r="P267" i="1"/>
  <c r="B267" i="1" s="1"/>
  <c r="K269" i="1"/>
  <c r="L269" i="1" s="1"/>
  <c r="M269" i="1" s="1"/>
  <c r="J270" i="1"/>
  <c r="H269" i="1"/>
  <c r="G270" i="1"/>
  <c r="N268" i="1"/>
  <c r="A325" i="1"/>
  <c r="D325" i="1" s="1"/>
  <c r="Q323" i="1"/>
  <c r="R323" i="1" s="1"/>
  <c r="C324" i="1" s="1"/>
  <c r="I934" i="1" l="1"/>
  <c r="E325" i="1"/>
  <c r="F326" i="1" s="1"/>
  <c r="O325" i="1"/>
  <c r="S326" i="1" s="1"/>
  <c r="T325" i="1"/>
  <c r="P268" i="1"/>
  <c r="B268" i="1" s="1"/>
  <c r="N269" i="1"/>
  <c r="G271" i="1"/>
  <c r="H270" i="1"/>
  <c r="K270" i="1"/>
  <c r="L270" i="1" s="1"/>
  <c r="M270" i="1" s="1"/>
  <c r="J271" i="1"/>
  <c r="Q324" i="1"/>
  <c r="R324" i="1" s="1"/>
  <c r="C325" i="1" s="1"/>
  <c r="A326" i="1"/>
  <c r="D326" i="1" s="1"/>
  <c r="I935" i="1" l="1"/>
  <c r="T326" i="1"/>
  <c r="E326" i="1"/>
  <c r="O326" i="1"/>
  <c r="S327" i="1" s="1"/>
  <c r="P269" i="1"/>
  <c r="B269" i="1" s="1"/>
  <c r="J272" i="1"/>
  <c r="K271" i="1"/>
  <c r="L271" i="1" s="1"/>
  <c r="M271" i="1" s="1"/>
  <c r="N270" i="1"/>
  <c r="H271" i="1"/>
  <c r="G272" i="1"/>
  <c r="A327" i="1"/>
  <c r="D327" i="1" s="1"/>
  <c r="Q325" i="1"/>
  <c r="R325" i="1" s="1"/>
  <c r="C326" i="1" s="1"/>
  <c r="I936" i="1" l="1"/>
  <c r="F327" i="1"/>
  <c r="E327" i="1"/>
  <c r="F328" i="1" s="1"/>
  <c r="O327" i="1"/>
  <c r="S328" i="1" s="1"/>
  <c r="T327" i="1"/>
  <c r="P270" i="1"/>
  <c r="B270" i="1" s="1"/>
  <c r="N271" i="1"/>
  <c r="H272" i="1"/>
  <c r="G273" i="1"/>
  <c r="J273" i="1"/>
  <c r="K272" i="1"/>
  <c r="L272" i="1" s="1"/>
  <c r="M272" i="1" s="1"/>
  <c r="Q326" i="1"/>
  <c r="R326" i="1" s="1"/>
  <c r="C327" i="1" s="1"/>
  <c r="A328" i="1"/>
  <c r="D328" i="1" s="1"/>
  <c r="I937" i="1" l="1"/>
  <c r="T328" i="1"/>
  <c r="E328" i="1"/>
  <c r="O328" i="1"/>
  <c r="P271" i="1"/>
  <c r="B271" i="1" s="1"/>
  <c r="K273" i="1"/>
  <c r="L273" i="1" s="1"/>
  <c r="M273" i="1" s="1"/>
  <c r="J274" i="1"/>
  <c r="G274" i="1"/>
  <c r="H273" i="1"/>
  <c r="N272" i="1"/>
  <c r="Q327" i="1"/>
  <c r="R327" i="1" s="1"/>
  <c r="C328" i="1" s="1"/>
  <c r="A329" i="1"/>
  <c r="D329" i="1" s="1"/>
  <c r="I938" i="1" l="1"/>
  <c r="F329" i="1"/>
  <c r="T329" i="1"/>
  <c r="E329" i="1"/>
  <c r="O329" i="1"/>
  <c r="S329" i="1"/>
  <c r="P272" i="1"/>
  <c r="B272" i="1" s="1"/>
  <c r="N273" i="1"/>
  <c r="G275" i="1"/>
  <c r="H274" i="1"/>
  <c r="K274" i="1"/>
  <c r="L274" i="1" s="1"/>
  <c r="M274" i="1" s="1"/>
  <c r="J275" i="1"/>
  <c r="Q328" i="1"/>
  <c r="R328" i="1" s="1"/>
  <c r="C329" i="1" s="1"/>
  <c r="A330" i="1"/>
  <c r="D330" i="1" s="1"/>
  <c r="I939" i="1" l="1"/>
  <c r="F330" i="1"/>
  <c r="T330" i="1"/>
  <c r="S330" i="1"/>
  <c r="E330" i="1"/>
  <c r="F331" i="1" s="1"/>
  <c r="O330" i="1"/>
  <c r="P273" i="1"/>
  <c r="B273" i="1" s="1"/>
  <c r="K275" i="1"/>
  <c r="L275" i="1" s="1"/>
  <c r="M275" i="1" s="1"/>
  <c r="J276" i="1"/>
  <c r="N274" i="1"/>
  <c r="G276" i="1"/>
  <c r="H275" i="1"/>
  <c r="Q329" i="1"/>
  <c r="R329" i="1" s="1"/>
  <c r="C330" i="1" s="1"/>
  <c r="A331" i="1"/>
  <c r="D331" i="1" s="1"/>
  <c r="I940" i="1" l="1"/>
  <c r="T331" i="1"/>
  <c r="E331" i="1"/>
  <c r="F332" i="1" s="1"/>
  <c r="O331" i="1"/>
  <c r="S331" i="1"/>
  <c r="P274" i="1"/>
  <c r="B274" i="1" s="1"/>
  <c r="N275" i="1"/>
  <c r="H276" i="1"/>
  <c r="G277" i="1"/>
  <c r="J277" i="1"/>
  <c r="K276" i="1"/>
  <c r="L276" i="1" s="1"/>
  <c r="M276" i="1" s="1"/>
  <c r="Q330" i="1"/>
  <c r="R330" i="1" s="1"/>
  <c r="C331" i="1" s="1"/>
  <c r="A332" i="1"/>
  <c r="D332" i="1" s="1"/>
  <c r="I941" i="1" l="1"/>
  <c r="T332" i="1"/>
  <c r="S332" i="1"/>
  <c r="E332" i="1"/>
  <c r="O332" i="1"/>
  <c r="P275" i="1"/>
  <c r="B275" i="1" s="1"/>
  <c r="K277" i="1"/>
  <c r="L277" i="1" s="1"/>
  <c r="M277" i="1" s="1"/>
  <c r="J278" i="1"/>
  <c r="H277" i="1"/>
  <c r="G278" i="1"/>
  <c r="N276" i="1"/>
  <c r="Q331" i="1"/>
  <c r="R331" i="1" s="1"/>
  <c r="C332" i="1" s="1"/>
  <c r="A333" i="1"/>
  <c r="D333" i="1" s="1"/>
  <c r="I942" i="1" l="1"/>
  <c r="F333" i="1"/>
  <c r="T333" i="1"/>
  <c r="S333" i="1"/>
  <c r="E333" i="1"/>
  <c r="F334" i="1" s="1"/>
  <c r="O333" i="1"/>
  <c r="P276" i="1"/>
  <c r="B276" i="1" s="1"/>
  <c r="N277" i="1"/>
  <c r="G279" i="1"/>
  <c r="H278" i="1"/>
  <c r="K278" i="1"/>
  <c r="L278" i="1" s="1"/>
  <c r="M278" i="1" s="1"/>
  <c r="J279" i="1"/>
  <c r="Q332" i="1"/>
  <c r="R332" i="1" s="1"/>
  <c r="C333" i="1" s="1"/>
  <c r="A334" i="1"/>
  <c r="D334" i="1" s="1"/>
  <c r="I943" i="1" l="1"/>
  <c r="T334" i="1"/>
  <c r="S334" i="1"/>
  <c r="E334" i="1"/>
  <c r="O334" i="1"/>
  <c r="P277" i="1"/>
  <c r="B277" i="1" s="1"/>
  <c r="K279" i="1"/>
  <c r="L279" i="1" s="1"/>
  <c r="M279" i="1" s="1"/>
  <c r="J280" i="1"/>
  <c r="N278" i="1"/>
  <c r="H279" i="1"/>
  <c r="G280" i="1"/>
  <c r="A335" i="1"/>
  <c r="D335" i="1" s="1"/>
  <c r="Q333" i="1"/>
  <c r="R333" i="1" s="1"/>
  <c r="C334" i="1" s="1"/>
  <c r="F335" i="1" l="1"/>
  <c r="I944" i="1"/>
  <c r="T335" i="1"/>
  <c r="S335" i="1"/>
  <c r="E335" i="1"/>
  <c r="O335" i="1"/>
  <c r="P278" i="1"/>
  <c r="B278" i="1" s="1"/>
  <c r="N279" i="1"/>
  <c r="G281" i="1"/>
  <c r="H280" i="1"/>
  <c r="J281" i="1"/>
  <c r="K280" i="1"/>
  <c r="L280" i="1" s="1"/>
  <c r="M280" i="1" s="1"/>
  <c r="A336" i="1"/>
  <c r="D336" i="1" s="1"/>
  <c r="Q334" i="1"/>
  <c r="R334" i="1" s="1"/>
  <c r="C335" i="1" s="1"/>
  <c r="F336" i="1" l="1"/>
  <c r="I945" i="1"/>
  <c r="T336" i="1"/>
  <c r="E336" i="1"/>
  <c r="O336" i="1"/>
  <c r="S336" i="1"/>
  <c r="P279" i="1"/>
  <c r="B279" i="1" s="1"/>
  <c r="K281" i="1"/>
  <c r="L281" i="1" s="1"/>
  <c r="M281" i="1" s="1"/>
  <c r="J282" i="1"/>
  <c r="N280" i="1"/>
  <c r="H281" i="1"/>
  <c r="G282" i="1"/>
  <c r="A337" i="1"/>
  <c r="D337" i="1" s="1"/>
  <c r="Q335" i="1"/>
  <c r="R335" i="1" s="1"/>
  <c r="C336" i="1" s="1"/>
  <c r="F337" i="1" l="1"/>
  <c r="I946" i="1"/>
  <c r="T337" i="1"/>
  <c r="S337" i="1"/>
  <c r="E337" i="1"/>
  <c r="F338" i="1" s="1"/>
  <c r="O337" i="1"/>
  <c r="P280" i="1"/>
  <c r="B280" i="1" s="1"/>
  <c r="N281" i="1"/>
  <c r="G283" i="1"/>
  <c r="H282" i="1"/>
  <c r="K282" i="1"/>
  <c r="L282" i="1" s="1"/>
  <c r="M282" i="1" s="1"/>
  <c r="J283" i="1"/>
  <c r="A338" i="1"/>
  <c r="D338" i="1" s="1"/>
  <c r="Q336" i="1"/>
  <c r="R336" i="1" s="1"/>
  <c r="C337" i="1" s="1"/>
  <c r="T338" i="1" l="1"/>
  <c r="I947" i="1"/>
  <c r="S338" i="1"/>
  <c r="E338" i="1"/>
  <c r="O338" i="1"/>
  <c r="P281" i="1"/>
  <c r="B281" i="1" s="1"/>
  <c r="K283" i="1"/>
  <c r="L283" i="1" s="1"/>
  <c r="M283" i="1" s="1"/>
  <c r="J284" i="1"/>
  <c r="N282" i="1"/>
  <c r="H283" i="1"/>
  <c r="G284" i="1"/>
  <c r="Q337" i="1"/>
  <c r="R337" i="1" s="1"/>
  <c r="C338" i="1" s="1"/>
  <c r="A339" i="1"/>
  <c r="D339" i="1" s="1"/>
  <c r="T339" i="1" l="1"/>
  <c r="I948" i="1"/>
  <c r="F339" i="1"/>
  <c r="S339" i="1"/>
  <c r="E339" i="1"/>
  <c r="O339" i="1"/>
  <c r="P282" i="1"/>
  <c r="B282" i="1" s="1"/>
  <c r="N283" i="1"/>
  <c r="G285" i="1"/>
  <c r="H284" i="1"/>
  <c r="K284" i="1"/>
  <c r="L284" i="1" s="1"/>
  <c r="M284" i="1" s="1"/>
  <c r="J285" i="1"/>
  <c r="A340" i="1"/>
  <c r="D340" i="1" s="1"/>
  <c r="Q338" i="1"/>
  <c r="R338" i="1" s="1"/>
  <c r="C339" i="1" s="1"/>
  <c r="T340" i="1" l="1"/>
  <c r="F340" i="1"/>
  <c r="I949" i="1"/>
  <c r="E340" i="1"/>
  <c r="F341" i="1" s="1"/>
  <c r="O340" i="1"/>
  <c r="S340" i="1"/>
  <c r="P283" i="1"/>
  <c r="B283" i="1" s="1"/>
  <c r="N284" i="1"/>
  <c r="K285" i="1"/>
  <c r="L285" i="1" s="1"/>
  <c r="M285" i="1" s="1"/>
  <c r="J286" i="1"/>
  <c r="H285" i="1"/>
  <c r="G286" i="1"/>
  <c r="A341" i="1"/>
  <c r="D341" i="1" s="1"/>
  <c r="Q339" i="1"/>
  <c r="R339" i="1" s="1"/>
  <c r="C340" i="1" s="1"/>
  <c r="T341" i="1" l="1"/>
  <c r="E341" i="1"/>
  <c r="O341" i="1"/>
  <c r="S341" i="1"/>
  <c r="P284" i="1"/>
  <c r="B284" i="1" s="1"/>
  <c r="H286" i="1"/>
  <c r="G287" i="1"/>
  <c r="N285" i="1"/>
  <c r="K286" i="1"/>
  <c r="L286" i="1" s="1"/>
  <c r="M286" i="1" s="1"/>
  <c r="J287" i="1"/>
  <c r="A342" i="1"/>
  <c r="D342" i="1" s="1"/>
  <c r="Q340" i="1"/>
  <c r="R340" i="1" s="1"/>
  <c r="C341" i="1" s="1"/>
  <c r="T342" i="1" l="1"/>
  <c r="F342" i="1"/>
  <c r="S342" i="1"/>
  <c r="E342" i="1"/>
  <c r="F343" i="1" s="1"/>
  <c r="O342" i="1"/>
  <c r="P285" i="1"/>
  <c r="B285" i="1" s="1"/>
  <c r="N286" i="1"/>
  <c r="K287" i="1"/>
  <c r="L287" i="1" s="1"/>
  <c r="M287" i="1" s="1"/>
  <c r="J288" i="1"/>
  <c r="H287" i="1"/>
  <c r="G288" i="1"/>
  <c r="Q341" i="1"/>
  <c r="R341" i="1" s="1"/>
  <c r="C342" i="1" s="1"/>
  <c r="A343" i="1"/>
  <c r="D343" i="1" s="1"/>
  <c r="T343" i="1" l="1"/>
  <c r="E343" i="1"/>
  <c r="F344" i="1" s="1"/>
  <c r="O343" i="1"/>
  <c r="S343" i="1"/>
  <c r="P286" i="1"/>
  <c r="B286" i="1" s="1"/>
  <c r="H288" i="1"/>
  <c r="G289" i="1"/>
  <c r="N287" i="1"/>
  <c r="K288" i="1"/>
  <c r="L288" i="1" s="1"/>
  <c r="M288" i="1" s="1"/>
  <c r="J289" i="1"/>
  <c r="A344" i="1"/>
  <c r="D344" i="1" s="1"/>
  <c r="Q342" i="1"/>
  <c r="R342" i="1" s="1"/>
  <c r="C343" i="1" s="1"/>
  <c r="T344" i="1" l="1"/>
  <c r="S344" i="1"/>
  <c r="E344" i="1"/>
  <c r="F345" i="1" s="1"/>
  <c r="O344" i="1"/>
  <c r="P287" i="1"/>
  <c r="B287" i="1" s="1"/>
  <c r="N288" i="1"/>
  <c r="K289" i="1"/>
  <c r="L289" i="1" s="1"/>
  <c r="M289" i="1" s="1"/>
  <c r="J290" i="1"/>
  <c r="H289" i="1"/>
  <c r="G290" i="1"/>
  <c r="A345" i="1"/>
  <c r="D345" i="1" s="1"/>
  <c r="Q343" i="1"/>
  <c r="R343" i="1" s="1"/>
  <c r="C344" i="1" s="1"/>
  <c r="T345" i="1" l="1"/>
  <c r="S345" i="1"/>
  <c r="E345" i="1"/>
  <c r="F346" i="1" s="1"/>
  <c r="O345" i="1"/>
  <c r="P288" i="1"/>
  <c r="B288" i="1" s="1"/>
  <c r="G291" i="1"/>
  <c r="H290" i="1"/>
  <c r="N289" i="1"/>
  <c r="K290" i="1"/>
  <c r="L290" i="1" s="1"/>
  <c r="M290" i="1" s="1"/>
  <c r="J291" i="1"/>
  <c r="A346" i="1"/>
  <c r="D346" i="1" s="1"/>
  <c r="Q344" i="1"/>
  <c r="R344" i="1" s="1"/>
  <c r="C345" i="1" s="1"/>
  <c r="S346" i="1" l="1"/>
  <c r="E346" i="1"/>
  <c r="O346" i="1"/>
  <c r="T346" i="1"/>
  <c r="P289" i="1"/>
  <c r="B289" i="1" s="1"/>
  <c r="N290" i="1"/>
  <c r="K291" i="1"/>
  <c r="L291" i="1" s="1"/>
  <c r="M291" i="1" s="1"/>
  <c r="J292" i="1"/>
  <c r="G292" i="1"/>
  <c r="H291" i="1"/>
  <c r="A347" i="1"/>
  <c r="D347" i="1" s="1"/>
  <c r="Q345" i="1"/>
  <c r="R345" i="1" s="1"/>
  <c r="C346" i="1" s="1"/>
  <c r="F347" i="1" l="1"/>
  <c r="S347" i="1"/>
  <c r="T347" i="1"/>
  <c r="E347" i="1"/>
  <c r="F348" i="1" s="1"/>
  <c r="O347" i="1"/>
  <c r="P290" i="1"/>
  <c r="B290" i="1" s="1"/>
  <c r="G293" i="1"/>
  <c r="H292" i="1"/>
  <c r="N291" i="1"/>
  <c r="K292" i="1"/>
  <c r="L292" i="1" s="1"/>
  <c r="M292" i="1" s="1"/>
  <c r="J293" i="1"/>
  <c r="A348" i="1"/>
  <c r="D348" i="1" s="1"/>
  <c r="Q346" i="1"/>
  <c r="R346" i="1" s="1"/>
  <c r="C347" i="1" s="1"/>
  <c r="S348" i="1" l="1"/>
  <c r="T348" i="1"/>
  <c r="E348" i="1"/>
  <c r="O348" i="1"/>
  <c r="P291" i="1"/>
  <c r="B291" i="1" s="1"/>
  <c r="N292" i="1"/>
  <c r="K293" i="1"/>
  <c r="L293" i="1" s="1"/>
  <c r="M293" i="1" s="1"/>
  <c r="J294" i="1"/>
  <c r="H293" i="1"/>
  <c r="G294" i="1"/>
  <c r="A349" i="1"/>
  <c r="D349" i="1" s="1"/>
  <c r="Q347" i="1"/>
  <c r="R347" i="1" s="1"/>
  <c r="C348" i="1" s="1"/>
  <c r="F349" i="1" l="1"/>
  <c r="S349" i="1"/>
  <c r="E349" i="1"/>
  <c r="F350" i="1" s="1"/>
  <c r="O349" i="1"/>
  <c r="T349" i="1"/>
  <c r="P292" i="1"/>
  <c r="B292" i="1" s="1"/>
  <c r="G295" i="1"/>
  <c r="H294" i="1"/>
  <c r="N293" i="1"/>
  <c r="K294" i="1"/>
  <c r="L294" i="1" s="1"/>
  <c r="M294" i="1" s="1"/>
  <c r="J295" i="1"/>
  <c r="Q348" i="1"/>
  <c r="R348" i="1" s="1"/>
  <c r="C349" i="1" s="1"/>
  <c r="A350" i="1"/>
  <c r="D350" i="1" s="1"/>
  <c r="S350" i="1" l="1"/>
  <c r="T350" i="1"/>
  <c r="E350" i="1"/>
  <c r="F351" i="1" s="1"/>
  <c r="O350" i="1"/>
  <c r="P293" i="1"/>
  <c r="B293" i="1" s="1"/>
  <c r="N294" i="1"/>
  <c r="J296" i="1"/>
  <c r="K295" i="1"/>
  <c r="L295" i="1" s="1"/>
  <c r="M295" i="1" s="1"/>
  <c r="G296" i="1"/>
  <c r="H295" i="1"/>
  <c r="A351" i="1"/>
  <c r="D351" i="1" s="1"/>
  <c r="Q349" i="1"/>
  <c r="R349" i="1" s="1"/>
  <c r="C350" i="1" s="1"/>
  <c r="T351" i="1" l="1"/>
  <c r="E351" i="1"/>
  <c r="F352" i="1" s="1"/>
  <c r="O351" i="1"/>
  <c r="S351" i="1"/>
  <c r="P294" i="1"/>
  <c r="B294" i="1" s="1"/>
  <c r="N295" i="1"/>
  <c r="G297" i="1"/>
  <c r="H296" i="1"/>
  <c r="K296" i="1"/>
  <c r="L296" i="1" s="1"/>
  <c r="M296" i="1" s="1"/>
  <c r="J297" i="1"/>
  <c r="Q350" i="1"/>
  <c r="R350" i="1" s="1"/>
  <c r="C351" i="1" s="1"/>
  <c r="A352" i="1"/>
  <c r="D352" i="1" s="1"/>
  <c r="T352" i="1" l="1"/>
  <c r="S352" i="1"/>
  <c r="E352" i="1"/>
  <c r="O352" i="1"/>
  <c r="P295" i="1"/>
  <c r="B295" i="1" s="1"/>
  <c r="N296" i="1"/>
  <c r="J298" i="1"/>
  <c r="K297" i="1"/>
  <c r="L297" i="1" s="1"/>
  <c r="M297" i="1" s="1"/>
  <c r="H297" i="1"/>
  <c r="G298" i="1"/>
  <c r="Q351" i="1"/>
  <c r="R351" i="1" s="1"/>
  <c r="C352" i="1" s="1"/>
  <c r="A353" i="1"/>
  <c r="D353" i="1" s="1"/>
  <c r="T353" i="1" l="1"/>
  <c r="F353" i="1"/>
  <c r="E353" i="1"/>
  <c r="F354" i="1" s="1"/>
  <c r="O353" i="1"/>
  <c r="S353" i="1"/>
  <c r="P296" i="1"/>
  <c r="B296" i="1" s="1"/>
  <c r="G299" i="1"/>
  <c r="H298" i="1"/>
  <c r="N297" i="1"/>
  <c r="J299" i="1"/>
  <c r="K298" i="1"/>
  <c r="L298" i="1" s="1"/>
  <c r="M298" i="1" s="1"/>
  <c r="Q352" i="1"/>
  <c r="R352" i="1" s="1"/>
  <c r="C353" i="1" s="1"/>
  <c r="A354" i="1"/>
  <c r="D354" i="1" s="1"/>
  <c r="T354" i="1" l="1"/>
  <c r="N298" i="1"/>
  <c r="P298" i="1" s="1"/>
  <c r="B298" i="1" s="1"/>
  <c r="S354" i="1"/>
  <c r="E354" i="1"/>
  <c r="O354" i="1"/>
  <c r="P297" i="1"/>
  <c r="B297" i="1" s="1"/>
  <c r="K299" i="1"/>
  <c r="L299" i="1" s="1"/>
  <c r="M299" i="1" s="1"/>
  <c r="J300" i="1"/>
  <c r="G300" i="1"/>
  <c r="H299" i="1"/>
  <c r="A355" i="1"/>
  <c r="D355" i="1" s="1"/>
  <c r="Q353" i="1"/>
  <c r="R353" i="1" s="1"/>
  <c r="C354" i="1" s="1"/>
  <c r="T355" i="1" l="1"/>
  <c r="F355" i="1"/>
  <c r="E355" i="1"/>
  <c r="F356" i="1" s="1"/>
  <c r="O355" i="1"/>
  <c r="S355" i="1"/>
  <c r="N299" i="1"/>
  <c r="H300" i="1"/>
  <c r="G301" i="1"/>
  <c r="K300" i="1"/>
  <c r="L300" i="1" s="1"/>
  <c r="M300" i="1" s="1"/>
  <c r="J301" i="1"/>
  <c r="A356" i="1"/>
  <c r="D356" i="1" s="1"/>
  <c r="Q354" i="1"/>
  <c r="R354" i="1" s="1"/>
  <c r="C355" i="1" s="1"/>
  <c r="T356" i="1" l="1"/>
  <c r="N300" i="1"/>
  <c r="P300" i="1" s="1"/>
  <c r="B300" i="1" s="1"/>
  <c r="S356" i="1"/>
  <c r="E356" i="1"/>
  <c r="F357" i="1" s="1"/>
  <c r="O356" i="1"/>
  <c r="P299" i="1"/>
  <c r="B299" i="1" s="1"/>
  <c r="K301" i="1"/>
  <c r="L301" i="1" s="1"/>
  <c r="M301" i="1" s="1"/>
  <c r="J302" i="1"/>
  <c r="H301" i="1"/>
  <c r="G302" i="1"/>
  <c r="Q355" i="1"/>
  <c r="R355" i="1" s="1"/>
  <c r="C356" i="1" s="1"/>
  <c r="A357" i="1"/>
  <c r="D357" i="1" s="1"/>
  <c r="T357" i="1" l="1"/>
  <c r="E357" i="1"/>
  <c r="O357" i="1"/>
  <c r="S357" i="1"/>
  <c r="H302" i="1"/>
  <c r="G303" i="1"/>
  <c r="N301" i="1"/>
  <c r="K302" i="1"/>
  <c r="L302" i="1" s="1"/>
  <c r="M302" i="1" s="1"/>
  <c r="J303" i="1"/>
  <c r="Q356" i="1"/>
  <c r="R356" i="1" s="1"/>
  <c r="C357" i="1" s="1"/>
  <c r="A358" i="1"/>
  <c r="D358" i="1" s="1"/>
  <c r="T358" i="1" l="1"/>
  <c r="F358" i="1"/>
  <c r="N302" i="1"/>
  <c r="P302" i="1" s="1"/>
  <c r="B302" i="1" s="1"/>
  <c r="S358" i="1"/>
  <c r="E358" i="1"/>
  <c r="F359" i="1" s="1"/>
  <c r="O358" i="1"/>
  <c r="P301" i="1"/>
  <c r="B301" i="1" s="1"/>
  <c r="G304" i="1"/>
  <c r="H303" i="1"/>
  <c r="J304" i="1"/>
  <c r="K303" i="1"/>
  <c r="L303" i="1" s="1"/>
  <c r="M303" i="1" s="1"/>
  <c r="A359" i="1"/>
  <c r="D359" i="1" s="1"/>
  <c r="Q357" i="1"/>
  <c r="R357" i="1" s="1"/>
  <c r="C358" i="1" s="1"/>
  <c r="T359" i="1" l="1"/>
  <c r="E359" i="1"/>
  <c r="O359" i="1"/>
  <c r="S359" i="1"/>
  <c r="J305" i="1"/>
  <c r="K304" i="1"/>
  <c r="L304" i="1" s="1"/>
  <c r="M304" i="1" s="1"/>
  <c r="N303" i="1"/>
  <c r="H304" i="1"/>
  <c r="G305" i="1"/>
  <c r="A360" i="1"/>
  <c r="D360" i="1" s="1"/>
  <c r="Q358" i="1"/>
  <c r="R358" i="1" s="1"/>
  <c r="C359" i="1" s="1"/>
  <c r="T360" i="1" l="1"/>
  <c r="F360" i="1"/>
  <c r="E360" i="1"/>
  <c r="O360" i="1"/>
  <c r="S360" i="1"/>
  <c r="P303" i="1"/>
  <c r="B303" i="1" s="1"/>
  <c r="N304" i="1"/>
  <c r="G306" i="1"/>
  <c r="H305" i="1"/>
  <c r="J306" i="1"/>
  <c r="K305" i="1"/>
  <c r="L305" i="1" s="1"/>
  <c r="M305" i="1" s="1"/>
  <c r="Q359" i="1"/>
  <c r="R359" i="1" s="1"/>
  <c r="C360" i="1" s="1"/>
  <c r="A361" i="1"/>
  <c r="D361" i="1" s="1"/>
  <c r="T361" i="1" l="1"/>
  <c r="F361" i="1"/>
  <c r="S361" i="1"/>
  <c r="E361" i="1"/>
  <c r="F362" i="1" s="1"/>
  <c r="O361" i="1"/>
  <c r="T362" i="1" s="1"/>
  <c r="P304" i="1"/>
  <c r="B304" i="1" s="1"/>
  <c r="N305" i="1"/>
  <c r="J307" i="1"/>
  <c r="K306" i="1"/>
  <c r="L306" i="1" s="1"/>
  <c r="M306" i="1" s="1"/>
  <c r="G307" i="1"/>
  <c r="H306" i="1"/>
  <c r="A362" i="1"/>
  <c r="D362" i="1" s="1"/>
  <c r="Q360" i="1"/>
  <c r="R360" i="1" s="1"/>
  <c r="C361" i="1" s="1"/>
  <c r="E362" i="1" l="1"/>
  <c r="F363" i="1" s="1"/>
  <c r="O362" i="1"/>
  <c r="T363" i="1" s="1"/>
  <c r="S362" i="1"/>
  <c r="P305" i="1"/>
  <c r="B305" i="1" s="1"/>
  <c r="N306" i="1"/>
  <c r="H307" i="1"/>
  <c r="G308" i="1"/>
  <c r="K307" i="1"/>
  <c r="L307" i="1" s="1"/>
  <c r="M307" i="1" s="1"/>
  <c r="J308" i="1"/>
  <c r="Q361" i="1"/>
  <c r="R361" i="1" s="1"/>
  <c r="C362" i="1" s="1"/>
  <c r="A363" i="1"/>
  <c r="D363" i="1" s="1"/>
  <c r="E363" i="1" l="1"/>
  <c r="F364" i="1" s="1"/>
  <c r="O363" i="1"/>
  <c r="T364" i="1" s="1"/>
  <c r="S363" i="1"/>
  <c r="P306" i="1"/>
  <c r="B306" i="1" s="1"/>
  <c r="N307" i="1"/>
  <c r="G309" i="1"/>
  <c r="H308" i="1"/>
  <c r="J309" i="1"/>
  <c r="K308" i="1"/>
  <c r="L308" i="1" s="1"/>
  <c r="M308" i="1" s="1"/>
  <c r="Q362" i="1"/>
  <c r="R362" i="1" s="1"/>
  <c r="C363" i="1" s="1"/>
  <c r="A364" i="1"/>
  <c r="D364" i="1" s="1"/>
  <c r="S364" i="1" l="1"/>
  <c r="E364" i="1"/>
  <c r="F365" i="1" s="1"/>
  <c r="O364" i="1"/>
  <c r="T365" i="1" s="1"/>
  <c r="P307" i="1"/>
  <c r="B307" i="1" s="1"/>
  <c r="K309" i="1"/>
  <c r="L309" i="1" s="1"/>
  <c r="M309" i="1" s="1"/>
  <c r="J310" i="1"/>
  <c r="N308" i="1"/>
  <c r="H309" i="1"/>
  <c r="G310" i="1"/>
  <c r="A365" i="1"/>
  <c r="D365" i="1" s="1"/>
  <c r="Q363" i="1"/>
  <c r="R363" i="1" s="1"/>
  <c r="C364" i="1" s="1"/>
  <c r="E365" i="1" l="1"/>
  <c r="F366" i="1" s="1"/>
  <c r="O365" i="1"/>
  <c r="T366" i="1" s="1"/>
  <c r="S365" i="1"/>
  <c r="P308" i="1"/>
  <c r="B308" i="1" s="1"/>
  <c r="N309" i="1"/>
  <c r="H310" i="1"/>
  <c r="G311" i="1"/>
  <c r="K310" i="1"/>
  <c r="L310" i="1" s="1"/>
  <c r="M310" i="1" s="1"/>
  <c r="J311" i="1"/>
  <c r="A366" i="1"/>
  <c r="D366" i="1" s="1"/>
  <c r="Q364" i="1"/>
  <c r="R364" i="1" s="1"/>
  <c r="C365" i="1" s="1"/>
  <c r="S366" i="1" l="1"/>
  <c r="E366" i="1"/>
  <c r="O366" i="1"/>
  <c r="T367" i="1" s="1"/>
  <c r="P309" i="1"/>
  <c r="B309" i="1" s="1"/>
  <c r="J312" i="1"/>
  <c r="K311" i="1"/>
  <c r="L311" i="1" s="1"/>
  <c r="M311" i="1" s="1"/>
  <c r="H311" i="1"/>
  <c r="G312" i="1"/>
  <c r="N310" i="1"/>
  <c r="Q365" i="1"/>
  <c r="R365" i="1" s="1"/>
  <c r="C366" i="1" s="1"/>
  <c r="A367" i="1"/>
  <c r="D367" i="1" s="1"/>
  <c r="F367" i="1" l="1"/>
  <c r="E367" i="1"/>
  <c r="F368" i="1" s="1"/>
  <c r="O367" i="1"/>
  <c r="T368" i="1" s="1"/>
  <c r="S367" i="1"/>
  <c r="P310" i="1"/>
  <c r="B310" i="1" s="1"/>
  <c r="N311" i="1"/>
  <c r="H312" i="1"/>
  <c r="G313" i="1"/>
  <c r="K312" i="1"/>
  <c r="L312" i="1" s="1"/>
  <c r="M312" i="1" s="1"/>
  <c r="J313" i="1"/>
  <c r="Q366" i="1"/>
  <c r="R366" i="1" s="1"/>
  <c r="C367" i="1" s="1"/>
  <c r="A368" i="1"/>
  <c r="D368" i="1" s="1"/>
  <c r="S368" i="1" l="1"/>
  <c r="E368" i="1"/>
  <c r="F369" i="1" s="1"/>
  <c r="O368" i="1"/>
  <c r="T369" i="1" s="1"/>
  <c r="P311" i="1"/>
  <c r="B311" i="1" s="1"/>
  <c r="G314" i="1"/>
  <c r="H313" i="1"/>
  <c r="J314" i="1"/>
  <c r="K313" i="1"/>
  <c r="L313" i="1" s="1"/>
  <c r="M313" i="1" s="1"/>
  <c r="N312" i="1"/>
  <c r="A369" i="1"/>
  <c r="D369" i="1" s="1"/>
  <c r="Q367" i="1"/>
  <c r="R367" i="1" s="1"/>
  <c r="C368" i="1" s="1"/>
  <c r="E369" i="1" l="1"/>
  <c r="O369" i="1"/>
  <c r="T370" i="1" s="1"/>
  <c r="S369" i="1"/>
  <c r="P312" i="1"/>
  <c r="B312" i="1" s="1"/>
  <c r="N313" i="1"/>
  <c r="K314" i="1"/>
  <c r="L314" i="1" s="1"/>
  <c r="M314" i="1" s="1"/>
  <c r="J315" i="1"/>
  <c r="H314" i="1"/>
  <c r="G315" i="1"/>
  <c r="Q368" i="1"/>
  <c r="R368" i="1" s="1"/>
  <c r="C369" i="1" s="1"/>
  <c r="A370" i="1"/>
  <c r="D370" i="1" s="1"/>
  <c r="F370" i="1" l="1"/>
  <c r="S370" i="1"/>
  <c r="E370" i="1"/>
  <c r="O370" i="1"/>
  <c r="T371" i="1" s="1"/>
  <c r="P313" i="1"/>
  <c r="B313" i="1" s="1"/>
  <c r="H315" i="1"/>
  <c r="G316" i="1"/>
  <c r="N314" i="1"/>
  <c r="J316" i="1"/>
  <c r="K315" i="1"/>
  <c r="L315" i="1" s="1"/>
  <c r="M315" i="1" s="1"/>
  <c r="A371" i="1"/>
  <c r="D371" i="1" s="1"/>
  <c r="Q369" i="1"/>
  <c r="R369" i="1" s="1"/>
  <c r="C370" i="1" s="1"/>
  <c r="F371" i="1" l="1"/>
  <c r="E371" i="1"/>
  <c r="O371" i="1"/>
  <c r="T372" i="1" s="1"/>
  <c r="S371" i="1"/>
  <c r="P314" i="1"/>
  <c r="B314" i="1" s="1"/>
  <c r="N315" i="1"/>
  <c r="K316" i="1"/>
  <c r="L316" i="1" s="1"/>
  <c r="M316" i="1" s="1"/>
  <c r="J317" i="1"/>
  <c r="G317" i="1"/>
  <c r="H316" i="1"/>
  <c r="A372" i="1"/>
  <c r="D372" i="1" s="1"/>
  <c r="Q370" i="1"/>
  <c r="R370" i="1" s="1"/>
  <c r="C371" i="1" s="1"/>
  <c r="F372" i="1" l="1"/>
  <c r="S372" i="1"/>
  <c r="E372" i="1"/>
  <c r="F373" i="1" s="1"/>
  <c r="O372" i="1"/>
  <c r="T373" i="1" s="1"/>
  <c r="P315" i="1"/>
  <c r="B315" i="1" s="1"/>
  <c r="N316" i="1"/>
  <c r="G318" i="1"/>
  <c r="H317" i="1"/>
  <c r="K317" i="1"/>
  <c r="L317" i="1" s="1"/>
  <c r="M317" i="1" s="1"/>
  <c r="J318" i="1"/>
  <c r="Q371" i="1"/>
  <c r="R371" i="1" s="1"/>
  <c r="C372" i="1" s="1"/>
  <c r="A373" i="1"/>
  <c r="D373" i="1" s="1"/>
  <c r="E373" i="1" l="1"/>
  <c r="F374" i="1" s="1"/>
  <c r="O373" i="1"/>
  <c r="T374" i="1" s="1"/>
  <c r="S373" i="1"/>
  <c r="P316" i="1"/>
  <c r="B316" i="1" s="1"/>
  <c r="N317" i="1"/>
  <c r="K318" i="1"/>
  <c r="L318" i="1" s="1"/>
  <c r="M318" i="1" s="1"/>
  <c r="J319" i="1"/>
  <c r="H318" i="1"/>
  <c r="G319" i="1"/>
  <c r="A374" i="1"/>
  <c r="D374" i="1" s="1"/>
  <c r="Q372" i="1"/>
  <c r="R372" i="1" s="1"/>
  <c r="C373" i="1" s="1"/>
  <c r="S374" i="1" l="1"/>
  <c r="E374" i="1"/>
  <c r="F375" i="1" s="1"/>
  <c r="O374" i="1"/>
  <c r="T375" i="1" s="1"/>
  <c r="P317" i="1"/>
  <c r="B317" i="1" s="1"/>
  <c r="G320" i="1"/>
  <c r="H319" i="1"/>
  <c r="N318" i="1"/>
  <c r="J320" i="1"/>
  <c r="K319" i="1"/>
  <c r="L319" i="1" s="1"/>
  <c r="M319" i="1" s="1"/>
  <c r="A375" i="1"/>
  <c r="D375" i="1" s="1"/>
  <c r="Q373" i="1"/>
  <c r="R373" i="1" s="1"/>
  <c r="C374" i="1" s="1"/>
  <c r="E375" i="1" l="1"/>
  <c r="O375" i="1"/>
  <c r="T376" i="1" s="1"/>
  <c r="S375" i="1"/>
  <c r="P318" i="1"/>
  <c r="B318" i="1" s="1"/>
  <c r="N319" i="1"/>
  <c r="J321" i="1"/>
  <c r="K320" i="1"/>
  <c r="L320" i="1" s="1"/>
  <c r="M320" i="1" s="1"/>
  <c r="G321" i="1"/>
  <c r="H320" i="1"/>
  <c r="A376" i="1"/>
  <c r="Q374" i="1"/>
  <c r="R374" i="1" s="1"/>
  <c r="C375" i="1" s="1"/>
  <c r="O376" i="1" l="1"/>
  <c r="D376" i="1"/>
  <c r="E376" i="1" s="1"/>
  <c r="F376" i="1"/>
  <c r="S376" i="1"/>
  <c r="S377" i="1" s="1"/>
  <c r="T377" i="1"/>
  <c r="P319" i="1"/>
  <c r="B319" i="1" s="1"/>
  <c r="N320" i="1"/>
  <c r="G322" i="1"/>
  <c r="H321" i="1"/>
  <c r="K321" i="1"/>
  <c r="L321" i="1" s="1"/>
  <c r="M321" i="1" s="1"/>
  <c r="J322" i="1"/>
  <c r="A377" i="1"/>
  <c r="Q375" i="1"/>
  <c r="R375" i="1" s="1"/>
  <c r="C376" i="1" s="1"/>
  <c r="O377" i="1" l="1"/>
  <c r="D377" i="1"/>
  <c r="E377" i="1" s="1"/>
  <c r="T378" i="1"/>
  <c r="F377" i="1"/>
  <c r="S378" i="1"/>
  <c r="P320" i="1"/>
  <c r="B320" i="1" s="1"/>
  <c r="N321" i="1"/>
  <c r="K322" i="1"/>
  <c r="L322" i="1" s="1"/>
  <c r="M322" i="1" s="1"/>
  <c r="J323" i="1"/>
  <c r="G323" i="1"/>
  <c r="H322" i="1"/>
  <c r="A378" i="1"/>
  <c r="Q376" i="1"/>
  <c r="R376" i="1" s="1"/>
  <c r="C377" i="1" s="1"/>
  <c r="O378" i="1" l="1"/>
  <c r="D378" i="1"/>
  <c r="E378" i="1" s="1"/>
  <c r="T379" i="1"/>
  <c r="S379" i="1"/>
  <c r="P321" i="1"/>
  <c r="B321" i="1" s="1"/>
  <c r="N322" i="1"/>
  <c r="G324" i="1"/>
  <c r="H323" i="1"/>
  <c r="K323" i="1"/>
  <c r="L323" i="1" s="1"/>
  <c r="M323" i="1" s="1"/>
  <c r="J324" i="1"/>
  <c r="F378" i="1"/>
  <c r="Q377" i="1"/>
  <c r="R377" i="1" s="1"/>
  <c r="C378" i="1" s="1"/>
  <c r="A379" i="1"/>
  <c r="O379" i="1" l="1"/>
  <c r="D379" i="1"/>
  <c r="E379" i="1" s="1"/>
  <c r="F380" i="1" s="1"/>
  <c r="T380" i="1"/>
  <c r="S380" i="1"/>
  <c r="P322" i="1"/>
  <c r="B322" i="1" s="1"/>
  <c r="N323" i="1"/>
  <c r="K324" i="1"/>
  <c r="L324" i="1" s="1"/>
  <c r="M324" i="1" s="1"/>
  <c r="J325" i="1"/>
  <c r="G325" i="1"/>
  <c r="H324" i="1"/>
  <c r="F379" i="1"/>
  <c r="A380" i="1"/>
  <c r="Q378" i="1"/>
  <c r="R378" i="1" s="1"/>
  <c r="C379" i="1" s="1"/>
  <c r="O380" i="1" l="1"/>
  <c r="D380" i="1"/>
  <c r="E380" i="1" s="1"/>
  <c r="F381" i="1" s="1"/>
  <c r="T381" i="1"/>
  <c r="S381" i="1"/>
  <c r="P323" i="1"/>
  <c r="B323" i="1" s="1"/>
  <c r="N324" i="1"/>
  <c r="G326" i="1"/>
  <c r="H325" i="1"/>
  <c r="J326" i="1"/>
  <c r="K325" i="1"/>
  <c r="L325" i="1" s="1"/>
  <c r="M325" i="1" s="1"/>
  <c r="A381" i="1"/>
  <c r="Q379" i="1"/>
  <c r="R379" i="1" s="1"/>
  <c r="C380" i="1" s="1"/>
  <c r="O381" i="1" l="1"/>
  <c r="D381" i="1"/>
  <c r="E381" i="1" s="1"/>
  <c r="T382" i="1"/>
  <c r="S382" i="1"/>
  <c r="P324" i="1"/>
  <c r="B324" i="1" s="1"/>
  <c r="N325" i="1"/>
  <c r="J327" i="1"/>
  <c r="K326" i="1"/>
  <c r="L326" i="1" s="1"/>
  <c r="M326" i="1" s="1"/>
  <c r="H326" i="1"/>
  <c r="G327" i="1"/>
  <c r="A382" i="1"/>
  <c r="Q380" i="1"/>
  <c r="R380" i="1" s="1"/>
  <c r="C381" i="1" s="1"/>
  <c r="O382" i="1" l="1"/>
  <c r="T383" i="1" s="1"/>
  <c r="D382" i="1"/>
  <c r="E382" i="1" s="1"/>
  <c r="F382" i="1"/>
  <c r="S383" i="1"/>
  <c r="P325" i="1"/>
  <c r="B325" i="1" s="1"/>
  <c r="G328" i="1"/>
  <c r="H327" i="1"/>
  <c r="N326" i="1"/>
  <c r="J328" i="1"/>
  <c r="K327" i="1"/>
  <c r="L327" i="1" s="1"/>
  <c r="M327" i="1" s="1"/>
  <c r="A383" i="1"/>
  <c r="Q381" i="1"/>
  <c r="R381" i="1" s="1"/>
  <c r="C382" i="1" s="1"/>
  <c r="O383" i="1" l="1"/>
  <c r="T384" i="1" s="1"/>
  <c r="D383" i="1"/>
  <c r="E383" i="1" s="1"/>
  <c r="F384" i="1" s="1"/>
  <c r="S384" i="1"/>
  <c r="P326" i="1"/>
  <c r="B326" i="1" s="1"/>
  <c r="N327" i="1"/>
  <c r="K328" i="1"/>
  <c r="L328" i="1" s="1"/>
  <c r="M328" i="1" s="1"/>
  <c r="J329" i="1"/>
  <c r="H328" i="1"/>
  <c r="G329" i="1"/>
  <c r="A384" i="1"/>
  <c r="Q382" i="1"/>
  <c r="R382" i="1" s="1"/>
  <c r="C383" i="1" s="1"/>
  <c r="F383" i="1"/>
  <c r="O384" i="1" l="1"/>
  <c r="T385" i="1" s="1"/>
  <c r="D384" i="1"/>
  <c r="E384" i="1" s="1"/>
  <c r="S385" i="1"/>
  <c r="P327" i="1"/>
  <c r="B327" i="1" s="1"/>
  <c r="H329" i="1"/>
  <c r="G330" i="1"/>
  <c r="N328" i="1"/>
  <c r="K329" i="1"/>
  <c r="L329" i="1" s="1"/>
  <c r="M329" i="1" s="1"/>
  <c r="J330" i="1"/>
  <c r="Q383" i="1"/>
  <c r="R383" i="1" s="1"/>
  <c r="C384" i="1" s="1"/>
  <c r="A385" i="1"/>
  <c r="O385" i="1" l="1"/>
  <c r="T386" i="1" s="1"/>
  <c r="D385" i="1"/>
  <c r="E385" i="1" s="1"/>
  <c r="F386" i="1" s="1"/>
  <c r="N329" i="1"/>
  <c r="P329" i="1" s="1"/>
  <c r="B329" i="1" s="1"/>
  <c r="S386" i="1"/>
  <c r="P328" i="1"/>
  <c r="B328" i="1" s="1"/>
  <c r="G331" i="1"/>
  <c r="H330" i="1"/>
  <c r="J331" i="1"/>
  <c r="K330" i="1"/>
  <c r="L330" i="1" s="1"/>
  <c r="M330" i="1" s="1"/>
  <c r="A386" i="1"/>
  <c r="F385" i="1"/>
  <c r="Q384" i="1"/>
  <c r="R384" i="1" s="1"/>
  <c r="C385" i="1" s="1"/>
  <c r="O386" i="1" l="1"/>
  <c r="T387" i="1" s="1"/>
  <c r="D386" i="1"/>
  <c r="E386" i="1" s="1"/>
  <c r="F387" i="1" s="1"/>
  <c r="N330" i="1"/>
  <c r="P330" i="1" s="1"/>
  <c r="B330" i="1" s="1"/>
  <c r="J332" i="1"/>
  <c r="K331" i="1"/>
  <c r="L331" i="1" s="1"/>
  <c r="M331" i="1" s="1"/>
  <c r="G332" i="1"/>
  <c r="H331" i="1"/>
  <c r="Q385" i="1"/>
  <c r="R385" i="1" s="1"/>
  <c r="C386" i="1" s="1"/>
  <c r="A387" i="1"/>
  <c r="O387" i="1" l="1"/>
  <c r="T388" i="1" s="1"/>
  <c r="D387" i="1"/>
  <c r="E387" i="1" s="1"/>
  <c r="S387" i="1"/>
  <c r="S388" i="1"/>
  <c r="N331" i="1"/>
  <c r="G333" i="1"/>
  <c r="H332" i="1"/>
  <c r="K332" i="1"/>
  <c r="L332" i="1" s="1"/>
  <c r="M332" i="1" s="1"/>
  <c r="J333" i="1"/>
  <c r="Q386" i="1"/>
  <c r="R386" i="1" s="1"/>
  <c r="C387" i="1" s="1"/>
  <c r="A388" i="1"/>
  <c r="O388" i="1" l="1"/>
  <c r="T389" i="1" s="1"/>
  <c r="D388" i="1"/>
  <c r="E388" i="1" s="1"/>
  <c r="F388" i="1"/>
  <c r="P331" i="1"/>
  <c r="B331" i="1" s="1"/>
  <c r="N332" i="1"/>
  <c r="J334" i="1"/>
  <c r="K333" i="1"/>
  <c r="L333" i="1" s="1"/>
  <c r="M333" i="1" s="1"/>
  <c r="G334" i="1"/>
  <c r="H333" i="1"/>
  <c r="A389" i="1"/>
  <c r="Q387" i="1"/>
  <c r="R387" i="1" s="1"/>
  <c r="C388" i="1" s="1"/>
  <c r="S389" i="1" l="1"/>
  <c r="O389" i="1"/>
  <c r="T390" i="1" s="1"/>
  <c r="D389" i="1"/>
  <c r="E389" i="1" s="1"/>
  <c r="F389" i="1"/>
  <c r="S390" i="1"/>
  <c r="P332" i="1"/>
  <c r="B332" i="1" s="1"/>
  <c r="N333" i="1"/>
  <c r="H334" i="1"/>
  <c r="G335" i="1"/>
  <c r="K334" i="1"/>
  <c r="L334" i="1" s="1"/>
  <c r="M334" i="1" s="1"/>
  <c r="J335" i="1"/>
  <c r="A390" i="1"/>
  <c r="Q388" i="1"/>
  <c r="R388" i="1" s="1"/>
  <c r="C389" i="1" s="1"/>
  <c r="O390" i="1" l="1"/>
  <c r="T391" i="1" s="1"/>
  <c r="D390" i="1"/>
  <c r="E390" i="1" s="1"/>
  <c r="F391" i="1" s="1"/>
  <c r="F390" i="1"/>
  <c r="S391" i="1"/>
  <c r="N334" i="1"/>
  <c r="P334" i="1" s="1"/>
  <c r="B334" i="1" s="1"/>
  <c r="P333" i="1"/>
  <c r="B333" i="1" s="1"/>
  <c r="J336" i="1"/>
  <c r="K335" i="1"/>
  <c r="L335" i="1" s="1"/>
  <c r="M335" i="1" s="1"/>
  <c r="H335" i="1"/>
  <c r="G336" i="1"/>
  <c r="A391" i="1"/>
  <c r="Q389" i="1"/>
  <c r="R389" i="1" s="1"/>
  <c r="C390" i="1" s="1"/>
  <c r="O391" i="1" l="1"/>
  <c r="T392" i="1" s="1"/>
  <c r="D391" i="1"/>
  <c r="E391" i="1" s="1"/>
  <c r="F392" i="1" s="1"/>
  <c r="S392" i="1"/>
  <c r="N335" i="1"/>
  <c r="G337" i="1"/>
  <c r="H336" i="1"/>
  <c r="J337" i="1"/>
  <c r="K336" i="1"/>
  <c r="L336" i="1" s="1"/>
  <c r="M336" i="1" s="1"/>
  <c r="Q390" i="1"/>
  <c r="R390" i="1" s="1"/>
  <c r="C391" i="1" s="1"/>
  <c r="A392" i="1"/>
  <c r="O392" i="1" l="1"/>
  <c r="T393" i="1" s="1"/>
  <c r="D392" i="1"/>
  <c r="E392" i="1" s="1"/>
  <c r="F393" i="1" s="1"/>
  <c r="S393" i="1"/>
  <c r="P335" i="1"/>
  <c r="B335" i="1" s="1"/>
  <c r="J338" i="1"/>
  <c r="K337" i="1"/>
  <c r="L337" i="1" s="1"/>
  <c r="M337" i="1" s="1"/>
  <c r="N336" i="1"/>
  <c r="G338" i="1"/>
  <c r="H337" i="1"/>
  <c r="A393" i="1"/>
  <c r="Q391" i="1"/>
  <c r="R391" i="1" s="1"/>
  <c r="C392" i="1" s="1"/>
  <c r="O393" i="1" l="1"/>
  <c r="T394" i="1" s="1"/>
  <c r="D393" i="1"/>
  <c r="E393" i="1" s="1"/>
  <c r="S394" i="1"/>
  <c r="P336" i="1"/>
  <c r="B336" i="1" s="1"/>
  <c r="N337" i="1"/>
  <c r="H338" i="1"/>
  <c r="G339" i="1"/>
  <c r="J339" i="1"/>
  <c r="K338" i="1"/>
  <c r="L338" i="1" s="1"/>
  <c r="M338" i="1" s="1"/>
  <c r="Q392" i="1"/>
  <c r="R392" i="1" s="1"/>
  <c r="C393" i="1" s="1"/>
  <c r="A394" i="1"/>
  <c r="O394" i="1" l="1"/>
  <c r="T395" i="1" s="1"/>
  <c r="D394" i="1"/>
  <c r="E394" i="1" s="1"/>
  <c r="F394" i="1"/>
  <c r="S395" i="1"/>
  <c r="P337" i="1"/>
  <c r="B337" i="1" s="1"/>
  <c r="J340" i="1"/>
  <c r="K339" i="1"/>
  <c r="L339" i="1" s="1"/>
  <c r="M339" i="1" s="1"/>
  <c r="G340" i="1"/>
  <c r="H339" i="1"/>
  <c r="N338" i="1"/>
  <c r="Q393" i="1"/>
  <c r="R393" i="1" s="1"/>
  <c r="C394" i="1" s="1"/>
  <c r="A395" i="1"/>
  <c r="O395" i="1" l="1"/>
  <c r="T396" i="1" s="1"/>
  <c r="D395" i="1"/>
  <c r="E395" i="1" s="1"/>
  <c r="F395" i="1"/>
  <c r="S396" i="1"/>
  <c r="P338" i="1"/>
  <c r="B338" i="1" s="1"/>
  <c r="N339" i="1"/>
  <c r="H340" i="1"/>
  <c r="G341" i="1"/>
  <c r="J341" i="1"/>
  <c r="K340" i="1"/>
  <c r="L340" i="1" s="1"/>
  <c r="M340" i="1" s="1"/>
  <c r="Q394" i="1"/>
  <c r="R394" i="1" s="1"/>
  <c r="C395" i="1" s="1"/>
  <c r="A396" i="1"/>
  <c r="O396" i="1" l="1"/>
  <c r="T397" i="1" s="1"/>
  <c r="D396" i="1"/>
  <c r="E396" i="1" s="1"/>
  <c r="F396" i="1"/>
  <c r="S397" i="1"/>
  <c r="P339" i="1"/>
  <c r="B339" i="1" s="1"/>
  <c r="K341" i="1"/>
  <c r="L341" i="1" s="1"/>
  <c r="M341" i="1" s="1"/>
  <c r="J342" i="1"/>
  <c r="G342" i="1"/>
  <c r="H341" i="1"/>
  <c r="N340" i="1"/>
  <c r="Q395" i="1"/>
  <c r="R395" i="1" s="1"/>
  <c r="C396" i="1" s="1"/>
  <c r="A397" i="1"/>
  <c r="O397" i="1" l="1"/>
  <c r="T398" i="1" s="1"/>
  <c r="D397" i="1"/>
  <c r="E397" i="1" s="1"/>
  <c r="F397" i="1"/>
  <c r="S398" i="1"/>
  <c r="P340" i="1"/>
  <c r="B340" i="1" s="1"/>
  <c r="N341" i="1"/>
  <c r="H342" i="1"/>
  <c r="G343" i="1"/>
  <c r="K342" i="1"/>
  <c r="L342" i="1" s="1"/>
  <c r="M342" i="1" s="1"/>
  <c r="J343" i="1"/>
  <c r="Q396" i="1"/>
  <c r="R396" i="1" s="1"/>
  <c r="C397" i="1" s="1"/>
  <c r="A398" i="1"/>
  <c r="O398" i="1" l="1"/>
  <c r="T399" i="1" s="1"/>
  <c r="D398" i="1"/>
  <c r="E398" i="1" s="1"/>
  <c r="F399" i="1" s="1"/>
  <c r="F398" i="1"/>
  <c r="S399" i="1"/>
  <c r="P341" i="1"/>
  <c r="B341" i="1" s="1"/>
  <c r="N342" i="1"/>
  <c r="K343" i="1"/>
  <c r="L343" i="1" s="1"/>
  <c r="M343" i="1" s="1"/>
  <c r="J344" i="1"/>
  <c r="H343" i="1"/>
  <c r="G344" i="1"/>
  <c r="Q397" i="1"/>
  <c r="R397" i="1" s="1"/>
  <c r="C398" i="1" s="1"/>
  <c r="A399" i="1"/>
  <c r="O399" i="1" l="1"/>
  <c r="T400" i="1" s="1"/>
  <c r="D399" i="1"/>
  <c r="E399" i="1" s="1"/>
  <c r="F400" i="1" s="1"/>
  <c r="S400" i="1"/>
  <c r="P342" i="1"/>
  <c r="B342" i="1" s="1"/>
  <c r="G345" i="1"/>
  <c r="H344" i="1"/>
  <c r="N343" i="1"/>
  <c r="J345" i="1"/>
  <c r="K344" i="1"/>
  <c r="L344" i="1" s="1"/>
  <c r="M344" i="1" s="1"/>
  <c r="Q398" i="1"/>
  <c r="R398" i="1" s="1"/>
  <c r="C399" i="1" s="1"/>
  <c r="A400" i="1"/>
  <c r="O400" i="1" l="1"/>
  <c r="T401" i="1" s="1"/>
  <c r="D400" i="1"/>
  <c r="E400" i="1" s="1"/>
  <c r="N344" i="1"/>
  <c r="P344" i="1" s="1"/>
  <c r="B344" i="1" s="1"/>
  <c r="S401" i="1"/>
  <c r="P343" i="1"/>
  <c r="B343" i="1" s="1"/>
  <c r="J346" i="1"/>
  <c r="K345" i="1"/>
  <c r="L345" i="1" s="1"/>
  <c r="M345" i="1" s="1"/>
  <c r="H345" i="1"/>
  <c r="G346" i="1"/>
  <c r="A401" i="1"/>
  <c r="Q399" i="1"/>
  <c r="R399" i="1" s="1"/>
  <c r="C400" i="1" s="1"/>
  <c r="O401" i="1" l="1"/>
  <c r="T402" i="1" s="1"/>
  <c r="D401" i="1"/>
  <c r="E401" i="1" s="1"/>
  <c r="F401" i="1"/>
  <c r="S402" i="1"/>
  <c r="G347" i="1"/>
  <c r="H346" i="1"/>
  <c r="N345" i="1"/>
  <c r="J347" i="1"/>
  <c r="K346" i="1"/>
  <c r="L346" i="1" s="1"/>
  <c r="M346" i="1" s="1"/>
  <c r="A402" i="1"/>
  <c r="Q400" i="1"/>
  <c r="R400" i="1" s="1"/>
  <c r="C401" i="1" s="1"/>
  <c r="O402" i="1" l="1"/>
  <c r="T403" i="1" s="1"/>
  <c r="D402" i="1"/>
  <c r="E402" i="1" s="1"/>
  <c r="F403" i="1" s="1"/>
  <c r="F402" i="1"/>
  <c r="N346" i="1"/>
  <c r="P346" i="1" s="1"/>
  <c r="B346" i="1" s="1"/>
  <c r="S403" i="1"/>
  <c r="P345" i="1"/>
  <c r="B345" i="1" s="1"/>
  <c r="K347" i="1"/>
  <c r="L347" i="1" s="1"/>
  <c r="M347" i="1" s="1"/>
  <c r="J348" i="1"/>
  <c r="H347" i="1"/>
  <c r="G348" i="1"/>
  <c r="A403" i="1"/>
  <c r="Q401" i="1"/>
  <c r="R401" i="1" s="1"/>
  <c r="C402" i="1" s="1"/>
  <c r="O403" i="1" l="1"/>
  <c r="T404" i="1" s="1"/>
  <c r="D403" i="1"/>
  <c r="E403" i="1" s="1"/>
  <c r="F404" i="1" s="1"/>
  <c r="S404" i="1"/>
  <c r="G349" i="1"/>
  <c r="H348" i="1"/>
  <c r="N347" i="1"/>
  <c r="J349" i="1"/>
  <c r="K348" i="1"/>
  <c r="L348" i="1" s="1"/>
  <c r="M348" i="1" s="1"/>
  <c r="A404" i="1"/>
  <c r="Q402" i="1"/>
  <c r="R402" i="1" s="1"/>
  <c r="C403" i="1" s="1"/>
  <c r="O404" i="1" l="1"/>
  <c r="T405" i="1" s="1"/>
  <c r="D404" i="1"/>
  <c r="E404" i="1" s="1"/>
  <c r="F405" i="1" s="1"/>
  <c r="S405" i="1"/>
  <c r="P347" i="1"/>
  <c r="B347" i="1" s="1"/>
  <c r="N348" i="1"/>
  <c r="J350" i="1"/>
  <c r="K349" i="1"/>
  <c r="L349" i="1" s="1"/>
  <c r="M349" i="1" s="1"/>
  <c r="G350" i="1"/>
  <c r="H349" i="1"/>
  <c r="A405" i="1"/>
  <c r="Q403" i="1"/>
  <c r="R403" i="1" s="1"/>
  <c r="C404" i="1" s="1"/>
  <c r="O405" i="1" l="1"/>
  <c r="T406" i="1" s="1"/>
  <c r="D405" i="1"/>
  <c r="E405" i="1" s="1"/>
  <c r="S406" i="1"/>
  <c r="P348" i="1"/>
  <c r="B348" i="1" s="1"/>
  <c r="N349" i="1"/>
  <c r="H350" i="1"/>
  <c r="G351" i="1"/>
  <c r="J351" i="1"/>
  <c r="K350" i="1"/>
  <c r="L350" i="1" s="1"/>
  <c r="M350" i="1" s="1"/>
  <c r="A406" i="1"/>
  <c r="Q404" i="1"/>
  <c r="R404" i="1" s="1"/>
  <c r="C405" i="1" s="1"/>
  <c r="O406" i="1" l="1"/>
  <c r="T407" i="1" s="1"/>
  <c r="D406" i="1"/>
  <c r="E406" i="1" s="1"/>
  <c r="F407" i="1" s="1"/>
  <c r="F406" i="1"/>
  <c r="N350" i="1"/>
  <c r="P350" i="1" s="1"/>
  <c r="B350" i="1" s="1"/>
  <c r="S407" i="1"/>
  <c r="P349" i="1"/>
  <c r="B349" i="1" s="1"/>
  <c r="J352" i="1"/>
  <c r="K351" i="1"/>
  <c r="L351" i="1" s="1"/>
  <c r="M351" i="1" s="1"/>
  <c r="G352" i="1"/>
  <c r="H351" i="1"/>
  <c r="Q405" i="1"/>
  <c r="R405" i="1" s="1"/>
  <c r="C406" i="1" s="1"/>
  <c r="A407" i="1"/>
  <c r="O407" i="1" l="1"/>
  <c r="T408" i="1" s="1"/>
  <c r="D407" i="1"/>
  <c r="E407" i="1" s="1"/>
  <c r="S408" i="1"/>
  <c r="H352" i="1"/>
  <c r="G353" i="1"/>
  <c r="N351" i="1"/>
  <c r="K352" i="1"/>
  <c r="L352" i="1" s="1"/>
  <c r="M352" i="1" s="1"/>
  <c r="J353" i="1"/>
  <c r="Q406" i="1"/>
  <c r="R406" i="1" s="1"/>
  <c r="C407" i="1" s="1"/>
  <c r="A408" i="1"/>
  <c r="O408" i="1" l="1"/>
  <c r="T409" i="1" s="1"/>
  <c r="D408" i="1"/>
  <c r="E408" i="1" s="1"/>
  <c r="F409" i="1" s="1"/>
  <c r="F408" i="1"/>
  <c r="N352" i="1"/>
  <c r="P352" i="1" s="1"/>
  <c r="B352" i="1" s="1"/>
  <c r="S409" i="1"/>
  <c r="P351" i="1"/>
  <c r="B351" i="1" s="1"/>
  <c r="J354" i="1"/>
  <c r="K353" i="1"/>
  <c r="L353" i="1" s="1"/>
  <c r="M353" i="1" s="1"/>
  <c r="G354" i="1"/>
  <c r="H353" i="1"/>
  <c r="A409" i="1"/>
  <c r="Q407" i="1"/>
  <c r="R407" i="1" s="1"/>
  <c r="C408" i="1" s="1"/>
  <c r="O409" i="1" l="1"/>
  <c r="T410" i="1" s="1"/>
  <c r="D409" i="1"/>
  <c r="E409" i="1" s="1"/>
  <c r="F410" i="1" s="1"/>
  <c r="S410" i="1"/>
  <c r="N353" i="1"/>
  <c r="H354" i="1"/>
  <c r="G355" i="1"/>
  <c r="K354" i="1"/>
  <c r="L354" i="1" s="1"/>
  <c r="M354" i="1" s="1"/>
  <c r="J355" i="1"/>
  <c r="Q408" i="1"/>
  <c r="R408" i="1" s="1"/>
  <c r="C409" i="1" s="1"/>
  <c r="A410" i="1"/>
  <c r="O410" i="1" l="1"/>
  <c r="T411" i="1" s="1"/>
  <c r="D410" i="1"/>
  <c r="E410" i="1" s="1"/>
  <c r="F411" i="1" s="1"/>
  <c r="S411" i="1"/>
  <c r="P353" i="1"/>
  <c r="B353" i="1" s="1"/>
  <c r="N354" i="1"/>
  <c r="J356" i="1"/>
  <c r="K355" i="1"/>
  <c r="L355" i="1" s="1"/>
  <c r="M355" i="1" s="1"/>
  <c r="G356" i="1"/>
  <c r="H355" i="1"/>
  <c r="Q409" i="1"/>
  <c r="R409" i="1" s="1"/>
  <c r="C410" i="1" s="1"/>
  <c r="A411" i="1"/>
  <c r="O411" i="1" l="1"/>
  <c r="T412" i="1" s="1"/>
  <c r="D411" i="1"/>
  <c r="E411" i="1" s="1"/>
  <c r="S412" i="1"/>
  <c r="P354" i="1"/>
  <c r="B354" i="1" s="1"/>
  <c r="N355" i="1"/>
  <c r="H356" i="1"/>
  <c r="G357" i="1"/>
  <c r="K356" i="1"/>
  <c r="L356" i="1" s="1"/>
  <c r="M356" i="1" s="1"/>
  <c r="J357" i="1"/>
  <c r="A412" i="1"/>
  <c r="Q410" i="1"/>
  <c r="R410" i="1" s="1"/>
  <c r="C411" i="1" s="1"/>
  <c r="O412" i="1" l="1"/>
  <c r="T413" i="1" s="1"/>
  <c r="D412" i="1"/>
  <c r="E412" i="1" s="1"/>
  <c r="F413" i="1" s="1"/>
  <c r="F412" i="1"/>
  <c r="S413" i="1"/>
  <c r="N356" i="1"/>
  <c r="P355" i="1"/>
  <c r="B355" i="1" s="1"/>
  <c r="J358" i="1"/>
  <c r="K357" i="1"/>
  <c r="L357" i="1" s="1"/>
  <c r="M357" i="1" s="1"/>
  <c r="G358" i="1"/>
  <c r="H357" i="1"/>
  <c r="A413" i="1"/>
  <c r="Q411" i="1"/>
  <c r="R411" i="1" s="1"/>
  <c r="C412" i="1" s="1"/>
  <c r="O413" i="1" l="1"/>
  <c r="T414" i="1" s="1"/>
  <c r="D413" i="1"/>
  <c r="E413" i="1" s="1"/>
  <c r="S414" i="1"/>
  <c r="P356" i="1"/>
  <c r="B356" i="1" s="1"/>
  <c r="N357" i="1"/>
  <c r="G359" i="1"/>
  <c r="H358" i="1"/>
  <c r="J359" i="1"/>
  <c r="K358" i="1"/>
  <c r="L358" i="1" s="1"/>
  <c r="M358" i="1" s="1"/>
  <c r="Q412" i="1"/>
  <c r="R412" i="1" s="1"/>
  <c r="C413" i="1" s="1"/>
  <c r="A414" i="1"/>
  <c r="O414" i="1" l="1"/>
  <c r="T415" i="1" s="1"/>
  <c r="D414" i="1"/>
  <c r="E414" i="1" s="1"/>
  <c r="F415" i="1" s="1"/>
  <c r="F414" i="1"/>
  <c r="S415" i="1"/>
  <c r="P357" i="1"/>
  <c r="B357" i="1" s="1"/>
  <c r="N358" i="1"/>
  <c r="J360" i="1"/>
  <c r="K359" i="1"/>
  <c r="L359" i="1" s="1"/>
  <c r="M359" i="1" s="1"/>
  <c r="H359" i="1"/>
  <c r="G360" i="1"/>
  <c r="Q413" i="1"/>
  <c r="R413" i="1" s="1"/>
  <c r="C414" i="1" s="1"/>
  <c r="A415" i="1"/>
  <c r="O415" i="1" l="1"/>
  <c r="T416" i="1" s="1"/>
  <c r="D415" i="1"/>
  <c r="E415" i="1" s="1"/>
  <c r="F416" i="1" s="1"/>
  <c r="S416" i="1"/>
  <c r="P358" i="1"/>
  <c r="B358" i="1" s="1"/>
  <c r="H360" i="1"/>
  <c r="G361" i="1"/>
  <c r="N359" i="1"/>
  <c r="K360" i="1"/>
  <c r="L360" i="1" s="1"/>
  <c r="M360" i="1" s="1"/>
  <c r="J361" i="1"/>
  <c r="A416" i="1"/>
  <c r="Q414" i="1"/>
  <c r="R414" i="1" s="1"/>
  <c r="C415" i="1" s="1"/>
  <c r="O416" i="1" l="1"/>
  <c r="T417" i="1" s="1"/>
  <c r="D416" i="1"/>
  <c r="E416" i="1" s="1"/>
  <c r="F417" i="1" s="1"/>
  <c r="S417" i="1"/>
  <c r="P359" i="1"/>
  <c r="B359" i="1" s="1"/>
  <c r="N360" i="1"/>
  <c r="J362" i="1"/>
  <c r="K361" i="1"/>
  <c r="L361" i="1" s="1"/>
  <c r="M361" i="1" s="1"/>
  <c r="H361" i="1"/>
  <c r="G362" i="1"/>
  <c r="A417" i="1"/>
  <c r="Q415" i="1"/>
  <c r="R415" i="1" s="1"/>
  <c r="C416" i="1" s="1"/>
  <c r="O417" i="1" l="1"/>
  <c r="T418" i="1" s="1"/>
  <c r="D417" i="1"/>
  <c r="E417" i="1" s="1"/>
  <c r="S418" i="1"/>
  <c r="P360" i="1"/>
  <c r="B360" i="1" s="1"/>
  <c r="N361" i="1"/>
  <c r="H362" i="1"/>
  <c r="G363" i="1"/>
  <c r="J363" i="1"/>
  <c r="K362" i="1"/>
  <c r="L362" i="1" s="1"/>
  <c r="M362" i="1" s="1"/>
  <c r="A418" i="1"/>
  <c r="Q416" i="1"/>
  <c r="R416" i="1" s="1"/>
  <c r="C417" i="1" s="1"/>
  <c r="O418" i="1" l="1"/>
  <c r="T419" i="1" s="1"/>
  <c r="D418" i="1"/>
  <c r="E418" i="1" s="1"/>
  <c r="F419" i="1" s="1"/>
  <c r="F418" i="1"/>
  <c r="S419" i="1"/>
  <c r="N362" i="1"/>
  <c r="P362" i="1" s="1"/>
  <c r="B362" i="1" s="1"/>
  <c r="P361" i="1"/>
  <c r="B361" i="1" s="1"/>
  <c r="K363" i="1"/>
  <c r="L363" i="1" s="1"/>
  <c r="M363" i="1" s="1"/>
  <c r="J364" i="1"/>
  <c r="H363" i="1"/>
  <c r="G364" i="1"/>
  <c r="A419" i="1"/>
  <c r="Q417" i="1"/>
  <c r="R417" i="1" s="1"/>
  <c r="C418" i="1" s="1"/>
  <c r="O419" i="1" l="1"/>
  <c r="T420" i="1" s="1"/>
  <c r="D419" i="1"/>
  <c r="E419" i="1" s="1"/>
  <c r="F420" i="1" s="1"/>
  <c r="S420" i="1"/>
  <c r="N363" i="1"/>
  <c r="H364" i="1"/>
  <c r="G365" i="1"/>
  <c r="J365" i="1"/>
  <c r="K364" i="1"/>
  <c r="L364" i="1" s="1"/>
  <c r="M364" i="1" s="1"/>
  <c r="A420" i="1"/>
  <c r="Q418" i="1"/>
  <c r="R418" i="1" s="1"/>
  <c r="C419" i="1" s="1"/>
  <c r="O420" i="1" l="1"/>
  <c r="T421" i="1" s="1"/>
  <c r="D420" i="1"/>
  <c r="E420" i="1" s="1"/>
  <c r="F421" i="1" s="1"/>
  <c r="S421" i="1"/>
  <c r="P363" i="1"/>
  <c r="B363" i="1" s="1"/>
  <c r="N364" i="1"/>
  <c r="J366" i="1"/>
  <c r="K365" i="1"/>
  <c r="L365" i="1" s="1"/>
  <c r="M365" i="1" s="1"/>
  <c r="G366" i="1"/>
  <c r="H365" i="1"/>
  <c r="A421" i="1"/>
  <c r="Q419" i="1"/>
  <c r="R419" i="1" s="1"/>
  <c r="C420" i="1" s="1"/>
  <c r="O421" i="1" l="1"/>
  <c r="T422" i="1" s="1"/>
  <c r="D421" i="1"/>
  <c r="E421" i="1" s="1"/>
  <c r="S422" i="1"/>
  <c r="P364" i="1"/>
  <c r="B364" i="1" s="1"/>
  <c r="N365" i="1"/>
  <c r="G367" i="1"/>
  <c r="H366" i="1"/>
  <c r="J367" i="1"/>
  <c r="K366" i="1"/>
  <c r="L366" i="1" s="1"/>
  <c r="M366" i="1" s="1"/>
  <c r="A422" i="1"/>
  <c r="Q420" i="1"/>
  <c r="R420" i="1" s="1"/>
  <c r="C421" i="1" s="1"/>
  <c r="O422" i="1" l="1"/>
  <c r="T423" i="1" s="1"/>
  <c r="D422" i="1"/>
  <c r="E422" i="1" s="1"/>
  <c r="F423" i="1" s="1"/>
  <c r="F422" i="1"/>
  <c r="S423" i="1"/>
  <c r="P365" i="1"/>
  <c r="B365" i="1" s="1"/>
  <c r="N366" i="1"/>
  <c r="J368" i="1"/>
  <c r="K367" i="1"/>
  <c r="L367" i="1" s="1"/>
  <c r="M367" i="1" s="1"/>
  <c r="G368" i="1"/>
  <c r="H367" i="1"/>
  <c r="Q421" i="1"/>
  <c r="R421" i="1" s="1"/>
  <c r="C422" i="1" s="1"/>
  <c r="A423" i="1"/>
  <c r="O423" i="1" l="1"/>
  <c r="T424" i="1" s="1"/>
  <c r="D423" i="1"/>
  <c r="E423" i="1" s="1"/>
  <c r="F424" i="1" s="1"/>
  <c r="S424" i="1"/>
  <c r="P366" i="1"/>
  <c r="B366" i="1" s="1"/>
  <c r="N367" i="1"/>
  <c r="G369" i="1"/>
  <c r="H368" i="1"/>
  <c r="K368" i="1"/>
  <c r="L368" i="1" s="1"/>
  <c r="M368" i="1" s="1"/>
  <c r="J369" i="1"/>
  <c r="A424" i="1"/>
  <c r="Q422" i="1"/>
  <c r="R422" i="1" s="1"/>
  <c r="C423" i="1" s="1"/>
  <c r="O424" i="1" l="1"/>
  <c r="T425" i="1" s="1"/>
  <c r="D424" i="1"/>
  <c r="E424" i="1" s="1"/>
  <c r="F425" i="1" s="1"/>
  <c r="S425" i="1"/>
  <c r="P367" i="1"/>
  <c r="B367" i="1" s="1"/>
  <c r="N368" i="1"/>
  <c r="K369" i="1"/>
  <c r="L369" i="1" s="1"/>
  <c r="M369" i="1" s="1"/>
  <c r="J370" i="1"/>
  <c r="H369" i="1"/>
  <c r="G370" i="1"/>
  <c r="Q423" i="1"/>
  <c r="R423" i="1" s="1"/>
  <c r="C424" i="1" s="1"/>
  <c r="A425" i="1"/>
  <c r="O425" i="1" l="1"/>
  <c r="T426" i="1" s="1"/>
  <c r="D425" i="1"/>
  <c r="E425" i="1" s="1"/>
  <c r="S426" i="1"/>
  <c r="P368" i="1"/>
  <c r="B368" i="1" s="1"/>
  <c r="N369" i="1"/>
  <c r="H370" i="1"/>
  <c r="G371" i="1"/>
  <c r="K370" i="1"/>
  <c r="L370" i="1" s="1"/>
  <c r="M370" i="1" s="1"/>
  <c r="J371" i="1"/>
  <c r="Q424" i="1"/>
  <c r="R424" i="1" s="1"/>
  <c r="C425" i="1" s="1"/>
  <c r="A426" i="1"/>
  <c r="O426" i="1" l="1"/>
  <c r="T427" i="1" s="1"/>
  <c r="D426" i="1"/>
  <c r="E426" i="1" s="1"/>
  <c r="F427" i="1" s="1"/>
  <c r="F426" i="1"/>
  <c r="S427" i="1"/>
  <c r="N370" i="1"/>
  <c r="P369" i="1"/>
  <c r="B369" i="1" s="1"/>
  <c r="H371" i="1"/>
  <c r="G372" i="1"/>
  <c r="K371" i="1"/>
  <c r="L371" i="1" s="1"/>
  <c r="M371" i="1" s="1"/>
  <c r="J372" i="1"/>
  <c r="A427" i="1"/>
  <c r="Q425" i="1"/>
  <c r="R425" i="1" s="1"/>
  <c r="C426" i="1" s="1"/>
  <c r="O427" i="1" l="1"/>
  <c r="T428" i="1" s="1"/>
  <c r="D427" i="1"/>
  <c r="E427" i="1" s="1"/>
  <c r="F428" i="1" s="1"/>
  <c r="S428" i="1"/>
  <c r="N371" i="1"/>
  <c r="P371" i="1" s="1"/>
  <c r="B371" i="1" s="1"/>
  <c r="P370" i="1"/>
  <c r="B370" i="1" s="1"/>
  <c r="K372" i="1"/>
  <c r="L372" i="1" s="1"/>
  <c r="M372" i="1" s="1"/>
  <c r="J373" i="1"/>
  <c r="H372" i="1"/>
  <c r="G373" i="1"/>
  <c r="A428" i="1"/>
  <c r="Q426" i="1"/>
  <c r="R426" i="1" s="1"/>
  <c r="C427" i="1" s="1"/>
  <c r="O428" i="1" l="1"/>
  <c r="T429" i="1" s="1"/>
  <c r="D428" i="1"/>
  <c r="E428" i="1" s="1"/>
  <c r="N372" i="1"/>
  <c r="H373" i="1"/>
  <c r="G374" i="1"/>
  <c r="K373" i="1"/>
  <c r="L373" i="1" s="1"/>
  <c r="M373" i="1" s="1"/>
  <c r="J374" i="1"/>
  <c r="A429" i="1"/>
  <c r="Q427" i="1"/>
  <c r="R427" i="1" s="1"/>
  <c r="C428" i="1" s="1"/>
  <c r="O429" i="1" l="1"/>
  <c r="T430" i="1" s="1"/>
  <c r="D429" i="1"/>
  <c r="E429" i="1" s="1"/>
  <c r="F430" i="1" s="1"/>
  <c r="S429" i="1"/>
  <c r="F429" i="1"/>
  <c r="S430" i="1"/>
  <c r="P372" i="1"/>
  <c r="B372" i="1" s="1"/>
  <c r="N373" i="1"/>
  <c r="K374" i="1"/>
  <c r="L374" i="1" s="1"/>
  <c r="M374" i="1" s="1"/>
  <c r="J375" i="1"/>
  <c r="H374" i="1"/>
  <c r="G375" i="1"/>
  <c r="A430" i="1"/>
  <c r="Q428" i="1"/>
  <c r="R428" i="1" s="1"/>
  <c r="C429" i="1" s="1"/>
  <c r="O430" i="1" l="1"/>
  <c r="T431" i="1" s="1"/>
  <c r="D430" i="1"/>
  <c r="E430" i="1" s="1"/>
  <c r="F431" i="1" s="1"/>
  <c r="S431" i="1"/>
  <c r="P373" i="1"/>
  <c r="B373" i="1" s="1"/>
  <c r="N374" i="1"/>
  <c r="H375" i="1"/>
  <c r="G376" i="1"/>
  <c r="K375" i="1"/>
  <c r="L375" i="1" s="1"/>
  <c r="M375" i="1" s="1"/>
  <c r="J376" i="1"/>
  <c r="A431" i="1"/>
  <c r="Q429" i="1"/>
  <c r="R429" i="1" s="1"/>
  <c r="C430" i="1" s="1"/>
  <c r="O431" i="1" l="1"/>
  <c r="T432" i="1" s="1"/>
  <c r="D431" i="1"/>
  <c r="E431" i="1" s="1"/>
  <c r="S432" i="1"/>
  <c r="P374" i="1"/>
  <c r="B374" i="1" s="1"/>
  <c r="N375" i="1"/>
  <c r="G377" i="1"/>
  <c r="H376" i="1"/>
  <c r="J377" i="1"/>
  <c r="K376" i="1"/>
  <c r="L376" i="1" s="1"/>
  <c r="M376" i="1" s="1"/>
  <c r="A432" i="1"/>
  <c r="Q430" i="1"/>
  <c r="R430" i="1" s="1"/>
  <c r="C431" i="1" s="1"/>
  <c r="O432" i="1" l="1"/>
  <c r="T433" i="1" s="1"/>
  <c r="D432" i="1"/>
  <c r="E432" i="1" s="1"/>
  <c r="F433" i="1" s="1"/>
  <c r="F432" i="1"/>
  <c r="S433" i="1"/>
  <c r="P375" i="1"/>
  <c r="B375" i="1" s="1"/>
  <c r="N376" i="1"/>
  <c r="K377" i="1"/>
  <c r="L377" i="1" s="1"/>
  <c r="M377" i="1" s="1"/>
  <c r="J378" i="1"/>
  <c r="G378" i="1"/>
  <c r="H377" i="1"/>
  <c r="Q431" i="1"/>
  <c r="R431" i="1" s="1"/>
  <c r="C432" i="1" s="1"/>
  <c r="A433" i="1"/>
  <c r="O433" i="1" l="1"/>
  <c r="T434" i="1" s="1"/>
  <c r="D433" i="1"/>
  <c r="E433" i="1" s="1"/>
  <c r="S434" i="1"/>
  <c r="P376" i="1"/>
  <c r="B376" i="1" s="1"/>
  <c r="N377" i="1"/>
  <c r="P377" i="1" s="1"/>
  <c r="B377" i="1" s="1"/>
  <c r="G379" i="1"/>
  <c r="H378" i="1"/>
  <c r="J379" i="1"/>
  <c r="K378" i="1"/>
  <c r="L378" i="1" s="1"/>
  <c r="M378" i="1" s="1"/>
  <c r="A434" i="1"/>
  <c r="Q432" i="1"/>
  <c r="R432" i="1" s="1"/>
  <c r="C433" i="1" s="1"/>
  <c r="O434" i="1" l="1"/>
  <c r="T435" i="1" s="1"/>
  <c r="D434" i="1"/>
  <c r="E434" i="1" s="1"/>
  <c r="F435" i="1" s="1"/>
  <c r="F434" i="1"/>
  <c r="S435" i="1"/>
  <c r="N378" i="1"/>
  <c r="P378" i="1" s="1"/>
  <c r="B378" i="1" s="1"/>
  <c r="K379" i="1"/>
  <c r="L379" i="1" s="1"/>
  <c r="M379" i="1" s="1"/>
  <c r="J380" i="1"/>
  <c r="H379" i="1"/>
  <c r="G380" i="1"/>
  <c r="Q433" i="1"/>
  <c r="R433" i="1" s="1"/>
  <c r="C434" i="1" s="1"/>
  <c r="A435" i="1"/>
  <c r="O435" i="1" l="1"/>
  <c r="T436" i="1" s="1"/>
  <c r="D435" i="1"/>
  <c r="E435" i="1" s="1"/>
  <c r="F436" i="1" s="1"/>
  <c r="N379" i="1"/>
  <c r="P379" i="1" s="1"/>
  <c r="B379" i="1" s="1"/>
  <c r="H380" i="1"/>
  <c r="G381" i="1"/>
  <c r="K380" i="1"/>
  <c r="L380" i="1" s="1"/>
  <c r="M380" i="1" s="1"/>
  <c r="J381" i="1"/>
  <c r="Q434" i="1"/>
  <c r="R434" i="1" s="1"/>
  <c r="C435" i="1" s="1"/>
  <c r="A436" i="1"/>
  <c r="O436" i="1" l="1"/>
  <c r="T437" i="1" s="1"/>
  <c r="D436" i="1"/>
  <c r="E436" i="1" s="1"/>
  <c r="S436" i="1"/>
  <c r="S437" i="1" s="1"/>
  <c r="N380" i="1"/>
  <c r="P380" i="1" s="1"/>
  <c r="B380" i="1" s="1"/>
  <c r="K381" i="1"/>
  <c r="L381" i="1" s="1"/>
  <c r="M381" i="1" s="1"/>
  <c r="J382" i="1"/>
  <c r="G382" i="1"/>
  <c r="H381" i="1"/>
  <c r="A437" i="1"/>
  <c r="Q435" i="1"/>
  <c r="R435" i="1" s="1"/>
  <c r="C436" i="1" s="1"/>
  <c r="O437" i="1" l="1"/>
  <c r="T438" i="1" s="1"/>
  <c r="D437" i="1"/>
  <c r="E437" i="1" s="1"/>
  <c r="F438" i="1" s="1"/>
  <c r="F437" i="1"/>
  <c r="S438" i="1"/>
  <c r="N381" i="1"/>
  <c r="P381" i="1" s="1"/>
  <c r="B381" i="1" s="1"/>
  <c r="H382" i="1"/>
  <c r="G383" i="1"/>
  <c r="K382" i="1"/>
  <c r="L382" i="1" s="1"/>
  <c r="M382" i="1" s="1"/>
  <c r="J383" i="1"/>
  <c r="A438" i="1"/>
  <c r="Q436" i="1"/>
  <c r="R436" i="1" s="1"/>
  <c r="C437" i="1" s="1"/>
  <c r="O438" i="1" l="1"/>
  <c r="T439" i="1" s="1"/>
  <c r="D438" i="1"/>
  <c r="E438" i="1" s="1"/>
  <c r="F439" i="1" s="1"/>
  <c r="S439" i="1"/>
  <c r="N382" i="1"/>
  <c r="P382" i="1" s="1"/>
  <c r="B382" i="1" s="1"/>
  <c r="G384" i="1"/>
  <c r="H383" i="1"/>
  <c r="K383" i="1"/>
  <c r="L383" i="1" s="1"/>
  <c r="M383" i="1" s="1"/>
  <c r="J384" i="1"/>
  <c r="Q437" i="1"/>
  <c r="R437" i="1" s="1"/>
  <c r="C438" i="1" s="1"/>
  <c r="A439" i="1"/>
  <c r="O439" i="1" l="1"/>
  <c r="T440" i="1" s="1"/>
  <c r="D439" i="1"/>
  <c r="E439" i="1" s="1"/>
  <c r="S440" i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C439" i="1" s="1"/>
  <c r="A440" i="1"/>
  <c r="O440" i="1" l="1"/>
  <c r="T441" i="1" s="1"/>
  <c r="D440" i="1"/>
  <c r="E440" i="1" s="1"/>
  <c r="F440" i="1"/>
  <c r="S441" i="1"/>
  <c r="N384" i="1"/>
  <c r="P384" i="1" s="1"/>
  <c r="B384" i="1" s="1"/>
  <c r="G386" i="1"/>
  <c r="H385" i="1"/>
  <c r="K385" i="1"/>
  <c r="L385" i="1" s="1"/>
  <c r="M385" i="1" s="1"/>
  <c r="J386" i="1"/>
  <c r="A441" i="1"/>
  <c r="Q439" i="1"/>
  <c r="R439" i="1" s="1"/>
  <c r="C440" i="1" s="1"/>
  <c r="O441" i="1" l="1"/>
  <c r="T442" i="1" s="1"/>
  <c r="D441" i="1"/>
  <c r="E441" i="1" s="1"/>
  <c r="F442" i="1" s="1"/>
  <c r="F441" i="1"/>
  <c r="S442" i="1"/>
  <c r="N385" i="1"/>
  <c r="P385" i="1" s="1"/>
  <c r="B385" i="1" s="1"/>
  <c r="J387" i="1"/>
  <c r="K386" i="1"/>
  <c r="L386" i="1" s="1"/>
  <c r="M386" i="1" s="1"/>
  <c r="G387" i="1"/>
  <c r="H386" i="1"/>
  <c r="A442" i="1"/>
  <c r="Q440" i="1"/>
  <c r="R440" i="1" s="1"/>
  <c r="C441" i="1" s="1"/>
  <c r="O442" i="1" l="1"/>
  <c r="T443" i="1" s="1"/>
  <c r="D442" i="1"/>
  <c r="E442" i="1" s="1"/>
  <c r="F443" i="1" s="1"/>
  <c r="S443" i="1"/>
  <c r="N386" i="1"/>
  <c r="P386" i="1" s="1"/>
  <c r="B386" i="1" s="1"/>
  <c r="G388" i="1"/>
  <c r="H387" i="1"/>
  <c r="J388" i="1"/>
  <c r="K387" i="1"/>
  <c r="L387" i="1" s="1"/>
  <c r="M387" i="1" s="1"/>
  <c r="A443" i="1"/>
  <c r="Q441" i="1"/>
  <c r="R441" i="1" s="1"/>
  <c r="C442" i="1" s="1"/>
  <c r="O443" i="1" l="1"/>
  <c r="T444" i="1" s="1"/>
  <c r="D443" i="1"/>
  <c r="E443" i="1" s="1"/>
  <c r="F444" i="1" s="1"/>
  <c r="S444" i="1"/>
  <c r="N387" i="1"/>
  <c r="P387" i="1" s="1"/>
  <c r="B387" i="1" s="1"/>
  <c r="J389" i="1"/>
  <c r="K388" i="1"/>
  <c r="L388" i="1" s="1"/>
  <c r="M388" i="1" s="1"/>
  <c r="H388" i="1"/>
  <c r="G389" i="1"/>
  <c r="A444" i="1"/>
  <c r="Q442" i="1"/>
  <c r="R442" i="1" s="1"/>
  <c r="C443" i="1" s="1"/>
  <c r="O444" i="1" l="1"/>
  <c r="T445" i="1" s="1"/>
  <c r="D444" i="1"/>
  <c r="E444" i="1" s="1"/>
  <c r="F445" i="1" s="1"/>
  <c r="S445" i="1"/>
  <c r="N388" i="1"/>
  <c r="P388" i="1" s="1"/>
  <c r="B388" i="1" s="1"/>
  <c r="H389" i="1"/>
  <c r="G390" i="1"/>
  <c r="J390" i="1"/>
  <c r="K389" i="1"/>
  <c r="L389" i="1" s="1"/>
  <c r="M389" i="1" s="1"/>
  <c r="Q443" i="1"/>
  <c r="R443" i="1" s="1"/>
  <c r="C444" i="1" s="1"/>
  <c r="A445" i="1"/>
  <c r="O445" i="1" l="1"/>
  <c r="T446" i="1" s="1"/>
  <c r="D445" i="1"/>
  <c r="E445" i="1" s="1"/>
  <c r="F446" i="1" s="1"/>
  <c r="S446" i="1"/>
  <c r="N389" i="1"/>
  <c r="P389" i="1" s="1"/>
  <c r="B389" i="1" s="1"/>
  <c r="J391" i="1"/>
  <c r="K390" i="1"/>
  <c r="L390" i="1" s="1"/>
  <c r="M390" i="1" s="1"/>
  <c r="G391" i="1"/>
  <c r="H390" i="1"/>
  <c r="A446" i="1"/>
  <c r="Q444" i="1"/>
  <c r="R444" i="1" s="1"/>
  <c r="C445" i="1" s="1"/>
  <c r="O446" i="1" l="1"/>
  <c r="T447" i="1" s="1"/>
  <c r="D446" i="1"/>
  <c r="E446" i="1" s="1"/>
  <c r="F447" i="1" s="1"/>
  <c r="S447" i="1"/>
  <c r="N390" i="1"/>
  <c r="P390" i="1" s="1"/>
  <c r="B390" i="1" s="1"/>
  <c r="H391" i="1"/>
  <c r="G392" i="1"/>
  <c r="J392" i="1"/>
  <c r="K391" i="1"/>
  <c r="L391" i="1" s="1"/>
  <c r="M391" i="1" s="1"/>
  <c r="Q445" i="1"/>
  <c r="R445" i="1" s="1"/>
  <c r="C446" i="1" s="1"/>
  <c r="A447" i="1"/>
  <c r="O447" i="1" l="1"/>
  <c r="T448" i="1" s="1"/>
  <c r="D447" i="1"/>
  <c r="E447" i="1" s="1"/>
  <c r="F448" i="1" s="1"/>
  <c r="N391" i="1"/>
  <c r="P391" i="1" s="1"/>
  <c r="B391" i="1" s="1"/>
  <c r="S448" i="1"/>
  <c r="J393" i="1"/>
  <c r="K392" i="1"/>
  <c r="L392" i="1" s="1"/>
  <c r="M392" i="1" s="1"/>
  <c r="G393" i="1"/>
  <c r="H392" i="1"/>
  <c r="A448" i="1"/>
  <c r="Q446" i="1"/>
  <c r="R446" i="1" s="1"/>
  <c r="C447" i="1" s="1"/>
  <c r="O448" i="1" l="1"/>
  <c r="T449" i="1" s="1"/>
  <c r="D448" i="1"/>
  <c r="E448" i="1" s="1"/>
  <c r="F449" i="1" s="1"/>
  <c r="S449" i="1"/>
  <c r="N392" i="1"/>
  <c r="P392" i="1" s="1"/>
  <c r="B392" i="1" s="1"/>
  <c r="H393" i="1"/>
  <c r="G394" i="1"/>
  <c r="K393" i="1"/>
  <c r="L393" i="1" s="1"/>
  <c r="M393" i="1" s="1"/>
  <c r="J394" i="1"/>
  <c r="A449" i="1"/>
  <c r="Q447" i="1"/>
  <c r="R447" i="1" s="1"/>
  <c r="C448" i="1" s="1"/>
  <c r="O449" i="1" l="1"/>
  <c r="T450" i="1" s="1"/>
  <c r="D449" i="1"/>
  <c r="E449" i="1" s="1"/>
  <c r="F450" i="1" s="1"/>
  <c r="S450" i="1"/>
  <c r="N393" i="1"/>
  <c r="P393" i="1" s="1"/>
  <c r="B393" i="1" s="1"/>
  <c r="H394" i="1"/>
  <c r="G395" i="1"/>
  <c r="J395" i="1"/>
  <c r="K394" i="1"/>
  <c r="L394" i="1" s="1"/>
  <c r="M394" i="1" s="1"/>
  <c r="A450" i="1"/>
  <c r="Q448" i="1"/>
  <c r="R448" i="1" s="1"/>
  <c r="C449" i="1" s="1"/>
  <c r="O450" i="1" l="1"/>
  <c r="T451" i="1" s="1"/>
  <c r="D450" i="1"/>
  <c r="E450" i="1" s="1"/>
  <c r="F451" i="1" s="1"/>
  <c r="S451" i="1"/>
  <c r="N394" i="1"/>
  <c r="P394" i="1" s="1"/>
  <c r="B394" i="1" s="1"/>
  <c r="J396" i="1"/>
  <c r="K395" i="1"/>
  <c r="L395" i="1" s="1"/>
  <c r="M395" i="1" s="1"/>
  <c r="H395" i="1"/>
  <c r="G396" i="1"/>
  <c r="Q449" i="1"/>
  <c r="R449" i="1" s="1"/>
  <c r="C450" i="1" s="1"/>
  <c r="A451" i="1"/>
  <c r="O451" i="1" l="1"/>
  <c r="T452" i="1" s="1"/>
  <c r="D451" i="1"/>
  <c r="E451" i="1" s="1"/>
  <c r="F452" i="1" s="1"/>
  <c r="S452" i="1"/>
  <c r="N395" i="1"/>
  <c r="P395" i="1" s="1"/>
  <c r="B395" i="1" s="1"/>
  <c r="G397" i="1"/>
  <c r="H396" i="1"/>
  <c r="J397" i="1"/>
  <c r="K396" i="1"/>
  <c r="L396" i="1" s="1"/>
  <c r="M396" i="1" s="1"/>
  <c r="A452" i="1"/>
  <c r="Q450" i="1"/>
  <c r="R450" i="1" s="1"/>
  <c r="C451" i="1" s="1"/>
  <c r="O452" i="1" l="1"/>
  <c r="T453" i="1" s="1"/>
  <c r="D452" i="1"/>
  <c r="E452" i="1" s="1"/>
  <c r="F453" i="1" s="1"/>
  <c r="S453" i="1"/>
  <c r="N396" i="1"/>
  <c r="P396" i="1" s="1"/>
  <c r="B396" i="1" s="1"/>
  <c r="K397" i="1"/>
  <c r="L397" i="1" s="1"/>
  <c r="M397" i="1" s="1"/>
  <c r="J398" i="1"/>
  <c r="G398" i="1"/>
  <c r="H397" i="1"/>
  <c r="A453" i="1"/>
  <c r="Q451" i="1"/>
  <c r="R451" i="1" s="1"/>
  <c r="C452" i="1" s="1"/>
  <c r="O453" i="1" l="1"/>
  <c r="T454" i="1" s="1"/>
  <c r="D453" i="1"/>
  <c r="E453" i="1" s="1"/>
  <c r="F454" i="1" s="1"/>
  <c r="S454" i="1"/>
  <c r="N397" i="1"/>
  <c r="P397" i="1" s="1"/>
  <c r="B397" i="1" s="1"/>
  <c r="H398" i="1"/>
  <c r="G399" i="1"/>
  <c r="K398" i="1"/>
  <c r="L398" i="1" s="1"/>
  <c r="M398" i="1" s="1"/>
  <c r="J399" i="1"/>
  <c r="Q452" i="1"/>
  <c r="R452" i="1" s="1"/>
  <c r="C453" i="1" s="1"/>
  <c r="A454" i="1"/>
  <c r="O454" i="1" l="1"/>
  <c r="T455" i="1" s="1"/>
  <c r="D454" i="1"/>
  <c r="E454" i="1" s="1"/>
  <c r="F455" i="1" s="1"/>
  <c r="S455" i="1"/>
  <c r="N398" i="1"/>
  <c r="P398" i="1" s="1"/>
  <c r="B398" i="1" s="1"/>
  <c r="J400" i="1"/>
  <c r="K399" i="1"/>
  <c r="L399" i="1" s="1"/>
  <c r="M399" i="1" s="1"/>
  <c r="H399" i="1"/>
  <c r="G400" i="1"/>
  <c r="Q453" i="1"/>
  <c r="R453" i="1" s="1"/>
  <c r="C454" i="1" s="1"/>
  <c r="A455" i="1"/>
  <c r="O455" i="1" l="1"/>
  <c r="T456" i="1" s="1"/>
  <c r="D455" i="1"/>
  <c r="E455" i="1" s="1"/>
  <c r="F456" i="1" s="1"/>
  <c r="S456" i="1"/>
  <c r="N399" i="1"/>
  <c r="P399" i="1" s="1"/>
  <c r="B399" i="1" s="1"/>
  <c r="H400" i="1"/>
  <c r="G401" i="1"/>
  <c r="J401" i="1"/>
  <c r="K400" i="1"/>
  <c r="L400" i="1" s="1"/>
  <c r="M400" i="1" s="1"/>
  <c r="Q454" i="1"/>
  <c r="R454" i="1" s="1"/>
  <c r="C455" i="1" s="1"/>
  <c r="A456" i="1"/>
  <c r="O456" i="1" l="1"/>
  <c r="T457" i="1" s="1"/>
  <c r="D456" i="1"/>
  <c r="E456" i="1" s="1"/>
  <c r="F457" i="1" s="1"/>
  <c r="S457" i="1"/>
  <c r="N400" i="1"/>
  <c r="P400" i="1" s="1"/>
  <c r="B400" i="1" s="1"/>
  <c r="J402" i="1"/>
  <c r="K401" i="1"/>
  <c r="L401" i="1" s="1"/>
  <c r="M401" i="1" s="1"/>
  <c r="H401" i="1"/>
  <c r="G402" i="1"/>
  <c r="A457" i="1"/>
  <c r="Q455" i="1"/>
  <c r="R455" i="1" s="1"/>
  <c r="C456" i="1" s="1"/>
  <c r="O457" i="1" l="1"/>
  <c r="T458" i="1" s="1"/>
  <c r="D457" i="1"/>
  <c r="E457" i="1" s="1"/>
  <c r="F458" i="1" s="1"/>
  <c r="S458" i="1"/>
  <c r="N401" i="1"/>
  <c r="P401" i="1" s="1"/>
  <c r="B401" i="1" s="1"/>
  <c r="H402" i="1"/>
  <c r="G403" i="1"/>
  <c r="J403" i="1"/>
  <c r="K402" i="1"/>
  <c r="L402" i="1" s="1"/>
  <c r="M402" i="1" s="1"/>
  <c r="A458" i="1"/>
  <c r="Q456" i="1"/>
  <c r="R456" i="1" s="1"/>
  <c r="C457" i="1" s="1"/>
  <c r="O458" i="1" l="1"/>
  <c r="T459" i="1" s="1"/>
  <c r="D458" i="1"/>
  <c r="E458" i="1" s="1"/>
  <c r="F459" i="1" s="1"/>
  <c r="S459" i="1"/>
  <c r="N402" i="1"/>
  <c r="P402" i="1" s="1"/>
  <c r="B402" i="1" s="1"/>
  <c r="K403" i="1"/>
  <c r="L403" i="1" s="1"/>
  <c r="M403" i="1" s="1"/>
  <c r="J404" i="1"/>
  <c r="H403" i="1"/>
  <c r="G404" i="1"/>
  <c r="A459" i="1"/>
  <c r="Q457" i="1"/>
  <c r="R457" i="1" s="1"/>
  <c r="C458" i="1" s="1"/>
  <c r="O459" i="1" l="1"/>
  <c r="T460" i="1" s="1"/>
  <c r="D459" i="1"/>
  <c r="E459" i="1" s="1"/>
  <c r="F460" i="1" s="1"/>
  <c r="S460" i="1"/>
  <c r="N403" i="1"/>
  <c r="P403" i="1" s="1"/>
  <c r="B403" i="1" s="1"/>
  <c r="G405" i="1"/>
  <c r="H404" i="1"/>
  <c r="K404" i="1"/>
  <c r="L404" i="1" s="1"/>
  <c r="M404" i="1" s="1"/>
  <c r="J405" i="1"/>
  <c r="A460" i="1"/>
  <c r="Q458" i="1"/>
  <c r="R458" i="1" s="1"/>
  <c r="C459" i="1" s="1"/>
  <c r="O460" i="1" l="1"/>
  <c r="T461" i="1" s="1"/>
  <c r="D460" i="1"/>
  <c r="E460" i="1" s="1"/>
  <c r="F461" i="1" s="1"/>
  <c r="S461" i="1"/>
  <c r="N404" i="1"/>
  <c r="P404" i="1" s="1"/>
  <c r="B404" i="1" s="1"/>
  <c r="K405" i="1"/>
  <c r="L405" i="1" s="1"/>
  <c r="M405" i="1" s="1"/>
  <c r="J406" i="1"/>
  <c r="H405" i="1"/>
  <c r="G406" i="1"/>
  <c r="A461" i="1"/>
  <c r="Q459" i="1"/>
  <c r="R459" i="1" s="1"/>
  <c r="C460" i="1" s="1"/>
  <c r="O461" i="1" l="1"/>
  <c r="T462" i="1" s="1"/>
  <c r="D461" i="1"/>
  <c r="E461" i="1" s="1"/>
  <c r="F462" i="1" s="1"/>
  <c r="N405" i="1"/>
  <c r="P405" i="1" s="1"/>
  <c r="B405" i="1" s="1"/>
  <c r="G407" i="1"/>
  <c r="H406" i="1"/>
  <c r="K406" i="1"/>
  <c r="L406" i="1" s="1"/>
  <c r="M406" i="1" s="1"/>
  <c r="J407" i="1"/>
  <c r="Q460" i="1"/>
  <c r="R460" i="1" s="1"/>
  <c r="C461" i="1" s="1"/>
  <c r="A462" i="1"/>
  <c r="S462" i="1" l="1"/>
  <c r="O462" i="1"/>
  <c r="T463" i="1" s="1"/>
  <c r="D462" i="1"/>
  <c r="E462" i="1" s="1"/>
  <c r="F463" i="1" s="1"/>
  <c r="S463" i="1"/>
  <c r="N406" i="1"/>
  <c r="P406" i="1" s="1"/>
  <c r="B406" i="1" s="1"/>
  <c r="K407" i="1"/>
  <c r="L407" i="1" s="1"/>
  <c r="M407" i="1" s="1"/>
  <c r="J408" i="1"/>
  <c r="H407" i="1"/>
  <c r="G408" i="1"/>
  <c r="A463" i="1"/>
  <c r="Q461" i="1"/>
  <c r="R461" i="1" s="1"/>
  <c r="C462" i="1" s="1"/>
  <c r="O463" i="1" l="1"/>
  <c r="T464" i="1" s="1"/>
  <c r="D463" i="1"/>
  <c r="E463" i="1" s="1"/>
  <c r="F464" i="1" s="1"/>
  <c r="S464" i="1"/>
  <c r="N407" i="1"/>
  <c r="P407" i="1" s="1"/>
  <c r="B407" i="1" s="1"/>
  <c r="H408" i="1"/>
  <c r="G409" i="1"/>
  <c r="K408" i="1"/>
  <c r="L408" i="1" s="1"/>
  <c r="M408" i="1" s="1"/>
  <c r="J409" i="1"/>
  <c r="A464" i="1"/>
  <c r="Q462" i="1"/>
  <c r="R462" i="1" s="1"/>
  <c r="C463" i="1" s="1"/>
  <c r="O464" i="1" l="1"/>
  <c r="T465" i="1" s="1"/>
  <c r="D464" i="1"/>
  <c r="E464" i="1" s="1"/>
  <c r="F465" i="1" s="1"/>
  <c r="N408" i="1"/>
  <c r="P408" i="1" s="1"/>
  <c r="B408" i="1" s="1"/>
  <c r="S465" i="1"/>
  <c r="K409" i="1"/>
  <c r="L409" i="1" s="1"/>
  <c r="M409" i="1" s="1"/>
  <c r="J410" i="1"/>
  <c r="H409" i="1"/>
  <c r="G410" i="1"/>
  <c r="A465" i="1"/>
  <c r="Q463" i="1"/>
  <c r="R463" i="1" s="1"/>
  <c r="C464" i="1" s="1"/>
  <c r="O465" i="1" l="1"/>
  <c r="T466" i="1" s="1"/>
  <c r="D465" i="1"/>
  <c r="E465" i="1" s="1"/>
  <c r="F466" i="1" s="1"/>
  <c r="S466" i="1"/>
  <c r="N409" i="1"/>
  <c r="P409" i="1" s="1"/>
  <c r="B409" i="1" s="1"/>
  <c r="H410" i="1"/>
  <c r="G411" i="1"/>
  <c r="K410" i="1"/>
  <c r="L410" i="1" s="1"/>
  <c r="M410" i="1" s="1"/>
  <c r="J411" i="1"/>
  <c r="A466" i="1"/>
  <c r="Q464" i="1"/>
  <c r="R464" i="1" s="1"/>
  <c r="C465" i="1" s="1"/>
  <c r="O466" i="1" l="1"/>
  <c r="T467" i="1" s="1"/>
  <c r="D466" i="1"/>
  <c r="E466" i="1" s="1"/>
  <c r="F467" i="1" s="1"/>
  <c r="S467" i="1"/>
  <c r="N410" i="1"/>
  <c r="P410" i="1" s="1"/>
  <c r="B410" i="1" s="1"/>
  <c r="K411" i="1"/>
  <c r="L411" i="1" s="1"/>
  <c r="M411" i="1" s="1"/>
  <c r="J412" i="1"/>
  <c r="H411" i="1"/>
  <c r="G412" i="1"/>
  <c r="A467" i="1"/>
  <c r="Q465" i="1"/>
  <c r="R465" i="1" s="1"/>
  <c r="C466" i="1" s="1"/>
  <c r="O467" i="1" l="1"/>
  <c r="T468" i="1" s="1"/>
  <c r="D467" i="1"/>
  <c r="E467" i="1" s="1"/>
  <c r="F468" i="1" s="1"/>
  <c r="S468" i="1"/>
  <c r="N411" i="1"/>
  <c r="P411" i="1" s="1"/>
  <c r="B411" i="1" s="1"/>
  <c r="G413" i="1"/>
  <c r="H412" i="1"/>
  <c r="K412" i="1"/>
  <c r="L412" i="1" s="1"/>
  <c r="M412" i="1" s="1"/>
  <c r="J413" i="1"/>
  <c r="A468" i="1"/>
  <c r="Q466" i="1"/>
  <c r="R466" i="1" s="1"/>
  <c r="C467" i="1" s="1"/>
  <c r="O468" i="1" l="1"/>
  <c r="T469" i="1" s="1"/>
  <c r="D468" i="1"/>
  <c r="E468" i="1" s="1"/>
  <c r="F469" i="1" s="1"/>
  <c r="S469" i="1"/>
  <c r="N412" i="1"/>
  <c r="P412" i="1" s="1"/>
  <c r="B412" i="1" s="1"/>
  <c r="K413" i="1"/>
  <c r="L413" i="1" s="1"/>
  <c r="M413" i="1" s="1"/>
  <c r="J414" i="1"/>
  <c r="H413" i="1"/>
  <c r="G414" i="1"/>
  <c r="A469" i="1"/>
  <c r="Q467" i="1"/>
  <c r="R467" i="1" s="1"/>
  <c r="C468" i="1" s="1"/>
  <c r="O469" i="1" l="1"/>
  <c r="T470" i="1" s="1"/>
  <c r="D469" i="1"/>
  <c r="E469" i="1" s="1"/>
  <c r="F470" i="1" s="1"/>
  <c r="S470" i="1"/>
  <c r="N413" i="1"/>
  <c r="P413" i="1" s="1"/>
  <c r="B413" i="1" s="1"/>
  <c r="H414" i="1"/>
  <c r="G415" i="1"/>
  <c r="K414" i="1"/>
  <c r="L414" i="1" s="1"/>
  <c r="M414" i="1" s="1"/>
  <c r="J415" i="1"/>
  <c r="A470" i="1"/>
  <c r="Q468" i="1"/>
  <c r="R468" i="1" s="1"/>
  <c r="C469" i="1" s="1"/>
  <c r="O470" i="1" l="1"/>
  <c r="T471" i="1" s="1"/>
  <c r="D470" i="1"/>
  <c r="E470" i="1" s="1"/>
  <c r="F471" i="1" s="1"/>
  <c r="S471" i="1"/>
  <c r="N414" i="1"/>
  <c r="P414" i="1" s="1"/>
  <c r="B414" i="1" s="1"/>
  <c r="K415" i="1"/>
  <c r="L415" i="1" s="1"/>
  <c r="M415" i="1" s="1"/>
  <c r="J416" i="1"/>
  <c r="G416" i="1"/>
  <c r="H415" i="1"/>
  <c r="A471" i="1"/>
  <c r="Q469" i="1"/>
  <c r="R469" i="1" s="1"/>
  <c r="C470" i="1" s="1"/>
  <c r="O471" i="1" l="1"/>
  <c r="T472" i="1" s="1"/>
  <c r="D471" i="1"/>
  <c r="E471" i="1" s="1"/>
  <c r="F472" i="1" s="1"/>
  <c r="S472" i="1"/>
  <c r="N415" i="1"/>
  <c r="P415" i="1" s="1"/>
  <c r="B415" i="1" s="1"/>
  <c r="H416" i="1"/>
  <c r="G417" i="1"/>
  <c r="J417" i="1"/>
  <c r="K416" i="1"/>
  <c r="L416" i="1" s="1"/>
  <c r="M416" i="1" s="1"/>
  <c r="Q470" i="1"/>
  <c r="R470" i="1" s="1"/>
  <c r="C471" i="1" s="1"/>
  <c r="A472" i="1"/>
  <c r="O472" i="1" l="1"/>
  <c r="T473" i="1" s="1"/>
  <c r="D472" i="1"/>
  <c r="E472" i="1" s="1"/>
  <c r="F473" i="1" s="1"/>
  <c r="N416" i="1"/>
  <c r="P416" i="1" s="1"/>
  <c r="B416" i="1" s="1"/>
  <c r="S473" i="1"/>
  <c r="K417" i="1"/>
  <c r="L417" i="1" s="1"/>
  <c r="M417" i="1" s="1"/>
  <c r="J418" i="1"/>
  <c r="G418" i="1"/>
  <c r="H417" i="1"/>
  <c r="Q471" i="1"/>
  <c r="R471" i="1" s="1"/>
  <c r="C472" i="1" s="1"/>
  <c r="A473" i="1"/>
  <c r="O473" i="1" l="1"/>
  <c r="T474" i="1" s="1"/>
  <c r="D473" i="1"/>
  <c r="E473" i="1" s="1"/>
  <c r="F474" i="1" s="1"/>
  <c r="S474" i="1"/>
  <c r="N417" i="1"/>
  <c r="P417" i="1" s="1"/>
  <c r="B417" i="1" s="1"/>
  <c r="H418" i="1"/>
  <c r="G419" i="1"/>
  <c r="K418" i="1"/>
  <c r="L418" i="1" s="1"/>
  <c r="M418" i="1" s="1"/>
  <c r="J419" i="1"/>
  <c r="A474" i="1"/>
  <c r="Q472" i="1"/>
  <c r="R472" i="1" s="1"/>
  <c r="C473" i="1" s="1"/>
  <c r="O474" i="1" l="1"/>
  <c r="T475" i="1" s="1"/>
  <c r="D474" i="1"/>
  <c r="E474" i="1" s="1"/>
  <c r="F475" i="1" s="1"/>
  <c r="S475" i="1"/>
  <c r="N418" i="1"/>
  <c r="P418" i="1" s="1"/>
  <c r="B418" i="1" s="1"/>
  <c r="K419" i="1"/>
  <c r="L419" i="1" s="1"/>
  <c r="M419" i="1" s="1"/>
  <c r="J420" i="1"/>
  <c r="G420" i="1"/>
  <c r="H419" i="1"/>
  <c r="A475" i="1"/>
  <c r="Q473" i="1"/>
  <c r="R473" i="1" s="1"/>
  <c r="C474" i="1" s="1"/>
  <c r="O475" i="1" l="1"/>
  <c r="T476" i="1" s="1"/>
  <c r="D475" i="1"/>
  <c r="E475" i="1" s="1"/>
  <c r="F476" i="1" s="1"/>
  <c r="S476" i="1"/>
  <c r="N419" i="1"/>
  <c r="P419" i="1" s="1"/>
  <c r="B419" i="1" s="1"/>
  <c r="G421" i="1"/>
  <c r="H420" i="1"/>
  <c r="K420" i="1"/>
  <c r="L420" i="1" s="1"/>
  <c r="M420" i="1" s="1"/>
  <c r="J421" i="1"/>
  <c r="A476" i="1"/>
  <c r="Q474" i="1"/>
  <c r="R474" i="1" s="1"/>
  <c r="C475" i="1" s="1"/>
  <c r="O476" i="1" l="1"/>
  <c r="T477" i="1" s="1"/>
  <c r="D476" i="1"/>
  <c r="E476" i="1" s="1"/>
  <c r="F477" i="1" s="1"/>
  <c r="S477" i="1"/>
  <c r="N420" i="1"/>
  <c r="P420" i="1" s="1"/>
  <c r="B420" i="1" s="1"/>
  <c r="J422" i="1"/>
  <c r="K421" i="1"/>
  <c r="L421" i="1" s="1"/>
  <c r="M421" i="1" s="1"/>
  <c r="G422" i="1"/>
  <c r="H421" i="1"/>
  <c r="Q475" i="1"/>
  <c r="R475" i="1" s="1"/>
  <c r="C476" i="1" s="1"/>
  <c r="A477" i="1"/>
  <c r="O477" i="1" l="1"/>
  <c r="T478" i="1" s="1"/>
  <c r="D477" i="1"/>
  <c r="E477" i="1" s="1"/>
  <c r="F478" i="1" s="1"/>
  <c r="S478" i="1"/>
  <c r="N421" i="1"/>
  <c r="P421" i="1" s="1"/>
  <c r="B421" i="1" s="1"/>
  <c r="H422" i="1"/>
  <c r="G423" i="1"/>
  <c r="K422" i="1"/>
  <c r="L422" i="1" s="1"/>
  <c r="M422" i="1" s="1"/>
  <c r="J423" i="1"/>
  <c r="Q476" i="1"/>
  <c r="R476" i="1" s="1"/>
  <c r="C477" i="1" s="1"/>
  <c r="A478" i="1"/>
  <c r="O478" i="1" l="1"/>
  <c r="T479" i="1" s="1"/>
  <c r="D478" i="1"/>
  <c r="E478" i="1" s="1"/>
  <c r="F479" i="1" s="1"/>
  <c r="S479" i="1"/>
  <c r="N422" i="1"/>
  <c r="P422" i="1" s="1"/>
  <c r="B422" i="1" s="1"/>
  <c r="G424" i="1"/>
  <c r="H423" i="1"/>
  <c r="K423" i="1"/>
  <c r="L423" i="1" s="1"/>
  <c r="M423" i="1" s="1"/>
  <c r="J424" i="1"/>
  <c r="Q477" i="1"/>
  <c r="R477" i="1" s="1"/>
  <c r="C478" i="1" s="1"/>
  <c r="A479" i="1"/>
  <c r="O479" i="1" l="1"/>
  <c r="T480" i="1" s="1"/>
  <c r="D479" i="1"/>
  <c r="E479" i="1" s="1"/>
  <c r="F480" i="1" s="1"/>
  <c r="S480" i="1"/>
  <c r="N423" i="1"/>
  <c r="P423" i="1" s="1"/>
  <c r="B423" i="1" s="1"/>
  <c r="K424" i="1"/>
  <c r="L424" i="1" s="1"/>
  <c r="M424" i="1" s="1"/>
  <c r="J425" i="1"/>
  <c r="H424" i="1"/>
  <c r="G425" i="1"/>
  <c r="Q478" i="1"/>
  <c r="R478" i="1" s="1"/>
  <c r="C479" i="1" s="1"/>
  <c r="A480" i="1"/>
  <c r="O480" i="1" l="1"/>
  <c r="T481" i="1" s="1"/>
  <c r="D480" i="1"/>
  <c r="E480" i="1" s="1"/>
  <c r="F481" i="1" s="1"/>
  <c r="S481" i="1"/>
  <c r="N424" i="1"/>
  <c r="P424" i="1" s="1"/>
  <c r="B424" i="1" s="1"/>
  <c r="H425" i="1"/>
  <c r="G426" i="1"/>
  <c r="J426" i="1"/>
  <c r="K425" i="1"/>
  <c r="L425" i="1" s="1"/>
  <c r="M425" i="1" s="1"/>
  <c r="A481" i="1"/>
  <c r="Q479" i="1"/>
  <c r="R479" i="1" s="1"/>
  <c r="C480" i="1" s="1"/>
  <c r="O481" i="1" l="1"/>
  <c r="T482" i="1" s="1"/>
  <c r="D481" i="1"/>
  <c r="E481" i="1" s="1"/>
  <c r="F482" i="1" s="1"/>
  <c r="S482" i="1"/>
  <c r="N425" i="1"/>
  <c r="P425" i="1" s="1"/>
  <c r="B425" i="1" s="1"/>
  <c r="K426" i="1"/>
  <c r="L426" i="1" s="1"/>
  <c r="M426" i="1" s="1"/>
  <c r="J427" i="1"/>
  <c r="H426" i="1"/>
  <c r="G427" i="1"/>
  <c r="A482" i="1"/>
  <c r="Q480" i="1"/>
  <c r="R480" i="1" s="1"/>
  <c r="C481" i="1" s="1"/>
  <c r="O482" i="1" l="1"/>
  <c r="T483" i="1" s="1"/>
  <c r="D482" i="1"/>
  <c r="E482" i="1" s="1"/>
  <c r="F483" i="1" s="1"/>
  <c r="S483" i="1"/>
  <c r="N426" i="1"/>
  <c r="P426" i="1" s="1"/>
  <c r="B426" i="1" s="1"/>
  <c r="H427" i="1"/>
  <c r="G428" i="1"/>
  <c r="J428" i="1"/>
  <c r="K427" i="1"/>
  <c r="L427" i="1" s="1"/>
  <c r="M427" i="1" s="1"/>
  <c r="A483" i="1"/>
  <c r="Q481" i="1"/>
  <c r="R481" i="1" s="1"/>
  <c r="C482" i="1" s="1"/>
  <c r="O483" i="1" l="1"/>
  <c r="T484" i="1" s="1"/>
  <c r="D483" i="1"/>
  <c r="E483" i="1" s="1"/>
  <c r="F484" i="1" s="1"/>
  <c r="N427" i="1"/>
  <c r="P427" i="1" s="1"/>
  <c r="B427" i="1" s="1"/>
  <c r="S484" i="1"/>
  <c r="K428" i="1"/>
  <c r="L428" i="1" s="1"/>
  <c r="M428" i="1" s="1"/>
  <c r="J429" i="1"/>
  <c r="H428" i="1"/>
  <c r="G429" i="1"/>
  <c r="A484" i="1"/>
  <c r="Q482" i="1"/>
  <c r="R482" i="1" s="1"/>
  <c r="C483" i="1" s="1"/>
  <c r="O484" i="1" l="1"/>
  <c r="T485" i="1" s="1"/>
  <c r="D484" i="1"/>
  <c r="E484" i="1" s="1"/>
  <c r="F485" i="1" s="1"/>
  <c r="S485" i="1"/>
  <c r="N428" i="1"/>
  <c r="P428" i="1" s="1"/>
  <c r="B428" i="1" s="1"/>
  <c r="H429" i="1"/>
  <c r="G430" i="1"/>
  <c r="K429" i="1"/>
  <c r="L429" i="1" s="1"/>
  <c r="M429" i="1" s="1"/>
  <c r="J430" i="1"/>
  <c r="Q483" i="1"/>
  <c r="R483" i="1" s="1"/>
  <c r="C484" i="1" s="1"/>
  <c r="A485" i="1"/>
  <c r="O485" i="1" l="1"/>
  <c r="T486" i="1" s="1"/>
  <c r="D485" i="1"/>
  <c r="E485" i="1" s="1"/>
  <c r="F486" i="1" s="1"/>
  <c r="S486" i="1"/>
  <c r="N429" i="1"/>
  <c r="P429" i="1" s="1"/>
  <c r="B429" i="1" s="1"/>
  <c r="K430" i="1"/>
  <c r="L430" i="1" s="1"/>
  <c r="M430" i="1" s="1"/>
  <c r="J431" i="1"/>
  <c r="H430" i="1"/>
  <c r="G431" i="1"/>
  <c r="A486" i="1"/>
  <c r="Q484" i="1"/>
  <c r="R484" i="1" s="1"/>
  <c r="C485" i="1" s="1"/>
  <c r="O486" i="1" l="1"/>
  <c r="T487" i="1" s="1"/>
  <c r="D486" i="1"/>
  <c r="E486" i="1" s="1"/>
  <c r="F487" i="1" s="1"/>
  <c r="S487" i="1"/>
  <c r="N430" i="1"/>
  <c r="P430" i="1" s="1"/>
  <c r="B430" i="1" s="1"/>
  <c r="H431" i="1"/>
  <c r="G432" i="1"/>
  <c r="K431" i="1"/>
  <c r="L431" i="1" s="1"/>
  <c r="M431" i="1" s="1"/>
  <c r="J432" i="1"/>
  <c r="Q485" i="1"/>
  <c r="R485" i="1" s="1"/>
  <c r="C486" i="1" s="1"/>
  <c r="A487" i="1"/>
  <c r="O487" i="1" l="1"/>
  <c r="T488" i="1" s="1"/>
  <c r="D487" i="1"/>
  <c r="E487" i="1" s="1"/>
  <c r="F488" i="1" s="1"/>
  <c r="S488" i="1"/>
  <c r="N431" i="1"/>
  <c r="P431" i="1" s="1"/>
  <c r="B431" i="1" s="1"/>
  <c r="H432" i="1"/>
  <c r="G433" i="1"/>
  <c r="J433" i="1"/>
  <c r="K432" i="1"/>
  <c r="L432" i="1" s="1"/>
  <c r="M432" i="1" s="1"/>
  <c r="A488" i="1"/>
  <c r="Q486" i="1"/>
  <c r="R486" i="1" s="1"/>
  <c r="C487" i="1" s="1"/>
  <c r="O488" i="1" l="1"/>
  <c r="T489" i="1" s="1"/>
  <c r="D488" i="1"/>
  <c r="E488" i="1" s="1"/>
  <c r="F489" i="1" s="1"/>
  <c r="N432" i="1"/>
  <c r="P432" i="1" s="1"/>
  <c r="B432" i="1" s="1"/>
  <c r="K433" i="1"/>
  <c r="L433" i="1" s="1"/>
  <c r="M433" i="1" s="1"/>
  <c r="J434" i="1"/>
  <c r="G434" i="1"/>
  <c r="H433" i="1"/>
  <c r="Q487" i="1"/>
  <c r="R487" i="1" s="1"/>
  <c r="C488" i="1" s="1"/>
  <c r="A489" i="1"/>
  <c r="O489" i="1" l="1"/>
  <c r="T490" i="1" s="1"/>
  <c r="D489" i="1"/>
  <c r="E489" i="1" s="1"/>
  <c r="F490" i="1" s="1"/>
  <c r="S489" i="1"/>
  <c r="S490" i="1"/>
  <c r="N433" i="1"/>
  <c r="P433" i="1" s="1"/>
  <c r="B433" i="1" s="1"/>
  <c r="H434" i="1"/>
  <c r="G435" i="1"/>
  <c r="K434" i="1"/>
  <c r="L434" i="1" s="1"/>
  <c r="M434" i="1" s="1"/>
  <c r="J435" i="1"/>
  <c r="Q488" i="1"/>
  <c r="R488" i="1" s="1"/>
  <c r="C489" i="1" s="1"/>
  <c r="A490" i="1"/>
  <c r="O490" i="1" l="1"/>
  <c r="T491" i="1" s="1"/>
  <c r="D490" i="1"/>
  <c r="E490" i="1" s="1"/>
  <c r="F491" i="1" s="1"/>
  <c r="N434" i="1"/>
  <c r="P434" i="1" s="1"/>
  <c r="B434" i="1" s="1"/>
  <c r="S491" i="1"/>
  <c r="K435" i="1"/>
  <c r="L435" i="1" s="1"/>
  <c r="M435" i="1" s="1"/>
  <c r="J436" i="1"/>
  <c r="G436" i="1"/>
  <c r="H435" i="1"/>
  <c r="A491" i="1"/>
  <c r="Q489" i="1"/>
  <c r="R489" i="1" s="1"/>
  <c r="C490" i="1" s="1"/>
  <c r="O491" i="1" l="1"/>
  <c r="T492" i="1" s="1"/>
  <c r="D491" i="1"/>
  <c r="E491" i="1" s="1"/>
  <c r="F492" i="1" s="1"/>
  <c r="S492" i="1"/>
  <c r="N435" i="1"/>
  <c r="P435" i="1" s="1"/>
  <c r="B435" i="1" s="1"/>
  <c r="H436" i="1"/>
  <c r="G437" i="1"/>
  <c r="K436" i="1"/>
  <c r="L436" i="1" s="1"/>
  <c r="M436" i="1" s="1"/>
  <c r="J437" i="1"/>
  <c r="A492" i="1"/>
  <c r="Q490" i="1"/>
  <c r="R490" i="1" s="1"/>
  <c r="C491" i="1" s="1"/>
  <c r="O492" i="1" l="1"/>
  <c r="T493" i="1" s="1"/>
  <c r="D492" i="1"/>
  <c r="E492" i="1" s="1"/>
  <c r="F493" i="1" s="1"/>
  <c r="S493" i="1"/>
  <c r="N436" i="1"/>
  <c r="P436" i="1" s="1"/>
  <c r="B436" i="1" s="1"/>
  <c r="G438" i="1"/>
  <c r="H437" i="1"/>
  <c r="K437" i="1"/>
  <c r="L437" i="1" s="1"/>
  <c r="M437" i="1" s="1"/>
  <c r="J438" i="1"/>
  <c r="A493" i="1"/>
  <c r="Q491" i="1"/>
  <c r="R491" i="1" s="1"/>
  <c r="C492" i="1" s="1"/>
  <c r="O493" i="1" l="1"/>
  <c r="T494" i="1" s="1"/>
  <c r="D493" i="1"/>
  <c r="E493" i="1" s="1"/>
  <c r="F494" i="1" s="1"/>
  <c r="S494" i="1"/>
  <c r="N437" i="1"/>
  <c r="P437" i="1" s="1"/>
  <c r="B437" i="1" s="1"/>
  <c r="K438" i="1"/>
  <c r="L438" i="1" s="1"/>
  <c r="M438" i="1" s="1"/>
  <c r="J439" i="1"/>
  <c r="H438" i="1"/>
  <c r="G439" i="1"/>
  <c r="A494" i="1"/>
  <c r="Q492" i="1"/>
  <c r="R492" i="1" s="1"/>
  <c r="C493" i="1" s="1"/>
  <c r="O494" i="1" l="1"/>
  <c r="T495" i="1" s="1"/>
  <c r="D494" i="1"/>
  <c r="E494" i="1" s="1"/>
  <c r="F495" i="1" s="1"/>
  <c r="S495" i="1"/>
  <c r="N438" i="1"/>
  <c r="P438" i="1" s="1"/>
  <c r="B438" i="1" s="1"/>
  <c r="H439" i="1"/>
  <c r="G440" i="1"/>
  <c r="K439" i="1"/>
  <c r="L439" i="1" s="1"/>
  <c r="M439" i="1" s="1"/>
  <c r="J440" i="1"/>
  <c r="A495" i="1"/>
  <c r="Q493" i="1"/>
  <c r="R493" i="1" s="1"/>
  <c r="C494" i="1" s="1"/>
  <c r="O495" i="1" l="1"/>
  <c r="T496" i="1" s="1"/>
  <c r="D495" i="1"/>
  <c r="E495" i="1" s="1"/>
  <c r="F496" i="1" s="1"/>
  <c r="N439" i="1"/>
  <c r="P439" i="1" s="1"/>
  <c r="B439" i="1" s="1"/>
  <c r="S496" i="1"/>
  <c r="J441" i="1"/>
  <c r="K440" i="1"/>
  <c r="L440" i="1" s="1"/>
  <c r="M440" i="1" s="1"/>
  <c r="G441" i="1"/>
  <c r="H440" i="1"/>
  <c r="A496" i="1"/>
  <c r="Q494" i="1"/>
  <c r="R494" i="1" s="1"/>
  <c r="C495" i="1" s="1"/>
  <c r="O496" i="1" l="1"/>
  <c r="T497" i="1" s="1"/>
  <c r="D496" i="1"/>
  <c r="E496" i="1" s="1"/>
  <c r="F497" i="1" s="1"/>
  <c r="S497" i="1"/>
  <c r="N440" i="1"/>
  <c r="P440" i="1" s="1"/>
  <c r="B440" i="1" s="1"/>
  <c r="H441" i="1"/>
  <c r="G442" i="1"/>
  <c r="K441" i="1"/>
  <c r="L441" i="1" s="1"/>
  <c r="M441" i="1" s="1"/>
  <c r="J442" i="1"/>
  <c r="A497" i="1"/>
  <c r="Q495" i="1"/>
  <c r="R495" i="1" s="1"/>
  <c r="C496" i="1" s="1"/>
  <c r="O497" i="1" l="1"/>
  <c r="T498" i="1" s="1"/>
  <c r="D497" i="1"/>
  <c r="E497" i="1" s="1"/>
  <c r="F498" i="1" s="1"/>
  <c r="S498" i="1"/>
  <c r="N441" i="1"/>
  <c r="P441" i="1" s="1"/>
  <c r="B441" i="1" s="1"/>
  <c r="H442" i="1"/>
  <c r="G443" i="1"/>
  <c r="K442" i="1"/>
  <c r="L442" i="1" s="1"/>
  <c r="M442" i="1" s="1"/>
  <c r="J443" i="1"/>
  <c r="A498" i="1"/>
  <c r="Q496" i="1"/>
  <c r="R496" i="1" s="1"/>
  <c r="C497" i="1" s="1"/>
  <c r="O498" i="1" l="1"/>
  <c r="T499" i="1" s="1"/>
  <c r="D498" i="1"/>
  <c r="E498" i="1" s="1"/>
  <c r="F499" i="1" s="1"/>
  <c r="S499" i="1"/>
  <c r="N442" i="1"/>
  <c r="P442" i="1" s="1"/>
  <c r="B442" i="1" s="1"/>
  <c r="K443" i="1"/>
  <c r="L443" i="1" s="1"/>
  <c r="M443" i="1" s="1"/>
  <c r="J444" i="1"/>
  <c r="H443" i="1"/>
  <c r="G444" i="1"/>
  <c r="Q497" i="1"/>
  <c r="R497" i="1" s="1"/>
  <c r="C498" i="1" s="1"/>
  <c r="A499" i="1"/>
  <c r="O499" i="1" l="1"/>
  <c r="T500" i="1" s="1"/>
  <c r="D499" i="1"/>
  <c r="E499" i="1" s="1"/>
  <c r="F500" i="1" s="1"/>
  <c r="S500" i="1"/>
  <c r="N443" i="1"/>
  <c r="P443" i="1" s="1"/>
  <c r="B443" i="1" s="1"/>
  <c r="H444" i="1"/>
  <c r="G445" i="1"/>
  <c r="K444" i="1"/>
  <c r="L444" i="1" s="1"/>
  <c r="M444" i="1" s="1"/>
  <c r="J445" i="1"/>
  <c r="A500" i="1"/>
  <c r="Q498" i="1"/>
  <c r="R498" i="1" s="1"/>
  <c r="C499" i="1" s="1"/>
  <c r="O500" i="1" l="1"/>
  <c r="T501" i="1" s="1"/>
  <c r="D500" i="1"/>
  <c r="E500" i="1" s="1"/>
  <c r="F501" i="1" s="1"/>
  <c r="N444" i="1"/>
  <c r="P444" i="1" s="1"/>
  <c r="B444" i="1" s="1"/>
  <c r="G446" i="1"/>
  <c r="H445" i="1"/>
  <c r="K445" i="1"/>
  <c r="L445" i="1" s="1"/>
  <c r="M445" i="1" s="1"/>
  <c r="J446" i="1"/>
  <c r="A501" i="1"/>
  <c r="Q499" i="1"/>
  <c r="R499" i="1" s="1"/>
  <c r="C500" i="1" s="1"/>
  <c r="S501" i="1" l="1"/>
  <c r="O501" i="1"/>
  <c r="T502" i="1" s="1"/>
  <c r="D501" i="1"/>
  <c r="E501" i="1" s="1"/>
  <c r="F502" i="1" s="1"/>
  <c r="N445" i="1"/>
  <c r="P445" i="1" s="1"/>
  <c r="B445" i="1" s="1"/>
  <c r="J447" i="1"/>
  <c r="K446" i="1"/>
  <c r="L446" i="1" s="1"/>
  <c r="M446" i="1" s="1"/>
  <c r="G447" i="1"/>
  <c r="H446" i="1"/>
  <c r="A502" i="1"/>
  <c r="Q500" i="1"/>
  <c r="R500" i="1" s="1"/>
  <c r="C501" i="1" s="1"/>
  <c r="O502" i="1" l="1"/>
  <c r="T503" i="1" s="1"/>
  <c r="D502" i="1"/>
  <c r="E502" i="1" s="1"/>
  <c r="F503" i="1" s="1"/>
  <c r="S502" i="1"/>
  <c r="S503" i="1"/>
  <c r="N446" i="1"/>
  <c r="P446" i="1" s="1"/>
  <c r="B446" i="1" s="1"/>
  <c r="H447" i="1"/>
  <c r="G448" i="1"/>
  <c r="K447" i="1"/>
  <c r="L447" i="1" s="1"/>
  <c r="M447" i="1" s="1"/>
  <c r="J448" i="1"/>
  <c r="A503" i="1"/>
  <c r="Q501" i="1"/>
  <c r="R501" i="1" s="1"/>
  <c r="C502" i="1" s="1"/>
  <c r="O503" i="1" l="1"/>
  <c r="T504" i="1" s="1"/>
  <c r="D503" i="1"/>
  <c r="E503" i="1" s="1"/>
  <c r="F504" i="1" s="1"/>
  <c r="S504" i="1"/>
  <c r="N447" i="1"/>
  <c r="P447" i="1" s="1"/>
  <c r="B447" i="1" s="1"/>
  <c r="J449" i="1"/>
  <c r="K448" i="1"/>
  <c r="L448" i="1" s="1"/>
  <c r="M448" i="1" s="1"/>
  <c r="H448" i="1"/>
  <c r="G449" i="1"/>
  <c r="A504" i="1"/>
  <c r="Q502" i="1"/>
  <c r="R502" i="1" s="1"/>
  <c r="C503" i="1" s="1"/>
  <c r="O504" i="1" l="1"/>
  <c r="T505" i="1" s="1"/>
  <c r="D504" i="1"/>
  <c r="E504" i="1" s="1"/>
  <c r="F505" i="1" s="1"/>
  <c r="S505" i="1"/>
  <c r="N448" i="1"/>
  <c r="P448" i="1" s="1"/>
  <c r="B448" i="1" s="1"/>
  <c r="H449" i="1"/>
  <c r="G450" i="1"/>
  <c r="K449" i="1"/>
  <c r="L449" i="1" s="1"/>
  <c r="M449" i="1" s="1"/>
  <c r="J450" i="1"/>
  <c r="A505" i="1"/>
  <c r="Q503" i="1"/>
  <c r="R503" i="1" s="1"/>
  <c r="C504" i="1" s="1"/>
  <c r="O505" i="1" l="1"/>
  <c r="T506" i="1" s="1"/>
  <c r="D505" i="1"/>
  <c r="E505" i="1" s="1"/>
  <c r="F506" i="1" s="1"/>
  <c r="S506" i="1"/>
  <c r="N449" i="1"/>
  <c r="P449" i="1" s="1"/>
  <c r="B449" i="1" s="1"/>
  <c r="K450" i="1"/>
  <c r="L450" i="1" s="1"/>
  <c r="M450" i="1" s="1"/>
  <c r="J451" i="1"/>
  <c r="H450" i="1"/>
  <c r="G451" i="1"/>
  <c r="A506" i="1"/>
  <c r="Q504" i="1"/>
  <c r="R504" i="1" s="1"/>
  <c r="C505" i="1" s="1"/>
  <c r="O506" i="1" l="1"/>
  <c r="T507" i="1" s="1"/>
  <c r="D506" i="1"/>
  <c r="E506" i="1" s="1"/>
  <c r="F507" i="1" s="1"/>
  <c r="S507" i="1"/>
  <c r="N450" i="1"/>
  <c r="P450" i="1" s="1"/>
  <c r="B450" i="1" s="1"/>
  <c r="H451" i="1"/>
  <c r="G452" i="1"/>
  <c r="K451" i="1"/>
  <c r="L451" i="1" s="1"/>
  <c r="M451" i="1" s="1"/>
  <c r="J452" i="1"/>
  <c r="A507" i="1"/>
  <c r="Q505" i="1"/>
  <c r="R505" i="1" s="1"/>
  <c r="C506" i="1" s="1"/>
  <c r="O507" i="1" l="1"/>
  <c r="T508" i="1" s="1"/>
  <c r="D507" i="1"/>
  <c r="E507" i="1" s="1"/>
  <c r="F508" i="1" s="1"/>
  <c r="S508" i="1"/>
  <c r="N451" i="1"/>
  <c r="P451" i="1" s="1"/>
  <c r="B451" i="1" s="1"/>
  <c r="K452" i="1"/>
  <c r="L452" i="1" s="1"/>
  <c r="M452" i="1" s="1"/>
  <c r="J453" i="1"/>
  <c r="H452" i="1"/>
  <c r="G453" i="1"/>
  <c r="A508" i="1"/>
  <c r="Q506" i="1"/>
  <c r="R506" i="1" s="1"/>
  <c r="C507" i="1" s="1"/>
  <c r="O508" i="1" l="1"/>
  <c r="T509" i="1" s="1"/>
  <c r="D508" i="1"/>
  <c r="E508" i="1" s="1"/>
  <c r="F509" i="1" s="1"/>
  <c r="S509" i="1"/>
  <c r="N452" i="1"/>
  <c r="P452" i="1" s="1"/>
  <c r="B452" i="1" s="1"/>
  <c r="H453" i="1"/>
  <c r="G454" i="1"/>
  <c r="J454" i="1"/>
  <c r="K453" i="1"/>
  <c r="L453" i="1" s="1"/>
  <c r="M453" i="1" s="1"/>
  <c r="Q507" i="1"/>
  <c r="R507" i="1" s="1"/>
  <c r="C508" i="1" s="1"/>
  <c r="A509" i="1"/>
  <c r="O509" i="1" l="1"/>
  <c r="T510" i="1" s="1"/>
  <c r="D509" i="1"/>
  <c r="E509" i="1" s="1"/>
  <c r="F510" i="1" s="1"/>
  <c r="S510" i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C509" i="1" s="1"/>
  <c r="A510" i="1"/>
  <c r="O510" i="1" l="1"/>
  <c r="T511" i="1" s="1"/>
  <c r="D510" i="1"/>
  <c r="E510" i="1" s="1"/>
  <c r="F511" i="1" s="1"/>
  <c r="S511" i="1"/>
  <c r="N454" i="1"/>
  <c r="P454" i="1" s="1"/>
  <c r="B454" i="1" s="1"/>
  <c r="H455" i="1"/>
  <c r="G456" i="1"/>
  <c r="J456" i="1"/>
  <c r="K455" i="1"/>
  <c r="L455" i="1" s="1"/>
  <c r="M455" i="1" s="1"/>
  <c r="Q509" i="1"/>
  <c r="R509" i="1" s="1"/>
  <c r="C510" i="1" s="1"/>
  <c r="A511" i="1"/>
  <c r="O511" i="1" l="1"/>
  <c r="T512" i="1" s="1"/>
  <c r="D511" i="1"/>
  <c r="E511" i="1" s="1"/>
  <c r="F512" i="1" s="1"/>
  <c r="S512" i="1"/>
  <c r="N455" i="1"/>
  <c r="P455" i="1" s="1"/>
  <c r="B455" i="1" s="1"/>
  <c r="G457" i="1"/>
  <c r="H456" i="1"/>
  <c r="J457" i="1"/>
  <c r="K456" i="1"/>
  <c r="L456" i="1" s="1"/>
  <c r="M456" i="1" s="1"/>
  <c r="A512" i="1"/>
  <c r="Q510" i="1"/>
  <c r="R510" i="1" s="1"/>
  <c r="C511" i="1" s="1"/>
  <c r="O512" i="1" l="1"/>
  <c r="T513" i="1" s="1"/>
  <c r="D512" i="1"/>
  <c r="E512" i="1" s="1"/>
  <c r="F513" i="1" s="1"/>
  <c r="S513" i="1"/>
  <c r="N456" i="1"/>
  <c r="P456" i="1" s="1"/>
  <c r="B456" i="1" s="1"/>
  <c r="K457" i="1"/>
  <c r="L457" i="1" s="1"/>
  <c r="M457" i="1" s="1"/>
  <c r="J458" i="1"/>
  <c r="H457" i="1"/>
  <c r="G458" i="1"/>
  <c r="Q511" i="1"/>
  <c r="R511" i="1" s="1"/>
  <c r="C512" i="1" s="1"/>
  <c r="A513" i="1"/>
  <c r="O513" i="1" l="1"/>
  <c r="T514" i="1" s="1"/>
  <c r="D513" i="1"/>
  <c r="E513" i="1" s="1"/>
  <c r="F514" i="1" s="1"/>
  <c r="S514" i="1"/>
  <c r="N457" i="1"/>
  <c r="P457" i="1" s="1"/>
  <c r="B457" i="1" s="1"/>
  <c r="H458" i="1"/>
  <c r="G459" i="1"/>
  <c r="K458" i="1"/>
  <c r="L458" i="1" s="1"/>
  <c r="M458" i="1" s="1"/>
  <c r="J459" i="1"/>
  <c r="Q512" i="1"/>
  <c r="R512" i="1" s="1"/>
  <c r="C513" i="1" s="1"/>
  <c r="A514" i="1"/>
  <c r="O514" i="1" l="1"/>
  <c r="T515" i="1" s="1"/>
  <c r="D514" i="1"/>
  <c r="E514" i="1" s="1"/>
  <c r="F515" i="1" s="1"/>
  <c r="S515" i="1"/>
  <c r="N458" i="1"/>
  <c r="P458" i="1" s="1"/>
  <c r="B458" i="1" s="1"/>
  <c r="K459" i="1"/>
  <c r="L459" i="1" s="1"/>
  <c r="M459" i="1" s="1"/>
  <c r="J460" i="1"/>
  <c r="G460" i="1"/>
  <c r="H459" i="1"/>
  <c r="Q513" i="1"/>
  <c r="R513" i="1" s="1"/>
  <c r="C514" i="1" s="1"/>
  <c r="A515" i="1"/>
  <c r="O515" i="1" l="1"/>
  <c r="T516" i="1" s="1"/>
  <c r="D515" i="1"/>
  <c r="E515" i="1" s="1"/>
  <c r="F516" i="1" s="1"/>
  <c r="S516" i="1"/>
  <c r="N459" i="1"/>
  <c r="P459" i="1" s="1"/>
  <c r="B459" i="1" s="1"/>
  <c r="G461" i="1"/>
  <c r="H460" i="1"/>
  <c r="J461" i="1"/>
  <c r="K460" i="1"/>
  <c r="L460" i="1" s="1"/>
  <c r="M460" i="1" s="1"/>
  <c r="A516" i="1"/>
  <c r="Q514" i="1"/>
  <c r="R514" i="1" s="1"/>
  <c r="C515" i="1" s="1"/>
  <c r="O516" i="1" l="1"/>
  <c r="T517" i="1" s="1"/>
  <c r="D516" i="1"/>
  <c r="E516" i="1" s="1"/>
  <c r="F517" i="1" s="1"/>
  <c r="S517" i="1"/>
  <c r="N460" i="1"/>
  <c r="P460" i="1" s="1"/>
  <c r="B460" i="1" s="1"/>
  <c r="K461" i="1"/>
  <c r="L461" i="1" s="1"/>
  <c r="M461" i="1" s="1"/>
  <c r="J462" i="1"/>
  <c r="G462" i="1"/>
  <c r="H461" i="1"/>
  <c r="Q515" i="1"/>
  <c r="R515" i="1" s="1"/>
  <c r="C516" i="1" s="1"/>
  <c r="A517" i="1"/>
  <c r="O517" i="1" l="1"/>
  <c r="T518" i="1" s="1"/>
  <c r="D517" i="1"/>
  <c r="E517" i="1" s="1"/>
  <c r="F518" i="1" s="1"/>
  <c r="S518" i="1"/>
  <c r="N461" i="1"/>
  <c r="P461" i="1" s="1"/>
  <c r="B461" i="1" s="1"/>
  <c r="G463" i="1"/>
  <c r="H462" i="1"/>
  <c r="J463" i="1"/>
  <c r="K462" i="1"/>
  <c r="L462" i="1" s="1"/>
  <c r="M462" i="1" s="1"/>
  <c r="A518" i="1"/>
  <c r="Q516" i="1"/>
  <c r="R516" i="1" s="1"/>
  <c r="C517" i="1" s="1"/>
  <c r="O518" i="1" l="1"/>
  <c r="T519" i="1" s="1"/>
  <c r="D518" i="1"/>
  <c r="E518" i="1" s="1"/>
  <c r="F519" i="1" s="1"/>
  <c r="S519" i="1"/>
  <c r="N462" i="1"/>
  <c r="P462" i="1" s="1"/>
  <c r="B462" i="1" s="1"/>
  <c r="K463" i="1"/>
  <c r="L463" i="1" s="1"/>
  <c r="M463" i="1" s="1"/>
  <c r="J464" i="1"/>
  <c r="H463" i="1"/>
  <c r="G464" i="1"/>
  <c r="A519" i="1"/>
  <c r="Q517" i="1"/>
  <c r="R517" i="1" s="1"/>
  <c r="C518" i="1" s="1"/>
  <c r="O519" i="1" l="1"/>
  <c r="T520" i="1" s="1"/>
  <c r="D519" i="1"/>
  <c r="E519" i="1" s="1"/>
  <c r="F520" i="1" s="1"/>
  <c r="S520" i="1"/>
  <c r="N463" i="1"/>
  <c r="P463" i="1" s="1"/>
  <c r="B463" i="1" s="1"/>
  <c r="H464" i="1"/>
  <c r="G465" i="1"/>
  <c r="K464" i="1"/>
  <c r="L464" i="1" s="1"/>
  <c r="M464" i="1" s="1"/>
  <c r="J465" i="1"/>
  <c r="A520" i="1"/>
  <c r="Q518" i="1"/>
  <c r="R518" i="1" s="1"/>
  <c r="C519" i="1" s="1"/>
  <c r="O520" i="1" l="1"/>
  <c r="T521" i="1" s="1"/>
  <c r="D520" i="1"/>
  <c r="E520" i="1" s="1"/>
  <c r="F521" i="1" s="1"/>
  <c r="N464" i="1"/>
  <c r="P464" i="1" s="1"/>
  <c r="B464" i="1" s="1"/>
  <c r="K465" i="1"/>
  <c r="L465" i="1" s="1"/>
  <c r="M465" i="1" s="1"/>
  <c r="J466" i="1"/>
  <c r="H465" i="1"/>
  <c r="G466" i="1"/>
  <c r="A521" i="1"/>
  <c r="Q519" i="1"/>
  <c r="R519" i="1" s="1"/>
  <c r="C520" i="1" s="1"/>
  <c r="O521" i="1" l="1"/>
  <c r="T522" i="1" s="1"/>
  <c r="D521" i="1"/>
  <c r="E521" i="1" s="1"/>
  <c r="F522" i="1" s="1"/>
  <c r="S521" i="1"/>
  <c r="S522" i="1"/>
  <c r="N465" i="1"/>
  <c r="P465" i="1" s="1"/>
  <c r="B465" i="1" s="1"/>
  <c r="H466" i="1"/>
  <c r="G467" i="1"/>
  <c r="J467" i="1"/>
  <c r="K466" i="1"/>
  <c r="L466" i="1" s="1"/>
  <c r="M466" i="1" s="1"/>
  <c r="Q520" i="1"/>
  <c r="R520" i="1" s="1"/>
  <c r="C521" i="1" s="1"/>
  <c r="A522" i="1"/>
  <c r="O522" i="1" l="1"/>
  <c r="T523" i="1" s="1"/>
  <c r="D522" i="1"/>
  <c r="E522" i="1" s="1"/>
  <c r="F523" i="1" s="1"/>
  <c r="S523" i="1"/>
  <c r="N466" i="1"/>
  <c r="P466" i="1" s="1"/>
  <c r="B466" i="1" s="1"/>
  <c r="J468" i="1"/>
  <c r="K467" i="1"/>
  <c r="L467" i="1" s="1"/>
  <c r="M467" i="1" s="1"/>
  <c r="G468" i="1"/>
  <c r="H467" i="1"/>
  <c r="A523" i="1"/>
  <c r="Q521" i="1"/>
  <c r="R521" i="1" s="1"/>
  <c r="C522" i="1" s="1"/>
  <c r="O523" i="1" l="1"/>
  <c r="T524" i="1" s="1"/>
  <c r="D523" i="1"/>
  <c r="E523" i="1" s="1"/>
  <c r="F524" i="1" s="1"/>
  <c r="S524" i="1"/>
  <c r="N467" i="1"/>
  <c r="P467" i="1" s="1"/>
  <c r="B467" i="1" s="1"/>
  <c r="H468" i="1"/>
  <c r="G469" i="1"/>
  <c r="K468" i="1"/>
  <c r="L468" i="1" s="1"/>
  <c r="M468" i="1" s="1"/>
  <c r="J469" i="1"/>
  <c r="A524" i="1"/>
  <c r="Q522" i="1"/>
  <c r="R522" i="1" s="1"/>
  <c r="C523" i="1" s="1"/>
  <c r="O524" i="1" l="1"/>
  <c r="T525" i="1" s="1"/>
  <c r="D524" i="1"/>
  <c r="E524" i="1" s="1"/>
  <c r="F525" i="1" s="1"/>
  <c r="S525" i="1"/>
  <c r="N468" i="1"/>
  <c r="P468" i="1" s="1"/>
  <c r="B468" i="1" s="1"/>
  <c r="K469" i="1"/>
  <c r="L469" i="1" s="1"/>
  <c r="M469" i="1" s="1"/>
  <c r="J470" i="1"/>
  <c r="H469" i="1"/>
  <c r="G470" i="1"/>
  <c r="A525" i="1"/>
  <c r="Q523" i="1"/>
  <c r="R523" i="1" s="1"/>
  <c r="C524" i="1" s="1"/>
  <c r="O525" i="1" l="1"/>
  <c r="T526" i="1" s="1"/>
  <c r="D525" i="1"/>
  <c r="E525" i="1" s="1"/>
  <c r="F526" i="1" s="1"/>
  <c r="S526" i="1"/>
  <c r="N469" i="1"/>
  <c r="P469" i="1" s="1"/>
  <c r="B469" i="1" s="1"/>
  <c r="H470" i="1"/>
  <c r="G471" i="1"/>
  <c r="K470" i="1"/>
  <c r="L470" i="1" s="1"/>
  <c r="M470" i="1" s="1"/>
  <c r="J471" i="1"/>
  <c r="Q524" i="1"/>
  <c r="R524" i="1" s="1"/>
  <c r="C525" i="1" s="1"/>
  <c r="A526" i="1"/>
  <c r="O526" i="1" l="1"/>
  <c r="T527" i="1" s="1"/>
  <c r="D526" i="1"/>
  <c r="E526" i="1" s="1"/>
  <c r="F527" i="1" s="1"/>
  <c r="S527" i="1"/>
  <c r="N470" i="1"/>
  <c r="P470" i="1" s="1"/>
  <c r="B470" i="1" s="1"/>
  <c r="J472" i="1"/>
  <c r="K471" i="1"/>
  <c r="L471" i="1" s="1"/>
  <c r="M471" i="1" s="1"/>
  <c r="H471" i="1"/>
  <c r="G472" i="1"/>
  <c r="A527" i="1"/>
  <c r="Q525" i="1"/>
  <c r="R525" i="1" s="1"/>
  <c r="C526" i="1" s="1"/>
  <c r="O527" i="1" l="1"/>
  <c r="T528" i="1" s="1"/>
  <c r="D527" i="1"/>
  <c r="E527" i="1" s="1"/>
  <c r="F528" i="1" s="1"/>
  <c r="S528" i="1"/>
  <c r="N471" i="1"/>
  <c r="P471" i="1" s="1"/>
  <c r="B471" i="1" s="1"/>
  <c r="G473" i="1"/>
  <c r="H472" i="1"/>
  <c r="J473" i="1"/>
  <c r="K472" i="1"/>
  <c r="L472" i="1" s="1"/>
  <c r="M472" i="1" s="1"/>
  <c r="Q526" i="1"/>
  <c r="R526" i="1" s="1"/>
  <c r="C527" i="1" s="1"/>
  <c r="A528" i="1"/>
  <c r="O528" i="1" l="1"/>
  <c r="T529" i="1" s="1"/>
  <c r="D528" i="1"/>
  <c r="E528" i="1" s="1"/>
  <c r="F529" i="1" s="1"/>
  <c r="S529" i="1"/>
  <c r="N472" i="1"/>
  <c r="P472" i="1" s="1"/>
  <c r="B472" i="1" s="1"/>
  <c r="K473" i="1"/>
  <c r="L473" i="1" s="1"/>
  <c r="M473" i="1" s="1"/>
  <c r="J474" i="1"/>
  <c r="H473" i="1"/>
  <c r="G474" i="1"/>
  <c r="Q527" i="1"/>
  <c r="R527" i="1" s="1"/>
  <c r="C528" i="1" s="1"/>
  <c r="A529" i="1"/>
  <c r="O529" i="1" l="1"/>
  <c r="T530" i="1" s="1"/>
  <c r="D529" i="1"/>
  <c r="E529" i="1" s="1"/>
  <c r="F530" i="1" s="1"/>
  <c r="S530" i="1"/>
  <c r="N473" i="1"/>
  <c r="P473" i="1" s="1"/>
  <c r="B473" i="1" s="1"/>
  <c r="G475" i="1"/>
  <c r="H474" i="1"/>
  <c r="K474" i="1"/>
  <c r="L474" i="1" s="1"/>
  <c r="M474" i="1" s="1"/>
  <c r="J475" i="1"/>
  <c r="Q528" i="1"/>
  <c r="R528" i="1" s="1"/>
  <c r="C529" i="1" s="1"/>
  <c r="A530" i="1"/>
  <c r="O530" i="1" l="1"/>
  <c r="T531" i="1" s="1"/>
  <c r="D530" i="1"/>
  <c r="E530" i="1" s="1"/>
  <c r="F531" i="1" s="1"/>
  <c r="S531" i="1"/>
  <c r="N474" i="1"/>
  <c r="P474" i="1" s="1"/>
  <c r="B474" i="1" s="1"/>
  <c r="K475" i="1"/>
  <c r="L475" i="1" s="1"/>
  <c r="M475" i="1" s="1"/>
  <c r="J476" i="1"/>
  <c r="H475" i="1"/>
  <c r="G476" i="1"/>
  <c r="A531" i="1"/>
  <c r="Q529" i="1"/>
  <c r="R529" i="1" s="1"/>
  <c r="C530" i="1" s="1"/>
  <c r="O531" i="1" l="1"/>
  <c r="T532" i="1" s="1"/>
  <c r="D531" i="1"/>
  <c r="E531" i="1" s="1"/>
  <c r="F532" i="1" s="1"/>
  <c r="S532" i="1"/>
  <c r="N475" i="1"/>
  <c r="P475" i="1" s="1"/>
  <c r="B475" i="1" s="1"/>
  <c r="H476" i="1"/>
  <c r="G477" i="1"/>
  <c r="K476" i="1"/>
  <c r="L476" i="1" s="1"/>
  <c r="M476" i="1" s="1"/>
  <c r="J477" i="1"/>
  <c r="A532" i="1"/>
  <c r="Q530" i="1"/>
  <c r="R530" i="1" s="1"/>
  <c r="C531" i="1" s="1"/>
  <c r="O532" i="1" l="1"/>
  <c r="T533" i="1" s="1"/>
  <c r="D532" i="1"/>
  <c r="E532" i="1" s="1"/>
  <c r="F533" i="1" s="1"/>
  <c r="S533" i="1"/>
  <c r="N476" i="1"/>
  <c r="P476" i="1" s="1"/>
  <c r="B476" i="1" s="1"/>
  <c r="K477" i="1"/>
  <c r="L477" i="1" s="1"/>
  <c r="M477" i="1" s="1"/>
  <c r="J478" i="1"/>
  <c r="H477" i="1"/>
  <c r="G478" i="1"/>
  <c r="Q531" i="1"/>
  <c r="R531" i="1" s="1"/>
  <c r="C532" i="1" s="1"/>
  <c r="A533" i="1"/>
  <c r="O533" i="1" l="1"/>
  <c r="T534" i="1" s="1"/>
  <c r="D533" i="1"/>
  <c r="E533" i="1" s="1"/>
  <c r="F534" i="1" s="1"/>
  <c r="S534" i="1"/>
  <c r="N477" i="1"/>
  <c r="P477" i="1" s="1"/>
  <c r="B477" i="1" s="1"/>
  <c r="H478" i="1"/>
  <c r="G479" i="1"/>
  <c r="K478" i="1"/>
  <c r="L478" i="1" s="1"/>
  <c r="M478" i="1" s="1"/>
  <c r="J479" i="1"/>
  <c r="A534" i="1"/>
  <c r="Q532" i="1"/>
  <c r="R532" i="1" s="1"/>
  <c r="C533" i="1" s="1"/>
  <c r="O534" i="1" l="1"/>
  <c r="T535" i="1" s="1"/>
  <c r="D534" i="1"/>
  <c r="E534" i="1" s="1"/>
  <c r="F535" i="1" s="1"/>
  <c r="N478" i="1"/>
  <c r="P478" i="1" s="1"/>
  <c r="B478" i="1" s="1"/>
  <c r="S535" i="1"/>
  <c r="J480" i="1"/>
  <c r="K479" i="1"/>
  <c r="L479" i="1" s="1"/>
  <c r="M479" i="1" s="1"/>
  <c r="H479" i="1"/>
  <c r="G480" i="1"/>
  <c r="A535" i="1"/>
  <c r="Q533" i="1"/>
  <c r="R533" i="1" s="1"/>
  <c r="C534" i="1" s="1"/>
  <c r="O535" i="1" l="1"/>
  <c r="T536" i="1" s="1"/>
  <c r="D535" i="1"/>
  <c r="E535" i="1" s="1"/>
  <c r="F536" i="1" s="1"/>
  <c r="S536" i="1"/>
  <c r="N479" i="1"/>
  <c r="P479" i="1" s="1"/>
  <c r="B479" i="1" s="1"/>
  <c r="H480" i="1"/>
  <c r="G481" i="1"/>
  <c r="K480" i="1"/>
  <c r="L480" i="1" s="1"/>
  <c r="M480" i="1" s="1"/>
  <c r="J481" i="1"/>
  <c r="Q534" i="1"/>
  <c r="R534" i="1" s="1"/>
  <c r="C535" i="1" s="1"/>
  <c r="A536" i="1"/>
  <c r="O536" i="1" l="1"/>
  <c r="T537" i="1" s="1"/>
  <c r="D536" i="1"/>
  <c r="E536" i="1" s="1"/>
  <c r="F537" i="1" s="1"/>
  <c r="N480" i="1"/>
  <c r="P480" i="1" s="1"/>
  <c r="B480" i="1" s="1"/>
  <c r="K481" i="1"/>
  <c r="L481" i="1" s="1"/>
  <c r="M481" i="1" s="1"/>
  <c r="J482" i="1"/>
  <c r="G482" i="1"/>
  <c r="H481" i="1"/>
  <c r="Q535" i="1"/>
  <c r="R535" i="1" s="1"/>
  <c r="C536" i="1" s="1"/>
  <c r="A537" i="1"/>
  <c r="S537" i="1" l="1"/>
  <c r="O537" i="1"/>
  <c r="T538" i="1" s="1"/>
  <c r="D537" i="1"/>
  <c r="E537" i="1" s="1"/>
  <c r="F538" i="1" s="1"/>
  <c r="S538" i="1"/>
  <c r="N481" i="1"/>
  <c r="P481" i="1" s="1"/>
  <c r="B481" i="1" s="1"/>
  <c r="G483" i="1"/>
  <c r="H482" i="1"/>
  <c r="K482" i="1"/>
  <c r="L482" i="1" s="1"/>
  <c r="M482" i="1" s="1"/>
  <c r="J483" i="1"/>
  <c r="A538" i="1"/>
  <c r="Q536" i="1"/>
  <c r="R536" i="1" s="1"/>
  <c r="C537" i="1" s="1"/>
  <c r="O538" i="1" l="1"/>
  <c r="T539" i="1" s="1"/>
  <c r="D538" i="1"/>
  <c r="E538" i="1" s="1"/>
  <c r="F539" i="1" s="1"/>
  <c r="S539" i="1"/>
  <c r="N482" i="1"/>
  <c r="P482" i="1" s="1"/>
  <c r="B482" i="1" s="1"/>
  <c r="K483" i="1"/>
  <c r="L483" i="1" s="1"/>
  <c r="M483" i="1" s="1"/>
  <c r="J484" i="1"/>
  <c r="H483" i="1"/>
  <c r="G484" i="1"/>
  <c r="A539" i="1"/>
  <c r="Q537" i="1"/>
  <c r="R537" i="1" s="1"/>
  <c r="C538" i="1" s="1"/>
  <c r="O539" i="1" l="1"/>
  <c r="T540" i="1" s="1"/>
  <c r="D539" i="1"/>
  <c r="E539" i="1" s="1"/>
  <c r="F540" i="1" s="1"/>
  <c r="S540" i="1"/>
  <c r="N483" i="1"/>
  <c r="P483" i="1" s="1"/>
  <c r="B483" i="1" s="1"/>
  <c r="H484" i="1"/>
  <c r="G485" i="1"/>
  <c r="K484" i="1"/>
  <c r="L484" i="1" s="1"/>
  <c r="M484" i="1" s="1"/>
  <c r="J485" i="1"/>
  <c r="Q538" i="1"/>
  <c r="R538" i="1" s="1"/>
  <c r="C539" i="1" s="1"/>
  <c r="A540" i="1"/>
  <c r="O540" i="1" l="1"/>
  <c r="T541" i="1" s="1"/>
  <c r="D540" i="1"/>
  <c r="E540" i="1" s="1"/>
  <c r="F541" i="1" s="1"/>
  <c r="S541" i="1"/>
  <c r="N484" i="1"/>
  <c r="P484" i="1" s="1"/>
  <c r="B484" i="1" s="1"/>
  <c r="K485" i="1"/>
  <c r="L485" i="1" s="1"/>
  <c r="M485" i="1" s="1"/>
  <c r="J486" i="1"/>
  <c r="H485" i="1"/>
  <c r="G486" i="1"/>
  <c r="Q539" i="1"/>
  <c r="R539" i="1" s="1"/>
  <c r="C540" i="1" s="1"/>
  <c r="A541" i="1"/>
  <c r="O541" i="1" l="1"/>
  <c r="T542" i="1" s="1"/>
  <c r="D541" i="1"/>
  <c r="E541" i="1" s="1"/>
  <c r="F542" i="1" s="1"/>
  <c r="S542" i="1"/>
  <c r="N485" i="1"/>
  <c r="P485" i="1" s="1"/>
  <c r="B485" i="1" s="1"/>
  <c r="G487" i="1"/>
  <c r="H486" i="1"/>
  <c r="K486" i="1"/>
  <c r="L486" i="1" s="1"/>
  <c r="M486" i="1" s="1"/>
  <c r="J487" i="1"/>
  <c r="A542" i="1"/>
  <c r="Q540" i="1"/>
  <c r="R540" i="1" s="1"/>
  <c r="C541" i="1" s="1"/>
  <c r="O542" i="1" l="1"/>
  <c r="T543" i="1" s="1"/>
  <c r="D542" i="1"/>
  <c r="E542" i="1" s="1"/>
  <c r="F543" i="1" s="1"/>
  <c r="S543" i="1"/>
  <c r="N486" i="1"/>
  <c r="P486" i="1" s="1"/>
  <c r="B486" i="1" s="1"/>
  <c r="K487" i="1"/>
  <c r="L487" i="1" s="1"/>
  <c r="M487" i="1" s="1"/>
  <c r="J488" i="1"/>
  <c r="H487" i="1"/>
  <c r="G488" i="1"/>
  <c r="A543" i="1"/>
  <c r="Q541" i="1"/>
  <c r="R541" i="1" s="1"/>
  <c r="C542" i="1" s="1"/>
  <c r="O543" i="1" l="1"/>
  <c r="T544" i="1" s="1"/>
  <c r="D543" i="1"/>
  <c r="E543" i="1" s="1"/>
  <c r="F544" i="1" s="1"/>
  <c r="S544" i="1"/>
  <c r="N487" i="1"/>
  <c r="P487" i="1" s="1"/>
  <c r="B487" i="1" s="1"/>
  <c r="H488" i="1"/>
  <c r="G489" i="1"/>
  <c r="K488" i="1"/>
  <c r="L488" i="1" s="1"/>
  <c r="M488" i="1" s="1"/>
  <c r="J489" i="1"/>
  <c r="A544" i="1"/>
  <c r="Q542" i="1"/>
  <c r="R542" i="1" s="1"/>
  <c r="C543" i="1" s="1"/>
  <c r="O544" i="1" l="1"/>
  <c r="T545" i="1" s="1"/>
  <c r="D544" i="1"/>
  <c r="E544" i="1" s="1"/>
  <c r="F545" i="1" s="1"/>
  <c r="N488" i="1"/>
  <c r="P488" i="1" s="1"/>
  <c r="B488" i="1" s="1"/>
  <c r="S545" i="1"/>
  <c r="J490" i="1"/>
  <c r="K489" i="1"/>
  <c r="L489" i="1" s="1"/>
  <c r="M489" i="1" s="1"/>
  <c r="H489" i="1"/>
  <c r="G490" i="1"/>
  <c r="A545" i="1"/>
  <c r="Q543" i="1"/>
  <c r="R543" i="1" s="1"/>
  <c r="C544" i="1" s="1"/>
  <c r="O545" i="1" l="1"/>
  <c r="T546" i="1" s="1"/>
  <c r="D545" i="1"/>
  <c r="E545" i="1" s="1"/>
  <c r="F546" i="1" s="1"/>
  <c r="S546" i="1"/>
  <c r="N489" i="1"/>
  <c r="P489" i="1" s="1"/>
  <c r="B489" i="1" s="1"/>
  <c r="H490" i="1"/>
  <c r="G491" i="1"/>
  <c r="K490" i="1"/>
  <c r="L490" i="1" s="1"/>
  <c r="M490" i="1" s="1"/>
  <c r="J491" i="1"/>
  <c r="A546" i="1"/>
  <c r="Q544" i="1"/>
  <c r="R544" i="1" s="1"/>
  <c r="C545" i="1" s="1"/>
  <c r="O546" i="1" l="1"/>
  <c r="T547" i="1" s="1"/>
  <c r="D546" i="1"/>
  <c r="E546" i="1" s="1"/>
  <c r="F547" i="1" s="1"/>
  <c r="S547" i="1"/>
  <c r="N490" i="1"/>
  <c r="P490" i="1" s="1"/>
  <c r="B490" i="1" s="1"/>
  <c r="K491" i="1"/>
  <c r="L491" i="1" s="1"/>
  <c r="M491" i="1" s="1"/>
  <c r="J492" i="1"/>
  <c r="H491" i="1"/>
  <c r="G492" i="1"/>
  <c r="A547" i="1"/>
  <c r="Q545" i="1"/>
  <c r="R545" i="1" s="1"/>
  <c r="C546" i="1" s="1"/>
  <c r="O547" i="1" l="1"/>
  <c r="T548" i="1" s="1"/>
  <c r="D547" i="1"/>
  <c r="E547" i="1" s="1"/>
  <c r="F548" i="1" s="1"/>
  <c r="S548" i="1"/>
  <c r="N491" i="1"/>
  <c r="P491" i="1" s="1"/>
  <c r="B491" i="1" s="1"/>
  <c r="G493" i="1"/>
  <c r="H492" i="1"/>
  <c r="K492" i="1"/>
  <c r="L492" i="1" s="1"/>
  <c r="M492" i="1" s="1"/>
  <c r="J493" i="1"/>
  <c r="A548" i="1"/>
  <c r="Q546" i="1"/>
  <c r="R546" i="1" s="1"/>
  <c r="C547" i="1" s="1"/>
  <c r="O548" i="1" l="1"/>
  <c r="T549" i="1" s="1"/>
  <c r="D548" i="1"/>
  <c r="E548" i="1" s="1"/>
  <c r="F549" i="1" s="1"/>
  <c r="S549" i="1"/>
  <c r="N492" i="1"/>
  <c r="P492" i="1" s="1"/>
  <c r="B492" i="1" s="1"/>
  <c r="K493" i="1"/>
  <c r="L493" i="1" s="1"/>
  <c r="M493" i="1" s="1"/>
  <c r="J494" i="1"/>
  <c r="G494" i="1"/>
  <c r="H493" i="1"/>
  <c r="A549" i="1"/>
  <c r="Q547" i="1"/>
  <c r="R547" i="1" s="1"/>
  <c r="C548" i="1" s="1"/>
  <c r="O549" i="1" l="1"/>
  <c r="T550" i="1" s="1"/>
  <c r="D549" i="1"/>
  <c r="E549" i="1" s="1"/>
  <c r="F550" i="1" s="1"/>
  <c r="S550" i="1"/>
  <c r="N493" i="1"/>
  <c r="P493" i="1" s="1"/>
  <c r="B493" i="1" s="1"/>
  <c r="H494" i="1"/>
  <c r="G495" i="1"/>
  <c r="K494" i="1"/>
  <c r="L494" i="1" s="1"/>
  <c r="M494" i="1" s="1"/>
  <c r="J495" i="1"/>
  <c r="A550" i="1"/>
  <c r="Q548" i="1"/>
  <c r="R548" i="1" s="1"/>
  <c r="C549" i="1" s="1"/>
  <c r="O550" i="1" l="1"/>
  <c r="T551" i="1" s="1"/>
  <c r="D550" i="1"/>
  <c r="E550" i="1" s="1"/>
  <c r="F551" i="1" s="1"/>
  <c r="S551" i="1"/>
  <c r="N494" i="1"/>
  <c r="P494" i="1" s="1"/>
  <c r="B494" i="1" s="1"/>
  <c r="H495" i="1"/>
  <c r="G496" i="1"/>
  <c r="J496" i="1"/>
  <c r="K495" i="1"/>
  <c r="L495" i="1" s="1"/>
  <c r="M495" i="1" s="1"/>
  <c r="Q549" i="1"/>
  <c r="R549" i="1" s="1"/>
  <c r="C550" i="1" s="1"/>
  <c r="A551" i="1"/>
  <c r="O551" i="1" l="1"/>
  <c r="T552" i="1" s="1"/>
  <c r="D551" i="1"/>
  <c r="E551" i="1" s="1"/>
  <c r="F552" i="1" s="1"/>
  <c r="S552" i="1"/>
  <c r="N495" i="1"/>
  <c r="P495" i="1" s="1"/>
  <c r="B495" i="1" s="1"/>
  <c r="K496" i="1"/>
  <c r="L496" i="1" s="1"/>
  <c r="M496" i="1" s="1"/>
  <c r="J497" i="1"/>
  <c r="H496" i="1"/>
  <c r="G497" i="1"/>
  <c r="A552" i="1"/>
  <c r="Q550" i="1"/>
  <c r="R550" i="1" s="1"/>
  <c r="C551" i="1" s="1"/>
  <c r="O552" i="1" l="1"/>
  <c r="T553" i="1" s="1"/>
  <c r="D552" i="1"/>
  <c r="E552" i="1" s="1"/>
  <c r="F553" i="1" s="1"/>
  <c r="S553" i="1"/>
  <c r="N496" i="1"/>
  <c r="P496" i="1" s="1"/>
  <c r="B496" i="1" s="1"/>
  <c r="G498" i="1"/>
  <c r="H497" i="1"/>
  <c r="J498" i="1"/>
  <c r="K497" i="1"/>
  <c r="L497" i="1" s="1"/>
  <c r="M497" i="1" s="1"/>
  <c r="Q551" i="1"/>
  <c r="R551" i="1" s="1"/>
  <c r="C552" i="1" s="1"/>
  <c r="A553" i="1"/>
  <c r="O553" i="1" l="1"/>
  <c r="T554" i="1" s="1"/>
  <c r="D553" i="1"/>
  <c r="E553" i="1" s="1"/>
  <c r="F554" i="1" s="1"/>
  <c r="S554" i="1"/>
  <c r="N497" i="1"/>
  <c r="P497" i="1" s="1"/>
  <c r="B497" i="1" s="1"/>
  <c r="K498" i="1"/>
  <c r="L498" i="1" s="1"/>
  <c r="M498" i="1" s="1"/>
  <c r="J499" i="1"/>
  <c r="H498" i="1"/>
  <c r="G499" i="1"/>
  <c r="A554" i="1"/>
  <c r="Q552" i="1"/>
  <c r="R552" i="1" s="1"/>
  <c r="C553" i="1" s="1"/>
  <c r="O554" i="1" l="1"/>
  <c r="T555" i="1" s="1"/>
  <c r="D554" i="1"/>
  <c r="E554" i="1" s="1"/>
  <c r="F555" i="1" s="1"/>
  <c r="S555" i="1"/>
  <c r="N498" i="1"/>
  <c r="P498" i="1" s="1"/>
  <c r="B498" i="1" s="1"/>
  <c r="H499" i="1"/>
  <c r="G500" i="1"/>
  <c r="K499" i="1"/>
  <c r="L499" i="1" s="1"/>
  <c r="M499" i="1" s="1"/>
  <c r="J500" i="1"/>
  <c r="Q553" i="1"/>
  <c r="R553" i="1" s="1"/>
  <c r="C554" i="1" s="1"/>
  <c r="A555" i="1"/>
  <c r="O555" i="1" l="1"/>
  <c r="T556" i="1" s="1"/>
  <c r="D555" i="1"/>
  <c r="E555" i="1" s="1"/>
  <c r="F556" i="1" s="1"/>
  <c r="S556" i="1"/>
  <c r="N499" i="1"/>
  <c r="P499" i="1" s="1"/>
  <c r="B499" i="1" s="1"/>
  <c r="K500" i="1"/>
  <c r="L500" i="1" s="1"/>
  <c r="M500" i="1" s="1"/>
  <c r="J501" i="1"/>
  <c r="H500" i="1"/>
  <c r="G501" i="1"/>
  <c r="A556" i="1"/>
  <c r="Q554" i="1"/>
  <c r="R554" i="1" s="1"/>
  <c r="C555" i="1" s="1"/>
  <c r="O556" i="1" l="1"/>
  <c r="T557" i="1" s="1"/>
  <c r="D556" i="1"/>
  <c r="E556" i="1" s="1"/>
  <c r="F557" i="1" s="1"/>
  <c r="S557" i="1"/>
  <c r="N500" i="1"/>
  <c r="P500" i="1" s="1"/>
  <c r="B500" i="1" s="1"/>
  <c r="G502" i="1"/>
  <c r="H501" i="1"/>
  <c r="K501" i="1"/>
  <c r="L501" i="1" s="1"/>
  <c r="M501" i="1" s="1"/>
  <c r="J502" i="1"/>
  <c r="Q555" i="1"/>
  <c r="R555" i="1" s="1"/>
  <c r="C556" i="1" s="1"/>
  <c r="A557" i="1"/>
  <c r="O557" i="1" l="1"/>
  <c r="T558" i="1" s="1"/>
  <c r="D557" i="1"/>
  <c r="E557" i="1" s="1"/>
  <c r="F558" i="1" s="1"/>
  <c r="S558" i="1"/>
  <c r="N501" i="1"/>
  <c r="P501" i="1" s="1"/>
  <c r="B501" i="1" s="1"/>
  <c r="K502" i="1"/>
  <c r="L502" i="1" s="1"/>
  <c r="M502" i="1" s="1"/>
  <c r="J503" i="1"/>
  <c r="G503" i="1"/>
  <c r="H502" i="1"/>
  <c r="A558" i="1"/>
  <c r="Q556" i="1"/>
  <c r="R556" i="1" s="1"/>
  <c r="C557" i="1" s="1"/>
  <c r="O558" i="1" l="1"/>
  <c r="T559" i="1" s="1"/>
  <c r="D558" i="1"/>
  <c r="E558" i="1" s="1"/>
  <c r="F559" i="1" s="1"/>
  <c r="S559" i="1"/>
  <c r="N502" i="1"/>
  <c r="P502" i="1" s="1"/>
  <c r="B502" i="1" s="1"/>
  <c r="H503" i="1"/>
  <c r="G504" i="1"/>
  <c r="K503" i="1"/>
  <c r="L503" i="1" s="1"/>
  <c r="M503" i="1" s="1"/>
  <c r="J504" i="1"/>
  <c r="Q557" i="1"/>
  <c r="R557" i="1" s="1"/>
  <c r="C558" i="1" s="1"/>
  <c r="A559" i="1"/>
  <c r="O559" i="1" l="1"/>
  <c r="T560" i="1" s="1"/>
  <c r="D559" i="1"/>
  <c r="E559" i="1" s="1"/>
  <c r="F560" i="1" s="1"/>
  <c r="N503" i="1"/>
  <c r="P503" i="1" s="1"/>
  <c r="B503" i="1" s="1"/>
  <c r="S560" i="1"/>
  <c r="K504" i="1"/>
  <c r="L504" i="1" s="1"/>
  <c r="M504" i="1" s="1"/>
  <c r="J505" i="1"/>
  <c r="G505" i="1"/>
  <c r="H504" i="1"/>
  <c r="Q558" i="1"/>
  <c r="R558" i="1" s="1"/>
  <c r="C559" i="1" s="1"/>
  <c r="A560" i="1"/>
  <c r="O560" i="1" l="1"/>
  <c r="T561" i="1" s="1"/>
  <c r="D560" i="1"/>
  <c r="E560" i="1" s="1"/>
  <c r="F561" i="1" s="1"/>
  <c r="N504" i="1"/>
  <c r="P504" i="1" s="1"/>
  <c r="B504" i="1" s="1"/>
  <c r="H505" i="1"/>
  <c r="G506" i="1"/>
  <c r="J506" i="1"/>
  <c r="K505" i="1"/>
  <c r="L505" i="1" s="1"/>
  <c r="M505" i="1" s="1"/>
  <c r="A561" i="1"/>
  <c r="Q559" i="1"/>
  <c r="R559" i="1" s="1"/>
  <c r="C560" i="1" s="1"/>
  <c r="S561" i="1" l="1"/>
  <c r="O561" i="1"/>
  <c r="T562" i="1" s="1"/>
  <c r="D561" i="1"/>
  <c r="E561" i="1" s="1"/>
  <c r="F562" i="1" s="1"/>
  <c r="S562" i="1"/>
  <c r="N505" i="1"/>
  <c r="P505" i="1" s="1"/>
  <c r="B505" i="1" s="1"/>
  <c r="K506" i="1"/>
  <c r="L506" i="1" s="1"/>
  <c r="M506" i="1" s="1"/>
  <c r="J507" i="1"/>
  <c r="G507" i="1"/>
  <c r="H506" i="1"/>
  <c r="A562" i="1"/>
  <c r="Q560" i="1"/>
  <c r="R560" i="1" s="1"/>
  <c r="C561" i="1" s="1"/>
  <c r="O562" i="1" l="1"/>
  <c r="T563" i="1" s="1"/>
  <c r="D562" i="1"/>
  <c r="E562" i="1" s="1"/>
  <c r="F563" i="1" s="1"/>
  <c r="S563" i="1"/>
  <c r="N506" i="1"/>
  <c r="P506" i="1" s="1"/>
  <c r="B506" i="1" s="1"/>
  <c r="H507" i="1"/>
  <c r="G508" i="1"/>
  <c r="K507" i="1"/>
  <c r="L507" i="1" s="1"/>
  <c r="M507" i="1" s="1"/>
  <c r="J508" i="1"/>
  <c r="A563" i="1"/>
  <c r="Q561" i="1"/>
  <c r="R561" i="1" s="1"/>
  <c r="C562" i="1" s="1"/>
  <c r="O563" i="1" l="1"/>
  <c r="T564" i="1" s="1"/>
  <c r="D563" i="1"/>
  <c r="E563" i="1" s="1"/>
  <c r="F564" i="1" s="1"/>
  <c r="S564" i="1"/>
  <c r="N507" i="1"/>
  <c r="P507" i="1" s="1"/>
  <c r="B507" i="1" s="1"/>
  <c r="J509" i="1"/>
  <c r="K508" i="1"/>
  <c r="L508" i="1" s="1"/>
  <c r="M508" i="1" s="1"/>
  <c r="H508" i="1"/>
  <c r="G509" i="1"/>
  <c r="A564" i="1"/>
  <c r="Q562" i="1"/>
  <c r="R562" i="1" s="1"/>
  <c r="C563" i="1" s="1"/>
  <c r="O564" i="1" l="1"/>
  <c r="T565" i="1" s="1"/>
  <c r="D564" i="1"/>
  <c r="E564" i="1" s="1"/>
  <c r="F565" i="1" s="1"/>
  <c r="S565" i="1"/>
  <c r="N508" i="1"/>
  <c r="P508" i="1" s="1"/>
  <c r="B508" i="1" s="1"/>
  <c r="H509" i="1"/>
  <c r="G510" i="1"/>
  <c r="K509" i="1"/>
  <c r="L509" i="1" s="1"/>
  <c r="M509" i="1" s="1"/>
  <c r="J510" i="1"/>
  <c r="A565" i="1"/>
  <c r="Q563" i="1"/>
  <c r="R563" i="1" s="1"/>
  <c r="C564" i="1" s="1"/>
  <c r="O565" i="1" l="1"/>
  <c r="T566" i="1" s="1"/>
  <c r="D565" i="1"/>
  <c r="E565" i="1" s="1"/>
  <c r="F566" i="1" s="1"/>
  <c r="N509" i="1"/>
  <c r="P509" i="1" s="1"/>
  <c r="B509" i="1" s="1"/>
  <c r="S566" i="1"/>
  <c r="K510" i="1"/>
  <c r="L510" i="1" s="1"/>
  <c r="M510" i="1" s="1"/>
  <c r="J511" i="1"/>
  <c r="G511" i="1"/>
  <c r="H510" i="1"/>
  <c r="A566" i="1"/>
  <c r="Q564" i="1"/>
  <c r="R564" i="1" s="1"/>
  <c r="C565" i="1" s="1"/>
  <c r="O566" i="1" l="1"/>
  <c r="T567" i="1" s="1"/>
  <c r="D566" i="1"/>
  <c r="E566" i="1" s="1"/>
  <c r="F567" i="1" s="1"/>
  <c r="S567" i="1"/>
  <c r="N510" i="1"/>
  <c r="P510" i="1" s="1"/>
  <c r="B510" i="1" s="1"/>
  <c r="H511" i="1"/>
  <c r="G512" i="1"/>
  <c r="K511" i="1"/>
  <c r="L511" i="1" s="1"/>
  <c r="M511" i="1" s="1"/>
  <c r="J512" i="1"/>
  <c r="A567" i="1"/>
  <c r="Q565" i="1"/>
  <c r="R565" i="1" s="1"/>
  <c r="C566" i="1" s="1"/>
  <c r="O567" i="1" l="1"/>
  <c r="T568" i="1" s="1"/>
  <c r="D567" i="1"/>
  <c r="E567" i="1" s="1"/>
  <c r="F568" i="1" s="1"/>
  <c r="S568" i="1"/>
  <c r="N511" i="1"/>
  <c r="P511" i="1" s="1"/>
  <c r="B511" i="1" s="1"/>
  <c r="K512" i="1"/>
  <c r="L512" i="1" s="1"/>
  <c r="M512" i="1" s="1"/>
  <c r="J513" i="1"/>
  <c r="H512" i="1"/>
  <c r="G513" i="1"/>
  <c r="A568" i="1"/>
  <c r="Q566" i="1"/>
  <c r="R566" i="1" s="1"/>
  <c r="C567" i="1" s="1"/>
  <c r="O568" i="1" l="1"/>
  <c r="T569" i="1" s="1"/>
  <c r="D568" i="1"/>
  <c r="E568" i="1" s="1"/>
  <c r="F569" i="1" s="1"/>
  <c r="S569" i="1"/>
  <c r="N512" i="1"/>
  <c r="P512" i="1" s="1"/>
  <c r="B512" i="1" s="1"/>
  <c r="G514" i="1"/>
  <c r="H513" i="1"/>
  <c r="K513" i="1"/>
  <c r="L513" i="1" s="1"/>
  <c r="M513" i="1" s="1"/>
  <c r="J514" i="1"/>
  <c r="A569" i="1"/>
  <c r="Q567" i="1"/>
  <c r="R567" i="1" s="1"/>
  <c r="C568" i="1" s="1"/>
  <c r="O569" i="1" l="1"/>
  <c r="T570" i="1" s="1"/>
  <c r="D569" i="1"/>
  <c r="E569" i="1" s="1"/>
  <c r="F570" i="1" s="1"/>
  <c r="S570" i="1"/>
  <c r="N513" i="1"/>
  <c r="P513" i="1" s="1"/>
  <c r="B513" i="1" s="1"/>
  <c r="K514" i="1"/>
  <c r="L514" i="1" s="1"/>
  <c r="M514" i="1" s="1"/>
  <c r="J515" i="1"/>
  <c r="H514" i="1"/>
  <c r="G515" i="1"/>
  <c r="A570" i="1"/>
  <c r="Q568" i="1"/>
  <c r="R568" i="1" s="1"/>
  <c r="C569" i="1" s="1"/>
  <c r="O570" i="1" l="1"/>
  <c r="T571" i="1" s="1"/>
  <c r="D570" i="1"/>
  <c r="E570" i="1" s="1"/>
  <c r="F571" i="1" s="1"/>
  <c r="S571" i="1"/>
  <c r="N514" i="1"/>
  <c r="P514" i="1" s="1"/>
  <c r="B514" i="1" s="1"/>
  <c r="H515" i="1"/>
  <c r="G516" i="1"/>
  <c r="K515" i="1"/>
  <c r="L515" i="1" s="1"/>
  <c r="M515" i="1" s="1"/>
  <c r="J516" i="1"/>
  <c r="A571" i="1"/>
  <c r="Q569" i="1"/>
  <c r="R569" i="1" s="1"/>
  <c r="C570" i="1" s="1"/>
  <c r="O571" i="1" l="1"/>
  <c r="T572" i="1" s="1"/>
  <c r="D571" i="1"/>
  <c r="E571" i="1" s="1"/>
  <c r="F572" i="1" s="1"/>
  <c r="N515" i="1"/>
  <c r="P515" i="1" s="1"/>
  <c r="B515" i="1" s="1"/>
  <c r="S572" i="1"/>
  <c r="J517" i="1"/>
  <c r="K516" i="1"/>
  <c r="L516" i="1" s="1"/>
  <c r="M516" i="1" s="1"/>
  <c r="H516" i="1"/>
  <c r="G517" i="1"/>
  <c r="Q570" i="1"/>
  <c r="R570" i="1" s="1"/>
  <c r="C571" i="1" s="1"/>
  <c r="A572" i="1"/>
  <c r="O572" i="1" l="1"/>
  <c r="T573" i="1" s="1"/>
  <c r="D572" i="1"/>
  <c r="E572" i="1" s="1"/>
  <c r="F573" i="1" s="1"/>
  <c r="S573" i="1"/>
  <c r="N516" i="1"/>
  <c r="P516" i="1" s="1"/>
  <c r="B516" i="1" s="1"/>
  <c r="H517" i="1"/>
  <c r="G518" i="1"/>
  <c r="K517" i="1"/>
  <c r="L517" i="1" s="1"/>
  <c r="M517" i="1" s="1"/>
  <c r="J518" i="1"/>
  <c r="Q571" i="1"/>
  <c r="R571" i="1" s="1"/>
  <c r="C572" i="1" s="1"/>
  <c r="A573" i="1"/>
  <c r="O573" i="1" l="1"/>
  <c r="T574" i="1" s="1"/>
  <c r="D573" i="1"/>
  <c r="E573" i="1" s="1"/>
  <c r="F574" i="1" s="1"/>
  <c r="S574" i="1"/>
  <c r="N517" i="1"/>
  <c r="P517" i="1" s="1"/>
  <c r="B517" i="1" s="1"/>
  <c r="K518" i="1"/>
  <c r="L518" i="1" s="1"/>
  <c r="M518" i="1" s="1"/>
  <c r="J519" i="1"/>
  <c r="H518" i="1"/>
  <c r="G519" i="1"/>
  <c r="A574" i="1"/>
  <c r="Q572" i="1"/>
  <c r="R572" i="1" s="1"/>
  <c r="C573" i="1" s="1"/>
  <c r="O574" i="1" l="1"/>
  <c r="T575" i="1" s="1"/>
  <c r="D574" i="1"/>
  <c r="E574" i="1" s="1"/>
  <c r="F575" i="1" s="1"/>
  <c r="S575" i="1"/>
  <c r="N518" i="1"/>
  <c r="P518" i="1" s="1"/>
  <c r="B518" i="1" s="1"/>
  <c r="H519" i="1"/>
  <c r="G520" i="1"/>
  <c r="K519" i="1"/>
  <c r="L519" i="1" s="1"/>
  <c r="M519" i="1" s="1"/>
  <c r="J520" i="1"/>
  <c r="A575" i="1"/>
  <c r="Q573" i="1"/>
  <c r="R573" i="1" s="1"/>
  <c r="C574" i="1" s="1"/>
  <c r="O575" i="1" l="1"/>
  <c r="T576" i="1" s="1"/>
  <c r="D575" i="1"/>
  <c r="E575" i="1" s="1"/>
  <c r="F576" i="1" s="1"/>
  <c r="S576" i="1"/>
  <c r="N519" i="1"/>
  <c r="P519" i="1" s="1"/>
  <c r="B519" i="1" s="1"/>
  <c r="K520" i="1"/>
  <c r="L520" i="1" s="1"/>
  <c r="M520" i="1" s="1"/>
  <c r="J521" i="1"/>
  <c r="H520" i="1"/>
  <c r="G521" i="1"/>
  <c r="A576" i="1"/>
  <c r="Q574" i="1"/>
  <c r="R574" i="1" s="1"/>
  <c r="C575" i="1" s="1"/>
  <c r="O576" i="1" l="1"/>
  <c r="T577" i="1" s="1"/>
  <c r="D576" i="1"/>
  <c r="E576" i="1" s="1"/>
  <c r="F577" i="1" s="1"/>
  <c r="S577" i="1"/>
  <c r="N520" i="1"/>
  <c r="P520" i="1" s="1"/>
  <c r="B520" i="1" s="1"/>
  <c r="H521" i="1"/>
  <c r="G522" i="1"/>
  <c r="K521" i="1"/>
  <c r="L521" i="1" s="1"/>
  <c r="M521" i="1" s="1"/>
  <c r="J522" i="1"/>
  <c r="A577" i="1"/>
  <c r="Q575" i="1"/>
  <c r="R575" i="1" s="1"/>
  <c r="C576" i="1" s="1"/>
  <c r="O577" i="1" l="1"/>
  <c r="T578" i="1" s="1"/>
  <c r="D577" i="1"/>
  <c r="E577" i="1" s="1"/>
  <c r="F578" i="1" s="1"/>
  <c r="S578" i="1"/>
  <c r="N521" i="1"/>
  <c r="P521" i="1" s="1"/>
  <c r="B521" i="1" s="1"/>
  <c r="J523" i="1"/>
  <c r="K522" i="1"/>
  <c r="L522" i="1" s="1"/>
  <c r="M522" i="1" s="1"/>
  <c r="H522" i="1"/>
  <c r="G523" i="1"/>
  <c r="A578" i="1"/>
  <c r="Q576" i="1"/>
  <c r="R576" i="1" s="1"/>
  <c r="C577" i="1" s="1"/>
  <c r="O578" i="1" l="1"/>
  <c r="T579" i="1" s="1"/>
  <c r="D578" i="1"/>
  <c r="E578" i="1" s="1"/>
  <c r="F579" i="1" s="1"/>
  <c r="S579" i="1"/>
  <c r="N522" i="1"/>
  <c r="P522" i="1" s="1"/>
  <c r="B522" i="1" s="1"/>
  <c r="H523" i="1"/>
  <c r="G524" i="1"/>
  <c r="K523" i="1"/>
  <c r="L523" i="1" s="1"/>
  <c r="M523" i="1" s="1"/>
  <c r="J524" i="1"/>
  <c r="A579" i="1"/>
  <c r="Q577" i="1"/>
  <c r="R577" i="1" s="1"/>
  <c r="C578" i="1" s="1"/>
  <c r="O579" i="1" l="1"/>
  <c r="T580" i="1" s="1"/>
  <c r="D579" i="1"/>
  <c r="E579" i="1" s="1"/>
  <c r="F580" i="1" s="1"/>
  <c r="S580" i="1"/>
  <c r="N523" i="1"/>
  <c r="P523" i="1" s="1"/>
  <c r="B523" i="1" s="1"/>
  <c r="G525" i="1"/>
  <c r="H524" i="1"/>
  <c r="K524" i="1"/>
  <c r="L524" i="1" s="1"/>
  <c r="M524" i="1" s="1"/>
  <c r="J525" i="1"/>
  <c r="A580" i="1"/>
  <c r="Q578" i="1"/>
  <c r="R578" i="1" s="1"/>
  <c r="C579" i="1" s="1"/>
  <c r="O580" i="1" l="1"/>
  <c r="T581" i="1" s="1"/>
  <c r="D580" i="1"/>
  <c r="E580" i="1" s="1"/>
  <c r="F581" i="1" s="1"/>
  <c r="S581" i="1"/>
  <c r="N524" i="1"/>
  <c r="P524" i="1" s="1"/>
  <c r="B524" i="1" s="1"/>
  <c r="K525" i="1"/>
  <c r="L525" i="1" s="1"/>
  <c r="M525" i="1" s="1"/>
  <c r="J526" i="1"/>
  <c r="G526" i="1"/>
  <c r="H525" i="1"/>
  <c r="A581" i="1"/>
  <c r="Q579" i="1"/>
  <c r="R579" i="1" s="1"/>
  <c r="C580" i="1" s="1"/>
  <c r="O581" i="1" l="1"/>
  <c r="T582" i="1" s="1"/>
  <c r="D581" i="1"/>
  <c r="E581" i="1" s="1"/>
  <c r="F582" i="1" s="1"/>
  <c r="S582" i="1"/>
  <c r="N525" i="1"/>
  <c r="P525" i="1" s="1"/>
  <c r="B525" i="1" s="1"/>
  <c r="G527" i="1"/>
  <c r="H526" i="1"/>
  <c r="K526" i="1"/>
  <c r="L526" i="1" s="1"/>
  <c r="M526" i="1" s="1"/>
  <c r="J527" i="1"/>
  <c r="A582" i="1"/>
  <c r="Q580" i="1"/>
  <c r="R580" i="1" s="1"/>
  <c r="C581" i="1" s="1"/>
  <c r="O582" i="1" l="1"/>
  <c r="T583" i="1" s="1"/>
  <c r="D582" i="1"/>
  <c r="E582" i="1" s="1"/>
  <c r="F583" i="1" s="1"/>
  <c r="S583" i="1"/>
  <c r="N526" i="1"/>
  <c r="P526" i="1" s="1"/>
  <c r="B526" i="1" s="1"/>
  <c r="K527" i="1"/>
  <c r="L527" i="1" s="1"/>
  <c r="M527" i="1" s="1"/>
  <c r="J528" i="1"/>
  <c r="H527" i="1"/>
  <c r="G528" i="1"/>
  <c r="A583" i="1"/>
  <c r="Q581" i="1"/>
  <c r="R581" i="1" s="1"/>
  <c r="C582" i="1" s="1"/>
  <c r="O583" i="1" l="1"/>
  <c r="T584" i="1" s="1"/>
  <c r="D583" i="1"/>
  <c r="E583" i="1" s="1"/>
  <c r="F584" i="1" s="1"/>
  <c r="N527" i="1"/>
  <c r="P527" i="1" s="1"/>
  <c r="B527" i="1" s="1"/>
  <c r="G529" i="1"/>
  <c r="H528" i="1"/>
  <c r="J529" i="1"/>
  <c r="K528" i="1"/>
  <c r="L528" i="1" s="1"/>
  <c r="M528" i="1" s="1"/>
  <c r="A584" i="1"/>
  <c r="Q582" i="1"/>
  <c r="R582" i="1" s="1"/>
  <c r="C583" i="1" s="1"/>
  <c r="S584" i="1" l="1"/>
  <c r="O584" i="1"/>
  <c r="T585" i="1" s="1"/>
  <c r="D584" i="1"/>
  <c r="E584" i="1" s="1"/>
  <c r="F585" i="1" s="1"/>
  <c r="S585" i="1"/>
  <c r="N528" i="1"/>
  <c r="P528" i="1" s="1"/>
  <c r="B528" i="1" s="1"/>
  <c r="K529" i="1"/>
  <c r="L529" i="1" s="1"/>
  <c r="M529" i="1" s="1"/>
  <c r="J530" i="1"/>
  <c r="H529" i="1"/>
  <c r="G530" i="1"/>
  <c r="A585" i="1"/>
  <c r="Q583" i="1"/>
  <c r="R583" i="1" s="1"/>
  <c r="C584" i="1" s="1"/>
  <c r="O585" i="1" l="1"/>
  <c r="T586" i="1" s="1"/>
  <c r="D585" i="1"/>
  <c r="E585" i="1" s="1"/>
  <c r="F586" i="1" s="1"/>
  <c r="S586" i="1"/>
  <c r="N529" i="1"/>
  <c r="P529" i="1" s="1"/>
  <c r="B529" i="1" s="1"/>
  <c r="H530" i="1"/>
  <c r="G531" i="1"/>
  <c r="K530" i="1"/>
  <c r="L530" i="1" s="1"/>
  <c r="M530" i="1" s="1"/>
  <c r="J531" i="1"/>
  <c r="Q584" i="1"/>
  <c r="R584" i="1" s="1"/>
  <c r="C585" i="1" s="1"/>
  <c r="A586" i="1"/>
  <c r="O586" i="1" l="1"/>
  <c r="T587" i="1" s="1"/>
  <c r="D586" i="1"/>
  <c r="E586" i="1" s="1"/>
  <c r="F587" i="1" s="1"/>
  <c r="S587" i="1"/>
  <c r="N530" i="1"/>
  <c r="P530" i="1" s="1"/>
  <c r="B530" i="1" s="1"/>
  <c r="K531" i="1"/>
  <c r="L531" i="1" s="1"/>
  <c r="M531" i="1" s="1"/>
  <c r="J532" i="1"/>
  <c r="H531" i="1"/>
  <c r="G532" i="1"/>
  <c r="A587" i="1"/>
  <c r="Q585" i="1"/>
  <c r="R585" i="1" s="1"/>
  <c r="C586" i="1" s="1"/>
  <c r="O587" i="1" l="1"/>
  <c r="T588" i="1" s="1"/>
  <c r="D587" i="1"/>
  <c r="E587" i="1" s="1"/>
  <c r="F588" i="1" s="1"/>
  <c r="S588" i="1"/>
  <c r="N531" i="1"/>
  <c r="P531" i="1" s="1"/>
  <c r="B531" i="1" s="1"/>
  <c r="H532" i="1"/>
  <c r="G533" i="1"/>
  <c r="K532" i="1"/>
  <c r="L532" i="1" s="1"/>
  <c r="M532" i="1" s="1"/>
  <c r="J533" i="1"/>
  <c r="A588" i="1"/>
  <c r="Q586" i="1"/>
  <c r="R586" i="1" s="1"/>
  <c r="C587" i="1" s="1"/>
  <c r="O588" i="1" l="1"/>
  <c r="T589" i="1" s="1"/>
  <c r="D588" i="1"/>
  <c r="E588" i="1" s="1"/>
  <c r="F589" i="1" s="1"/>
  <c r="S589" i="1"/>
  <c r="N532" i="1"/>
  <c r="P532" i="1" s="1"/>
  <c r="B532" i="1" s="1"/>
  <c r="K533" i="1"/>
  <c r="L533" i="1" s="1"/>
  <c r="M533" i="1" s="1"/>
  <c r="J534" i="1"/>
  <c r="H533" i="1"/>
  <c r="G534" i="1"/>
  <c r="Q587" i="1"/>
  <c r="R587" i="1" s="1"/>
  <c r="C588" i="1" s="1"/>
  <c r="A589" i="1"/>
  <c r="O589" i="1" l="1"/>
  <c r="T590" i="1" s="1"/>
  <c r="D589" i="1"/>
  <c r="E589" i="1" s="1"/>
  <c r="F590" i="1" s="1"/>
  <c r="N533" i="1"/>
  <c r="P533" i="1" s="1"/>
  <c r="B533" i="1" s="1"/>
  <c r="H534" i="1"/>
  <c r="G535" i="1"/>
  <c r="K534" i="1"/>
  <c r="L534" i="1" s="1"/>
  <c r="M534" i="1" s="1"/>
  <c r="J535" i="1"/>
  <c r="A590" i="1"/>
  <c r="Q588" i="1"/>
  <c r="R588" i="1" s="1"/>
  <c r="C589" i="1" s="1"/>
  <c r="S590" i="1" l="1"/>
  <c r="O590" i="1"/>
  <c r="T591" i="1" s="1"/>
  <c r="D590" i="1"/>
  <c r="E590" i="1" s="1"/>
  <c r="F591" i="1" s="1"/>
  <c r="N534" i="1"/>
  <c r="P534" i="1" s="1"/>
  <c r="B534" i="1" s="1"/>
  <c r="K535" i="1"/>
  <c r="L535" i="1" s="1"/>
  <c r="M535" i="1" s="1"/>
  <c r="J536" i="1"/>
  <c r="H535" i="1"/>
  <c r="G536" i="1"/>
  <c r="A591" i="1"/>
  <c r="Q589" i="1"/>
  <c r="R589" i="1" s="1"/>
  <c r="C590" i="1" s="1"/>
  <c r="S591" i="1" l="1"/>
  <c r="O591" i="1"/>
  <c r="T592" i="1" s="1"/>
  <c r="D591" i="1"/>
  <c r="E591" i="1" s="1"/>
  <c r="F592" i="1" s="1"/>
  <c r="N535" i="1"/>
  <c r="P535" i="1" s="1"/>
  <c r="B535" i="1" s="1"/>
  <c r="G537" i="1"/>
  <c r="H536" i="1"/>
  <c r="K536" i="1"/>
  <c r="L536" i="1" s="1"/>
  <c r="M536" i="1" s="1"/>
  <c r="J537" i="1"/>
  <c r="A592" i="1"/>
  <c r="Q590" i="1"/>
  <c r="R590" i="1" s="1"/>
  <c r="C591" i="1" s="1"/>
  <c r="S592" i="1" l="1"/>
  <c r="O592" i="1"/>
  <c r="T593" i="1" s="1"/>
  <c r="D592" i="1"/>
  <c r="E592" i="1" s="1"/>
  <c r="F593" i="1" s="1"/>
  <c r="N536" i="1"/>
  <c r="P536" i="1" s="1"/>
  <c r="B536" i="1" s="1"/>
  <c r="K537" i="1"/>
  <c r="L537" i="1" s="1"/>
  <c r="M537" i="1" s="1"/>
  <c r="J538" i="1"/>
  <c r="H537" i="1"/>
  <c r="G538" i="1"/>
  <c r="A593" i="1"/>
  <c r="Q591" i="1"/>
  <c r="R591" i="1" s="1"/>
  <c r="C592" i="1" s="1"/>
  <c r="S593" i="1" l="1"/>
  <c r="O593" i="1"/>
  <c r="T594" i="1" s="1"/>
  <c r="D593" i="1"/>
  <c r="E593" i="1" s="1"/>
  <c r="F594" i="1" s="1"/>
  <c r="N537" i="1"/>
  <c r="P537" i="1" s="1"/>
  <c r="B537" i="1" s="1"/>
  <c r="H538" i="1"/>
  <c r="G539" i="1"/>
  <c r="J539" i="1"/>
  <c r="K538" i="1"/>
  <c r="L538" i="1" s="1"/>
  <c r="M538" i="1" s="1"/>
  <c r="Q592" i="1"/>
  <c r="R592" i="1" s="1"/>
  <c r="C593" i="1" s="1"/>
  <c r="A594" i="1"/>
  <c r="S594" i="1" l="1"/>
  <c r="O594" i="1"/>
  <c r="T595" i="1" s="1"/>
  <c r="D594" i="1"/>
  <c r="E594" i="1" s="1"/>
  <c r="F595" i="1" s="1"/>
  <c r="N538" i="1"/>
  <c r="P538" i="1" s="1"/>
  <c r="B538" i="1" s="1"/>
  <c r="K539" i="1"/>
  <c r="L539" i="1" s="1"/>
  <c r="M539" i="1" s="1"/>
  <c r="J540" i="1"/>
  <c r="H539" i="1"/>
  <c r="G540" i="1"/>
  <c r="Q593" i="1"/>
  <c r="R593" i="1" s="1"/>
  <c r="C594" i="1" s="1"/>
  <c r="A595" i="1"/>
  <c r="S595" i="1" l="1"/>
  <c r="O595" i="1"/>
  <c r="T596" i="1" s="1"/>
  <c r="D595" i="1"/>
  <c r="E595" i="1" s="1"/>
  <c r="F596" i="1" s="1"/>
  <c r="N539" i="1"/>
  <c r="P539" i="1" s="1"/>
  <c r="B539" i="1" s="1"/>
  <c r="G541" i="1"/>
  <c r="H540" i="1"/>
  <c r="J541" i="1"/>
  <c r="K540" i="1"/>
  <c r="L540" i="1" s="1"/>
  <c r="M540" i="1" s="1"/>
  <c r="A596" i="1"/>
  <c r="Q594" i="1"/>
  <c r="R594" i="1" s="1"/>
  <c r="C595" i="1" s="1"/>
  <c r="S596" i="1" l="1"/>
  <c r="O596" i="1"/>
  <c r="T597" i="1" s="1"/>
  <c r="D596" i="1"/>
  <c r="E596" i="1" s="1"/>
  <c r="F597" i="1" s="1"/>
  <c r="N540" i="1"/>
  <c r="P540" i="1" s="1"/>
  <c r="B540" i="1" s="1"/>
  <c r="K541" i="1"/>
  <c r="L541" i="1" s="1"/>
  <c r="M541" i="1" s="1"/>
  <c r="J542" i="1"/>
  <c r="H541" i="1"/>
  <c r="G542" i="1"/>
  <c r="Q595" i="1"/>
  <c r="R595" i="1" s="1"/>
  <c r="C596" i="1" s="1"/>
  <c r="A597" i="1"/>
  <c r="S597" i="1" l="1"/>
  <c r="O597" i="1"/>
  <c r="T598" i="1" s="1"/>
  <c r="D597" i="1"/>
  <c r="E597" i="1" s="1"/>
  <c r="F598" i="1" s="1"/>
  <c r="N541" i="1"/>
  <c r="P541" i="1" s="1"/>
  <c r="B541" i="1" s="1"/>
  <c r="H542" i="1"/>
  <c r="G543" i="1"/>
  <c r="K542" i="1"/>
  <c r="L542" i="1" s="1"/>
  <c r="M542" i="1" s="1"/>
  <c r="J543" i="1"/>
  <c r="A598" i="1"/>
  <c r="Q596" i="1"/>
  <c r="R596" i="1" s="1"/>
  <c r="C597" i="1" s="1"/>
  <c r="S598" i="1" l="1"/>
  <c r="O598" i="1"/>
  <c r="T599" i="1" s="1"/>
  <c r="D598" i="1"/>
  <c r="E598" i="1" s="1"/>
  <c r="F599" i="1" s="1"/>
  <c r="N542" i="1"/>
  <c r="P542" i="1" s="1"/>
  <c r="B542" i="1" s="1"/>
  <c r="J544" i="1"/>
  <c r="K543" i="1"/>
  <c r="L543" i="1" s="1"/>
  <c r="M543" i="1" s="1"/>
  <c r="H543" i="1"/>
  <c r="G544" i="1"/>
  <c r="A599" i="1"/>
  <c r="Q597" i="1"/>
  <c r="R597" i="1" s="1"/>
  <c r="C598" i="1" s="1"/>
  <c r="S599" i="1" l="1"/>
  <c r="O599" i="1"/>
  <c r="T600" i="1" s="1"/>
  <c r="D599" i="1"/>
  <c r="E599" i="1" s="1"/>
  <c r="F600" i="1" s="1"/>
  <c r="N543" i="1"/>
  <c r="P543" i="1" s="1"/>
  <c r="B543" i="1" s="1"/>
  <c r="H544" i="1"/>
  <c r="G545" i="1"/>
  <c r="K544" i="1"/>
  <c r="L544" i="1" s="1"/>
  <c r="M544" i="1" s="1"/>
  <c r="J545" i="1"/>
  <c r="A600" i="1"/>
  <c r="Q598" i="1"/>
  <c r="R598" i="1" s="1"/>
  <c r="C599" i="1" s="1"/>
  <c r="S600" i="1" l="1"/>
  <c r="O600" i="1"/>
  <c r="T601" i="1" s="1"/>
  <c r="D600" i="1"/>
  <c r="E600" i="1" s="1"/>
  <c r="F601" i="1" s="1"/>
  <c r="N544" i="1"/>
  <c r="P544" i="1" s="1"/>
  <c r="B544" i="1" s="1"/>
  <c r="K545" i="1"/>
  <c r="L545" i="1" s="1"/>
  <c r="M545" i="1" s="1"/>
  <c r="J546" i="1"/>
  <c r="H545" i="1"/>
  <c r="G546" i="1"/>
  <c r="A601" i="1"/>
  <c r="Q599" i="1"/>
  <c r="R599" i="1" s="1"/>
  <c r="C600" i="1" s="1"/>
  <c r="S601" i="1" l="1"/>
  <c r="O601" i="1"/>
  <c r="T602" i="1" s="1"/>
  <c r="D601" i="1"/>
  <c r="E601" i="1" s="1"/>
  <c r="F602" i="1" s="1"/>
  <c r="N545" i="1"/>
  <c r="P545" i="1" s="1"/>
  <c r="B545" i="1" s="1"/>
  <c r="H546" i="1"/>
  <c r="G547" i="1"/>
  <c r="K546" i="1"/>
  <c r="L546" i="1" s="1"/>
  <c r="M546" i="1" s="1"/>
  <c r="J547" i="1"/>
  <c r="Q600" i="1"/>
  <c r="R600" i="1" s="1"/>
  <c r="C601" i="1" s="1"/>
  <c r="A602" i="1"/>
  <c r="S602" i="1" l="1"/>
  <c r="O602" i="1"/>
  <c r="T603" i="1" s="1"/>
  <c r="D602" i="1"/>
  <c r="E602" i="1" s="1"/>
  <c r="F603" i="1" s="1"/>
  <c r="N546" i="1"/>
  <c r="P546" i="1" s="1"/>
  <c r="B546" i="1" s="1"/>
  <c r="K547" i="1"/>
  <c r="L547" i="1" s="1"/>
  <c r="M547" i="1" s="1"/>
  <c r="J548" i="1"/>
  <c r="H547" i="1"/>
  <c r="G548" i="1"/>
  <c r="Q601" i="1"/>
  <c r="R601" i="1" s="1"/>
  <c r="C602" i="1" s="1"/>
  <c r="A603" i="1"/>
  <c r="S603" i="1" l="1"/>
  <c r="O603" i="1"/>
  <c r="T604" i="1" s="1"/>
  <c r="D603" i="1"/>
  <c r="E603" i="1" s="1"/>
  <c r="F604" i="1" s="1"/>
  <c r="N547" i="1"/>
  <c r="P547" i="1" s="1"/>
  <c r="B547" i="1" s="1"/>
  <c r="H548" i="1"/>
  <c r="G549" i="1"/>
  <c r="K548" i="1"/>
  <c r="L548" i="1" s="1"/>
  <c r="M548" i="1" s="1"/>
  <c r="J549" i="1"/>
  <c r="Q602" i="1"/>
  <c r="R602" i="1" s="1"/>
  <c r="C603" i="1" s="1"/>
  <c r="A604" i="1"/>
  <c r="S604" i="1" l="1"/>
  <c r="O604" i="1"/>
  <c r="T605" i="1" s="1"/>
  <c r="D604" i="1"/>
  <c r="E604" i="1" s="1"/>
  <c r="F605" i="1" s="1"/>
  <c r="N548" i="1"/>
  <c r="P548" i="1" s="1"/>
  <c r="B548" i="1" s="1"/>
  <c r="K549" i="1"/>
  <c r="L549" i="1" s="1"/>
  <c r="M549" i="1" s="1"/>
  <c r="J550" i="1"/>
  <c r="H549" i="1"/>
  <c r="G550" i="1"/>
  <c r="A605" i="1"/>
  <c r="Q603" i="1"/>
  <c r="R603" i="1" s="1"/>
  <c r="C604" i="1" s="1"/>
  <c r="S605" i="1" l="1"/>
  <c r="O605" i="1"/>
  <c r="T606" i="1" s="1"/>
  <c r="D605" i="1"/>
  <c r="E605" i="1" s="1"/>
  <c r="F606" i="1" s="1"/>
  <c r="N549" i="1"/>
  <c r="P549" i="1" s="1"/>
  <c r="B549" i="1" s="1"/>
  <c r="G551" i="1"/>
  <c r="H550" i="1"/>
  <c r="J551" i="1"/>
  <c r="K550" i="1"/>
  <c r="L550" i="1" s="1"/>
  <c r="M550" i="1" s="1"/>
  <c r="A606" i="1"/>
  <c r="Q604" i="1"/>
  <c r="R604" i="1" s="1"/>
  <c r="C605" i="1" s="1"/>
  <c r="S606" i="1" l="1"/>
  <c r="O606" i="1"/>
  <c r="T607" i="1" s="1"/>
  <c r="D606" i="1"/>
  <c r="E606" i="1" s="1"/>
  <c r="F607" i="1" s="1"/>
  <c r="N550" i="1"/>
  <c r="P550" i="1" s="1"/>
  <c r="B550" i="1" s="1"/>
  <c r="K551" i="1"/>
  <c r="L551" i="1" s="1"/>
  <c r="M551" i="1" s="1"/>
  <c r="J552" i="1"/>
  <c r="H551" i="1"/>
  <c r="G552" i="1"/>
  <c r="A607" i="1"/>
  <c r="Q605" i="1"/>
  <c r="R605" i="1" s="1"/>
  <c r="C606" i="1" s="1"/>
  <c r="S607" i="1" l="1"/>
  <c r="O607" i="1"/>
  <c r="T608" i="1" s="1"/>
  <c r="D607" i="1"/>
  <c r="E607" i="1" s="1"/>
  <c r="F608" i="1" s="1"/>
  <c r="N551" i="1"/>
  <c r="P551" i="1" s="1"/>
  <c r="B551" i="1" s="1"/>
  <c r="H552" i="1"/>
  <c r="G553" i="1"/>
  <c r="K552" i="1"/>
  <c r="L552" i="1" s="1"/>
  <c r="M552" i="1" s="1"/>
  <c r="J553" i="1"/>
  <c r="A608" i="1"/>
  <c r="Q606" i="1"/>
  <c r="R606" i="1" s="1"/>
  <c r="C607" i="1" s="1"/>
  <c r="S608" i="1" l="1"/>
  <c r="O608" i="1"/>
  <c r="T609" i="1" s="1"/>
  <c r="D608" i="1"/>
  <c r="E608" i="1" s="1"/>
  <c r="F609" i="1" s="1"/>
  <c r="N552" i="1"/>
  <c r="P552" i="1" s="1"/>
  <c r="B552" i="1" s="1"/>
  <c r="K553" i="1"/>
  <c r="L553" i="1" s="1"/>
  <c r="M553" i="1" s="1"/>
  <c r="J554" i="1"/>
  <c r="H553" i="1"/>
  <c r="G554" i="1"/>
  <c r="A609" i="1"/>
  <c r="Q607" i="1"/>
  <c r="R607" i="1" s="1"/>
  <c r="C608" i="1" s="1"/>
  <c r="S609" i="1" l="1"/>
  <c r="O609" i="1"/>
  <c r="T610" i="1" s="1"/>
  <c r="D609" i="1"/>
  <c r="E609" i="1" s="1"/>
  <c r="F610" i="1" s="1"/>
  <c r="N553" i="1"/>
  <c r="P553" i="1" s="1"/>
  <c r="B553" i="1" s="1"/>
  <c r="G555" i="1"/>
  <c r="H554" i="1"/>
  <c r="K554" i="1"/>
  <c r="L554" i="1" s="1"/>
  <c r="M554" i="1" s="1"/>
  <c r="J555" i="1"/>
  <c r="A610" i="1"/>
  <c r="Q608" i="1"/>
  <c r="R608" i="1" s="1"/>
  <c r="C609" i="1" s="1"/>
  <c r="S610" i="1" l="1"/>
  <c r="O610" i="1"/>
  <c r="T611" i="1" s="1"/>
  <c r="D610" i="1"/>
  <c r="E610" i="1" s="1"/>
  <c r="F611" i="1" s="1"/>
  <c r="K555" i="1"/>
  <c r="L555" i="1" s="1"/>
  <c r="M555" i="1" s="1"/>
  <c r="J556" i="1"/>
  <c r="N554" i="1"/>
  <c r="P554" i="1" s="1"/>
  <c r="B554" i="1" s="1"/>
  <c r="H555" i="1"/>
  <c r="G556" i="1"/>
  <c r="A611" i="1"/>
  <c r="Q609" i="1"/>
  <c r="R609" i="1" s="1"/>
  <c r="C610" i="1" s="1"/>
  <c r="S611" i="1" l="1"/>
  <c r="O611" i="1"/>
  <c r="T612" i="1" s="1"/>
  <c r="D611" i="1"/>
  <c r="E611" i="1" s="1"/>
  <c r="F612" i="1" s="1"/>
  <c r="N555" i="1"/>
  <c r="P555" i="1" s="1"/>
  <c r="B555" i="1" s="1"/>
  <c r="G557" i="1"/>
  <c r="H556" i="1"/>
  <c r="K556" i="1"/>
  <c r="L556" i="1" s="1"/>
  <c r="M556" i="1" s="1"/>
  <c r="J557" i="1"/>
  <c r="A612" i="1"/>
  <c r="Q610" i="1"/>
  <c r="R610" i="1" s="1"/>
  <c r="C611" i="1" s="1"/>
  <c r="S612" i="1" l="1"/>
  <c r="O612" i="1"/>
  <c r="T613" i="1" s="1"/>
  <c r="D612" i="1"/>
  <c r="E612" i="1" s="1"/>
  <c r="F613" i="1" s="1"/>
  <c r="K557" i="1"/>
  <c r="L557" i="1" s="1"/>
  <c r="M557" i="1" s="1"/>
  <c r="J558" i="1"/>
  <c r="N556" i="1"/>
  <c r="P556" i="1" s="1"/>
  <c r="B556" i="1" s="1"/>
  <c r="H557" i="1"/>
  <c r="G558" i="1"/>
  <c r="Q611" i="1"/>
  <c r="R611" i="1" s="1"/>
  <c r="C612" i="1" s="1"/>
  <c r="A613" i="1"/>
  <c r="S613" i="1" l="1"/>
  <c r="O613" i="1"/>
  <c r="T614" i="1" s="1"/>
  <c r="D613" i="1"/>
  <c r="E613" i="1" s="1"/>
  <c r="F614" i="1" s="1"/>
  <c r="N557" i="1"/>
  <c r="P557" i="1" s="1"/>
  <c r="B557" i="1" s="1"/>
  <c r="H558" i="1"/>
  <c r="G559" i="1"/>
  <c r="K558" i="1"/>
  <c r="L558" i="1" s="1"/>
  <c r="M558" i="1" s="1"/>
  <c r="J559" i="1"/>
  <c r="Q612" i="1"/>
  <c r="R612" i="1" s="1"/>
  <c r="C613" i="1" s="1"/>
  <c r="A614" i="1"/>
  <c r="S614" i="1" l="1"/>
  <c r="O614" i="1"/>
  <c r="J615" i="1" s="1"/>
  <c r="A615" i="1"/>
  <c r="D614" i="1"/>
  <c r="E614" i="1" s="1"/>
  <c r="K559" i="1"/>
  <c r="L559" i="1" s="1"/>
  <c r="M559" i="1" s="1"/>
  <c r="J560" i="1"/>
  <c r="G560" i="1"/>
  <c r="H559" i="1"/>
  <c r="N558" i="1"/>
  <c r="P558" i="1" s="1"/>
  <c r="B558" i="1" s="1"/>
  <c r="Q613" i="1"/>
  <c r="R613" i="1" s="1"/>
  <c r="C614" i="1" s="1"/>
  <c r="S615" i="1" l="1"/>
  <c r="T615" i="1"/>
  <c r="G615" i="1"/>
  <c r="A616" i="1"/>
  <c r="D615" i="1"/>
  <c r="E615" i="1" s="1"/>
  <c r="F616" i="1" s="1"/>
  <c r="O615" i="1"/>
  <c r="Q615" i="1" s="1"/>
  <c r="R615" i="1" s="1"/>
  <c r="K615" i="1"/>
  <c r="F615" i="1"/>
  <c r="H615" i="1" s="1"/>
  <c r="G561" i="1"/>
  <c r="H560" i="1"/>
  <c r="N559" i="1"/>
  <c r="P559" i="1" s="1"/>
  <c r="B559" i="1" s="1"/>
  <c r="K560" i="1"/>
  <c r="L560" i="1" s="1"/>
  <c r="M560" i="1" s="1"/>
  <c r="J561" i="1"/>
  <c r="Q614" i="1"/>
  <c r="R614" i="1" s="1"/>
  <c r="J616" i="1" l="1"/>
  <c r="S616" i="1"/>
  <c r="A617" i="1"/>
  <c r="D616" i="1"/>
  <c r="E616" i="1" s="1"/>
  <c r="O616" i="1"/>
  <c r="Q616" i="1" s="1"/>
  <c r="R616" i="1" s="1"/>
  <c r="G616" i="1"/>
  <c r="T616" i="1"/>
  <c r="C615" i="1"/>
  <c r="K616" i="1"/>
  <c r="L616" i="1" s="1"/>
  <c r="M616" i="1" s="1"/>
  <c r="K561" i="1"/>
  <c r="L561" i="1" s="1"/>
  <c r="M561" i="1" s="1"/>
  <c r="J562" i="1"/>
  <c r="N560" i="1"/>
  <c r="P560" i="1" s="1"/>
  <c r="B560" i="1" s="1"/>
  <c r="H561" i="1"/>
  <c r="G562" i="1"/>
  <c r="T617" i="1" l="1"/>
  <c r="G617" i="1"/>
  <c r="J617" i="1"/>
  <c r="K617" i="1" s="1"/>
  <c r="L617" i="1" s="1"/>
  <c r="M617" i="1" s="1"/>
  <c r="H616" i="1"/>
  <c r="N616" i="1" s="1"/>
  <c r="F617" i="1"/>
  <c r="H617" i="1" s="1"/>
  <c r="A618" i="1"/>
  <c r="D617" i="1"/>
  <c r="E617" i="1" s="1"/>
  <c r="O617" i="1"/>
  <c r="Q617" i="1" s="1"/>
  <c r="R617" i="1" s="1"/>
  <c r="S617" i="1"/>
  <c r="C616" i="1"/>
  <c r="N561" i="1"/>
  <c r="P561" i="1" s="1"/>
  <c r="B561" i="1" s="1"/>
  <c r="G563" i="1"/>
  <c r="H562" i="1"/>
  <c r="K562" i="1"/>
  <c r="L562" i="1" s="1"/>
  <c r="M562" i="1" s="1"/>
  <c r="J563" i="1"/>
  <c r="S618" i="1" l="1"/>
  <c r="J618" i="1"/>
  <c r="K618" i="1" s="1"/>
  <c r="L618" i="1" s="1"/>
  <c r="M618" i="1" s="1"/>
  <c r="N617" i="1"/>
  <c r="A619" i="1"/>
  <c r="D618" i="1"/>
  <c r="E618" i="1" s="1"/>
  <c r="F619" i="1" s="1"/>
  <c r="O618" i="1"/>
  <c r="Q618" i="1" s="1"/>
  <c r="R618" i="1" s="1"/>
  <c r="F618" i="1"/>
  <c r="G618" i="1"/>
  <c r="T618" i="1"/>
  <c r="C617" i="1"/>
  <c r="P616" i="1"/>
  <c r="B616" i="1" s="1"/>
  <c r="K563" i="1"/>
  <c r="L563" i="1" s="1"/>
  <c r="M563" i="1" s="1"/>
  <c r="J564" i="1"/>
  <c r="N562" i="1"/>
  <c r="P562" i="1" s="1"/>
  <c r="B562" i="1" s="1"/>
  <c r="H563" i="1"/>
  <c r="G564" i="1"/>
  <c r="J619" i="1" l="1"/>
  <c r="K619" i="1" s="1"/>
  <c r="L619" i="1" s="1"/>
  <c r="M619" i="1" s="1"/>
  <c r="S619" i="1"/>
  <c r="T619" i="1"/>
  <c r="G619" i="1"/>
  <c r="H619" i="1" s="1"/>
  <c r="A620" i="1"/>
  <c r="D619" i="1"/>
  <c r="E619" i="1" s="1"/>
  <c r="O619" i="1"/>
  <c r="Q619" i="1" s="1"/>
  <c r="R619" i="1" s="1"/>
  <c r="H618" i="1"/>
  <c r="N618" i="1" s="1"/>
  <c r="C618" i="1"/>
  <c r="P617" i="1"/>
  <c r="B617" i="1" s="1"/>
  <c r="N563" i="1"/>
  <c r="P563" i="1" s="1"/>
  <c r="B563" i="1" s="1"/>
  <c r="H564" i="1"/>
  <c r="G565" i="1"/>
  <c r="K564" i="1"/>
  <c r="L564" i="1" s="1"/>
  <c r="M564" i="1" s="1"/>
  <c r="J565" i="1"/>
  <c r="N619" i="1" l="1"/>
  <c r="G620" i="1"/>
  <c r="F620" i="1"/>
  <c r="H620" i="1" s="1"/>
  <c r="J620" i="1"/>
  <c r="K620" i="1" s="1"/>
  <c r="L620" i="1" s="1"/>
  <c r="M620" i="1" s="1"/>
  <c r="A621" i="1"/>
  <c r="D620" i="1"/>
  <c r="E620" i="1" s="1"/>
  <c r="O620" i="1"/>
  <c r="Q620" i="1" s="1"/>
  <c r="R620" i="1" s="1"/>
  <c r="T620" i="1"/>
  <c r="S620" i="1"/>
  <c r="C619" i="1"/>
  <c r="P618" i="1"/>
  <c r="B618" i="1" s="1"/>
  <c r="K565" i="1"/>
  <c r="L565" i="1" s="1"/>
  <c r="M565" i="1" s="1"/>
  <c r="J566" i="1"/>
  <c r="H565" i="1"/>
  <c r="G566" i="1"/>
  <c r="N564" i="1"/>
  <c r="P564" i="1" s="1"/>
  <c r="B564" i="1" s="1"/>
  <c r="T621" i="1" l="1"/>
  <c r="J621" i="1"/>
  <c r="K621" i="1" s="1"/>
  <c r="L621" i="1" s="1"/>
  <c r="M621" i="1" s="1"/>
  <c r="S621" i="1"/>
  <c r="N620" i="1"/>
  <c r="G621" i="1"/>
  <c r="D621" i="1"/>
  <c r="E621" i="1" s="1"/>
  <c r="A622" i="1"/>
  <c r="O621" i="1"/>
  <c r="Q621" i="1" s="1"/>
  <c r="R621" i="1" s="1"/>
  <c r="F621" i="1"/>
  <c r="C620" i="1"/>
  <c r="P619" i="1"/>
  <c r="B619" i="1" s="1"/>
  <c r="N565" i="1"/>
  <c r="P565" i="1" s="1"/>
  <c r="B565" i="1" s="1"/>
  <c r="H566" i="1"/>
  <c r="G567" i="1"/>
  <c r="K566" i="1"/>
  <c r="L566" i="1" s="1"/>
  <c r="M566" i="1" s="1"/>
  <c r="J567" i="1"/>
  <c r="G622" i="1" l="1"/>
  <c r="S622" i="1"/>
  <c r="J622" i="1"/>
  <c r="D622" i="1"/>
  <c r="E622" i="1" s="1"/>
  <c r="O622" i="1"/>
  <c r="Q622" i="1" s="1"/>
  <c r="R622" i="1" s="1"/>
  <c r="A623" i="1"/>
  <c r="H621" i="1"/>
  <c r="N621" i="1" s="1"/>
  <c r="F622" i="1"/>
  <c r="T622" i="1"/>
  <c r="C621" i="1"/>
  <c r="P620" i="1"/>
  <c r="B620" i="1" s="1"/>
  <c r="K622" i="1"/>
  <c r="L622" i="1" s="1"/>
  <c r="M622" i="1" s="1"/>
  <c r="N566" i="1"/>
  <c r="P566" i="1" s="1"/>
  <c r="B566" i="1" s="1"/>
  <c r="K567" i="1"/>
  <c r="L567" i="1" s="1"/>
  <c r="M567" i="1" s="1"/>
  <c r="J568" i="1"/>
  <c r="H567" i="1"/>
  <c r="G568" i="1"/>
  <c r="H622" i="1" l="1"/>
  <c r="N622" i="1" s="1"/>
  <c r="S623" i="1"/>
  <c r="J623" i="1"/>
  <c r="K623" i="1" s="1"/>
  <c r="L623" i="1" s="1"/>
  <c r="M623" i="1" s="1"/>
  <c r="G623" i="1"/>
  <c r="T623" i="1"/>
  <c r="F623" i="1"/>
  <c r="D623" i="1"/>
  <c r="E623" i="1" s="1"/>
  <c r="A624" i="1"/>
  <c r="O623" i="1"/>
  <c r="Q623" i="1" s="1"/>
  <c r="R623" i="1" s="1"/>
  <c r="C622" i="1"/>
  <c r="P621" i="1"/>
  <c r="B621" i="1" s="1"/>
  <c r="N567" i="1"/>
  <c r="P567" i="1" s="1"/>
  <c r="B567" i="1" s="1"/>
  <c r="H568" i="1"/>
  <c r="G569" i="1"/>
  <c r="K568" i="1"/>
  <c r="L568" i="1" s="1"/>
  <c r="M568" i="1" s="1"/>
  <c r="J569" i="1"/>
  <c r="H623" i="1" l="1"/>
  <c r="N623" i="1" s="1"/>
  <c r="T624" i="1"/>
  <c r="J624" i="1"/>
  <c r="K624" i="1" s="1"/>
  <c r="L624" i="1" s="1"/>
  <c r="M624" i="1" s="1"/>
  <c r="G624" i="1"/>
  <c r="D624" i="1"/>
  <c r="E624" i="1" s="1"/>
  <c r="F625" i="1" s="1"/>
  <c r="O624" i="1"/>
  <c r="Q624" i="1" s="1"/>
  <c r="R624" i="1" s="1"/>
  <c r="A625" i="1"/>
  <c r="F624" i="1"/>
  <c r="S624" i="1"/>
  <c r="C623" i="1"/>
  <c r="P622" i="1"/>
  <c r="B622" i="1" s="1"/>
  <c r="K569" i="1"/>
  <c r="L569" i="1" s="1"/>
  <c r="M569" i="1" s="1"/>
  <c r="J570" i="1"/>
  <c r="G570" i="1"/>
  <c r="H569" i="1"/>
  <c r="N568" i="1"/>
  <c r="P568" i="1" s="1"/>
  <c r="B568" i="1" s="1"/>
  <c r="H624" i="1" l="1"/>
  <c r="N624" i="1" s="1"/>
  <c r="G625" i="1"/>
  <c r="H625" i="1" s="1"/>
  <c r="J625" i="1"/>
  <c r="K625" i="1" s="1"/>
  <c r="L625" i="1" s="1"/>
  <c r="M625" i="1" s="1"/>
  <c r="S625" i="1"/>
  <c r="T625" i="1"/>
  <c r="D625" i="1"/>
  <c r="E625" i="1" s="1"/>
  <c r="F626" i="1" s="1"/>
  <c r="A626" i="1"/>
  <c r="O625" i="1"/>
  <c r="Q625" i="1" s="1"/>
  <c r="R625" i="1" s="1"/>
  <c r="C624" i="1"/>
  <c r="P623" i="1"/>
  <c r="B623" i="1" s="1"/>
  <c r="N569" i="1"/>
  <c r="P569" i="1" s="1"/>
  <c r="B569" i="1" s="1"/>
  <c r="H570" i="1"/>
  <c r="G571" i="1"/>
  <c r="K570" i="1"/>
  <c r="L570" i="1" s="1"/>
  <c r="M570" i="1" s="1"/>
  <c r="J571" i="1"/>
  <c r="N625" i="1" l="1"/>
  <c r="D626" i="1"/>
  <c r="E626" i="1" s="1"/>
  <c r="F627" i="1" s="1"/>
  <c r="O626" i="1"/>
  <c r="Q626" i="1" s="1"/>
  <c r="R626" i="1" s="1"/>
  <c r="A627" i="1"/>
  <c r="S626" i="1"/>
  <c r="J626" i="1"/>
  <c r="K626" i="1" s="1"/>
  <c r="L626" i="1" s="1"/>
  <c r="M626" i="1" s="1"/>
  <c r="G626" i="1"/>
  <c r="T626" i="1"/>
  <c r="C625" i="1"/>
  <c r="P624" i="1"/>
  <c r="B624" i="1" s="1"/>
  <c r="N570" i="1"/>
  <c r="P570" i="1" s="1"/>
  <c r="B570" i="1" s="1"/>
  <c r="K571" i="1"/>
  <c r="L571" i="1" s="1"/>
  <c r="M571" i="1" s="1"/>
  <c r="J572" i="1"/>
  <c r="H571" i="1"/>
  <c r="G572" i="1"/>
  <c r="G627" i="1" l="1"/>
  <c r="H627" i="1" s="1"/>
  <c r="T627" i="1"/>
  <c r="S627" i="1"/>
  <c r="H626" i="1"/>
  <c r="N626" i="1" s="1"/>
  <c r="J627" i="1"/>
  <c r="K627" i="1" s="1"/>
  <c r="L627" i="1" s="1"/>
  <c r="M627" i="1" s="1"/>
  <c r="D627" i="1"/>
  <c r="E627" i="1" s="1"/>
  <c r="F628" i="1" s="1"/>
  <c r="A628" i="1"/>
  <c r="O627" i="1"/>
  <c r="Q627" i="1" s="1"/>
  <c r="R627" i="1" s="1"/>
  <c r="C626" i="1"/>
  <c r="P625" i="1"/>
  <c r="B625" i="1" s="1"/>
  <c r="N571" i="1"/>
  <c r="P571" i="1" s="1"/>
  <c r="B571" i="1" s="1"/>
  <c r="H572" i="1"/>
  <c r="G573" i="1"/>
  <c r="K572" i="1"/>
  <c r="L572" i="1" s="1"/>
  <c r="M572" i="1" s="1"/>
  <c r="J573" i="1"/>
  <c r="N627" i="1" l="1"/>
  <c r="S628" i="1"/>
  <c r="D628" i="1"/>
  <c r="E628" i="1" s="1"/>
  <c r="F629" i="1" s="1"/>
  <c r="O628" i="1"/>
  <c r="Q628" i="1" s="1"/>
  <c r="R628" i="1" s="1"/>
  <c r="A629" i="1"/>
  <c r="J628" i="1"/>
  <c r="K628" i="1" s="1"/>
  <c r="L628" i="1" s="1"/>
  <c r="M628" i="1" s="1"/>
  <c r="T628" i="1"/>
  <c r="G628" i="1"/>
  <c r="C627" i="1"/>
  <c r="P626" i="1"/>
  <c r="B626" i="1" s="1"/>
  <c r="N572" i="1"/>
  <c r="P572" i="1" s="1"/>
  <c r="B572" i="1" s="1"/>
  <c r="K573" i="1"/>
  <c r="L573" i="1" s="1"/>
  <c r="M573" i="1" s="1"/>
  <c r="J574" i="1"/>
  <c r="G574" i="1"/>
  <c r="H573" i="1"/>
  <c r="G629" i="1" l="1"/>
  <c r="H629" i="1" s="1"/>
  <c r="T629" i="1"/>
  <c r="J629" i="1"/>
  <c r="K629" i="1" s="1"/>
  <c r="L629" i="1" s="1"/>
  <c r="M629" i="1" s="1"/>
  <c r="H628" i="1"/>
  <c r="N628" i="1" s="1"/>
  <c r="D629" i="1"/>
  <c r="E629" i="1" s="1"/>
  <c r="F630" i="1" s="1"/>
  <c r="A630" i="1"/>
  <c r="O629" i="1"/>
  <c r="Q629" i="1" s="1"/>
  <c r="R629" i="1" s="1"/>
  <c r="S629" i="1"/>
  <c r="C628" i="1"/>
  <c r="P627" i="1"/>
  <c r="B627" i="1" s="1"/>
  <c r="N573" i="1"/>
  <c r="P573" i="1" s="1"/>
  <c r="B573" i="1" s="1"/>
  <c r="H574" i="1"/>
  <c r="G575" i="1"/>
  <c r="K574" i="1"/>
  <c r="L574" i="1" s="1"/>
  <c r="M574" i="1" s="1"/>
  <c r="J575" i="1"/>
  <c r="N629" i="1" l="1"/>
  <c r="D630" i="1"/>
  <c r="E630" i="1" s="1"/>
  <c r="F631" i="1" s="1"/>
  <c r="O630" i="1"/>
  <c r="Q630" i="1" s="1"/>
  <c r="R630" i="1" s="1"/>
  <c r="A631" i="1"/>
  <c r="J630" i="1"/>
  <c r="K630" i="1" s="1"/>
  <c r="L630" i="1" s="1"/>
  <c r="M630" i="1" s="1"/>
  <c r="T630" i="1"/>
  <c r="G630" i="1"/>
  <c r="S630" i="1"/>
  <c r="C629" i="1"/>
  <c r="P628" i="1"/>
  <c r="B628" i="1" s="1"/>
  <c r="N574" i="1"/>
  <c r="P574" i="1" s="1"/>
  <c r="B574" i="1" s="1"/>
  <c r="K575" i="1"/>
  <c r="L575" i="1" s="1"/>
  <c r="M575" i="1" s="1"/>
  <c r="J576" i="1"/>
  <c r="H575" i="1"/>
  <c r="G576" i="1"/>
  <c r="S631" i="1" l="1"/>
  <c r="G631" i="1"/>
  <c r="T631" i="1"/>
  <c r="H631" i="1"/>
  <c r="J631" i="1"/>
  <c r="K631" i="1" s="1"/>
  <c r="L631" i="1" s="1"/>
  <c r="M631" i="1" s="1"/>
  <c r="H630" i="1"/>
  <c r="N630" i="1" s="1"/>
  <c r="D631" i="1"/>
  <c r="E631" i="1" s="1"/>
  <c r="F632" i="1" s="1"/>
  <c r="A632" i="1"/>
  <c r="O631" i="1"/>
  <c r="Q631" i="1" s="1"/>
  <c r="R631" i="1" s="1"/>
  <c r="C630" i="1"/>
  <c r="P629" i="1"/>
  <c r="B629" i="1" s="1"/>
  <c r="N575" i="1"/>
  <c r="P575" i="1" s="1"/>
  <c r="B575" i="1" s="1"/>
  <c r="H576" i="1"/>
  <c r="G577" i="1"/>
  <c r="K576" i="1"/>
  <c r="L576" i="1" s="1"/>
  <c r="M576" i="1" s="1"/>
  <c r="J577" i="1"/>
  <c r="N631" i="1" l="1"/>
  <c r="D632" i="1"/>
  <c r="E632" i="1" s="1"/>
  <c r="F633" i="1" s="1"/>
  <c r="O632" i="1"/>
  <c r="Q632" i="1" s="1"/>
  <c r="R632" i="1" s="1"/>
  <c r="A633" i="1"/>
  <c r="J632" i="1"/>
  <c r="K632" i="1" s="1"/>
  <c r="L632" i="1" s="1"/>
  <c r="M632" i="1" s="1"/>
  <c r="T632" i="1"/>
  <c r="S632" i="1"/>
  <c r="G632" i="1"/>
  <c r="C631" i="1"/>
  <c r="P630" i="1"/>
  <c r="B630" i="1" s="1"/>
  <c r="N576" i="1"/>
  <c r="P576" i="1" s="1"/>
  <c r="B576" i="1" s="1"/>
  <c r="K577" i="1"/>
  <c r="L577" i="1" s="1"/>
  <c r="M577" i="1" s="1"/>
  <c r="J578" i="1"/>
  <c r="H577" i="1"/>
  <c r="G578" i="1"/>
  <c r="S633" i="1" l="1"/>
  <c r="G633" i="1"/>
  <c r="T633" i="1"/>
  <c r="J633" i="1"/>
  <c r="K633" i="1" s="1"/>
  <c r="L633" i="1" s="1"/>
  <c r="M633" i="1" s="1"/>
  <c r="D633" i="1"/>
  <c r="E633" i="1" s="1"/>
  <c r="F634" i="1" s="1"/>
  <c r="A634" i="1"/>
  <c r="O633" i="1"/>
  <c r="Q633" i="1" s="1"/>
  <c r="R633" i="1" s="1"/>
  <c r="H632" i="1"/>
  <c r="N632" i="1" s="1"/>
  <c r="C632" i="1"/>
  <c r="P631" i="1"/>
  <c r="B631" i="1" s="1"/>
  <c r="N577" i="1"/>
  <c r="P577" i="1" s="1"/>
  <c r="B577" i="1" s="1"/>
  <c r="H578" i="1"/>
  <c r="G579" i="1"/>
  <c r="K578" i="1"/>
  <c r="L578" i="1" s="1"/>
  <c r="M578" i="1" s="1"/>
  <c r="J579" i="1"/>
  <c r="D634" i="1" l="1"/>
  <c r="E634" i="1" s="1"/>
  <c r="F635" i="1" s="1"/>
  <c r="O634" i="1"/>
  <c r="Q634" i="1" s="1"/>
  <c r="R634" i="1" s="1"/>
  <c r="A635" i="1"/>
  <c r="J634" i="1"/>
  <c r="K634" i="1" s="1"/>
  <c r="L634" i="1" s="1"/>
  <c r="M634" i="1" s="1"/>
  <c r="T634" i="1"/>
  <c r="G634" i="1"/>
  <c r="H634" i="1" s="1"/>
  <c r="S634" i="1"/>
  <c r="H633" i="1"/>
  <c r="N633" i="1" s="1"/>
  <c r="C633" i="1"/>
  <c r="P632" i="1"/>
  <c r="B632" i="1" s="1"/>
  <c r="K579" i="1"/>
  <c r="L579" i="1" s="1"/>
  <c r="M579" i="1" s="1"/>
  <c r="J580" i="1"/>
  <c r="G580" i="1"/>
  <c r="H579" i="1"/>
  <c r="N578" i="1"/>
  <c r="P578" i="1" s="1"/>
  <c r="B578" i="1" s="1"/>
  <c r="T635" i="1" l="1"/>
  <c r="J635" i="1"/>
  <c r="K635" i="1" s="1"/>
  <c r="L635" i="1" s="1"/>
  <c r="M635" i="1" s="1"/>
  <c r="N634" i="1"/>
  <c r="G635" i="1"/>
  <c r="H635" i="1" s="1"/>
  <c r="D635" i="1"/>
  <c r="E635" i="1" s="1"/>
  <c r="F636" i="1" s="1"/>
  <c r="A636" i="1"/>
  <c r="O635" i="1"/>
  <c r="Q635" i="1" s="1"/>
  <c r="R635" i="1" s="1"/>
  <c r="S635" i="1"/>
  <c r="C634" i="1"/>
  <c r="P633" i="1"/>
  <c r="B633" i="1" s="1"/>
  <c r="G581" i="1"/>
  <c r="H580" i="1"/>
  <c r="N579" i="1"/>
  <c r="P579" i="1" s="1"/>
  <c r="B579" i="1" s="1"/>
  <c r="K580" i="1"/>
  <c r="L580" i="1" s="1"/>
  <c r="M580" i="1" s="1"/>
  <c r="J581" i="1"/>
  <c r="S636" i="1" l="1"/>
  <c r="N635" i="1"/>
  <c r="D636" i="1"/>
  <c r="E636" i="1" s="1"/>
  <c r="F637" i="1" s="1"/>
  <c r="O636" i="1"/>
  <c r="Q636" i="1" s="1"/>
  <c r="R636" i="1" s="1"/>
  <c r="A637" i="1"/>
  <c r="J636" i="1"/>
  <c r="K636" i="1" s="1"/>
  <c r="L636" i="1" s="1"/>
  <c r="M636" i="1" s="1"/>
  <c r="T636" i="1"/>
  <c r="G636" i="1"/>
  <c r="H636" i="1" s="1"/>
  <c r="C635" i="1"/>
  <c r="P634" i="1"/>
  <c r="B634" i="1" s="1"/>
  <c r="K581" i="1"/>
  <c r="L581" i="1" s="1"/>
  <c r="M581" i="1" s="1"/>
  <c r="J582" i="1"/>
  <c r="N580" i="1"/>
  <c r="P580" i="1" s="1"/>
  <c r="B580" i="1" s="1"/>
  <c r="H581" i="1"/>
  <c r="G582" i="1"/>
  <c r="T637" i="1" l="1"/>
  <c r="S637" i="1"/>
  <c r="G637" i="1"/>
  <c r="H637" i="1" s="1"/>
  <c r="N636" i="1"/>
  <c r="J637" i="1"/>
  <c r="K637" i="1" s="1"/>
  <c r="L637" i="1" s="1"/>
  <c r="M637" i="1" s="1"/>
  <c r="D637" i="1"/>
  <c r="E637" i="1" s="1"/>
  <c r="F638" i="1" s="1"/>
  <c r="A638" i="1"/>
  <c r="O637" i="1"/>
  <c r="Q637" i="1" s="1"/>
  <c r="R637" i="1" s="1"/>
  <c r="C636" i="1"/>
  <c r="P635" i="1"/>
  <c r="B635" i="1" s="1"/>
  <c r="N581" i="1"/>
  <c r="P581" i="1" s="1"/>
  <c r="B581" i="1" s="1"/>
  <c r="G583" i="1"/>
  <c r="H582" i="1"/>
  <c r="K582" i="1"/>
  <c r="L582" i="1" s="1"/>
  <c r="M582" i="1" s="1"/>
  <c r="J583" i="1"/>
  <c r="N637" i="1" l="1"/>
  <c r="T638" i="1"/>
  <c r="D638" i="1"/>
  <c r="E638" i="1" s="1"/>
  <c r="F639" i="1" s="1"/>
  <c r="O638" i="1"/>
  <c r="Q638" i="1" s="1"/>
  <c r="R638" i="1" s="1"/>
  <c r="A639" i="1"/>
  <c r="S638" i="1"/>
  <c r="J638" i="1"/>
  <c r="K638" i="1" s="1"/>
  <c r="L638" i="1" s="1"/>
  <c r="M638" i="1" s="1"/>
  <c r="G638" i="1"/>
  <c r="C637" i="1"/>
  <c r="P636" i="1"/>
  <c r="B636" i="1" s="1"/>
  <c r="K583" i="1"/>
  <c r="L583" i="1" s="1"/>
  <c r="M583" i="1" s="1"/>
  <c r="J584" i="1"/>
  <c r="N582" i="1"/>
  <c r="P582" i="1" s="1"/>
  <c r="B582" i="1" s="1"/>
  <c r="H583" i="1"/>
  <c r="G584" i="1"/>
  <c r="G639" i="1" l="1"/>
  <c r="H639" i="1" s="1"/>
  <c r="S639" i="1"/>
  <c r="H638" i="1"/>
  <c r="N638" i="1" s="1"/>
  <c r="J639" i="1"/>
  <c r="K639" i="1" s="1"/>
  <c r="L639" i="1" s="1"/>
  <c r="M639" i="1" s="1"/>
  <c r="D639" i="1"/>
  <c r="E639" i="1" s="1"/>
  <c r="F640" i="1" s="1"/>
  <c r="A640" i="1"/>
  <c r="O639" i="1"/>
  <c r="Q639" i="1" s="1"/>
  <c r="R639" i="1" s="1"/>
  <c r="T639" i="1"/>
  <c r="C638" i="1"/>
  <c r="P637" i="1"/>
  <c r="B637" i="1" s="1"/>
  <c r="N583" i="1"/>
  <c r="P583" i="1" s="1"/>
  <c r="B583" i="1" s="1"/>
  <c r="G585" i="1"/>
  <c r="H584" i="1"/>
  <c r="K584" i="1"/>
  <c r="L584" i="1" s="1"/>
  <c r="M584" i="1" s="1"/>
  <c r="J585" i="1"/>
  <c r="N639" i="1" l="1"/>
  <c r="T640" i="1"/>
  <c r="S640" i="1"/>
  <c r="D640" i="1"/>
  <c r="E640" i="1" s="1"/>
  <c r="F641" i="1" s="1"/>
  <c r="O640" i="1"/>
  <c r="Q640" i="1" s="1"/>
  <c r="R640" i="1" s="1"/>
  <c r="A641" i="1"/>
  <c r="J640" i="1"/>
  <c r="K640" i="1" s="1"/>
  <c r="L640" i="1" s="1"/>
  <c r="M640" i="1" s="1"/>
  <c r="G640" i="1"/>
  <c r="H640" i="1" s="1"/>
  <c r="C639" i="1"/>
  <c r="P638" i="1"/>
  <c r="B638" i="1" s="1"/>
  <c r="K585" i="1"/>
  <c r="L585" i="1" s="1"/>
  <c r="M585" i="1" s="1"/>
  <c r="J586" i="1"/>
  <c r="N584" i="1"/>
  <c r="P584" i="1" s="1"/>
  <c r="B584" i="1" s="1"/>
  <c r="H585" i="1"/>
  <c r="G586" i="1"/>
  <c r="N640" i="1" l="1"/>
  <c r="G641" i="1"/>
  <c r="H641" i="1" s="1"/>
  <c r="D641" i="1"/>
  <c r="E641" i="1" s="1"/>
  <c r="F642" i="1" s="1"/>
  <c r="A642" i="1"/>
  <c r="O641" i="1"/>
  <c r="Q641" i="1" s="1"/>
  <c r="R641" i="1" s="1"/>
  <c r="J641" i="1"/>
  <c r="K641" i="1" s="1"/>
  <c r="L641" i="1" s="1"/>
  <c r="M641" i="1" s="1"/>
  <c r="S641" i="1"/>
  <c r="T641" i="1"/>
  <c r="C640" i="1"/>
  <c r="P639" i="1"/>
  <c r="B639" i="1" s="1"/>
  <c r="N585" i="1"/>
  <c r="P585" i="1" s="1"/>
  <c r="B585" i="1" s="1"/>
  <c r="H586" i="1"/>
  <c r="G587" i="1"/>
  <c r="K586" i="1"/>
  <c r="L586" i="1" s="1"/>
  <c r="M586" i="1" s="1"/>
  <c r="J587" i="1"/>
  <c r="S642" i="1" l="1"/>
  <c r="N641" i="1"/>
  <c r="T642" i="1"/>
  <c r="J642" i="1"/>
  <c r="K642" i="1" s="1"/>
  <c r="L642" i="1" s="1"/>
  <c r="M642" i="1" s="1"/>
  <c r="D642" i="1"/>
  <c r="E642" i="1" s="1"/>
  <c r="F643" i="1" s="1"/>
  <c r="O642" i="1"/>
  <c r="Q642" i="1" s="1"/>
  <c r="R642" i="1" s="1"/>
  <c r="A643" i="1"/>
  <c r="G642" i="1"/>
  <c r="H642" i="1" s="1"/>
  <c r="C641" i="1"/>
  <c r="P640" i="1"/>
  <c r="B640" i="1" s="1"/>
  <c r="N586" i="1"/>
  <c r="P586" i="1" s="1"/>
  <c r="B586" i="1" s="1"/>
  <c r="K587" i="1"/>
  <c r="L587" i="1" s="1"/>
  <c r="M587" i="1" s="1"/>
  <c r="J588" i="1"/>
  <c r="H587" i="1"/>
  <c r="G588" i="1"/>
  <c r="N642" i="1" l="1"/>
  <c r="D643" i="1"/>
  <c r="E643" i="1" s="1"/>
  <c r="F644" i="1" s="1"/>
  <c r="A644" i="1"/>
  <c r="O643" i="1"/>
  <c r="Q643" i="1" s="1"/>
  <c r="R643" i="1" s="1"/>
  <c r="G643" i="1"/>
  <c r="H643" i="1" s="1"/>
  <c r="J643" i="1"/>
  <c r="K643" i="1" s="1"/>
  <c r="L643" i="1" s="1"/>
  <c r="M643" i="1" s="1"/>
  <c r="S643" i="1"/>
  <c r="T643" i="1"/>
  <c r="C642" i="1"/>
  <c r="P641" i="1"/>
  <c r="B641" i="1" s="1"/>
  <c r="N587" i="1"/>
  <c r="P587" i="1" s="1"/>
  <c r="B587" i="1" s="1"/>
  <c r="H588" i="1"/>
  <c r="G589" i="1"/>
  <c r="K588" i="1"/>
  <c r="L588" i="1" s="1"/>
  <c r="M588" i="1" s="1"/>
  <c r="J589" i="1"/>
  <c r="S644" i="1" l="1"/>
  <c r="G644" i="1"/>
  <c r="H644" i="1" s="1"/>
  <c r="T644" i="1"/>
  <c r="N643" i="1"/>
  <c r="J644" i="1"/>
  <c r="K644" i="1" s="1"/>
  <c r="L644" i="1" s="1"/>
  <c r="M644" i="1" s="1"/>
  <c r="D644" i="1"/>
  <c r="E644" i="1" s="1"/>
  <c r="F645" i="1" s="1"/>
  <c r="O644" i="1"/>
  <c r="Q644" i="1" s="1"/>
  <c r="R644" i="1" s="1"/>
  <c r="A645" i="1"/>
  <c r="C643" i="1"/>
  <c r="P642" i="1"/>
  <c r="B642" i="1" s="1"/>
  <c r="K589" i="1"/>
  <c r="L589" i="1" s="1"/>
  <c r="M589" i="1" s="1"/>
  <c r="J590" i="1"/>
  <c r="H589" i="1"/>
  <c r="G590" i="1"/>
  <c r="N588" i="1"/>
  <c r="P588" i="1" s="1"/>
  <c r="B588" i="1" s="1"/>
  <c r="N644" i="1" l="1"/>
  <c r="D645" i="1"/>
  <c r="E645" i="1" s="1"/>
  <c r="F646" i="1" s="1"/>
  <c r="A646" i="1"/>
  <c r="O645" i="1"/>
  <c r="Q645" i="1" s="1"/>
  <c r="R645" i="1" s="1"/>
  <c r="G645" i="1"/>
  <c r="S645" i="1"/>
  <c r="J645" i="1"/>
  <c r="K645" i="1" s="1"/>
  <c r="L645" i="1" s="1"/>
  <c r="M645" i="1" s="1"/>
  <c r="T645" i="1"/>
  <c r="C644" i="1"/>
  <c r="P643" i="1"/>
  <c r="B643" i="1" s="1"/>
  <c r="N589" i="1"/>
  <c r="P589" i="1" s="1"/>
  <c r="B589" i="1" s="1"/>
  <c r="H590" i="1"/>
  <c r="G591" i="1"/>
  <c r="K590" i="1"/>
  <c r="L590" i="1" s="1"/>
  <c r="M590" i="1" s="1"/>
  <c r="J591" i="1"/>
  <c r="S646" i="1" l="1"/>
  <c r="T646" i="1"/>
  <c r="G646" i="1"/>
  <c r="J646" i="1"/>
  <c r="K646" i="1" s="1"/>
  <c r="L646" i="1" s="1"/>
  <c r="M646" i="1" s="1"/>
  <c r="H646" i="1"/>
  <c r="H645" i="1"/>
  <c r="N645" i="1" s="1"/>
  <c r="D646" i="1"/>
  <c r="E646" i="1" s="1"/>
  <c r="F647" i="1" s="1"/>
  <c r="A647" i="1"/>
  <c r="O646" i="1"/>
  <c r="Q646" i="1" s="1"/>
  <c r="R646" i="1" s="1"/>
  <c r="C645" i="1"/>
  <c r="P644" i="1"/>
  <c r="B644" i="1" s="1"/>
  <c r="N590" i="1"/>
  <c r="P590" i="1" s="1"/>
  <c r="B590" i="1" s="1"/>
  <c r="K591" i="1"/>
  <c r="L591" i="1" s="1"/>
  <c r="M591" i="1" s="1"/>
  <c r="J592" i="1"/>
  <c r="H591" i="1"/>
  <c r="G592" i="1"/>
  <c r="N646" i="1" l="1"/>
  <c r="S647" i="1"/>
  <c r="D647" i="1"/>
  <c r="E647" i="1" s="1"/>
  <c r="F648" i="1" s="1"/>
  <c r="A648" i="1"/>
  <c r="O647" i="1"/>
  <c r="Q647" i="1" s="1"/>
  <c r="R647" i="1" s="1"/>
  <c r="J647" i="1"/>
  <c r="K647" i="1" s="1"/>
  <c r="L647" i="1" s="1"/>
  <c r="M647" i="1" s="1"/>
  <c r="G647" i="1"/>
  <c r="T647" i="1"/>
  <c r="C646" i="1"/>
  <c r="P645" i="1"/>
  <c r="B645" i="1" s="1"/>
  <c r="N591" i="1"/>
  <c r="P591" i="1" s="1"/>
  <c r="B591" i="1" s="1"/>
  <c r="G593" i="1"/>
  <c r="H592" i="1"/>
  <c r="K592" i="1"/>
  <c r="L592" i="1" s="1"/>
  <c r="M592" i="1" s="1"/>
  <c r="J593" i="1"/>
  <c r="T648" i="1" l="1"/>
  <c r="J648" i="1"/>
  <c r="D648" i="1"/>
  <c r="E648" i="1" s="1"/>
  <c r="F649" i="1" s="1"/>
  <c r="O648" i="1"/>
  <c r="Q648" i="1" s="1"/>
  <c r="R648" i="1" s="1"/>
  <c r="A649" i="1"/>
  <c r="G648" i="1"/>
  <c r="H648" i="1" s="1"/>
  <c r="S648" i="1"/>
  <c r="H647" i="1"/>
  <c r="N647" i="1" s="1"/>
  <c r="C647" i="1"/>
  <c r="P646" i="1"/>
  <c r="B646" i="1" s="1"/>
  <c r="K648" i="1"/>
  <c r="L648" i="1" s="1"/>
  <c r="M648" i="1" s="1"/>
  <c r="K593" i="1"/>
  <c r="L593" i="1" s="1"/>
  <c r="M593" i="1" s="1"/>
  <c r="J594" i="1"/>
  <c r="N592" i="1"/>
  <c r="P592" i="1" s="1"/>
  <c r="B592" i="1" s="1"/>
  <c r="H593" i="1"/>
  <c r="G594" i="1"/>
  <c r="N648" i="1" l="1"/>
  <c r="J649" i="1"/>
  <c r="K649" i="1" s="1"/>
  <c r="L649" i="1" s="1"/>
  <c r="M649" i="1" s="1"/>
  <c r="G649" i="1"/>
  <c r="H649" i="1" s="1"/>
  <c r="D649" i="1"/>
  <c r="E649" i="1" s="1"/>
  <c r="F650" i="1" s="1"/>
  <c r="A650" i="1"/>
  <c r="O649" i="1"/>
  <c r="Q649" i="1" s="1"/>
  <c r="R649" i="1" s="1"/>
  <c r="S649" i="1"/>
  <c r="T649" i="1"/>
  <c r="C648" i="1"/>
  <c r="P647" i="1"/>
  <c r="B647" i="1" s="1"/>
  <c r="H594" i="1"/>
  <c r="G595" i="1"/>
  <c r="N593" i="1"/>
  <c r="P593" i="1" s="1"/>
  <c r="B593" i="1" s="1"/>
  <c r="K594" i="1"/>
  <c r="L594" i="1" s="1"/>
  <c r="M594" i="1" s="1"/>
  <c r="J595" i="1"/>
  <c r="N649" i="1" l="1"/>
  <c r="T650" i="1"/>
  <c r="J650" i="1"/>
  <c r="K650" i="1" s="1"/>
  <c r="L650" i="1" s="1"/>
  <c r="M650" i="1" s="1"/>
  <c r="S650" i="1"/>
  <c r="D650" i="1"/>
  <c r="E650" i="1" s="1"/>
  <c r="F651" i="1" s="1"/>
  <c r="O650" i="1"/>
  <c r="Q650" i="1" s="1"/>
  <c r="R650" i="1" s="1"/>
  <c r="A651" i="1"/>
  <c r="G650" i="1"/>
  <c r="C649" i="1"/>
  <c r="P648" i="1"/>
  <c r="B648" i="1" s="1"/>
  <c r="N594" i="1"/>
  <c r="P594" i="1" s="1"/>
  <c r="B594" i="1" s="1"/>
  <c r="K595" i="1"/>
  <c r="L595" i="1" s="1"/>
  <c r="M595" i="1" s="1"/>
  <c r="J596" i="1"/>
  <c r="H595" i="1"/>
  <c r="G596" i="1"/>
  <c r="G651" i="1" l="1"/>
  <c r="H651" i="1" s="1"/>
  <c r="H650" i="1"/>
  <c r="N650" i="1" s="1"/>
  <c r="D651" i="1"/>
  <c r="E651" i="1" s="1"/>
  <c r="F652" i="1" s="1"/>
  <c r="A652" i="1"/>
  <c r="O651" i="1"/>
  <c r="Q651" i="1" s="1"/>
  <c r="R651" i="1" s="1"/>
  <c r="J651" i="1"/>
  <c r="K651" i="1" s="1"/>
  <c r="L651" i="1" s="1"/>
  <c r="M651" i="1" s="1"/>
  <c r="S651" i="1"/>
  <c r="T651" i="1"/>
  <c r="C650" i="1"/>
  <c r="P649" i="1"/>
  <c r="B649" i="1" s="1"/>
  <c r="N595" i="1"/>
  <c r="P595" i="1" s="1"/>
  <c r="B595" i="1" s="1"/>
  <c r="H596" i="1"/>
  <c r="G597" i="1"/>
  <c r="K596" i="1"/>
  <c r="L596" i="1" s="1"/>
  <c r="M596" i="1" s="1"/>
  <c r="J597" i="1"/>
  <c r="N651" i="1" l="1"/>
  <c r="J652" i="1"/>
  <c r="D652" i="1"/>
  <c r="E652" i="1" s="1"/>
  <c r="F653" i="1" s="1"/>
  <c r="A653" i="1"/>
  <c r="O652" i="1"/>
  <c r="Q652" i="1" s="1"/>
  <c r="R652" i="1" s="1"/>
  <c r="S652" i="1"/>
  <c r="T652" i="1"/>
  <c r="G652" i="1"/>
  <c r="C651" i="1"/>
  <c r="P650" i="1"/>
  <c r="B650" i="1" s="1"/>
  <c r="K652" i="1"/>
  <c r="L652" i="1" s="1"/>
  <c r="M652" i="1" s="1"/>
  <c r="K597" i="1"/>
  <c r="L597" i="1" s="1"/>
  <c r="M597" i="1" s="1"/>
  <c r="J598" i="1"/>
  <c r="H597" i="1"/>
  <c r="G598" i="1"/>
  <c r="N596" i="1"/>
  <c r="P596" i="1" s="1"/>
  <c r="B596" i="1" s="1"/>
  <c r="S653" i="1" l="1"/>
  <c r="G653" i="1"/>
  <c r="H653" i="1" s="1"/>
  <c r="J653" i="1"/>
  <c r="K653" i="1" s="1"/>
  <c r="L653" i="1" s="1"/>
  <c r="M653" i="1" s="1"/>
  <c r="T653" i="1"/>
  <c r="H652" i="1"/>
  <c r="N652" i="1" s="1"/>
  <c r="D653" i="1"/>
  <c r="E653" i="1" s="1"/>
  <c r="F654" i="1" s="1"/>
  <c r="A654" i="1"/>
  <c r="O653" i="1"/>
  <c r="Q653" i="1" s="1"/>
  <c r="R653" i="1" s="1"/>
  <c r="C652" i="1"/>
  <c r="P651" i="1"/>
  <c r="B651" i="1" s="1"/>
  <c r="N597" i="1"/>
  <c r="P597" i="1" s="1"/>
  <c r="B597" i="1" s="1"/>
  <c r="H598" i="1"/>
  <c r="G599" i="1"/>
  <c r="K598" i="1"/>
  <c r="L598" i="1" s="1"/>
  <c r="M598" i="1" s="1"/>
  <c r="J599" i="1"/>
  <c r="N653" i="1" l="1"/>
  <c r="S654" i="1"/>
  <c r="D654" i="1"/>
  <c r="E654" i="1" s="1"/>
  <c r="F655" i="1" s="1"/>
  <c r="O654" i="1"/>
  <c r="Q654" i="1" s="1"/>
  <c r="R654" i="1" s="1"/>
  <c r="A655" i="1"/>
  <c r="J654" i="1"/>
  <c r="K654" i="1" s="1"/>
  <c r="L654" i="1" s="1"/>
  <c r="M654" i="1" s="1"/>
  <c r="T654" i="1"/>
  <c r="G654" i="1"/>
  <c r="C653" i="1"/>
  <c r="P652" i="1"/>
  <c r="B652" i="1" s="1"/>
  <c r="K599" i="1"/>
  <c r="L599" i="1" s="1"/>
  <c r="M599" i="1" s="1"/>
  <c r="J600" i="1"/>
  <c r="H599" i="1"/>
  <c r="G600" i="1"/>
  <c r="N598" i="1"/>
  <c r="P598" i="1" s="1"/>
  <c r="B598" i="1" s="1"/>
  <c r="G655" i="1" l="1"/>
  <c r="T655" i="1"/>
  <c r="H654" i="1"/>
  <c r="N654" i="1" s="1"/>
  <c r="J655" i="1"/>
  <c r="K655" i="1" s="1"/>
  <c r="L655" i="1" s="1"/>
  <c r="M655" i="1" s="1"/>
  <c r="D655" i="1"/>
  <c r="E655" i="1" s="1"/>
  <c r="F656" i="1" s="1"/>
  <c r="A656" i="1"/>
  <c r="O655" i="1"/>
  <c r="Q655" i="1" s="1"/>
  <c r="R655" i="1" s="1"/>
  <c r="S655" i="1"/>
  <c r="C654" i="1"/>
  <c r="P653" i="1"/>
  <c r="B653" i="1" s="1"/>
  <c r="H600" i="1"/>
  <c r="G601" i="1"/>
  <c r="N599" i="1"/>
  <c r="P599" i="1" s="1"/>
  <c r="B599" i="1" s="1"/>
  <c r="K600" i="1"/>
  <c r="L600" i="1" s="1"/>
  <c r="M600" i="1" s="1"/>
  <c r="J601" i="1"/>
  <c r="D656" i="1" l="1"/>
  <c r="E656" i="1" s="1"/>
  <c r="F657" i="1" s="1"/>
  <c r="O656" i="1"/>
  <c r="Q656" i="1" s="1"/>
  <c r="R656" i="1" s="1"/>
  <c r="A657" i="1"/>
  <c r="S656" i="1"/>
  <c r="G656" i="1"/>
  <c r="J656" i="1"/>
  <c r="K656" i="1" s="1"/>
  <c r="L656" i="1" s="1"/>
  <c r="M656" i="1" s="1"/>
  <c r="T656" i="1"/>
  <c r="H655" i="1"/>
  <c r="N655" i="1" s="1"/>
  <c r="C655" i="1"/>
  <c r="P654" i="1"/>
  <c r="B654" i="1" s="1"/>
  <c r="N600" i="1"/>
  <c r="P600" i="1" s="1"/>
  <c r="B600" i="1" s="1"/>
  <c r="H601" i="1"/>
  <c r="G602" i="1"/>
  <c r="K601" i="1"/>
  <c r="L601" i="1" s="1"/>
  <c r="M601" i="1" s="1"/>
  <c r="J602" i="1"/>
  <c r="S657" i="1" l="1"/>
  <c r="T657" i="1"/>
  <c r="G657" i="1"/>
  <c r="H657" i="1"/>
  <c r="J657" i="1"/>
  <c r="K657" i="1" s="1"/>
  <c r="L657" i="1" s="1"/>
  <c r="M657" i="1" s="1"/>
  <c r="D657" i="1"/>
  <c r="E657" i="1" s="1"/>
  <c r="F658" i="1" s="1"/>
  <c r="A658" i="1"/>
  <c r="O657" i="1"/>
  <c r="Q657" i="1" s="1"/>
  <c r="R657" i="1" s="1"/>
  <c r="H656" i="1"/>
  <c r="N656" i="1" s="1"/>
  <c r="C656" i="1"/>
  <c r="P655" i="1"/>
  <c r="B655" i="1" s="1"/>
  <c r="N601" i="1"/>
  <c r="P601" i="1" s="1"/>
  <c r="B601" i="1" s="1"/>
  <c r="K602" i="1"/>
  <c r="L602" i="1" s="1"/>
  <c r="M602" i="1" s="1"/>
  <c r="J603" i="1"/>
  <c r="H602" i="1"/>
  <c r="G603" i="1"/>
  <c r="N657" i="1" l="1"/>
  <c r="S658" i="1"/>
  <c r="G658" i="1"/>
  <c r="H658" i="1" s="1"/>
  <c r="J658" i="1"/>
  <c r="K658" i="1" s="1"/>
  <c r="L658" i="1" s="1"/>
  <c r="M658" i="1" s="1"/>
  <c r="T658" i="1"/>
  <c r="D658" i="1"/>
  <c r="E658" i="1" s="1"/>
  <c r="F659" i="1" s="1"/>
  <c r="O658" i="1"/>
  <c r="Q658" i="1" s="1"/>
  <c r="R658" i="1" s="1"/>
  <c r="A659" i="1"/>
  <c r="C657" i="1"/>
  <c r="P656" i="1"/>
  <c r="B656" i="1" s="1"/>
  <c r="N602" i="1"/>
  <c r="P602" i="1" s="1"/>
  <c r="B602" i="1" s="1"/>
  <c r="H603" i="1"/>
  <c r="G604" i="1"/>
  <c r="K603" i="1"/>
  <c r="L603" i="1" s="1"/>
  <c r="M603" i="1" s="1"/>
  <c r="J604" i="1"/>
  <c r="N658" i="1" l="1"/>
  <c r="J659" i="1"/>
  <c r="K659" i="1" s="1"/>
  <c r="L659" i="1" s="1"/>
  <c r="M659" i="1" s="1"/>
  <c r="D659" i="1"/>
  <c r="E659" i="1" s="1"/>
  <c r="F660" i="1" s="1"/>
  <c r="A660" i="1"/>
  <c r="O659" i="1"/>
  <c r="Q659" i="1" s="1"/>
  <c r="R659" i="1" s="1"/>
  <c r="T659" i="1"/>
  <c r="G659" i="1"/>
  <c r="S659" i="1"/>
  <c r="C658" i="1"/>
  <c r="P657" i="1"/>
  <c r="B657" i="1" s="1"/>
  <c r="N603" i="1"/>
  <c r="P603" i="1" s="1"/>
  <c r="B603" i="1" s="1"/>
  <c r="K604" i="1"/>
  <c r="L604" i="1" s="1"/>
  <c r="M604" i="1" s="1"/>
  <c r="J605" i="1"/>
  <c r="H604" i="1"/>
  <c r="G605" i="1"/>
  <c r="G660" i="1" l="1"/>
  <c r="H660" i="1" s="1"/>
  <c r="H659" i="1"/>
  <c r="N659" i="1" s="1"/>
  <c r="S660" i="1"/>
  <c r="T660" i="1"/>
  <c r="J660" i="1"/>
  <c r="K660" i="1" s="1"/>
  <c r="L660" i="1" s="1"/>
  <c r="M660" i="1" s="1"/>
  <c r="D660" i="1"/>
  <c r="E660" i="1" s="1"/>
  <c r="F661" i="1" s="1"/>
  <c r="O660" i="1"/>
  <c r="Q660" i="1" s="1"/>
  <c r="R660" i="1" s="1"/>
  <c r="A661" i="1"/>
  <c r="C659" i="1"/>
  <c r="P658" i="1"/>
  <c r="B658" i="1" s="1"/>
  <c r="H605" i="1"/>
  <c r="G606" i="1"/>
  <c r="N604" i="1"/>
  <c r="P604" i="1" s="1"/>
  <c r="B604" i="1" s="1"/>
  <c r="K605" i="1"/>
  <c r="L605" i="1" s="1"/>
  <c r="M605" i="1" s="1"/>
  <c r="J606" i="1"/>
  <c r="N660" i="1" l="1"/>
  <c r="P659" i="1"/>
  <c r="B659" i="1" s="1"/>
  <c r="D661" i="1"/>
  <c r="E661" i="1" s="1"/>
  <c r="F662" i="1" s="1"/>
  <c r="A662" i="1"/>
  <c r="O661" i="1"/>
  <c r="Q661" i="1" s="1"/>
  <c r="R661" i="1" s="1"/>
  <c r="J661" i="1"/>
  <c r="K661" i="1" s="1"/>
  <c r="L661" i="1" s="1"/>
  <c r="M661" i="1" s="1"/>
  <c r="S661" i="1"/>
  <c r="T661" i="1"/>
  <c r="G661" i="1"/>
  <c r="C660" i="1"/>
  <c r="G607" i="1"/>
  <c r="H606" i="1"/>
  <c r="K606" i="1"/>
  <c r="L606" i="1" s="1"/>
  <c r="M606" i="1" s="1"/>
  <c r="J607" i="1"/>
  <c r="N605" i="1"/>
  <c r="P605" i="1" s="1"/>
  <c r="B605" i="1" s="1"/>
  <c r="T662" i="1" l="1"/>
  <c r="G662" i="1"/>
  <c r="S662" i="1"/>
  <c r="J662" i="1"/>
  <c r="K662" i="1" s="1"/>
  <c r="L662" i="1" s="1"/>
  <c r="M662" i="1" s="1"/>
  <c r="H661" i="1"/>
  <c r="N661" i="1" s="1"/>
  <c r="D662" i="1"/>
  <c r="E662" i="1" s="1"/>
  <c r="F663" i="1" s="1"/>
  <c r="O662" i="1"/>
  <c r="Q662" i="1" s="1"/>
  <c r="R662" i="1" s="1"/>
  <c r="A663" i="1"/>
  <c r="C661" i="1"/>
  <c r="P660" i="1"/>
  <c r="B660" i="1" s="1"/>
  <c r="K607" i="1"/>
  <c r="L607" i="1" s="1"/>
  <c r="M607" i="1" s="1"/>
  <c r="J608" i="1"/>
  <c r="N606" i="1"/>
  <c r="P606" i="1" s="1"/>
  <c r="B606" i="1" s="1"/>
  <c r="H607" i="1"/>
  <c r="G608" i="1"/>
  <c r="T663" i="1" l="1"/>
  <c r="J663" i="1"/>
  <c r="K663" i="1" s="1"/>
  <c r="L663" i="1" s="1"/>
  <c r="M663" i="1" s="1"/>
  <c r="G663" i="1"/>
  <c r="S663" i="1"/>
  <c r="H662" i="1"/>
  <c r="N662" i="1" s="1"/>
  <c r="D663" i="1"/>
  <c r="E663" i="1" s="1"/>
  <c r="F664" i="1" s="1"/>
  <c r="A664" i="1"/>
  <c r="O663" i="1"/>
  <c r="Q663" i="1" s="1"/>
  <c r="R663" i="1" s="1"/>
  <c r="C662" i="1"/>
  <c r="P661" i="1"/>
  <c r="B661" i="1" s="1"/>
  <c r="H608" i="1"/>
  <c r="G609" i="1"/>
  <c r="N607" i="1"/>
  <c r="P607" i="1" s="1"/>
  <c r="B607" i="1" s="1"/>
  <c r="K608" i="1"/>
  <c r="L608" i="1" s="1"/>
  <c r="M608" i="1" s="1"/>
  <c r="J609" i="1"/>
  <c r="J664" i="1" l="1"/>
  <c r="K664" i="1" s="1"/>
  <c r="L664" i="1" s="1"/>
  <c r="M664" i="1" s="1"/>
  <c r="S664" i="1"/>
  <c r="G664" i="1"/>
  <c r="H664" i="1" s="1"/>
  <c r="H663" i="1"/>
  <c r="N663" i="1" s="1"/>
  <c r="T664" i="1"/>
  <c r="D664" i="1"/>
  <c r="E664" i="1" s="1"/>
  <c r="F665" i="1" s="1"/>
  <c r="O664" i="1"/>
  <c r="Q664" i="1" s="1"/>
  <c r="R664" i="1" s="1"/>
  <c r="A665" i="1"/>
  <c r="C663" i="1"/>
  <c r="P662" i="1"/>
  <c r="B662" i="1" s="1"/>
  <c r="N608" i="1"/>
  <c r="P608" i="1" s="1"/>
  <c r="B608" i="1" s="1"/>
  <c r="K609" i="1"/>
  <c r="L609" i="1" s="1"/>
  <c r="M609" i="1" s="1"/>
  <c r="J610" i="1"/>
  <c r="H609" i="1"/>
  <c r="G610" i="1"/>
  <c r="N664" i="1" l="1"/>
  <c r="D665" i="1"/>
  <c r="E665" i="1" s="1"/>
  <c r="F666" i="1" s="1"/>
  <c r="A666" i="1"/>
  <c r="O665" i="1"/>
  <c r="Q665" i="1" s="1"/>
  <c r="R665" i="1" s="1"/>
  <c r="J665" i="1"/>
  <c r="K665" i="1" s="1"/>
  <c r="L665" i="1" s="1"/>
  <c r="M665" i="1" s="1"/>
  <c r="T665" i="1"/>
  <c r="G665" i="1"/>
  <c r="S665" i="1"/>
  <c r="C664" i="1"/>
  <c r="P663" i="1"/>
  <c r="B663" i="1" s="1"/>
  <c r="H610" i="1"/>
  <c r="G611" i="1"/>
  <c r="N609" i="1"/>
  <c r="P609" i="1" s="1"/>
  <c r="B609" i="1" s="1"/>
  <c r="K610" i="1"/>
  <c r="L610" i="1" s="1"/>
  <c r="M610" i="1" s="1"/>
  <c r="J611" i="1"/>
  <c r="S666" i="1" l="1"/>
  <c r="G666" i="1"/>
  <c r="H666" i="1" s="1"/>
  <c r="T666" i="1"/>
  <c r="J666" i="1"/>
  <c r="K666" i="1" s="1"/>
  <c r="L666" i="1" s="1"/>
  <c r="M666" i="1" s="1"/>
  <c r="H665" i="1"/>
  <c r="N665" i="1" s="1"/>
  <c r="D666" i="1"/>
  <c r="E666" i="1" s="1"/>
  <c r="F667" i="1" s="1"/>
  <c r="O666" i="1"/>
  <c r="Q666" i="1" s="1"/>
  <c r="R666" i="1" s="1"/>
  <c r="A667" i="1"/>
  <c r="C665" i="1"/>
  <c r="P664" i="1"/>
  <c r="B664" i="1" s="1"/>
  <c r="N610" i="1"/>
  <c r="P610" i="1" s="1"/>
  <c r="B610" i="1" s="1"/>
  <c r="K611" i="1"/>
  <c r="L611" i="1" s="1"/>
  <c r="M611" i="1" s="1"/>
  <c r="J612" i="1"/>
  <c r="G612" i="1"/>
  <c r="H611" i="1"/>
  <c r="N666" i="1" l="1"/>
  <c r="J667" i="1"/>
  <c r="K667" i="1" s="1"/>
  <c r="L667" i="1" s="1"/>
  <c r="M667" i="1" s="1"/>
  <c r="G667" i="1"/>
  <c r="T667" i="1"/>
  <c r="S667" i="1"/>
  <c r="D667" i="1"/>
  <c r="E667" i="1" s="1"/>
  <c r="F668" i="1" s="1"/>
  <c r="A668" i="1"/>
  <c r="O667" i="1"/>
  <c r="Q667" i="1" s="1"/>
  <c r="R667" i="1" s="1"/>
  <c r="C666" i="1"/>
  <c r="P665" i="1"/>
  <c r="B665" i="1" s="1"/>
  <c r="N611" i="1"/>
  <c r="P611" i="1" s="1"/>
  <c r="B611" i="1" s="1"/>
  <c r="H612" i="1"/>
  <c r="G613" i="1"/>
  <c r="K612" i="1"/>
  <c r="L612" i="1" s="1"/>
  <c r="M612" i="1" s="1"/>
  <c r="J613" i="1"/>
  <c r="T668" i="1" l="1"/>
  <c r="D668" i="1"/>
  <c r="E668" i="1" s="1"/>
  <c r="F669" i="1" s="1"/>
  <c r="O668" i="1"/>
  <c r="Q668" i="1" s="1"/>
  <c r="R668" i="1" s="1"/>
  <c r="A669" i="1"/>
  <c r="S668" i="1"/>
  <c r="S669" i="1" s="1"/>
  <c r="J668" i="1"/>
  <c r="K668" i="1" s="1"/>
  <c r="L668" i="1" s="1"/>
  <c r="M668" i="1" s="1"/>
  <c r="G668" i="1"/>
  <c r="H667" i="1"/>
  <c r="N667" i="1" s="1"/>
  <c r="C667" i="1"/>
  <c r="P666" i="1"/>
  <c r="B666" i="1" s="1"/>
  <c r="N612" i="1"/>
  <c r="P612" i="1" s="1"/>
  <c r="B612" i="1" s="1"/>
  <c r="K613" i="1"/>
  <c r="L613" i="1" s="1"/>
  <c r="M613" i="1" s="1"/>
  <c r="J614" i="1"/>
  <c r="H613" i="1"/>
  <c r="G614" i="1"/>
  <c r="G669" i="1" l="1"/>
  <c r="H669" i="1" s="1"/>
  <c r="J669" i="1"/>
  <c r="K669" i="1" s="1"/>
  <c r="L669" i="1" s="1"/>
  <c r="M669" i="1" s="1"/>
  <c r="D669" i="1"/>
  <c r="E669" i="1" s="1"/>
  <c r="F670" i="1" s="1"/>
  <c r="A670" i="1"/>
  <c r="O669" i="1"/>
  <c r="Q669" i="1" s="1"/>
  <c r="R669" i="1" s="1"/>
  <c r="T669" i="1"/>
  <c r="H668" i="1"/>
  <c r="N668" i="1" s="1"/>
  <c r="C668" i="1"/>
  <c r="P667" i="1"/>
  <c r="B667" i="1" s="1"/>
  <c r="N613" i="1"/>
  <c r="P613" i="1" s="1"/>
  <c r="B613" i="1" s="1"/>
  <c r="H614" i="1"/>
  <c r="K614" i="1"/>
  <c r="N669" i="1" l="1"/>
  <c r="S670" i="1"/>
  <c r="J670" i="1"/>
  <c r="D670" i="1"/>
  <c r="E670" i="1" s="1"/>
  <c r="F671" i="1" s="1"/>
  <c r="O670" i="1"/>
  <c r="Q670" i="1" s="1"/>
  <c r="R670" i="1" s="1"/>
  <c r="A671" i="1"/>
  <c r="G670" i="1"/>
  <c r="T670" i="1"/>
  <c r="C669" i="1"/>
  <c r="P668" i="1"/>
  <c r="B668" i="1" s="1"/>
  <c r="L614" i="1"/>
  <c r="M614" i="1" s="1"/>
  <c r="N614" i="1" s="1"/>
  <c r="P614" i="1" s="1"/>
  <c r="L615" i="1"/>
  <c r="M615" i="1" s="1"/>
  <c r="N615" i="1" s="1"/>
  <c r="P615" i="1" s="1"/>
  <c r="B615" i="1" s="1"/>
  <c r="K670" i="1"/>
  <c r="L670" i="1" s="1"/>
  <c r="M670" i="1" s="1"/>
  <c r="G671" i="1" l="1"/>
  <c r="H671" i="1" s="1"/>
  <c r="J671" i="1"/>
  <c r="T671" i="1"/>
  <c r="H670" i="1"/>
  <c r="N670" i="1" s="1"/>
  <c r="D671" i="1"/>
  <c r="E671" i="1" s="1"/>
  <c r="F672" i="1" s="1"/>
  <c r="A672" i="1"/>
  <c r="O671" i="1"/>
  <c r="Q671" i="1" s="1"/>
  <c r="R671" i="1" s="1"/>
  <c r="S671" i="1"/>
  <c r="C670" i="1"/>
  <c r="P669" i="1"/>
  <c r="B669" i="1" s="1"/>
  <c r="B614" i="1"/>
  <c r="K671" i="1"/>
  <c r="L671" i="1" s="1"/>
  <c r="M671" i="1" s="1"/>
  <c r="N671" i="1" l="1"/>
  <c r="J672" i="1"/>
  <c r="K672" i="1" s="1"/>
  <c r="L672" i="1" s="1"/>
  <c r="M672" i="1" s="1"/>
  <c r="S672" i="1"/>
  <c r="D672" i="1"/>
  <c r="E672" i="1" s="1"/>
  <c r="F673" i="1" s="1"/>
  <c r="O672" i="1"/>
  <c r="Q672" i="1" s="1"/>
  <c r="R672" i="1" s="1"/>
  <c r="A673" i="1"/>
  <c r="G672" i="1"/>
  <c r="H672" i="1" s="1"/>
  <c r="T672" i="1"/>
  <c r="C671" i="1"/>
  <c r="P670" i="1"/>
  <c r="B670" i="1" s="1"/>
  <c r="N672" i="1" l="1"/>
  <c r="D673" i="1"/>
  <c r="E673" i="1" s="1"/>
  <c r="F674" i="1" s="1"/>
  <c r="A674" i="1"/>
  <c r="O673" i="1"/>
  <c r="Q673" i="1" s="1"/>
  <c r="R673" i="1" s="1"/>
  <c r="J673" i="1"/>
  <c r="K673" i="1" s="1"/>
  <c r="L673" i="1" s="1"/>
  <c r="M673" i="1" s="1"/>
  <c r="T673" i="1"/>
  <c r="G673" i="1"/>
  <c r="S673" i="1"/>
  <c r="C672" i="1"/>
  <c r="P671" i="1"/>
  <c r="B671" i="1" s="1"/>
  <c r="G674" i="1" l="1"/>
  <c r="H674" i="1"/>
  <c r="T674" i="1"/>
  <c r="H673" i="1"/>
  <c r="N673" i="1" s="1"/>
  <c r="S674" i="1"/>
  <c r="J674" i="1"/>
  <c r="K674" i="1" s="1"/>
  <c r="L674" i="1" s="1"/>
  <c r="M674" i="1" s="1"/>
  <c r="D674" i="1"/>
  <c r="E674" i="1" s="1"/>
  <c r="F675" i="1" s="1"/>
  <c r="O674" i="1"/>
  <c r="Q674" i="1" s="1"/>
  <c r="R674" i="1" s="1"/>
  <c r="A675" i="1"/>
  <c r="C673" i="1"/>
  <c r="P672" i="1"/>
  <c r="B672" i="1" s="1"/>
  <c r="B12" i="1"/>
  <c r="N674" i="1" l="1"/>
  <c r="D675" i="1"/>
  <c r="E675" i="1" s="1"/>
  <c r="F676" i="1" s="1"/>
  <c r="A676" i="1"/>
  <c r="O675" i="1"/>
  <c r="Q675" i="1" s="1"/>
  <c r="R675" i="1" s="1"/>
  <c r="T675" i="1"/>
  <c r="J675" i="1"/>
  <c r="K675" i="1" s="1"/>
  <c r="L675" i="1" s="1"/>
  <c r="M675" i="1" s="1"/>
  <c r="G675" i="1"/>
  <c r="S675" i="1"/>
  <c r="C674" i="1"/>
  <c r="P673" i="1"/>
  <c r="S676" i="1" l="1"/>
  <c r="G676" i="1"/>
  <c r="H676" i="1" s="1"/>
  <c r="T676" i="1"/>
  <c r="J676" i="1"/>
  <c r="K676" i="1" s="1"/>
  <c r="L676" i="1" s="1"/>
  <c r="M676" i="1" s="1"/>
  <c r="D676" i="1"/>
  <c r="E676" i="1" s="1"/>
  <c r="F677" i="1" s="1"/>
  <c r="O676" i="1"/>
  <c r="Q676" i="1" s="1"/>
  <c r="R676" i="1" s="1"/>
  <c r="A677" i="1"/>
  <c r="H675" i="1"/>
  <c r="N675" i="1" s="1"/>
  <c r="B673" i="1"/>
  <c r="C675" i="1"/>
  <c r="P674" i="1"/>
  <c r="B674" i="1" s="1"/>
  <c r="N676" i="1" l="1"/>
  <c r="S677" i="1"/>
  <c r="G677" i="1"/>
  <c r="H677" i="1" s="1"/>
  <c r="J677" i="1"/>
  <c r="K677" i="1" s="1"/>
  <c r="L677" i="1" s="1"/>
  <c r="M677" i="1" s="1"/>
  <c r="T677" i="1"/>
  <c r="D677" i="1"/>
  <c r="E677" i="1" s="1"/>
  <c r="F678" i="1" s="1"/>
  <c r="O677" i="1"/>
  <c r="Q677" i="1" s="1"/>
  <c r="R677" i="1" s="1"/>
  <c r="A678" i="1"/>
  <c r="C676" i="1"/>
  <c r="P675" i="1"/>
  <c r="N677" i="1" l="1"/>
  <c r="D678" i="1"/>
  <c r="E678" i="1" s="1"/>
  <c r="F679" i="1" s="1"/>
  <c r="O678" i="1"/>
  <c r="Q678" i="1" s="1"/>
  <c r="R678" i="1" s="1"/>
  <c r="A679" i="1"/>
  <c r="J678" i="1"/>
  <c r="K678" i="1" s="1"/>
  <c r="L678" i="1" s="1"/>
  <c r="M678" i="1" s="1"/>
  <c r="S678" i="1"/>
  <c r="G678" i="1"/>
  <c r="T678" i="1"/>
  <c r="B675" i="1"/>
  <c r="C677" i="1"/>
  <c r="P676" i="1"/>
  <c r="B676" i="1" s="1"/>
  <c r="S679" i="1" l="1"/>
  <c r="T679" i="1"/>
  <c r="G679" i="1"/>
  <c r="H679" i="1" s="1"/>
  <c r="J679" i="1"/>
  <c r="K679" i="1" s="1"/>
  <c r="L679" i="1" s="1"/>
  <c r="M679" i="1" s="1"/>
  <c r="H678" i="1"/>
  <c r="N678" i="1" s="1"/>
  <c r="D679" i="1"/>
  <c r="E679" i="1" s="1"/>
  <c r="F680" i="1" s="1"/>
  <c r="A680" i="1"/>
  <c r="O679" i="1"/>
  <c r="Q679" i="1" s="1"/>
  <c r="R679" i="1" s="1"/>
  <c r="C678" i="1"/>
  <c r="P677" i="1"/>
  <c r="N679" i="1" l="1"/>
  <c r="S680" i="1"/>
  <c r="D680" i="1"/>
  <c r="E680" i="1" s="1"/>
  <c r="F681" i="1" s="1"/>
  <c r="O680" i="1"/>
  <c r="Q680" i="1" s="1"/>
  <c r="R680" i="1" s="1"/>
  <c r="A681" i="1"/>
  <c r="J680" i="1"/>
  <c r="K680" i="1" s="1"/>
  <c r="L680" i="1" s="1"/>
  <c r="M680" i="1" s="1"/>
  <c r="T680" i="1"/>
  <c r="G680" i="1"/>
  <c r="B677" i="1"/>
  <c r="C679" i="1"/>
  <c r="P678" i="1"/>
  <c r="B678" i="1" s="1"/>
  <c r="T681" i="1" l="1"/>
  <c r="G681" i="1"/>
  <c r="H681" i="1"/>
  <c r="D681" i="1"/>
  <c r="E681" i="1" s="1"/>
  <c r="F682" i="1" s="1"/>
  <c r="A682" i="1"/>
  <c r="O681" i="1"/>
  <c r="Q681" i="1" s="1"/>
  <c r="R681" i="1" s="1"/>
  <c r="J681" i="1"/>
  <c r="K681" i="1" s="1"/>
  <c r="L681" i="1" s="1"/>
  <c r="M681" i="1" s="1"/>
  <c r="N681" i="1" s="1"/>
  <c r="H680" i="1"/>
  <c r="N680" i="1" s="1"/>
  <c r="S681" i="1"/>
  <c r="C680" i="1"/>
  <c r="P679" i="1"/>
  <c r="B679" i="1" s="1"/>
  <c r="T682" i="1" l="1"/>
  <c r="D682" i="1"/>
  <c r="E682" i="1" s="1"/>
  <c r="F683" i="1" s="1"/>
  <c r="A683" i="1"/>
  <c r="O682" i="1"/>
  <c r="Q682" i="1" s="1"/>
  <c r="R682" i="1" s="1"/>
  <c r="J682" i="1"/>
  <c r="K682" i="1" s="1"/>
  <c r="L682" i="1" s="1"/>
  <c r="M682" i="1" s="1"/>
  <c r="G682" i="1"/>
  <c r="S682" i="1"/>
  <c r="C681" i="1"/>
  <c r="P680" i="1"/>
  <c r="B680" i="1" s="1"/>
  <c r="S683" i="1" l="1"/>
  <c r="G683" i="1"/>
  <c r="H682" i="1"/>
  <c r="N682" i="1" s="1"/>
  <c r="J683" i="1"/>
  <c r="K683" i="1" s="1"/>
  <c r="L683" i="1" s="1"/>
  <c r="M683" i="1" s="1"/>
  <c r="D683" i="1"/>
  <c r="E683" i="1" s="1"/>
  <c r="F684" i="1" s="1"/>
  <c r="A684" i="1"/>
  <c r="O683" i="1"/>
  <c r="Q683" i="1" s="1"/>
  <c r="R683" i="1" s="1"/>
  <c r="T683" i="1"/>
  <c r="C682" i="1"/>
  <c r="P681" i="1"/>
  <c r="B681" i="1" s="1"/>
  <c r="D684" i="1" l="1"/>
  <c r="E684" i="1" s="1"/>
  <c r="F685" i="1" s="1"/>
  <c r="A685" i="1"/>
  <c r="O684" i="1"/>
  <c r="Q684" i="1" s="1"/>
  <c r="R684" i="1" s="1"/>
  <c r="J684" i="1"/>
  <c r="K684" i="1" s="1"/>
  <c r="L684" i="1" s="1"/>
  <c r="M684" i="1" s="1"/>
  <c r="G684" i="1"/>
  <c r="T684" i="1"/>
  <c r="S684" i="1"/>
  <c r="H683" i="1"/>
  <c r="N683" i="1" s="1"/>
  <c r="C683" i="1"/>
  <c r="P682" i="1"/>
  <c r="T685" i="1" l="1"/>
  <c r="G685" i="1"/>
  <c r="H685" i="1" s="1"/>
  <c r="J685" i="1"/>
  <c r="D685" i="1"/>
  <c r="E685" i="1" s="1"/>
  <c r="F686" i="1" s="1"/>
  <c r="A686" i="1"/>
  <c r="O685" i="1"/>
  <c r="Q685" i="1" s="1"/>
  <c r="R685" i="1" s="1"/>
  <c r="S685" i="1"/>
  <c r="H684" i="1"/>
  <c r="N684" i="1" s="1"/>
  <c r="C684" i="1"/>
  <c r="B682" i="1"/>
  <c r="P683" i="1"/>
  <c r="B683" i="1" s="1"/>
  <c r="K685" i="1"/>
  <c r="L685" i="1" s="1"/>
  <c r="M685" i="1" s="1"/>
  <c r="N685" i="1" l="1"/>
  <c r="S686" i="1"/>
  <c r="J686" i="1"/>
  <c r="K686" i="1" s="1"/>
  <c r="L686" i="1" s="1"/>
  <c r="M686" i="1" s="1"/>
  <c r="D686" i="1"/>
  <c r="E686" i="1" s="1"/>
  <c r="F687" i="1" s="1"/>
  <c r="O686" i="1"/>
  <c r="Q686" i="1" s="1"/>
  <c r="R686" i="1" s="1"/>
  <c r="A687" i="1"/>
  <c r="G686" i="1"/>
  <c r="T686" i="1"/>
  <c r="C685" i="1"/>
  <c r="P684" i="1"/>
  <c r="T687" i="1" l="1"/>
  <c r="G687" i="1"/>
  <c r="H687" i="1" s="1"/>
  <c r="H686" i="1"/>
  <c r="N686" i="1" s="1"/>
  <c r="D687" i="1"/>
  <c r="E687" i="1" s="1"/>
  <c r="F688" i="1" s="1"/>
  <c r="A688" i="1"/>
  <c r="O687" i="1"/>
  <c r="Q687" i="1" s="1"/>
  <c r="R687" i="1" s="1"/>
  <c r="J687" i="1"/>
  <c r="K687" i="1" s="1"/>
  <c r="L687" i="1" s="1"/>
  <c r="M687" i="1" s="1"/>
  <c r="S687" i="1"/>
  <c r="B684" i="1"/>
  <c r="C686" i="1"/>
  <c r="P685" i="1"/>
  <c r="B685" i="1" s="1"/>
  <c r="N687" i="1" l="1"/>
  <c r="T688" i="1"/>
  <c r="J688" i="1"/>
  <c r="K688" i="1" s="1"/>
  <c r="L688" i="1" s="1"/>
  <c r="M688" i="1" s="1"/>
  <c r="D688" i="1"/>
  <c r="E688" i="1" s="1"/>
  <c r="F689" i="1" s="1"/>
  <c r="O688" i="1"/>
  <c r="Q688" i="1" s="1"/>
  <c r="R688" i="1" s="1"/>
  <c r="A689" i="1"/>
  <c r="S688" i="1"/>
  <c r="G688" i="1"/>
  <c r="C687" i="1"/>
  <c r="P686" i="1"/>
  <c r="B686" i="1" s="1"/>
  <c r="S689" i="1" l="1"/>
  <c r="G689" i="1"/>
  <c r="H689" i="1" s="1"/>
  <c r="J689" i="1"/>
  <c r="K689" i="1" s="1"/>
  <c r="L689" i="1" s="1"/>
  <c r="M689" i="1" s="1"/>
  <c r="H688" i="1"/>
  <c r="N688" i="1" s="1"/>
  <c r="D689" i="1"/>
  <c r="E689" i="1" s="1"/>
  <c r="F690" i="1" s="1"/>
  <c r="A690" i="1"/>
  <c r="O689" i="1"/>
  <c r="Q689" i="1" s="1"/>
  <c r="R689" i="1" s="1"/>
  <c r="T689" i="1"/>
  <c r="C688" i="1"/>
  <c r="P687" i="1"/>
  <c r="N689" i="1" l="1"/>
  <c r="T690" i="1"/>
  <c r="D690" i="1"/>
  <c r="E690" i="1" s="1"/>
  <c r="F691" i="1" s="1"/>
  <c r="O690" i="1"/>
  <c r="Q690" i="1" s="1"/>
  <c r="R690" i="1" s="1"/>
  <c r="A691" i="1"/>
  <c r="J690" i="1"/>
  <c r="K690" i="1" s="1"/>
  <c r="L690" i="1" s="1"/>
  <c r="M690" i="1" s="1"/>
  <c r="S690" i="1"/>
  <c r="G690" i="1"/>
  <c r="B687" i="1"/>
  <c r="C689" i="1"/>
  <c r="P688" i="1"/>
  <c r="B688" i="1" s="1"/>
  <c r="G691" i="1" l="1"/>
  <c r="H691" i="1" s="1"/>
  <c r="S691" i="1"/>
  <c r="J691" i="1"/>
  <c r="K691" i="1" s="1"/>
  <c r="L691" i="1" s="1"/>
  <c r="M691" i="1" s="1"/>
  <c r="H690" i="1"/>
  <c r="N690" i="1" s="1"/>
  <c r="D691" i="1"/>
  <c r="E691" i="1" s="1"/>
  <c r="F692" i="1" s="1"/>
  <c r="A692" i="1"/>
  <c r="O691" i="1"/>
  <c r="Q691" i="1" s="1"/>
  <c r="R691" i="1" s="1"/>
  <c r="T691" i="1"/>
  <c r="C690" i="1"/>
  <c r="P689" i="1"/>
  <c r="N691" i="1" l="1"/>
  <c r="T692" i="1"/>
  <c r="D692" i="1"/>
  <c r="E692" i="1" s="1"/>
  <c r="F693" i="1" s="1"/>
  <c r="A693" i="1"/>
  <c r="O692" i="1"/>
  <c r="Q692" i="1" s="1"/>
  <c r="R692" i="1" s="1"/>
  <c r="J692" i="1"/>
  <c r="K692" i="1" s="1"/>
  <c r="L692" i="1" s="1"/>
  <c r="M692" i="1" s="1"/>
  <c r="S692" i="1"/>
  <c r="G692" i="1"/>
  <c r="B689" i="1"/>
  <c r="C691" i="1"/>
  <c r="P690" i="1"/>
  <c r="B690" i="1" s="1"/>
  <c r="G693" i="1" l="1"/>
  <c r="H693" i="1" s="1"/>
  <c r="S693" i="1"/>
  <c r="J693" i="1"/>
  <c r="K693" i="1" s="1"/>
  <c r="L693" i="1" s="1"/>
  <c r="M693" i="1" s="1"/>
  <c r="H692" i="1"/>
  <c r="N692" i="1" s="1"/>
  <c r="D693" i="1"/>
  <c r="E693" i="1" s="1"/>
  <c r="F694" i="1" s="1"/>
  <c r="O693" i="1"/>
  <c r="Q693" i="1" s="1"/>
  <c r="R693" i="1" s="1"/>
  <c r="A694" i="1"/>
  <c r="T693" i="1"/>
  <c r="C692" i="1"/>
  <c r="P691" i="1"/>
  <c r="N693" i="1" l="1"/>
  <c r="D694" i="1"/>
  <c r="E694" i="1" s="1"/>
  <c r="F695" i="1" s="1"/>
  <c r="O694" i="1"/>
  <c r="Q694" i="1" s="1"/>
  <c r="R694" i="1" s="1"/>
  <c r="A695" i="1"/>
  <c r="J694" i="1"/>
  <c r="K694" i="1" s="1"/>
  <c r="L694" i="1" s="1"/>
  <c r="M694" i="1" s="1"/>
  <c r="G694" i="1"/>
  <c r="S694" i="1"/>
  <c r="T694" i="1"/>
  <c r="B691" i="1"/>
  <c r="C693" i="1"/>
  <c r="P692" i="1"/>
  <c r="B692" i="1" s="1"/>
  <c r="T695" i="1" l="1"/>
  <c r="S695" i="1"/>
  <c r="G695" i="1"/>
  <c r="H695" i="1"/>
  <c r="J695" i="1"/>
  <c r="K695" i="1" s="1"/>
  <c r="L695" i="1" s="1"/>
  <c r="M695" i="1" s="1"/>
  <c r="H694" i="1"/>
  <c r="N694" i="1" s="1"/>
  <c r="D695" i="1"/>
  <c r="E695" i="1" s="1"/>
  <c r="F696" i="1" s="1"/>
  <c r="A696" i="1"/>
  <c r="O695" i="1"/>
  <c r="Q695" i="1" s="1"/>
  <c r="R695" i="1" s="1"/>
  <c r="C694" i="1"/>
  <c r="P693" i="1"/>
  <c r="B693" i="1" s="1"/>
  <c r="N695" i="1" l="1"/>
  <c r="D696" i="1"/>
  <c r="E696" i="1" s="1"/>
  <c r="F697" i="1" s="1"/>
  <c r="O696" i="1"/>
  <c r="Q696" i="1" s="1"/>
  <c r="R696" i="1" s="1"/>
  <c r="A697" i="1"/>
  <c r="G696" i="1"/>
  <c r="S696" i="1"/>
  <c r="J696" i="1"/>
  <c r="K696" i="1" s="1"/>
  <c r="L696" i="1" s="1"/>
  <c r="M696" i="1" s="1"/>
  <c r="T696" i="1"/>
  <c r="C695" i="1"/>
  <c r="P694" i="1"/>
  <c r="S697" i="1" l="1"/>
  <c r="T697" i="1"/>
  <c r="G697" i="1"/>
  <c r="H697" i="1" s="1"/>
  <c r="H696" i="1"/>
  <c r="N696" i="1" s="1"/>
  <c r="J697" i="1"/>
  <c r="K697" i="1" s="1"/>
  <c r="L697" i="1" s="1"/>
  <c r="M697" i="1" s="1"/>
  <c r="D697" i="1"/>
  <c r="E697" i="1" s="1"/>
  <c r="F698" i="1" s="1"/>
  <c r="A698" i="1"/>
  <c r="O697" i="1"/>
  <c r="Q697" i="1" s="1"/>
  <c r="R697" i="1" s="1"/>
  <c r="B694" i="1"/>
  <c r="C696" i="1"/>
  <c r="P695" i="1"/>
  <c r="B695" i="1" s="1"/>
  <c r="N697" i="1" l="1"/>
  <c r="S698" i="1"/>
  <c r="D698" i="1"/>
  <c r="E698" i="1" s="1"/>
  <c r="F699" i="1" s="1"/>
  <c r="A699" i="1"/>
  <c r="O698" i="1"/>
  <c r="Q698" i="1" s="1"/>
  <c r="R698" i="1" s="1"/>
  <c r="J698" i="1"/>
  <c r="K698" i="1" s="1"/>
  <c r="L698" i="1" s="1"/>
  <c r="M698" i="1" s="1"/>
  <c r="G698" i="1"/>
  <c r="T698" i="1"/>
  <c r="C697" i="1"/>
  <c r="P696" i="1"/>
  <c r="G699" i="1" l="1"/>
  <c r="H699" i="1" s="1"/>
  <c r="J699" i="1"/>
  <c r="K699" i="1" s="1"/>
  <c r="L699" i="1" s="1"/>
  <c r="M699" i="1" s="1"/>
  <c r="H698" i="1"/>
  <c r="N698" i="1" s="1"/>
  <c r="D699" i="1"/>
  <c r="E699" i="1" s="1"/>
  <c r="F700" i="1" s="1"/>
  <c r="O699" i="1"/>
  <c r="Q699" i="1" s="1"/>
  <c r="R699" i="1" s="1"/>
  <c r="A700" i="1"/>
  <c r="T699" i="1"/>
  <c r="S699" i="1"/>
  <c r="B696" i="1"/>
  <c r="C698" i="1"/>
  <c r="P697" i="1"/>
  <c r="B697" i="1" s="1"/>
  <c r="N699" i="1" l="1"/>
  <c r="T700" i="1"/>
  <c r="J700" i="1"/>
  <c r="K700" i="1" s="1"/>
  <c r="L700" i="1" s="1"/>
  <c r="M700" i="1" s="1"/>
  <c r="D700" i="1"/>
  <c r="E700" i="1" s="1"/>
  <c r="F701" i="1" s="1"/>
  <c r="A701" i="1"/>
  <c r="O700" i="1"/>
  <c r="Q700" i="1" s="1"/>
  <c r="R700" i="1" s="1"/>
  <c r="G700" i="1"/>
  <c r="S700" i="1"/>
  <c r="C699" i="1"/>
  <c r="P698" i="1"/>
  <c r="B698" i="1" s="1"/>
  <c r="S701" i="1" l="1"/>
  <c r="G701" i="1"/>
  <c r="H700" i="1"/>
  <c r="N700" i="1" s="1"/>
  <c r="J701" i="1"/>
  <c r="K701" i="1" s="1"/>
  <c r="L701" i="1" s="1"/>
  <c r="M701" i="1" s="1"/>
  <c r="D701" i="1"/>
  <c r="E701" i="1" s="1"/>
  <c r="F702" i="1" s="1"/>
  <c r="A702" i="1"/>
  <c r="O701" i="1"/>
  <c r="Q701" i="1" s="1"/>
  <c r="R701" i="1" s="1"/>
  <c r="T701" i="1"/>
  <c r="C700" i="1"/>
  <c r="P699" i="1"/>
  <c r="B699" i="1" s="1"/>
  <c r="D702" i="1" l="1"/>
  <c r="E702" i="1" s="1"/>
  <c r="F703" i="1" s="1"/>
  <c r="A703" i="1"/>
  <c r="O702" i="1"/>
  <c r="Q702" i="1" s="1"/>
  <c r="R702" i="1" s="1"/>
  <c r="J702" i="1"/>
  <c r="K702" i="1" s="1"/>
  <c r="L702" i="1" s="1"/>
  <c r="M702" i="1" s="1"/>
  <c r="P700" i="1"/>
  <c r="B700" i="1" s="1"/>
  <c r="G702" i="1"/>
  <c r="T702" i="1"/>
  <c r="S702" i="1"/>
  <c r="H701" i="1"/>
  <c r="N701" i="1" s="1"/>
  <c r="C701" i="1"/>
  <c r="D703" i="1" l="1"/>
  <c r="E703" i="1" s="1"/>
  <c r="F704" i="1" s="1"/>
  <c r="A704" i="1"/>
  <c r="O703" i="1"/>
  <c r="Q703" i="1" s="1"/>
  <c r="R703" i="1" s="1"/>
  <c r="G703" i="1"/>
  <c r="J703" i="1"/>
  <c r="K703" i="1" s="1"/>
  <c r="L703" i="1" s="1"/>
  <c r="M703" i="1" s="1"/>
  <c r="S703" i="1"/>
  <c r="T703" i="1"/>
  <c r="H702" i="1"/>
  <c r="N702" i="1" s="1"/>
  <c r="C702" i="1"/>
  <c r="P701" i="1"/>
  <c r="B701" i="1" s="1"/>
  <c r="T704" i="1" l="1"/>
  <c r="S704" i="1"/>
  <c r="G704" i="1"/>
  <c r="H704" i="1"/>
  <c r="J704" i="1"/>
  <c r="K704" i="1" s="1"/>
  <c r="L704" i="1" s="1"/>
  <c r="M704" i="1" s="1"/>
  <c r="H703" i="1"/>
  <c r="N703" i="1" s="1"/>
  <c r="D704" i="1"/>
  <c r="E704" i="1" s="1"/>
  <c r="F705" i="1" s="1"/>
  <c r="O704" i="1"/>
  <c r="Q704" i="1" s="1"/>
  <c r="R704" i="1" s="1"/>
  <c r="A705" i="1"/>
  <c r="C703" i="1"/>
  <c r="P702" i="1"/>
  <c r="B702" i="1" s="1"/>
  <c r="N704" i="1" l="1"/>
  <c r="T705" i="1"/>
  <c r="J705" i="1"/>
  <c r="K705" i="1" s="1"/>
  <c r="L705" i="1" s="1"/>
  <c r="M705" i="1" s="1"/>
  <c r="G705" i="1"/>
  <c r="D705" i="1"/>
  <c r="E705" i="1" s="1"/>
  <c r="F706" i="1" s="1"/>
  <c r="O705" i="1"/>
  <c r="Q705" i="1" s="1"/>
  <c r="R705" i="1" s="1"/>
  <c r="A706" i="1"/>
  <c r="S705" i="1"/>
  <c r="C704" i="1"/>
  <c r="P703" i="1"/>
  <c r="B703" i="1" s="1"/>
  <c r="D706" i="1" l="1"/>
  <c r="E706" i="1" s="1"/>
  <c r="F707" i="1" s="1"/>
  <c r="O706" i="1"/>
  <c r="Q706" i="1" s="1"/>
  <c r="R706" i="1" s="1"/>
  <c r="A707" i="1"/>
  <c r="S706" i="1"/>
  <c r="J706" i="1"/>
  <c r="K706" i="1" s="1"/>
  <c r="L706" i="1" s="1"/>
  <c r="M706" i="1" s="1"/>
  <c r="G706" i="1"/>
  <c r="T706" i="1"/>
  <c r="H705" i="1"/>
  <c r="N705" i="1" s="1"/>
  <c r="C705" i="1"/>
  <c r="P704" i="1"/>
  <c r="B704" i="1" s="1"/>
  <c r="T707" i="1" l="1"/>
  <c r="G707" i="1"/>
  <c r="H707" i="1" s="1"/>
  <c r="S707" i="1"/>
  <c r="J707" i="1"/>
  <c r="K707" i="1" s="1"/>
  <c r="L707" i="1" s="1"/>
  <c r="M707" i="1" s="1"/>
  <c r="D707" i="1"/>
  <c r="E707" i="1" s="1"/>
  <c r="F708" i="1" s="1"/>
  <c r="O707" i="1"/>
  <c r="Q707" i="1" s="1"/>
  <c r="R707" i="1" s="1"/>
  <c r="A708" i="1"/>
  <c r="H706" i="1"/>
  <c r="N706" i="1" s="1"/>
  <c r="C706" i="1"/>
  <c r="P705" i="1"/>
  <c r="B705" i="1" s="1"/>
  <c r="N707" i="1" l="1"/>
  <c r="T708" i="1"/>
  <c r="D708" i="1"/>
  <c r="E708" i="1" s="1"/>
  <c r="F709" i="1" s="1"/>
  <c r="O708" i="1"/>
  <c r="Q708" i="1" s="1"/>
  <c r="R708" i="1" s="1"/>
  <c r="A709" i="1"/>
  <c r="J708" i="1"/>
  <c r="K708" i="1" s="1"/>
  <c r="L708" i="1" s="1"/>
  <c r="M708" i="1" s="1"/>
  <c r="S708" i="1"/>
  <c r="G708" i="1"/>
  <c r="P706" i="1"/>
  <c r="B706" i="1" s="1"/>
  <c r="C707" i="1"/>
  <c r="G709" i="1" l="1"/>
  <c r="H709" i="1" s="1"/>
  <c r="S709" i="1"/>
  <c r="T709" i="1"/>
  <c r="J709" i="1"/>
  <c r="K709" i="1" s="1"/>
  <c r="L709" i="1" s="1"/>
  <c r="M709" i="1" s="1"/>
  <c r="H708" i="1"/>
  <c r="N708" i="1" s="1"/>
  <c r="D709" i="1"/>
  <c r="E709" i="1" s="1"/>
  <c r="F710" i="1" s="1"/>
  <c r="A710" i="1"/>
  <c r="O709" i="1"/>
  <c r="Q709" i="1" s="1"/>
  <c r="R709" i="1" s="1"/>
  <c r="C708" i="1"/>
  <c r="P707" i="1"/>
  <c r="B707" i="1" s="1"/>
  <c r="N709" i="1" l="1"/>
  <c r="D710" i="1"/>
  <c r="E710" i="1" s="1"/>
  <c r="F711" i="1" s="1"/>
  <c r="O710" i="1"/>
  <c r="Q710" i="1" s="1"/>
  <c r="R710" i="1" s="1"/>
  <c r="A711" i="1"/>
  <c r="J710" i="1"/>
  <c r="K710" i="1" s="1"/>
  <c r="L710" i="1" s="1"/>
  <c r="M710" i="1" s="1"/>
  <c r="G710" i="1"/>
  <c r="S710" i="1"/>
  <c r="T710" i="1"/>
  <c r="C709" i="1"/>
  <c r="P708" i="1"/>
  <c r="B708" i="1" s="1"/>
  <c r="T711" i="1" l="1"/>
  <c r="S711" i="1"/>
  <c r="G711" i="1"/>
  <c r="H711" i="1" s="1"/>
  <c r="J711" i="1"/>
  <c r="K711" i="1" s="1"/>
  <c r="L711" i="1" s="1"/>
  <c r="M711" i="1" s="1"/>
  <c r="D711" i="1"/>
  <c r="E711" i="1" s="1"/>
  <c r="F712" i="1" s="1"/>
  <c r="A712" i="1"/>
  <c r="O711" i="1"/>
  <c r="Q711" i="1" s="1"/>
  <c r="R711" i="1" s="1"/>
  <c r="H710" i="1"/>
  <c r="N710" i="1" s="1"/>
  <c r="C710" i="1"/>
  <c r="P709" i="1"/>
  <c r="B709" i="1" s="1"/>
  <c r="N711" i="1" l="1"/>
  <c r="D712" i="1"/>
  <c r="E712" i="1" s="1"/>
  <c r="F713" i="1" s="1"/>
  <c r="O712" i="1"/>
  <c r="Q712" i="1" s="1"/>
  <c r="R712" i="1" s="1"/>
  <c r="A713" i="1"/>
  <c r="J712" i="1"/>
  <c r="K712" i="1" s="1"/>
  <c r="L712" i="1" s="1"/>
  <c r="M712" i="1" s="1"/>
  <c r="T712" i="1"/>
  <c r="G712" i="1"/>
  <c r="S712" i="1"/>
  <c r="C711" i="1"/>
  <c r="P710" i="1"/>
  <c r="B710" i="1" s="1"/>
  <c r="S713" i="1" l="1"/>
  <c r="G713" i="1"/>
  <c r="H713" i="1" s="1"/>
  <c r="T713" i="1"/>
  <c r="J713" i="1"/>
  <c r="K713" i="1" s="1"/>
  <c r="L713" i="1" s="1"/>
  <c r="M713" i="1" s="1"/>
  <c r="H712" i="1"/>
  <c r="N712" i="1" s="1"/>
  <c r="D713" i="1"/>
  <c r="E713" i="1" s="1"/>
  <c r="F714" i="1" s="1"/>
  <c r="A714" i="1"/>
  <c r="O713" i="1"/>
  <c r="Q713" i="1" s="1"/>
  <c r="R713" i="1" s="1"/>
  <c r="C712" i="1"/>
  <c r="P711" i="1"/>
  <c r="B711" i="1" s="1"/>
  <c r="N713" i="1" l="1"/>
  <c r="J714" i="1"/>
  <c r="D714" i="1"/>
  <c r="E714" i="1" s="1"/>
  <c r="F715" i="1" s="1"/>
  <c r="O714" i="1"/>
  <c r="Q714" i="1" s="1"/>
  <c r="R714" i="1" s="1"/>
  <c r="A715" i="1"/>
  <c r="G714" i="1"/>
  <c r="S714" i="1"/>
  <c r="T714" i="1"/>
  <c r="C713" i="1"/>
  <c r="P712" i="1"/>
  <c r="B712" i="1" s="1"/>
  <c r="K714" i="1"/>
  <c r="L714" i="1" s="1"/>
  <c r="M714" i="1" s="1"/>
  <c r="S715" i="1" l="1"/>
  <c r="T715" i="1"/>
  <c r="G715" i="1"/>
  <c r="H715" i="1" s="1"/>
  <c r="D715" i="1"/>
  <c r="E715" i="1" s="1"/>
  <c r="F716" i="1" s="1"/>
  <c r="A716" i="1"/>
  <c r="O715" i="1"/>
  <c r="Q715" i="1" s="1"/>
  <c r="R715" i="1" s="1"/>
  <c r="J715" i="1"/>
  <c r="K715" i="1" s="1"/>
  <c r="L715" i="1" s="1"/>
  <c r="M715" i="1" s="1"/>
  <c r="H714" i="1"/>
  <c r="N714" i="1" s="1"/>
  <c r="C714" i="1"/>
  <c r="P713" i="1"/>
  <c r="B713" i="1" s="1"/>
  <c r="N715" i="1" l="1"/>
  <c r="J716" i="1"/>
  <c r="D716" i="1"/>
  <c r="E716" i="1" s="1"/>
  <c r="F717" i="1" s="1"/>
  <c r="A717" i="1"/>
  <c r="O716" i="1"/>
  <c r="Q716" i="1" s="1"/>
  <c r="R716" i="1" s="1"/>
  <c r="G716" i="1"/>
  <c r="T716" i="1"/>
  <c r="S716" i="1"/>
  <c r="C715" i="1"/>
  <c r="P714" i="1"/>
  <c r="B714" i="1" s="1"/>
  <c r="K716" i="1"/>
  <c r="L716" i="1" s="1"/>
  <c r="M716" i="1" s="1"/>
  <c r="T717" i="1" l="1"/>
  <c r="S717" i="1"/>
  <c r="G717" i="1"/>
  <c r="H717" i="1"/>
  <c r="J717" i="1"/>
  <c r="K717" i="1" s="1"/>
  <c r="L717" i="1" s="1"/>
  <c r="M717" i="1" s="1"/>
  <c r="H716" i="1"/>
  <c r="N716" i="1" s="1"/>
  <c r="D717" i="1"/>
  <c r="E717" i="1" s="1"/>
  <c r="F718" i="1" s="1"/>
  <c r="A718" i="1"/>
  <c r="O717" i="1"/>
  <c r="Q717" i="1" s="1"/>
  <c r="R717" i="1" s="1"/>
  <c r="C716" i="1"/>
  <c r="P715" i="1"/>
  <c r="B715" i="1" s="1"/>
  <c r="N717" i="1" l="1"/>
  <c r="D718" i="1"/>
  <c r="E718" i="1" s="1"/>
  <c r="F719" i="1" s="1"/>
  <c r="A719" i="1"/>
  <c r="O718" i="1"/>
  <c r="Q718" i="1" s="1"/>
  <c r="R718" i="1" s="1"/>
  <c r="S718" i="1"/>
  <c r="J718" i="1"/>
  <c r="K718" i="1" s="1"/>
  <c r="L718" i="1" s="1"/>
  <c r="M718" i="1" s="1"/>
  <c r="G718" i="1"/>
  <c r="T718" i="1"/>
  <c r="C717" i="1"/>
  <c r="P716" i="1"/>
  <c r="B716" i="1" s="1"/>
  <c r="T719" i="1" l="1"/>
  <c r="G719" i="1"/>
  <c r="H719" i="1" s="1"/>
  <c r="J719" i="1"/>
  <c r="K719" i="1" s="1"/>
  <c r="L719" i="1" s="1"/>
  <c r="M719" i="1" s="1"/>
  <c r="H718" i="1"/>
  <c r="N718" i="1" s="1"/>
  <c r="S719" i="1"/>
  <c r="D719" i="1"/>
  <c r="E719" i="1" s="1"/>
  <c r="F720" i="1" s="1"/>
  <c r="A720" i="1"/>
  <c r="O719" i="1"/>
  <c r="Q719" i="1" s="1"/>
  <c r="R719" i="1" s="1"/>
  <c r="C718" i="1"/>
  <c r="P717" i="1"/>
  <c r="B717" i="1" s="1"/>
  <c r="N719" i="1" l="1"/>
  <c r="J720" i="1"/>
  <c r="S720" i="1"/>
  <c r="G720" i="1"/>
  <c r="H720" i="1" s="1"/>
  <c r="D720" i="1"/>
  <c r="E720" i="1" s="1"/>
  <c r="F721" i="1" s="1"/>
  <c r="O720" i="1"/>
  <c r="Q720" i="1" s="1"/>
  <c r="R720" i="1" s="1"/>
  <c r="A721" i="1"/>
  <c r="T720" i="1"/>
  <c r="C719" i="1"/>
  <c r="P718" i="1"/>
  <c r="B718" i="1" s="1"/>
  <c r="K720" i="1"/>
  <c r="L720" i="1" s="1"/>
  <c r="M720" i="1" s="1"/>
  <c r="S721" i="1" l="1"/>
  <c r="J721" i="1"/>
  <c r="K721" i="1" s="1"/>
  <c r="L721" i="1" s="1"/>
  <c r="M721" i="1" s="1"/>
  <c r="N720" i="1"/>
  <c r="G721" i="1"/>
  <c r="T721" i="1"/>
  <c r="D721" i="1"/>
  <c r="E721" i="1" s="1"/>
  <c r="F722" i="1" s="1"/>
  <c r="A722" i="1"/>
  <c r="O721" i="1"/>
  <c r="Q721" i="1" s="1"/>
  <c r="R721" i="1" s="1"/>
  <c r="C720" i="1"/>
  <c r="P719" i="1"/>
  <c r="B719" i="1" s="1"/>
  <c r="J722" i="1" l="1"/>
  <c r="K722" i="1" s="1"/>
  <c r="L722" i="1" s="1"/>
  <c r="M722" i="1" s="1"/>
  <c r="G722" i="1"/>
  <c r="H722" i="1" s="1"/>
  <c r="S722" i="1"/>
  <c r="H721" i="1"/>
  <c r="N721" i="1" s="1"/>
  <c r="D722" i="1"/>
  <c r="E722" i="1" s="1"/>
  <c r="F723" i="1" s="1"/>
  <c r="A723" i="1"/>
  <c r="O722" i="1"/>
  <c r="Q722" i="1" s="1"/>
  <c r="R722" i="1" s="1"/>
  <c r="T722" i="1"/>
  <c r="C721" i="1"/>
  <c r="P720" i="1"/>
  <c r="B720" i="1" s="1"/>
  <c r="N722" i="1" l="1"/>
  <c r="G723" i="1"/>
  <c r="H723" i="1" s="1"/>
  <c r="T723" i="1"/>
  <c r="D723" i="1"/>
  <c r="E723" i="1" s="1"/>
  <c r="F724" i="1" s="1"/>
  <c r="A724" i="1"/>
  <c r="O723" i="1"/>
  <c r="Q723" i="1" s="1"/>
  <c r="R723" i="1" s="1"/>
  <c r="J723" i="1"/>
  <c r="K723" i="1" s="1"/>
  <c r="L723" i="1" s="1"/>
  <c r="M723" i="1" s="1"/>
  <c r="S723" i="1"/>
  <c r="C722" i="1"/>
  <c r="P721" i="1"/>
  <c r="B721" i="1" s="1"/>
  <c r="S724" i="1" l="1"/>
  <c r="N723" i="1"/>
  <c r="D724" i="1"/>
  <c r="E724" i="1" s="1"/>
  <c r="F725" i="1" s="1"/>
  <c r="A725" i="1"/>
  <c r="O724" i="1"/>
  <c r="Q724" i="1" s="1"/>
  <c r="R724" i="1" s="1"/>
  <c r="J724" i="1"/>
  <c r="K724" i="1" s="1"/>
  <c r="L724" i="1" s="1"/>
  <c r="M724" i="1" s="1"/>
  <c r="T724" i="1"/>
  <c r="G724" i="1"/>
  <c r="C723" i="1"/>
  <c r="P722" i="1"/>
  <c r="B722" i="1" s="1"/>
  <c r="G725" i="1" l="1"/>
  <c r="H725" i="1" s="1"/>
  <c r="T725" i="1"/>
  <c r="H724" i="1"/>
  <c r="N724" i="1" s="1"/>
  <c r="J725" i="1"/>
  <c r="K725" i="1" s="1"/>
  <c r="L725" i="1" s="1"/>
  <c r="M725" i="1" s="1"/>
  <c r="D725" i="1"/>
  <c r="E725" i="1" s="1"/>
  <c r="F726" i="1" s="1"/>
  <c r="O725" i="1"/>
  <c r="Q725" i="1" s="1"/>
  <c r="R725" i="1" s="1"/>
  <c r="A726" i="1"/>
  <c r="S725" i="1"/>
  <c r="C724" i="1"/>
  <c r="P723" i="1"/>
  <c r="B723" i="1" s="1"/>
  <c r="N725" i="1" l="1"/>
  <c r="D726" i="1"/>
  <c r="E726" i="1" s="1"/>
  <c r="F727" i="1" s="1"/>
  <c r="O726" i="1"/>
  <c r="Q726" i="1" s="1"/>
  <c r="R726" i="1" s="1"/>
  <c r="A727" i="1"/>
  <c r="J726" i="1"/>
  <c r="K726" i="1" s="1"/>
  <c r="L726" i="1" s="1"/>
  <c r="M726" i="1" s="1"/>
  <c r="G726" i="1"/>
  <c r="T726" i="1"/>
  <c r="S726" i="1"/>
  <c r="C725" i="1"/>
  <c r="P724" i="1"/>
  <c r="B724" i="1" s="1"/>
  <c r="S727" i="1" l="1"/>
  <c r="T727" i="1"/>
  <c r="G727" i="1"/>
  <c r="H727" i="1" s="1"/>
  <c r="J727" i="1"/>
  <c r="K727" i="1" s="1"/>
  <c r="L727" i="1" s="1"/>
  <c r="M727" i="1" s="1"/>
  <c r="H726" i="1"/>
  <c r="N726" i="1" s="1"/>
  <c r="D727" i="1"/>
  <c r="E727" i="1" s="1"/>
  <c r="F728" i="1" s="1"/>
  <c r="O727" i="1"/>
  <c r="Q727" i="1" s="1"/>
  <c r="R727" i="1" s="1"/>
  <c r="A728" i="1"/>
  <c r="C726" i="1"/>
  <c r="P725" i="1"/>
  <c r="B725" i="1" s="1"/>
  <c r="N727" i="1" l="1"/>
  <c r="D728" i="1"/>
  <c r="E728" i="1" s="1"/>
  <c r="F729" i="1" s="1"/>
  <c r="A729" i="1"/>
  <c r="O728" i="1"/>
  <c r="Q728" i="1" s="1"/>
  <c r="R728" i="1" s="1"/>
  <c r="J728" i="1"/>
  <c r="K728" i="1" s="1"/>
  <c r="L728" i="1" s="1"/>
  <c r="M728" i="1" s="1"/>
  <c r="T728" i="1"/>
  <c r="G728" i="1"/>
  <c r="S728" i="1"/>
  <c r="C727" i="1"/>
  <c r="P726" i="1"/>
  <c r="B726" i="1" s="1"/>
  <c r="T729" i="1" l="1"/>
  <c r="S729" i="1"/>
  <c r="G729" i="1"/>
  <c r="H729" i="1"/>
  <c r="J729" i="1"/>
  <c r="K729" i="1" s="1"/>
  <c r="L729" i="1" s="1"/>
  <c r="M729" i="1" s="1"/>
  <c r="H728" i="1"/>
  <c r="N728" i="1" s="1"/>
  <c r="D729" i="1"/>
  <c r="E729" i="1" s="1"/>
  <c r="F730" i="1" s="1"/>
  <c r="O729" i="1"/>
  <c r="Q729" i="1" s="1"/>
  <c r="R729" i="1" s="1"/>
  <c r="A730" i="1"/>
  <c r="C728" i="1"/>
  <c r="P727" i="1"/>
  <c r="B727" i="1" s="1"/>
  <c r="N729" i="1" l="1"/>
  <c r="T730" i="1"/>
  <c r="J730" i="1"/>
  <c r="K730" i="1" s="1"/>
  <c r="L730" i="1" s="1"/>
  <c r="M730" i="1" s="1"/>
  <c r="S730" i="1"/>
  <c r="G730" i="1"/>
  <c r="H730" i="1" s="1"/>
  <c r="D730" i="1"/>
  <c r="E730" i="1" s="1"/>
  <c r="F731" i="1" s="1"/>
  <c r="A731" i="1"/>
  <c r="O730" i="1"/>
  <c r="Q730" i="1" s="1"/>
  <c r="R730" i="1" s="1"/>
  <c r="C729" i="1"/>
  <c r="P728" i="1"/>
  <c r="B728" i="1" s="1"/>
  <c r="N730" i="1" l="1"/>
  <c r="D731" i="1"/>
  <c r="E731" i="1" s="1"/>
  <c r="F732" i="1" s="1"/>
  <c r="O731" i="1"/>
  <c r="Q731" i="1" s="1"/>
  <c r="R731" i="1" s="1"/>
  <c r="A732" i="1"/>
  <c r="S731" i="1"/>
  <c r="G731" i="1"/>
  <c r="J731" i="1"/>
  <c r="T731" i="1"/>
  <c r="C730" i="1"/>
  <c r="P729" i="1"/>
  <c r="B729" i="1" s="1"/>
  <c r="J732" i="1" l="1"/>
  <c r="K732" i="1" s="1"/>
  <c r="T732" i="1"/>
  <c r="G732" i="1"/>
  <c r="H732" i="1" s="1"/>
  <c r="S732" i="1"/>
  <c r="H731" i="1"/>
  <c r="K731" i="1"/>
  <c r="L731" i="1" s="1"/>
  <c r="M731" i="1" s="1"/>
  <c r="D732" i="1"/>
  <c r="E732" i="1" s="1"/>
  <c r="F733" i="1" s="1"/>
  <c r="A733" i="1"/>
  <c r="O732" i="1"/>
  <c r="Q732" i="1" s="1"/>
  <c r="R732" i="1" s="1"/>
  <c r="C731" i="1"/>
  <c r="P730" i="1"/>
  <c r="B730" i="1" s="1"/>
  <c r="J733" i="1" l="1"/>
  <c r="L732" i="1"/>
  <c r="M732" i="1" s="1"/>
  <c r="N732" i="1" s="1"/>
  <c r="T733" i="1"/>
  <c r="N731" i="1"/>
  <c r="P731" i="1" s="1"/>
  <c r="B731" i="1" s="1"/>
  <c r="G733" i="1"/>
  <c r="H733" i="1" s="1"/>
  <c r="D733" i="1"/>
  <c r="E733" i="1" s="1"/>
  <c r="F734" i="1" s="1"/>
  <c r="O733" i="1"/>
  <c r="Q733" i="1" s="1"/>
  <c r="R733" i="1" s="1"/>
  <c r="A734" i="1"/>
  <c r="S733" i="1"/>
  <c r="C732" i="1"/>
  <c r="K733" i="1"/>
  <c r="L733" i="1" s="1"/>
  <c r="M733" i="1" s="1"/>
  <c r="S734" i="1" l="1"/>
  <c r="N733" i="1"/>
  <c r="D734" i="1"/>
  <c r="E734" i="1" s="1"/>
  <c r="F735" i="1" s="1"/>
  <c r="O734" i="1"/>
  <c r="Q734" i="1" s="1"/>
  <c r="R734" i="1" s="1"/>
  <c r="A735" i="1"/>
  <c r="J734" i="1"/>
  <c r="K734" i="1" s="1"/>
  <c r="L734" i="1" s="1"/>
  <c r="M734" i="1" s="1"/>
  <c r="T734" i="1"/>
  <c r="G734" i="1"/>
  <c r="C733" i="1"/>
  <c r="P732" i="1"/>
  <c r="B732" i="1" s="1"/>
  <c r="G735" i="1" l="1"/>
  <c r="H735" i="1" s="1"/>
  <c r="H734" i="1"/>
  <c r="N734" i="1" s="1"/>
  <c r="T735" i="1"/>
  <c r="J735" i="1"/>
  <c r="K735" i="1" s="1"/>
  <c r="L735" i="1" s="1"/>
  <c r="M735" i="1" s="1"/>
  <c r="D735" i="1"/>
  <c r="E735" i="1" s="1"/>
  <c r="F736" i="1" s="1"/>
  <c r="O735" i="1"/>
  <c r="Q735" i="1" s="1"/>
  <c r="R735" i="1" s="1"/>
  <c r="A736" i="1"/>
  <c r="S735" i="1"/>
  <c r="C734" i="1"/>
  <c r="P733" i="1"/>
  <c r="B733" i="1" s="1"/>
  <c r="N735" i="1" l="1"/>
  <c r="S736" i="1"/>
  <c r="D736" i="1"/>
  <c r="E736" i="1" s="1"/>
  <c r="F737" i="1" s="1"/>
  <c r="O736" i="1"/>
  <c r="Q736" i="1" s="1"/>
  <c r="R736" i="1" s="1"/>
  <c r="A737" i="1"/>
  <c r="T736" i="1"/>
  <c r="J736" i="1"/>
  <c r="K736" i="1" s="1"/>
  <c r="L736" i="1" s="1"/>
  <c r="M736" i="1" s="1"/>
  <c r="G736" i="1"/>
  <c r="C735" i="1"/>
  <c r="P734" i="1"/>
  <c r="B734" i="1" s="1"/>
  <c r="G737" i="1" l="1"/>
  <c r="H737" i="1" s="1"/>
  <c r="T737" i="1"/>
  <c r="H736" i="1"/>
  <c r="N736" i="1" s="1"/>
  <c r="J737" i="1"/>
  <c r="K737" i="1" s="1"/>
  <c r="L737" i="1" s="1"/>
  <c r="M737" i="1" s="1"/>
  <c r="D737" i="1"/>
  <c r="E737" i="1" s="1"/>
  <c r="F738" i="1" s="1"/>
  <c r="O737" i="1"/>
  <c r="Q737" i="1" s="1"/>
  <c r="R737" i="1" s="1"/>
  <c r="A738" i="1"/>
  <c r="S737" i="1"/>
  <c r="C736" i="1"/>
  <c r="P735" i="1"/>
  <c r="B735" i="1" s="1"/>
  <c r="N737" i="1" l="1"/>
  <c r="D738" i="1"/>
  <c r="E738" i="1" s="1"/>
  <c r="F739" i="1" s="1"/>
  <c r="A739" i="1"/>
  <c r="O738" i="1"/>
  <c r="Q738" i="1" s="1"/>
  <c r="R738" i="1" s="1"/>
  <c r="J738" i="1"/>
  <c r="K738" i="1" s="1"/>
  <c r="L738" i="1" s="1"/>
  <c r="M738" i="1" s="1"/>
  <c r="G738" i="1"/>
  <c r="H738" i="1" s="1"/>
  <c r="T738" i="1"/>
  <c r="S738" i="1"/>
  <c r="C737" i="1"/>
  <c r="P736" i="1"/>
  <c r="B736" i="1" s="1"/>
  <c r="S739" i="1" l="1"/>
  <c r="T739" i="1"/>
  <c r="N738" i="1"/>
  <c r="G739" i="1"/>
  <c r="H739" i="1" s="1"/>
  <c r="J739" i="1"/>
  <c r="K739" i="1" s="1"/>
  <c r="L739" i="1" s="1"/>
  <c r="M739" i="1" s="1"/>
  <c r="D739" i="1"/>
  <c r="E739" i="1" s="1"/>
  <c r="F740" i="1" s="1"/>
  <c r="O739" i="1"/>
  <c r="Q739" i="1" s="1"/>
  <c r="R739" i="1" s="1"/>
  <c r="A740" i="1"/>
  <c r="C738" i="1"/>
  <c r="P737" i="1"/>
  <c r="B737" i="1" s="1"/>
  <c r="P738" i="1" l="1"/>
  <c r="B738" i="1" s="1"/>
  <c r="N739" i="1"/>
  <c r="D740" i="1"/>
  <c r="E740" i="1" s="1"/>
  <c r="F741" i="1" s="1"/>
  <c r="O740" i="1"/>
  <c r="Q740" i="1" s="1"/>
  <c r="R740" i="1" s="1"/>
  <c r="A741" i="1"/>
  <c r="G740" i="1"/>
  <c r="J740" i="1"/>
  <c r="K740" i="1" s="1"/>
  <c r="L740" i="1" s="1"/>
  <c r="M740" i="1" s="1"/>
  <c r="S740" i="1"/>
  <c r="T740" i="1"/>
  <c r="C739" i="1"/>
  <c r="T741" i="1" l="1"/>
  <c r="S741" i="1"/>
  <c r="G741" i="1"/>
  <c r="H741" i="1" s="1"/>
  <c r="H740" i="1"/>
  <c r="N740" i="1" s="1"/>
  <c r="J741" i="1"/>
  <c r="K741" i="1" s="1"/>
  <c r="L741" i="1" s="1"/>
  <c r="M741" i="1" s="1"/>
  <c r="D741" i="1"/>
  <c r="E741" i="1" s="1"/>
  <c r="F742" i="1" s="1"/>
  <c r="O741" i="1"/>
  <c r="Q741" i="1" s="1"/>
  <c r="R741" i="1" s="1"/>
  <c r="A742" i="1"/>
  <c r="C740" i="1"/>
  <c r="P739" i="1"/>
  <c r="B739" i="1" s="1"/>
  <c r="N741" i="1" l="1"/>
  <c r="D742" i="1"/>
  <c r="E742" i="1" s="1"/>
  <c r="F743" i="1" s="1"/>
  <c r="O742" i="1"/>
  <c r="Q742" i="1" s="1"/>
  <c r="R742" i="1" s="1"/>
  <c r="A743" i="1"/>
  <c r="G742" i="1"/>
  <c r="J742" i="1"/>
  <c r="K742" i="1" s="1"/>
  <c r="L742" i="1" s="1"/>
  <c r="M742" i="1" s="1"/>
  <c r="S742" i="1"/>
  <c r="T742" i="1"/>
  <c r="C741" i="1"/>
  <c r="P740" i="1"/>
  <c r="B740" i="1" s="1"/>
  <c r="S743" i="1" l="1"/>
  <c r="T743" i="1"/>
  <c r="G743" i="1"/>
  <c r="H743" i="1" s="1"/>
  <c r="J743" i="1"/>
  <c r="K743" i="1" s="1"/>
  <c r="L743" i="1" s="1"/>
  <c r="M743" i="1" s="1"/>
  <c r="H742" i="1"/>
  <c r="N742" i="1" s="1"/>
  <c r="D743" i="1"/>
  <c r="E743" i="1" s="1"/>
  <c r="F744" i="1" s="1"/>
  <c r="O743" i="1"/>
  <c r="Q743" i="1" s="1"/>
  <c r="R743" i="1" s="1"/>
  <c r="A744" i="1"/>
  <c r="C742" i="1"/>
  <c r="P741" i="1"/>
  <c r="B741" i="1" s="1"/>
  <c r="N743" i="1" l="1"/>
  <c r="D744" i="1"/>
  <c r="E744" i="1" s="1"/>
  <c r="F745" i="1" s="1"/>
  <c r="O744" i="1"/>
  <c r="Q744" i="1" s="1"/>
  <c r="R744" i="1" s="1"/>
  <c r="A745" i="1"/>
  <c r="J744" i="1"/>
  <c r="K744" i="1" s="1"/>
  <c r="L744" i="1" s="1"/>
  <c r="M744" i="1" s="1"/>
  <c r="G744" i="1"/>
  <c r="S744" i="1"/>
  <c r="T744" i="1"/>
  <c r="C743" i="1"/>
  <c r="P742" i="1"/>
  <c r="B742" i="1" s="1"/>
  <c r="T745" i="1" l="1"/>
  <c r="S745" i="1"/>
  <c r="G745" i="1"/>
  <c r="H745" i="1" s="1"/>
  <c r="J745" i="1"/>
  <c r="K745" i="1" s="1"/>
  <c r="L745" i="1" s="1"/>
  <c r="M745" i="1" s="1"/>
  <c r="H744" i="1"/>
  <c r="N744" i="1" s="1"/>
  <c r="D745" i="1"/>
  <c r="E745" i="1" s="1"/>
  <c r="F746" i="1" s="1"/>
  <c r="O745" i="1"/>
  <c r="Q745" i="1" s="1"/>
  <c r="R745" i="1" s="1"/>
  <c r="A746" i="1"/>
  <c r="C744" i="1"/>
  <c r="P743" i="1"/>
  <c r="B743" i="1" s="1"/>
  <c r="N745" i="1" l="1"/>
  <c r="D746" i="1"/>
  <c r="E746" i="1" s="1"/>
  <c r="F747" i="1" s="1"/>
  <c r="A747" i="1"/>
  <c r="O746" i="1"/>
  <c r="Q746" i="1" s="1"/>
  <c r="R746" i="1" s="1"/>
  <c r="J746" i="1"/>
  <c r="K746" i="1" s="1"/>
  <c r="L746" i="1" s="1"/>
  <c r="M746" i="1" s="1"/>
  <c r="G746" i="1"/>
  <c r="T746" i="1"/>
  <c r="S746" i="1"/>
  <c r="C745" i="1"/>
  <c r="P744" i="1"/>
  <c r="B744" i="1" s="1"/>
  <c r="S747" i="1" l="1"/>
  <c r="T747" i="1"/>
  <c r="G747" i="1"/>
  <c r="J747" i="1"/>
  <c r="K747" i="1" s="1"/>
  <c r="L747" i="1" s="1"/>
  <c r="M747" i="1" s="1"/>
  <c r="H746" i="1"/>
  <c r="N746" i="1" s="1"/>
  <c r="D747" i="1"/>
  <c r="E747" i="1" s="1"/>
  <c r="F748" i="1" s="1"/>
  <c r="O747" i="1"/>
  <c r="Q747" i="1" s="1"/>
  <c r="R747" i="1" s="1"/>
  <c r="A748" i="1"/>
  <c r="C746" i="1"/>
  <c r="P745" i="1"/>
  <c r="B745" i="1" s="1"/>
  <c r="J748" i="1" l="1"/>
  <c r="K748" i="1" s="1"/>
  <c r="L748" i="1" s="1"/>
  <c r="M748" i="1" s="1"/>
  <c r="G748" i="1"/>
  <c r="T748" i="1"/>
  <c r="H747" i="1"/>
  <c r="N747" i="1" s="1"/>
  <c r="S748" i="1"/>
  <c r="D748" i="1"/>
  <c r="E748" i="1" s="1"/>
  <c r="F749" i="1" s="1"/>
  <c r="A749" i="1"/>
  <c r="O748" i="1"/>
  <c r="Q748" i="1" s="1"/>
  <c r="R748" i="1" s="1"/>
  <c r="C747" i="1"/>
  <c r="P746" i="1"/>
  <c r="B746" i="1" s="1"/>
  <c r="S749" i="1" l="1"/>
  <c r="J749" i="1"/>
  <c r="K749" i="1" s="1"/>
  <c r="L749" i="1" s="1"/>
  <c r="M749" i="1" s="1"/>
  <c r="T749" i="1"/>
  <c r="G749" i="1"/>
  <c r="H749" i="1" s="1"/>
  <c r="D749" i="1"/>
  <c r="E749" i="1" s="1"/>
  <c r="F750" i="1" s="1"/>
  <c r="O749" i="1"/>
  <c r="Q749" i="1" s="1"/>
  <c r="R749" i="1" s="1"/>
  <c r="A750" i="1"/>
  <c r="H748" i="1"/>
  <c r="N748" i="1" s="1"/>
  <c r="C748" i="1"/>
  <c r="P747" i="1"/>
  <c r="B747" i="1" s="1"/>
  <c r="N749" i="1" l="1"/>
  <c r="D750" i="1"/>
  <c r="E750" i="1" s="1"/>
  <c r="F751" i="1" s="1"/>
  <c r="O750" i="1"/>
  <c r="Q750" i="1" s="1"/>
  <c r="R750" i="1" s="1"/>
  <c r="A751" i="1"/>
  <c r="J750" i="1"/>
  <c r="K750" i="1" s="1"/>
  <c r="L750" i="1" s="1"/>
  <c r="M750" i="1" s="1"/>
  <c r="G750" i="1"/>
  <c r="T750" i="1"/>
  <c r="S750" i="1"/>
  <c r="C749" i="1"/>
  <c r="P748" i="1"/>
  <c r="B748" i="1" s="1"/>
  <c r="G751" i="1" l="1"/>
  <c r="H751" i="1" s="1"/>
  <c r="P749" i="1"/>
  <c r="B749" i="1" s="1"/>
  <c r="T751" i="1"/>
  <c r="S751" i="1"/>
  <c r="J751" i="1"/>
  <c r="K751" i="1" s="1"/>
  <c r="L751" i="1" s="1"/>
  <c r="M751" i="1" s="1"/>
  <c r="H750" i="1"/>
  <c r="N750" i="1" s="1"/>
  <c r="D751" i="1"/>
  <c r="E751" i="1" s="1"/>
  <c r="F752" i="1" s="1"/>
  <c r="O751" i="1"/>
  <c r="Q751" i="1" s="1"/>
  <c r="R751" i="1" s="1"/>
  <c r="A752" i="1"/>
  <c r="C750" i="1"/>
  <c r="N751" i="1" l="1"/>
  <c r="J752" i="1"/>
  <c r="K752" i="1" s="1"/>
  <c r="L752" i="1" s="1"/>
  <c r="M752" i="1" s="1"/>
  <c r="T752" i="1"/>
  <c r="S752" i="1"/>
  <c r="G752" i="1"/>
  <c r="D752" i="1"/>
  <c r="E752" i="1" s="1"/>
  <c r="F753" i="1" s="1"/>
  <c r="A753" i="1"/>
  <c r="O752" i="1"/>
  <c r="Q752" i="1" s="1"/>
  <c r="R752" i="1" s="1"/>
  <c r="C751" i="1"/>
  <c r="P750" i="1"/>
  <c r="B750" i="1" s="1"/>
  <c r="D753" i="1" l="1"/>
  <c r="E753" i="1" s="1"/>
  <c r="F754" i="1" s="1"/>
  <c r="O753" i="1"/>
  <c r="Q753" i="1" s="1"/>
  <c r="R753" i="1" s="1"/>
  <c r="A754" i="1"/>
  <c r="S753" i="1"/>
  <c r="G753" i="1"/>
  <c r="J753" i="1"/>
  <c r="K753" i="1" s="1"/>
  <c r="L753" i="1" s="1"/>
  <c r="M753" i="1" s="1"/>
  <c r="T753" i="1"/>
  <c r="H752" i="1"/>
  <c r="N752" i="1" s="1"/>
  <c r="C752" i="1"/>
  <c r="P751" i="1"/>
  <c r="B751" i="1" s="1"/>
  <c r="T754" i="1" l="1"/>
  <c r="G754" i="1"/>
  <c r="H754" i="1" s="1"/>
  <c r="S754" i="1"/>
  <c r="J754" i="1"/>
  <c r="K754" i="1" s="1"/>
  <c r="L754" i="1" s="1"/>
  <c r="M754" i="1" s="1"/>
  <c r="D754" i="1"/>
  <c r="E754" i="1" s="1"/>
  <c r="F755" i="1" s="1"/>
  <c r="O754" i="1"/>
  <c r="Q754" i="1" s="1"/>
  <c r="R754" i="1" s="1"/>
  <c r="A755" i="1"/>
  <c r="H753" i="1"/>
  <c r="N753" i="1" s="1"/>
  <c r="C753" i="1"/>
  <c r="P752" i="1"/>
  <c r="B752" i="1" s="1"/>
  <c r="N754" i="1" l="1"/>
  <c r="G755" i="1"/>
  <c r="H755" i="1" s="1"/>
  <c r="T755" i="1"/>
  <c r="D755" i="1"/>
  <c r="E755" i="1" s="1"/>
  <c r="F756" i="1" s="1"/>
  <c r="O755" i="1"/>
  <c r="Q755" i="1" s="1"/>
  <c r="R755" i="1" s="1"/>
  <c r="A756" i="1"/>
  <c r="J755" i="1"/>
  <c r="K755" i="1" s="1"/>
  <c r="L755" i="1" s="1"/>
  <c r="M755" i="1" s="1"/>
  <c r="S755" i="1"/>
  <c r="C754" i="1"/>
  <c r="P753" i="1"/>
  <c r="B753" i="1" s="1"/>
  <c r="N755" i="1" l="1"/>
  <c r="G756" i="1"/>
  <c r="H756" i="1" s="1"/>
  <c r="S756" i="1"/>
  <c r="J756" i="1"/>
  <c r="K756" i="1" s="1"/>
  <c r="L756" i="1" s="1"/>
  <c r="M756" i="1" s="1"/>
  <c r="D756" i="1"/>
  <c r="E756" i="1" s="1"/>
  <c r="F757" i="1" s="1"/>
  <c r="A757" i="1"/>
  <c r="O756" i="1"/>
  <c r="Q756" i="1" s="1"/>
  <c r="R756" i="1" s="1"/>
  <c r="T756" i="1"/>
  <c r="C755" i="1"/>
  <c r="P754" i="1"/>
  <c r="B754" i="1" s="1"/>
  <c r="N756" i="1" l="1"/>
  <c r="T757" i="1"/>
  <c r="D757" i="1"/>
  <c r="E757" i="1" s="1"/>
  <c r="F758" i="1" s="1"/>
  <c r="O757" i="1"/>
  <c r="Q757" i="1" s="1"/>
  <c r="R757" i="1" s="1"/>
  <c r="A758" i="1"/>
  <c r="J757" i="1"/>
  <c r="K757" i="1" s="1"/>
  <c r="L757" i="1" s="1"/>
  <c r="M757" i="1" s="1"/>
  <c r="G757" i="1"/>
  <c r="S757" i="1"/>
  <c r="C756" i="1"/>
  <c r="P755" i="1"/>
  <c r="B755" i="1" s="1"/>
  <c r="S758" i="1" l="1"/>
  <c r="G758" i="1"/>
  <c r="H758" i="1" s="1"/>
  <c r="H757" i="1"/>
  <c r="N757" i="1" s="1"/>
  <c r="J758" i="1"/>
  <c r="K758" i="1" s="1"/>
  <c r="L758" i="1" s="1"/>
  <c r="M758" i="1" s="1"/>
  <c r="D758" i="1"/>
  <c r="E758" i="1" s="1"/>
  <c r="F759" i="1" s="1"/>
  <c r="O758" i="1"/>
  <c r="Q758" i="1" s="1"/>
  <c r="R758" i="1" s="1"/>
  <c r="A759" i="1"/>
  <c r="T758" i="1"/>
  <c r="C757" i="1"/>
  <c r="P756" i="1"/>
  <c r="B756" i="1" s="1"/>
  <c r="N758" i="1" l="1"/>
  <c r="D759" i="1"/>
  <c r="E759" i="1" s="1"/>
  <c r="F760" i="1" s="1"/>
  <c r="A760" i="1"/>
  <c r="O759" i="1"/>
  <c r="Q759" i="1" s="1"/>
  <c r="R759" i="1" s="1"/>
  <c r="J759" i="1"/>
  <c r="K759" i="1" s="1"/>
  <c r="L759" i="1" s="1"/>
  <c r="M759" i="1" s="1"/>
  <c r="G759" i="1"/>
  <c r="G760" i="1" s="1"/>
  <c r="S759" i="1"/>
  <c r="T759" i="1"/>
  <c r="C758" i="1"/>
  <c r="P757" i="1"/>
  <c r="B757" i="1" s="1"/>
  <c r="T760" i="1" l="1"/>
  <c r="H760" i="1"/>
  <c r="S760" i="1"/>
  <c r="H759" i="1"/>
  <c r="N759" i="1" s="1"/>
  <c r="J760" i="1"/>
  <c r="K760" i="1" s="1"/>
  <c r="L760" i="1" s="1"/>
  <c r="M760" i="1" s="1"/>
  <c r="D760" i="1"/>
  <c r="E760" i="1" s="1"/>
  <c r="F761" i="1" s="1"/>
  <c r="A761" i="1"/>
  <c r="O760" i="1"/>
  <c r="Q760" i="1" s="1"/>
  <c r="R760" i="1" s="1"/>
  <c r="C759" i="1"/>
  <c r="P758" i="1"/>
  <c r="B758" i="1" s="1"/>
  <c r="N760" i="1" l="1"/>
  <c r="G761" i="1"/>
  <c r="H761" i="1" s="1"/>
  <c r="S761" i="1"/>
  <c r="D761" i="1"/>
  <c r="E761" i="1" s="1"/>
  <c r="F762" i="1" s="1"/>
  <c r="O761" i="1"/>
  <c r="Q761" i="1" s="1"/>
  <c r="R761" i="1" s="1"/>
  <c r="A762" i="1"/>
  <c r="J761" i="1"/>
  <c r="K761" i="1" s="1"/>
  <c r="L761" i="1" s="1"/>
  <c r="M761" i="1" s="1"/>
  <c r="T761" i="1"/>
  <c r="C760" i="1"/>
  <c r="P759" i="1"/>
  <c r="B759" i="1" s="1"/>
  <c r="G762" i="1" l="1"/>
  <c r="H762" i="1" s="1"/>
  <c r="N761" i="1"/>
  <c r="T762" i="1"/>
  <c r="S762" i="1"/>
  <c r="J762" i="1"/>
  <c r="K762" i="1" s="1"/>
  <c r="L762" i="1" s="1"/>
  <c r="M762" i="1" s="1"/>
  <c r="D762" i="1"/>
  <c r="E762" i="1" s="1"/>
  <c r="F763" i="1" s="1"/>
  <c r="O762" i="1"/>
  <c r="Q762" i="1" s="1"/>
  <c r="R762" i="1" s="1"/>
  <c r="A763" i="1"/>
  <c r="C761" i="1"/>
  <c r="P760" i="1"/>
  <c r="B760" i="1" s="1"/>
  <c r="N762" i="1" l="1"/>
  <c r="S763" i="1"/>
  <c r="D763" i="1"/>
  <c r="E763" i="1" s="1"/>
  <c r="F764" i="1" s="1"/>
  <c r="O763" i="1"/>
  <c r="Q763" i="1" s="1"/>
  <c r="R763" i="1" s="1"/>
  <c r="A764" i="1"/>
  <c r="G763" i="1"/>
  <c r="J763" i="1"/>
  <c r="K763" i="1" s="1"/>
  <c r="L763" i="1" s="1"/>
  <c r="M763" i="1" s="1"/>
  <c r="T763" i="1"/>
  <c r="C762" i="1"/>
  <c r="P761" i="1"/>
  <c r="B761" i="1" s="1"/>
  <c r="T764" i="1" l="1"/>
  <c r="G764" i="1"/>
  <c r="H764" i="1" s="1"/>
  <c r="H763" i="1"/>
  <c r="N763" i="1" s="1"/>
  <c r="J764" i="1"/>
  <c r="K764" i="1" s="1"/>
  <c r="L764" i="1" s="1"/>
  <c r="M764" i="1" s="1"/>
  <c r="D764" i="1"/>
  <c r="E764" i="1" s="1"/>
  <c r="F765" i="1" s="1"/>
  <c r="O764" i="1"/>
  <c r="Q764" i="1" s="1"/>
  <c r="R764" i="1" s="1"/>
  <c r="A765" i="1"/>
  <c r="S764" i="1"/>
  <c r="C763" i="1"/>
  <c r="P762" i="1"/>
  <c r="B762" i="1" s="1"/>
  <c r="N764" i="1" l="1"/>
  <c r="D765" i="1"/>
  <c r="E765" i="1" s="1"/>
  <c r="F766" i="1" s="1"/>
  <c r="O765" i="1"/>
  <c r="Q765" i="1" s="1"/>
  <c r="R765" i="1" s="1"/>
  <c r="A766" i="1"/>
  <c r="J765" i="1"/>
  <c r="K765" i="1" s="1"/>
  <c r="L765" i="1" s="1"/>
  <c r="M765" i="1" s="1"/>
  <c r="G765" i="1"/>
  <c r="T765" i="1"/>
  <c r="S765" i="1"/>
  <c r="C764" i="1"/>
  <c r="P763" i="1"/>
  <c r="B763" i="1" s="1"/>
  <c r="S766" i="1" l="1"/>
  <c r="T766" i="1"/>
  <c r="G766" i="1"/>
  <c r="H766" i="1" s="1"/>
  <c r="J766" i="1"/>
  <c r="K766" i="1" s="1"/>
  <c r="L766" i="1" s="1"/>
  <c r="M766" i="1" s="1"/>
  <c r="H765" i="1"/>
  <c r="N765" i="1" s="1"/>
  <c r="D766" i="1"/>
  <c r="E766" i="1" s="1"/>
  <c r="F767" i="1" s="1"/>
  <c r="O766" i="1"/>
  <c r="Q766" i="1" s="1"/>
  <c r="R766" i="1" s="1"/>
  <c r="A767" i="1"/>
  <c r="C765" i="1"/>
  <c r="P764" i="1"/>
  <c r="B764" i="1" s="1"/>
  <c r="N766" i="1" l="1"/>
  <c r="J767" i="1"/>
  <c r="K767" i="1" s="1"/>
  <c r="L767" i="1" s="1"/>
  <c r="M767" i="1" s="1"/>
  <c r="G767" i="1"/>
  <c r="S767" i="1"/>
  <c r="T767" i="1"/>
  <c r="D767" i="1"/>
  <c r="E767" i="1" s="1"/>
  <c r="F768" i="1" s="1"/>
  <c r="O767" i="1"/>
  <c r="Q767" i="1" s="1"/>
  <c r="R767" i="1" s="1"/>
  <c r="A768" i="1"/>
  <c r="C766" i="1"/>
  <c r="P765" i="1"/>
  <c r="B765" i="1" s="1"/>
  <c r="P766" i="1" l="1"/>
  <c r="B766" i="1" s="1"/>
  <c r="D768" i="1"/>
  <c r="E768" i="1" s="1"/>
  <c r="F769" i="1" s="1"/>
  <c r="A769" i="1"/>
  <c r="O768" i="1"/>
  <c r="Q768" i="1" s="1"/>
  <c r="R768" i="1" s="1"/>
  <c r="T768" i="1"/>
  <c r="J768" i="1"/>
  <c r="K768" i="1" s="1"/>
  <c r="L768" i="1" s="1"/>
  <c r="M768" i="1" s="1"/>
  <c r="G768" i="1"/>
  <c r="S768" i="1"/>
  <c r="H767" i="1"/>
  <c r="N767" i="1" s="1"/>
  <c r="C767" i="1"/>
  <c r="S769" i="1" l="1"/>
  <c r="G769" i="1"/>
  <c r="H769" i="1" s="1"/>
  <c r="T769" i="1"/>
  <c r="J769" i="1"/>
  <c r="K769" i="1" s="1"/>
  <c r="L769" i="1" s="1"/>
  <c r="M769" i="1" s="1"/>
  <c r="H768" i="1"/>
  <c r="N768" i="1" s="1"/>
  <c r="D769" i="1"/>
  <c r="E769" i="1" s="1"/>
  <c r="F770" i="1" s="1"/>
  <c r="A770" i="1"/>
  <c r="O769" i="1"/>
  <c r="Q769" i="1" s="1"/>
  <c r="R769" i="1" s="1"/>
  <c r="C768" i="1"/>
  <c r="P767" i="1"/>
  <c r="B767" i="1" s="1"/>
  <c r="N769" i="1" l="1"/>
  <c r="G770" i="1"/>
  <c r="H770" i="1" s="1"/>
  <c r="J770" i="1"/>
  <c r="K770" i="1" s="1"/>
  <c r="L770" i="1" s="1"/>
  <c r="M770" i="1" s="1"/>
  <c r="S770" i="1"/>
  <c r="T770" i="1"/>
  <c r="D770" i="1"/>
  <c r="E770" i="1" s="1"/>
  <c r="F771" i="1" s="1"/>
  <c r="O770" i="1"/>
  <c r="Q770" i="1" s="1"/>
  <c r="R770" i="1" s="1"/>
  <c r="A771" i="1"/>
  <c r="C769" i="1"/>
  <c r="P768" i="1"/>
  <c r="B768" i="1" s="1"/>
  <c r="N770" i="1" l="1"/>
  <c r="S771" i="1"/>
  <c r="D771" i="1"/>
  <c r="E771" i="1" s="1"/>
  <c r="F772" i="1" s="1"/>
  <c r="O771" i="1"/>
  <c r="Q771" i="1" s="1"/>
  <c r="R771" i="1" s="1"/>
  <c r="A772" i="1"/>
  <c r="J771" i="1"/>
  <c r="K771" i="1" s="1"/>
  <c r="L771" i="1" s="1"/>
  <c r="M771" i="1" s="1"/>
  <c r="T771" i="1"/>
  <c r="G771" i="1"/>
  <c r="C770" i="1"/>
  <c r="P769" i="1"/>
  <c r="B769" i="1" s="1"/>
  <c r="G772" i="1" l="1"/>
  <c r="H772" i="1" s="1"/>
  <c r="T772" i="1"/>
  <c r="J772" i="1"/>
  <c r="K772" i="1" s="1"/>
  <c r="L772" i="1" s="1"/>
  <c r="M772" i="1" s="1"/>
  <c r="D772" i="1"/>
  <c r="E772" i="1" s="1"/>
  <c r="F773" i="1" s="1"/>
  <c r="O772" i="1"/>
  <c r="Q772" i="1" s="1"/>
  <c r="R772" i="1" s="1"/>
  <c r="A773" i="1"/>
  <c r="H771" i="1"/>
  <c r="N771" i="1" s="1"/>
  <c r="S772" i="1"/>
  <c r="C771" i="1"/>
  <c r="P770" i="1"/>
  <c r="B770" i="1" s="1"/>
  <c r="N772" i="1" l="1"/>
  <c r="S773" i="1"/>
  <c r="G773" i="1"/>
  <c r="H773" i="1" s="1"/>
  <c r="D773" i="1"/>
  <c r="E773" i="1" s="1"/>
  <c r="F774" i="1" s="1"/>
  <c r="O773" i="1"/>
  <c r="Q773" i="1" s="1"/>
  <c r="R773" i="1" s="1"/>
  <c r="A774" i="1"/>
  <c r="J773" i="1"/>
  <c r="K773" i="1" s="1"/>
  <c r="L773" i="1" s="1"/>
  <c r="M773" i="1" s="1"/>
  <c r="T773" i="1"/>
  <c r="C772" i="1"/>
  <c r="P771" i="1"/>
  <c r="B771" i="1" s="1"/>
  <c r="N773" i="1" l="1"/>
  <c r="S774" i="1"/>
  <c r="G774" i="1"/>
  <c r="H774" i="1" s="1"/>
  <c r="T774" i="1"/>
  <c r="J774" i="1"/>
  <c r="K774" i="1" s="1"/>
  <c r="L774" i="1" s="1"/>
  <c r="M774" i="1" s="1"/>
  <c r="D774" i="1"/>
  <c r="E774" i="1" s="1"/>
  <c r="F775" i="1" s="1"/>
  <c r="O774" i="1"/>
  <c r="Q774" i="1" s="1"/>
  <c r="R774" i="1" s="1"/>
  <c r="A775" i="1"/>
  <c r="C773" i="1"/>
  <c r="P772" i="1"/>
  <c r="B772" i="1" s="1"/>
  <c r="N774" i="1" l="1"/>
  <c r="G775" i="1"/>
  <c r="H775" i="1" s="1"/>
  <c r="D775" i="1"/>
  <c r="E775" i="1" s="1"/>
  <c r="F776" i="1" s="1"/>
  <c r="O775" i="1"/>
  <c r="Q775" i="1" s="1"/>
  <c r="R775" i="1" s="1"/>
  <c r="A776" i="1"/>
  <c r="S775" i="1"/>
  <c r="J775" i="1"/>
  <c r="K775" i="1" s="1"/>
  <c r="L775" i="1" s="1"/>
  <c r="M775" i="1" s="1"/>
  <c r="T775" i="1"/>
  <c r="C774" i="1"/>
  <c r="P773" i="1"/>
  <c r="B773" i="1" s="1"/>
  <c r="S776" i="1" l="1"/>
  <c r="N775" i="1"/>
  <c r="T776" i="1"/>
  <c r="J776" i="1"/>
  <c r="K776" i="1" s="1"/>
  <c r="L776" i="1" s="1"/>
  <c r="M776" i="1" s="1"/>
  <c r="D776" i="1"/>
  <c r="E776" i="1" s="1"/>
  <c r="F777" i="1" s="1"/>
  <c r="O776" i="1"/>
  <c r="Q776" i="1" s="1"/>
  <c r="R776" i="1" s="1"/>
  <c r="A777" i="1"/>
  <c r="G776" i="1"/>
  <c r="C775" i="1"/>
  <c r="P774" i="1"/>
  <c r="B774" i="1" s="1"/>
  <c r="G777" i="1" l="1"/>
  <c r="H777" i="1" s="1"/>
  <c r="D777" i="1"/>
  <c r="E777" i="1" s="1"/>
  <c r="F778" i="1" s="1"/>
  <c r="O777" i="1"/>
  <c r="Q777" i="1" s="1"/>
  <c r="R777" i="1" s="1"/>
  <c r="A778" i="1"/>
  <c r="J777" i="1"/>
  <c r="K777" i="1" s="1"/>
  <c r="L777" i="1" s="1"/>
  <c r="M777" i="1" s="1"/>
  <c r="T777" i="1"/>
  <c r="H776" i="1"/>
  <c r="N776" i="1" s="1"/>
  <c r="S777" i="1"/>
  <c r="C776" i="1"/>
  <c r="P775" i="1"/>
  <c r="B775" i="1" s="1"/>
  <c r="N777" i="1" l="1"/>
  <c r="T778" i="1"/>
  <c r="J778" i="1"/>
  <c r="K778" i="1" s="1"/>
  <c r="L778" i="1" s="1"/>
  <c r="M778" i="1" s="1"/>
  <c r="D778" i="1"/>
  <c r="E778" i="1" s="1"/>
  <c r="F779" i="1" s="1"/>
  <c r="O778" i="1"/>
  <c r="Q778" i="1" s="1"/>
  <c r="R778" i="1" s="1"/>
  <c r="A779" i="1"/>
  <c r="S778" i="1"/>
  <c r="G778" i="1"/>
  <c r="C777" i="1"/>
  <c r="P776" i="1"/>
  <c r="B776" i="1" s="1"/>
  <c r="S779" i="1" l="1"/>
  <c r="G779" i="1"/>
  <c r="H779" i="1" s="1"/>
  <c r="D779" i="1"/>
  <c r="E779" i="1" s="1"/>
  <c r="F780" i="1" s="1"/>
  <c r="O779" i="1"/>
  <c r="Q779" i="1" s="1"/>
  <c r="R779" i="1" s="1"/>
  <c r="A780" i="1"/>
  <c r="J779" i="1"/>
  <c r="K779" i="1" s="1"/>
  <c r="L779" i="1" s="1"/>
  <c r="M779" i="1" s="1"/>
  <c r="H778" i="1"/>
  <c r="N778" i="1" s="1"/>
  <c r="T779" i="1"/>
  <c r="C778" i="1"/>
  <c r="P777" i="1"/>
  <c r="B777" i="1" s="1"/>
  <c r="N779" i="1" l="1"/>
  <c r="G780" i="1"/>
  <c r="H780" i="1" s="1"/>
  <c r="J780" i="1"/>
  <c r="K780" i="1" s="1"/>
  <c r="L780" i="1" s="1"/>
  <c r="M780" i="1" s="1"/>
  <c r="D780" i="1"/>
  <c r="E780" i="1" s="1"/>
  <c r="F781" i="1" s="1"/>
  <c r="O780" i="1"/>
  <c r="Q780" i="1" s="1"/>
  <c r="R780" i="1" s="1"/>
  <c r="A781" i="1"/>
  <c r="T780" i="1"/>
  <c r="S780" i="1"/>
  <c r="C779" i="1"/>
  <c r="P778" i="1"/>
  <c r="B778" i="1" s="1"/>
  <c r="S781" i="1" l="1"/>
  <c r="N780" i="1"/>
  <c r="T781" i="1"/>
  <c r="D781" i="1"/>
  <c r="E781" i="1" s="1"/>
  <c r="F782" i="1" s="1"/>
  <c r="O781" i="1"/>
  <c r="Q781" i="1" s="1"/>
  <c r="R781" i="1" s="1"/>
  <c r="A782" i="1"/>
  <c r="J781" i="1"/>
  <c r="K781" i="1" s="1"/>
  <c r="L781" i="1" s="1"/>
  <c r="M781" i="1" s="1"/>
  <c r="G781" i="1"/>
  <c r="C780" i="1"/>
  <c r="P779" i="1"/>
  <c r="B779" i="1" s="1"/>
  <c r="G782" i="1" l="1"/>
  <c r="H782" i="1" s="1"/>
  <c r="S782" i="1"/>
  <c r="H781" i="1"/>
  <c r="N781" i="1" s="1"/>
  <c r="J782" i="1"/>
  <c r="K782" i="1" s="1"/>
  <c r="L782" i="1" s="1"/>
  <c r="M782" i="1" s="1"/>
  <c r="D782" i="1"/>
  <c r="E782" i="1" s="1"/>
  <c r="F783" i="1" s="1"/>
  <c r="O782" i="1"/>
  <c r="Q782" i="1" s="1"/>
  <c r="R782" i="1" s="1"/>
  <c r="A783" i="1"/>
  <c r="T782" i="1"/>
  <c r="C781" i="1"/>
  <c r="P780" i="1"/>
  <c r="B780" i="1" s="1"/>
  <c r="N782" i="1" l="1"/>
  <c r="D783" i="1"/>
  <c r="E783" i="1" s="1"/>
  <c r="F784" i="1" s="1"/>
  <c r="A784" i="1"/>
  <c r="O783" i="1"/>
  <c r="Q783" i="1" s="1"/>
  <c r="R783" i="1" s="1"/>
  <c r="J783" i="1"/>
  <c r="K783" i="1" s="1"/>
  <c r="L783" i="1" s="1"/>
  <c r="M783" i="1" s="1"/>
  <c r="S783" i="1"/>
  <c r="G783" i="1"/>
  <c r="T783" i="1"/>
  <c r="C782" i="1"/>
  <c r="P781" i="1"/>
  <c r="B781" i="1" s="1"/>
  <c r="P782" i="1" l="1"/>
  <c r="B782" i="1" s="1"/>
  <c r="G784" i="1"/>
  <c r="H784" i="1" s="1"/>
  <c r="T784" i="1"/>
  <c r="S784" i="1"/>
  <c r="J784" i="1"/>
  <c r="K784" i="1" s="1"/>
  <c r="L784" i="1" s="1"/>
  <c r="M784" i="1" s="1"/>
  <c r="H783" i="1"/>
  <c r="N783" i="1" s="1"/>
  <c r="D784" i="1"/>
  <c r="E784" i="1" s="1"/>
  <c r="F785" i="1" s="1"/>
  <c r="A785" i="1"/>
  <c r="O784" i="1"/>
  <c r="Q784" i="1" s="1"/>
  <c r="R784" i="1" s="1"/>
  <c r="C783" i="1"/>
  <c r="N784" i="1" l="1"/>
  <c r="J785" i="1"/>
  <c r="K785" i="1" s="1"/>
  <c r="L785" i="1" s="1"/>
  <c r="M785" i="1" s="1"/>
  <c r="S785" i="1"/>
  <c r="T785" i="1"/>
  <c r="G785" i="1"/>
  <c r="D785" i="1"/>
  <c r="E785" i="1" s="1"/>
  <c r="F786" i="1" s="1"/>
  <c r="O785" i="1"/>
  <c r="Q785" i="1" s="1"/>
  <c r="R785" i="1" s="1"/>
  <c r="A786" i="1"/>
  <c r="C784" i="1"/>
  <c r="P783" i="1"/>
  <c r="B783" i="1" s="1"/>
  <c r="T786" i="1" l="1"/>
  <c r="D786" i="1"/>
  <c r="E786" i="1" s="1"/>
  <c r="F787" i="1" s="1"/>
  <c r="O786" i="1"/>
  <c r="Q786" i="1" s="1"/>
  <c r="R786" i="1" s="1"/>
  <c r="A787" i="1"/>
  <c r="J786" i="1"/>
  <c r="K786" i="1" s="1"/>
  <c r="L786" i="1" s="1"/>
  <c r="M786" i="1" s="1"/>
  <c r="G786" i="1"/>
  <c r="H785" i="1"/>
  <c r="N785" i="1" s="1"/>
  <c r="S786" i="1"/>
  <c r="C785" i="1"/>
  <c r="P784" i="1"/>
  <c r="B784" i="1" s="1"/>
  <c r="G787" i="1" l="1"/>
  <c r="H787" i="1" s="1"/>
  <c r="J787" i="1"/>
  <c r="K787" i="1" s="1"/>
  <c r="L787" i="1" s="1"/>
  <c r="M787" i="1" s="1"/>
  <c r="H786" i="1"/>
  <c r="N786" i="1" s="1"/>
  <c r="D787" i="1"/>
  <c r="E787" i="1" s="1"/>
  <c r="F788" i="1" s="1"/>
  <c r="O787" i="1"/>
  <c r="Q787" i="1" s="1"/>
  <c r="R787" i="1" s="1"/>
  <c r="A788" i="1"/>
  <c r="S787" i="1"/>
  <c r="T787" i="1"/>
  <c r="C786" i="1"/>
  <c r="P785" i="1"/>
  <c r="B785" i="1" s="1"/>
  <c r="N787" i="1" l="1"/>
  <c r="T788" i="1"/>
  <c r="S788" i="1"/>
  <c r="D788" i="1"/>
  <c r="E788" i="1" s="1"/>
  <c r="F789" i="1" s="1"/>
  <c r="O788" i="1"/>
  <c r="Q788" i="1" s="1"/>
  <c r="R788" i="1" s="1"/>
  <c r="A789" i="1"/>
  <c r="J788" i="1"/>
  <c r="K788" i="1" s="1"/>
  <c r="L788" i="1" s="1"/>
  <c r="M788" i="1" s="1"/>
  <c r="G788" i="1"/>
  <c r="C787" i="1"/>
  <c r="P786" i="1"/>
  <c r="B786" i="1" s="1"/>
  <c r="G789" i="1" l="1"/>
  <c r="H789" i="1" s="1"/>
  <c r="H788" i="1"/>
  <c r="N788" i="1" s="1"/>
  <c r="T789" i="1"/>
  <c r="J789" i="1"/>
  <c r="K789" i="1" s="1"/>
  <c r="L789" i="1" s="1"/>
  <c r="M789" i="1" s="1"/>
  <c r="D789" i="1"/>
  <c r="E789" i="1" s="1"/>
  <c r="F790" i="1" s="1"/>
  <c r="A790" i="1"/>
  <c r="O789" i="1"/>
  <c r="Q789" i="1" s="1"/>
  <c r="R789" i="1" s="1"/>
  <c r="S789" i="1"/>
  <c r="C788" i="1"/>
  <c r="P787" i="1"/>
  <c r="B787" i="1" s="1"/>
  <c r="N789" i="1" l="1"/>
  <c r="D790" i="1"/>
  <c r="E790" i="1" s="1"/>
  <c r="F791" i="1" s="1"/>
  <c r="O790" i="1"/>
  <c r="Q790" i="1" s="1"/>
  <c r="R790" i="1" s="1"/>
  <c r="A791" i="1"/>
  <c r="J790" i="1"/>
  <c r="K790" i="1" s="1"/>
  <c r="L790" i="1" s="1"/>
  <c r="M790" i="1" s="1"/>
  <c r="T790" i="1"/>
  <c r="G790" i="1"/>
  <c r="S790" i="1"/>
  <c r="C789" i="1"/>
  <c r="P788" i="1"/>
  <c r="B788" i="1" s="1"/>
  <c r="S791" i="1" l="1"/>
  <c r="T791" i="1"/>
  <c r="G791" i="1"/>
  <c r="J791" i="1"/>
  <c r="K791" i="1" s="1"/>
  <c r="L791" i="1" s="1"/>
  <c r="M791" i="1" s="1"/>
  <c r="D791" i="1"/>
  <c r="E791" i="1" s="1"/>
  <c r="F792" i="1" s="1"/>
  <c r="O791" i="1"/>
  <c r="Q791" i="1" s="1"/>
  <c r="R791" i="1" s="1"/>
  <c r="A792" i="1"/>
  <c r="H790" i="1"/>
  <c r="N790" i="1" s="1"/>
  <c r="C790" i="1"/>
  <c r="P789" i="1"/>
  <c r="B789" i="1" s="1"/>
  <c r="D792" i="1" l="1"/>
  <c r="E792" i="1" s="1"/>
  <c r="F793" i="1" s="1"/>
  <c r="A793" i="1"/>
  <c r="O792" i="1"/>
  <c r="Q792" i="1" s="1"/>
  <c r="R792" i="1" s="1"/>
  <c r="J792" i="1"/>
  <c r="K792" i="1" s="1"/>
  <c r="L792" i="1" s="1"/>
  <c r="M792" i="1" s="1"/>
  <c r="S792" i="1"/>
  <c r="G792" i="1"/>
  <c r="T792" i="1"/>
  <c r="H791" i="1"/>
  <c r="N791" i="1" s="1"/>
  <c r="C791" i="1"/>
  <c r="P790" i="1"/>
  <c r="B790" i="1" s="1"/>
  <c r="S793" i="1" l="1"/>
  <c r="G793" i="1"/>
  <c r="H793" i="1" s="1"/>
  <c r="J793" i="1"/>
  <c r="K793" i="1" s="1"/>
  <c r="L793" i="1" s="1"/>
  <c r="M793" i="1" s="1"/>
  <c r="D793" i="1"/>
  <c r="E793" i="1" s="1"/>
  <c r="F794" i="1" s="1"/>
  <c r="O793" i="1"/>
  <c r="G794" i="1" s="1"/>
  <c r="A794" i="1"/>
  <c r="H792" i="1"/>
  <c r="N792" i="1" s="1"/>
  <c r="T793" i="1"/>
  <c r="C792" i="1"/>
  <c r="P791" i="1"/>
  <c r="B791" i="1" s="1"/>
  <c r="T794" i="1" l="1"/>
  <c r="H794" i="1"/>
  <c r="N793" i="1"/>
  <c r="D794" i="1"/>
  <c r="E794" i="1" s="1"/>
  <c r="F795" i="1" s="1"/>
  <c r="O794" i="1"/>
  <c r="Q794" i="1" s="1"/>
  <c r="R794" i="1" s="1"/>
  <c r="A795" i="1"/>
  <c r="J794" i="1"/>
  <c r="K794" i="1" s="1"/>
  <c r="L794" i="1" s="1"/>
  <c r="M794" i="1" s="1"/>
  <c r="S794" i="1"/>
  <c r="C793" i="1"/>
  <c r="P792" i="1"/>
  <c r="B792" i="1" s="1"/>
  <c r="S795" i="1" l="1"/>
  <c r="N794" i="1"/>
  <c r="G795" i="1"/>
  <c r="H795" i="1" s="1"/>
  <c r="D795" i="1"/>
  <c r="E795" i="1" s="1"/>
  <c r="F796" i="1" s="1"/>
  <c r="O795" i="1"/>
  <c r="Q795" i="1" s="1"/>
  <c r="R795" i="1" s="1"/>
  <c r="A796" i="1"/>
  <c r="J795" i="1"/>
  <c r="K795" i="1" s="1"/>
  <c r="L795" i="1" s="1"/>
  <c r="M795" i="1" s="1"/>
  <c r="T795" i="1"/>
  <c r="P793" i="1"/>
  <c r="U789" i="1" s="1"/>
  <c r="U791" i="1" s="1"/>
  <c r="U793" i="1" s="1"/>
  <c r="T796" i="1" l="1"/>
  <c r="N795" i="1"/>
  <c r="D796" i="1"/>
  <c r="E796" i="1" s="1"/>
  <c r="F797" i="1" s="1"/>
  <c r="O796" i="1"/>
  <c r="Q796" i="1" s="1"/>
  <c r="R796" i="1" s="1"/>
  <c r="A797" i="1"/>
  <c r="J796" i="1"/>
  <c r="K796" i="1" s="1"/>
  <c r="L796" i="1" s="1"/>
  <c r="M796" i="1" s="1"/>
  <c r="G796" i="1"/>
  <c r="S796" i="1"/>
  <c r="R793" i="1"/>
  <c r="B793" i="1"/>
  <c r="S797" i="1" l="1"/>
  <c r="G797" i="1"/>
  <c r="H796" i="1"/>
  <c r="N796" i="1" s="1"/>
  <c r="J797" i="1"/>
  <c r="K797" i="1" s="1"/>
  <c r="L797" i="1" s="1"/>
  <c r="M797" i="1" s="1"/>
  <c r="D797" i="1"/>
  <c r="E797" i="1" s="1"/>
  <c r="F798" i="1" s="1"/>
  <c r="O797" i="1"/>
  <c r="Q797" i="1" s="1"/>
  <c r="R797" i="1" s="1"/>
  <c r="A798" i="1"/>
  <c r="T797" i="1"/>
  <c r="C794" i="1"/>
  <c r="Q793" i="1"/>
  <c r="D798" i="1" l="1"/>
  <c r="E798" i="1" s="1"/>
  <c r="F799" i="1" s="1"/>
  <c r="O798" i="1"/>
  <c r="Q798" i="1" s="1"/>
  <c r="R798" i="1" s="1"/>
  <c r="A799" i="1"/>
  <c r="J798" i="1"/>
  <c r="S798" i="1"/>
  <c r="T798" i="1"/>
  <c r="G798" i="1"/>
  <c r="H798" i="1" s="1"/>
  <c r="H797" i="1"/>
  <c r="N797" i="1" s="1"/>
  <c r="P794" i="1"/>
  <c r="B794" i="1" s="1"/>
  <c r="C795" i="1"/>
  <c r="S799" i="1" l="1"/>
  <c r="J799" i="1"/>
  <c r="K798" i="1"/>
  <c r="L798" i="1" s="1"/>
  <c r="M798" i="1" s="1"/>
  <c r="N798" i="1" s="1"/>
  <c r="D799" i="1"/>
  <c r="E799" i="1" s="1"/>
  <c r="F800" i="1" s="1"/>
  <c r="A800" i="1"/>
  <c r="O799" i="1"/>
  <c r="Q799" i="1" s="1"/>
  <c r="R799" i="1" s="1"/>
  <c r="G799" i="1"/>
  <c r="T799" i="1"/>
  <c r="C796" i="1"/>
  <c r="P795" i="1"/>
  <c r="B795" i="1" s="1"/>
  <c r="K799" i="1"/>
  <c r="T800" i="1" l="1"/>
  <c r="G800" i="1"/>
  <c r="H800" i="1" s="1"/>
  <c r="S800" i="1"/>
  <c r="J800" i="1"/>
  <c r="K800" i="1" s="1"/>
  <c r="L800" i="1" s="1"/>
  <c r="M800" i="1" s="1"/>
  <c r="L799" i="1"/>
  <c r="M799" i="1" s="1"/>
  <c r="H799" i="1"/>
  <c r="D800" i="1"/>
  <c r="E800" i="1" s="1"/>
  <c r="F801" i="1" s="1"/>
  <c r="O800" i="1"/>
  <c r="Q800" i="1" s="1"/>
  <c r="R800" i="1" s="1"/>
  <c r="A801" i="1"/>
  <c r="C797" i="1"/>
  <c r="P796" i="1"/>
  <c r="B796" i="1" s="1"/>
  <c r="N800" i="1" l="1"/>
  <c r="N799" i="1"/>
  <c r="D801" i="1"/>
  <c r="E801" i="1" s="1"/>
  <c r="F802" i="1" s="1"/>
  <c r="O801" i="1"/>
  <c r="Q801" i="1" s="1"/>
  <c r="R801" i="1" s="1"/>
  <c r="A802" i="1"/>
  <c r="J801" i="1"/>
  <c r="K801" i="1" s="1"/>
  <c r="L801" i="1" s="1"/>
  <c r="M801" i="1" s="1"/>
  <c r="S801" i="1"/>
  <c r="T801" i="1"/>
  <c r="G801" i="1"/>
  <c r="C798" i="1"/>
  <c r="P797" i="1"/>
  <c r="B797" i="1" s="1"/>
  <c r="S802" i="1" l="1"/>
  <c r="G802" i="1"/>
  <c r="H802" i="1" s="1"/>
  <c r="T802" i="1"/>
  <c r="J802" i="1"/>
  <c r="K802" i="1" s="1"/>
  <c r="L802" i="1" s="1"/>
  <c r="M802" i="1" s="1"/>
  <c r="H801" i="1"/>
  <c r="N801" i="1" s="1"/>
  <c r="D802" i="1"/>
  <c r="E802" i="1" s="1"/>
  <c r="F803" i="1" s="1"/>
  <c r="O802" i="1"/>
  <c r="Q802" i="1" s="1"/>
  <c r="R802" i="1" s="1"/>
  <c r="A803" i="1"/>
  <c r="C799" i="1"/>
  <c r="P798" i="1"/>
  <c r="B798" i="1" s="1"/>
  <c r="N802" i="1" l="1"/>
  <c r="J803" i="1"/>
  <c r="K803" i="1" s="1"/>
  <c r="L803" i="1" s="1"/>
  <c r="M803" i="1" s="1"/>
  <c r="T803" i="1"/>
  <c r="S803" i="1"/>
  <c r="G803" i="1"/>
  <c r="D803" i="1"/>
  <c r="E803" i="1" s="1"/>
  <c r="F804" i="1" s="1"/>
  <c r="O803" i="1"/>
  <c r="Q803" i="1" s="1"/>
  <c r="R803" i="1" s="1"/>
  <c r="A804" i="1"/>
  <c r="C800" i="1"/>
  <c r="P799" i="1"/>
  <c r="B799" i="1" s="1"/>
  <c r="D804" i="1" l="1"/>
  <c r="E804" i="1" s="1"/>
  <c r="F805" i="1" s="1"/>
  <c r="O804" i="1"/>
  <c r="Q804" i="1" s="1"/>
  <c r="R804" i="1" s="1"/>
  <c r="A805" i="1"/>
  <c r="G804" i="1"/>
  <c r="J804" i="1"/>
  <c r="K804" i="1" s="1"/>
  <c r="L804" i="1" s="1"/>
  <c r="M804" i="1" s="1"/>
  <c r="S804" i="1"/>
  <c r="H803" i="1"/>
  <c r="N803" i="1" s="1"/>
  <c r="T804" i="1"/>
  <c r="P800" i="1"/>
  <c r="B800" i="1" s="1"/>
  <c r="C801" i="1"/>
  <c r="S805" i="1" l="1"/>
  <c r="G805" i="1"/>
  <c r="H805" i="1" s="1"/>
  <c r="J805" i="1"/>
  <c r="K805" i="1" s="1"/>
  <c r="L805" i="1" s="1"/>
  <c r="M805" i="1" s="1"/>
  <c r="D805" i="1"/>
  <c r="E805" i="1" s="1"/>
  <c r="F806" i="1" s="1"/>
  <c r="O805" i="1"/>
  <c r="Q805" i="1" s="1"/>
  <c r="R805" i="1" s="1"/>
  <c r="A806" i="1"/>
  <c r="T805" i="1"/>
  <c r="H804" i="1"/>
  <c r="N804" i="1" s="1"/>
  <c r="C802" i="1"/>
  <c r="P801" i="1"/>
  <c r="B801" i="1" s="1"/>
  <c r="N805" i="1" l="1"/>
  <c r="T806" i="1"/>
  <c r="D806" i="1"/>
  <c r="E806" i="1" s="1"/>
  <c r="F807" i="1" s="1"/>
  <c r="O806" i="1"/>
  <c r="Q806" i="1" s="1"/>
  <c r="R806" i="1" s="1"/>
  <c r="A807" i="1"/>
  <c r="J806" i="1"/>
  <c r="K806" i="1" s="1"/>
  <c r="L806" i="1" s="1"/>
  <c r="M806" i="1" s="1"/>
  <c r="S806" i="1"/>
  <c r="G806" i="1"/>
  <c r="P802" i="1"/>
  <c r="B802" i="1" s="1"/>
  <c r="C803" i="1"/>
  <c r="S807" i="1" l="1"/>
  <c r="G807" i="1"/>
  <c r="H807" i="1"/>
  <c r="J807" i="1"/>
  <c r="K807" i="1" s="1"/>
  <c r="L807" i="1" s="1"/>
  <c r="M807" i="1" s="1"/>
  <c r="D807" i="1"/>
  <c r="E807" i="1" s="1"/>
  <c r="F808" i="1" s="1"/>
  <c r="O807" i="1"/>
  <c r="Q807" i="1" s="1"/>
  <c r="R807" i="1" s="1"/>
  <c r="A808" i="1"/>
  <c r="H806" i="1"/>
  <c r="N806" i="1" s="1"/>
  <c r="T807" i="1"/>
  <c r="C804" i="1"/>
  <c r="P803" i="1"/>
  <c r="B803" i="1" s="1"/>
  <c r="N807" i="1" l="1"/>
  <c r="G808" i="1"/>
  <c r="D808" i="1"/>
  <c r="E808" i="1" s="1"/>
  <c r="F809" i="1" s="1"/>
  <c r="O808" i="1"/>
  <c r="Q808" i="1" s="1"/>
  <c r="R808" i="1" s="1"/>
  <c r="A809" i="1"/>
  <c r="J808" i="1"/>
  <c r="K808" i="1" s="1"/>
  <c r="L808" i="1" s="1"/>
  <c r="M808" i="1" s="1"/>
  <c r="S808" i="1"/>
  <c r="T808" i="1"/>
  <c r="C805" i="1"/>
  <c r="P804" i="1"/>
  <c r="B804" i="1" s="1"/>
  <c r="S809" i="1" l="1"/>
  <c r="T809" i="1"/>
  <c r="D809" i="1"/>
  <c r="E809" i="1" s="1"/>
  <c r="F810" i="1" s="1"/>
  <c r="O809" i="1"/>
  <c r="Q809" i="1" s="1"/>
  <c r="R809" i="1" s="1"/>
  <c r="A810" i="1"/>
  <c r="J809" i="1"/>
  <c r="K809" i="1" s="1"/>
  <c r="L809" i="1" s="1"/>
  <c r="M809" i="1" s="1"/>
  <c r="G809" i="1"/>
  <c r="H809" i="1" s="1"/>
  <c r="H808" i="1"/>
  <c r="N808" i="1" s="1"/>
  <c r="C806" i="1"/>
  <c r="P805" i="1"/>
  <c r="B805" i="1" s="1"/>
  <c r="N809" i="1" l="1"/>
  <c r="T810" i="1"/>
  <c r="J810" i="1"/>
  <c r="K810" i="1" s="1"/>
  <c r="L810" i="1" s="1"/>
  <c r="M810" i="1" s="1"/>
  <c r="D810" i="1"/>
  <c r="E810" i="1" s="1"/>
  <c r="F811" i="1" s="1"/>
  <c r="O810" i="1"/>
  <c r="Q810" i="1" s="1"/>
  <c r="R810" i="1" s="1"/>
  <c r="A811" i="1"/>
  <c r="S810" i="1"/>
  <c r="G810" i="1"/>
  <c r="C807" i="1"/>
  <c r="P806" i="1"/>
  <c r="B806" i="1" s="1"/>
  <c r="G811" i="1" l="1"/>
  <c r="H811" i="1" s="1"/>
  <c r="S811" i="1"/>
  <c r="D811" i="1"/>
  <c r="E811" i="1" s="1"/>
  <c r="F812" i="1" s="1"/>
  <c r="A812" i="1"/>
  <c r="O811" i="1"/>
  <c r="Q811" i="1" s="1"/>
  <c r="R811" i="1" s="1"/>
  <c r="J811" i="1"/>
  <c r="K811" i="1" s="1"/>
  <c r="L811" i="1" s="1"/>
  <c r="M811" i="1" s="1"/>
  <c r="T811" i="1"/>
  <c r="H810" i="1"/>
  <c r="N810" i="1" s="1"/>
  <c r="C808" i="1"/>
  <c r="P807" i="1"/>
  <c r="B807" i="1" s="1"/>
  <c r="N811" i="1" l="1"/>
  <c r="T812" i="1"/>
  <c r="S812" i="1"/>
  <c r="G812" i="1"/>
  <c r="H812" i="1" s="1"/>
  <c r="J812" i="1"/>
  <c r="K812" i="1" s="1"/>
  <c r="L812" i="1" s="1"/>
  <c r="M812" i="1" s="1"/>
  <c r="D812" i="1"/>
  <c r="E812" i="1" s="1"/>
  <c r="F813" i="1" s="1"/>
  <c r="O812" i="1"/>
  <c r="Q812" i="1" s="1"/>
  <c r="R812" i="1" s="1"/>
  <c r="A813" i="1"/>
  <c r="C809" i="1"/>
  <c r="P808" i="1"/>
  <c r="B808" i="1" s="1"/>
  <c r="N812" i="1" l="1"/>
  <c r="D813" i="1"/>
  <c r="E813" i="1" s="1"/>
  <c r="F814" i="1" s="1"/>
  <c r="A814" i="1"/>
  <c r="O813" i="1"/>
  <c r="Q813" i="1" s="1"/>
  <c r="R813" i="1" s="1"/>
  <c r="S813" i="1"/>
  <c r="J813" i="1"/>
  <c r="K813" i="1" s="1"/>
  <c r="L813" i="1" s="1"/>
  <c r="M813" i="1" s="1"/>
  <c r="G813" i="1"/>
  <c r="T813" i="1"/>
  <c r="C810" i="1"/>
  <c r="P809" i="1"/>
  <c r="B809" i="1" s="1"/>
  <c r="T814" i="1" l="1"/>
  <c r="G814" i="1"/>
  <c r="H814" i="1" s="1"/>
  <c r="J814" i="1"/>
  <c r="K814" i="1" s="1"/>
  <c r="L814" i="1" s="1"/>
  <c r="M814" i="1" s="1"/>
  <c r="H813" i="1"/>
  <c r="N813" i="1" s="1"/>
  <c r="S814" i="1"/>
  <c r="D814" i="1"/>
  <c r="E814" i="1" s="1"/>
  <c r="F815" i="1" s="1"/>
  <c r="O814" i="1"/>
  <c r="Q814" i="1" s="1"/>
  <c r="R814" i="1" s="1"/>
  <c r="A815" i="1"/>
  <c r="C811" i="1"/>
  <c r="P810" i="1"/>
  <c r="B810" i="1" s="1"/>
  <c r="N814" i="1" l="1"/>
  <c r="D815" i="1"/>
  <c r="E815" i="1" s="1"/>
  <c r="F816" i="1" s="1"/>
  <c r="A816" i="1"/>
  <c r="O815" i="1"/>
  <c r="Q815" i="1" s="1"/>
  <c r="R815" i="1" s="1"/>
  <c r="G815" i="1"/>
  <c r="S815" i="1"/>
  <c r="J815" i="1"/>
  <c r="K815" i="1" s="1"/>
  <c r="L815" i="1" s="1"/>
  <c r="M815" i="1" s="1"/>
  <c r="T815" i="1"/>
  <c r="P811" i="1"/>
  <c r="B811" i="1" s="1"/>
  <c r="C812" i="1"/>
  <c r="T816" i="1" l="1"/>
  <c r="S816" i="1"/>
  <c r="G816" i="1"/>
  <c r="H816" i="1" s="1"/>
  <c r="J816" i="1"/>
  <c r="K816" i="1" s="1"/>
  <c r="L816" i="1" s="1"/>
  <c r="M816" i="1" s="1"/>
  <c r="H815" i="1"/>
  <c r="N815" i="1" s="1"/>
  <c r="D816" i="1"/>
  <c r="E816" i="1" s="1"/>
  <c r="F817" i="1" s="1"/>
  <c r="O816" i="1"/>
  <c r="Q816" i="1" s="1"/>
  <c r="R816" i="1" s="1"/>
  <c r="A817" i="1"/>
  <c r="C813" i="1"/>
  <c r="P812" i="1"/>
  <c r="B812" i="1" s="1"/>
  <c r="N816" i="1" l="1"/>
  <c r="D817" i="1"/>
  <c r="E817" i="1" s="1"/>
  <c r="F818" i="1" s="1"/>
  <c r="A818" i="1"/>
  <c r="O817" i="1"/>
  <c r="Q817" i="1" s="1"/>
  <c r="R817" i="1" s="1"/>
  <c r="J817" i="1"/>
  <c r="K817" i="1" s="1"/>
  <c r="L817" i="1" s="1"/>
  <c r="M817" i="1" s="1"/>
  <c r="S817" i="1"/>
  <c r="G817" i="1"/>
  <c r="T817" i="1"/>
  <c r="C814" i="1"/>
  <c r="P813" i="1"/>
  <c r="B813" i="1" s="1"/>
  <c r="T818" i="1" l="1"/>
  <c r="S818" i="1"/>
  <c r="G818" i="1"/>
  <c r="H818" i="1" s="1"/>
  <c r="J818" i="1"/>
  <c r="K818" i="1" s="1"/>
  <c r="L818" i="1" s="1"/>
  <c r="M818" i="1" s="1"/>
  <c r="H817" i="1"/>
  <c r="N817" i="1" s="1"/>
  <c r="D818" i="1"/>
  <c r="E818" i="1" s="1"/>
  <c r="F819" i="1" s="1"/>
  <c r="O818" i="1"/>
  <c r="Q818" i="1" s="1"/>
  <c r="R818" i="1" s="1"/>
  <c r="A819" i="1"/>
  <c r="C815" i="1"/>
  <c r="P814" i="1"/>
  <c r="B814" i="1" s="1"/>
  <c r="N818" i="1" l="1"/>
  <c r="J819" i="1"/>
  <c r="S819" i="1"/>
  <c r="G819" i="1"/>
  <c r="T819" i="1"/>
  <c r="D819" i="1"/>
  <c r="E819" i="1" s="1"/>
  <c r="F820" i="1" s="1"/>
  <c r="A820" i="1"/>
  <c r="O819" i="1"/>
  <c r="Q819" i="1" s="1"/>
  <c r="R819" i="1" s="1"/>
  <c r="C816" i="1"/>
  <c r="P815" i="1"/>
  <c r="B815" i="1" s="1"/>
  <c r="K819" i="1"/>
  <c r="L819" i="1" s="1"/>
  <c r="M819" i="1" s="1"/>
  <c r="T820" i="1" l="1"/>
  <c r="G820" i="1"/>
  <c r="D820" i="1"/>
  <c r="E820" i="1" s="1"/>
  <c r="F821" i="1" s="1"/>
  <c r="O820" i="1"/>
  <c r="Q820" i="1" s="1"/>
  <c r="R820" i="1" s="1"/>
  <c r="A821" i="1"/>
  <c r="J820" i="1"/>
  <c r="K820" i="1" s="1"/>
  <c r="L820" i="1" s="1"/>
  <c r="M820" i="1" s="1"/>
  <c r="H819" i="1"/>
  <c r="N819" i="1" s="1"/>
  <c r="S820" i="1"/>
  <c r="C817" i="1"/>
  <c r="P816" i="1"/>
  <c r="B816" i="1" s="1"/>
  <c r="J821" i="1" l="1"/>
  <c r="K821" i="1" s="1"/>
  <c r="L821" i="1" s="1"/>
  <c r="M821" i="1" s="1"/>
  <c r="D821" i="1"/>
  <c r="E821" i="1" s="1"/>
  <c r="F822" i="1" s="1"/>
  <c r="A822" i="1"/>
  <c r="O821" i="1"/>
  <c r="Q821" i="1" s="1"/>
  <c r="R821" i="1" s="1"/>
  <c r="S821" i="1"/>
  <c r="G821" i="1"/>
  <c r="T821" i="1"/>
  <c r="H820" i="1"/>
  <c r="N820" i="1" s="1"/>
  <c r="C818" i="1"/>
  <c r="P817" i="1"/>
  <c r="B817" i="1" s="1"/>
  <c r="G822" i="1" l="1"/>
  <c r="H822" i="1" s="1"/>
  <c r="S822" i="1"/>
  <c r="J822" i="1"/>
  <c r="K822" i="1" s="1"/>
  <c r="L822" i="1" s="1"/>
  <c r="M822" i="1" s="1"/>
  <c r="H821" i="1"/>
  <c r="N821" i="1" s="1"/>
  <c r="D822" i="1"/>
  <c r="E822" i="1" s="1"/>
  <c r="F823" i="1" s="1"/>
  <c r="O822" i="1"/>
  <c r="Q822" i="1" s="1"/>
  <c r="R822" i="1" s="1"/>
  <c r="A823" i="1"/>
  <c r="T822" i="1"/>
  <c r="P818" i="1"/>
  <c r="B818" i="1" s="1"/>
  <c r="C819" i="1"/>
  <c r="N822" i="1" l="1"/>
  <c r="T823" i="1"/>
  <c r="D823" i="1"/>
  <c r="E823" i="1" s="1"/>
  <c r="F824" i="1" s="1"/>
  <c r="A824" i="1"/>
  <c r="O823" i="1"/>
  <c r="Q823" i="1" s="1"/>
  <c r="R823" i="1" s="1"/>
  <c r="J823" i="1"/>
  <c r="K823" i="1" s="1"/>
  <c r="L823" i="1" s="1"/>
  <c r="M823" i="1" s="1"/>
  <c r="S823" i="1"/>
  <c r="G823" i="1"/>
  <c r="C820" i="1"/>
  <c r="P819" i="1"/>
  <c r="B819" i="1" s="1"/>
  <c r="S824" i="1" l="1"/>
  <c r="D824" i="1"/>
  <c r="E824" i="1" s="1"/>
  <c r="F825" i="1" s="1"/>
  <c r="O824" i="1"/>
  <c r="Q824" i="1" s="1"/>
  <c r="R824" i="1" s="1"/>
  <c r="A825" i="1"/>
  <c r="G824" i="1"/>
  <c r="H823" i="1"/>
  <c r="N823" i="1" s="1"/>
  <c r="J824" i="1"/>
  <c r="K824" i="1" s="1"/>
  <c r="L824" i="1" s="1"/>
  <c r="M824" i="1" s="1"/>
  <c r="T824" i="1"/>
  <c r="C821" i="1"/>
  <c r="P820" i="1"/>
  <c r="B820" i="1" s="1"/>
  <c r="G825" i="1" l="1"/>
  <c r="H825" i="1" s="1"/>
  <c r="J825" i="1"/>
  <c r="D825" i="1"/>
  <c r="E825" i="1" s="1"/>
  <c r="F826" i="1" s="1"/>
  <c r="A826" i="1"/>
  <c r="O825" i="1"/>
  <c r="Q825" i="1" s="1"/>
  <c r="R825" i="1" s="1"/>
  <c r="T825" i="1"/>
  <c r="S825" i="1"/>
  <c r="H824" i="1"/>
  <c r="N824" i="1" s="1"/>
  <c r="C822" i="1"/>
  <c r="P821" i="1"/>
  <c r="B821" i="1" s="1"/>
  <c r="K825" i="1"/>
  <c r="L825" i="1" s="1"/>
  <c r="M825" i="1" s="1"/>
  <c r="N825" i="1" l="1"/>
  <c r="S826" i="1"/>
  <c r="T826" i="1"/>
  <c r="J826" i="1"/>
  <c r="K826" i="1" s="1"/>
  <c r="L826" i="1" s="1"/>
  <c r="M826" i="1" s="1"/>
  <c r="D826" i="1"/>
  <c r="E826" i="1" s="1"/>
  <c r="F827" i="1" s="1"/>
  <c r="O826" i="1"/>
  <c r="Q826" i="1" s="1"/>
  <c r="R826" i="1" s="1"/>
  <c r="A827" i="1"/>
  <c r="G826" i="1"/>
  <c r="H826" i="1" s="1"/>
  <c r="C823" i="1"/>
  <c r="P822" i="1"/>
  <c r="B822" i="1" s="1"/>
  <c r="G827" i="1" l="1"/>
  <c r="H827" i="1" s="1"/>
  <c r="D827" i="1"/>
  <c r="E827" i="1" s="1"/>
  <c r="F828" i="1" s="1"/>
  <c r="A828" i="1"/>
  <c r="O827" i="1"/>
  <c r="Q827" i="1" s="1"/>
  <c r="R827" i="1" s="1"/>
  <c r="J827" i="1"/>
  <c r="K827" i="1" s="1"/>
  <c r="L827" i="1" s="1"/>
  <c r="M827" i="1" s="1"/>
  <c r="N826" i="1"/>
  <c r="T827" i="1"/>
  <c r="S827" i="1"/>
  <c r="P823" i="1"/>
  <c r="B823" i="1" s="1"/>
  <c r="C824" i="1"/>
  <c r="T828" i="1" l="1"/>
  <c r="N827" i="1"/>
  <c r="D828" i="1"/>
  <c r="E828" i="1" s="1"/>
  <c r="F829" i="1" s="1"/>
  <c r="O828" i="1"/>
  <c r="Q828" i="1" s="1"/>
  <c r="R828" i="1" s="1"/>
  <c r="A829" i="1"/>
  <c r="J828" i="1"/>
  <c r="K828" i="1" s="1"/>
  <c r="L828" i="1" s="1"/>
  <c r="M828" i="1" s="1"/>
  <c r="S828" i="1"/>
  <c r="G828" i="1"/>
  <c r="C825" i="1"/>
  <c r="P824" i="1"/>
  <c r="B824" i="1" s="1"/>
  <c r="S829" i="1" l="1"/>
  <c r="G829" i="1"/>
  <c r="H829" i="1" s="1"/>
  <c r="T829" i="1"/>
  <c r="H828" i="1"/>
  <c r="N828" i="1" s="1"/>
  <c r="J829" i="1"/>
  <c r="K829" i="1" s="1"/>
  <c r="L829" i="1" s="1"/>
  <c r="M829" i="1" s="1"/>
  <c r="D829" i="1"/>
  <c r="E829" i="1" s="1"/>
  <c r="F830" i="1" s="1"/>
  <c r="O829" i="1"/>
  <c r="Q829" i="1" s="1"/>
  <c r="R829" i="1" s="1"/>
  <c r="A830" i="1"/>
  <c r="P825" i="1"/>
  <c r="B825" i="1" s="1"/>
  <c r="C826" i="1"/>
  <c r="N829" i="1" l="1"/>
  <c r="S830" i="1"/>
  <c r="D830" i="1"/>
  <c r="E830" i="1" s="1"/>
  <c r="F831" i="1" s="1"/>
  <c r="O830" i="1"/>
  <c r="Q830" i="1" s="1"/>
  <c r="R830" i="1" s="1"/>
  <c r="A831" i="1"/>
  <c r="J830" i="1"/>
  <c r="K830" i="1" s="1"/>
  <c r="L830" i="1" s="1"/>
  <c r="M830" i="1" s="1"/>
  <c r="G830" i="1"/>
  <c r="T830" i="1"/>
  <c r="C827" i="1"/>
  <c r="P826" i="1"/>
  <c r="B826" i="1" s="1"/>
  <c r="T831" i="1" l="1"/>
  <c r="G831" i="1"/>
  <c r="H831" i="1" s="1"/>
  <c r="J831" i="1"/>
  <c r="K831" i="1" s="1"/>
  <c r="L831" i="1" s="1"/>
  <c r="M831" i="1" s="1"/>
  <c r="H830" i="1"/>
  <c r="N830" i="1" s="1"/>
  <c r="D831" i="1"/>
  <c r="E831" i="1" s="1"/>
  <c r="F832" i="1" s="1"/>
  <c r="A832" i="1"/>
  <c r="O831" i="1"/>
  <c r="Q831" i="1" s="1"/>
  <c r="R831" i="1" s="1"/>
  <c r="S831" i="1"/>
  <c r="C828" i="1"/>
  <c r="P827" i="1"/>
  <c r="B827" i="1" s="1"/>
  <c r="N831" i="1" l="1"/>
  <c r="S832" i="1"/>
  <c r="G832" i="1"/>
  <c r="H832" i="1" s="1"/>
  <c r="D832" i="1"/>
  <c r="E832" i="1" s="1"/>
  <c r="F833" i="1" s="1"/>
  <c r="A833" i="1"/>
  <c r="O832" i="1"/>
  <c r="Q832" i="1" s="1"/>
  <c r="R832" i="1" s="1"/>
  <c r="AB14" i="1"/>
  <c r="AA14" i="1" s="1"/>
  <c r="J832" i="1"/>
  <c r="K832" i="1" s="1"/>
  <c r="L832" i="1" s="1"/>
  <c r="M832" i="1" s="1"/>
  <c r="T832" i="1"/>
  <c r="P828" i="1"/>
  <c r="B828" i="1" s="1"/>
  <c r="C829" i="1"/>
  <c r="N832" i="1" l="1"/>
  <c r="D833" i="1"/>
  <c r="E833" i="1" s="1"/>
  <c r="F834" i="1" s="1"/>
  <c r="A834" i="1"/>
  <c r="O833" i="1"/>
  <c r="Q833" i="1" s="1"/>
  <c r="R833" i="1" s="1"/>
  <c r="AC14" i="1"/>
  <c r="X14" i="1"/>
  <c r="Z15" i="1" s="1"/>
  <c r="J833" i="1"/>
  <c r="K833" i="1" s="1"/>
  <c r="L833" i="1" s="1"/>
  <c r="M833" i="1" s="1"/>
  <c r="G833" i="1"/>
  <c r="T833" i="1"/>
  <c r="S833" i="1"/>
  <c r="C830" i="1"/>
  <c r="P829" i="1"/>
  <c r="B829" i="1" s="1"/>
  <c r="G834" i="1" l="1"/>
  <c r="H834" i="1" s="1"/>
  <c r="J834" i="1"/>
  <c r="K834" i="1" s="1"/>
  <c r="L834" i="1" s="1"/>
  <c r="M834" i="1" s="1"/>
  <c r="T834" i="1"/>
  <c r="H833" i="1"/>
  <c r="N833" i="1" s="1"/>
  <c r="S834" i="1"/>
  <c r="D834" i="1"/>
  <c r="E834" i="1" s="1"/>
  <c r="F835" i="1" s="1"/>
  <c r="O834" i="1"/>
  <c r="Q834" i="1" s="1"/>
  <c r="R834" i="1" s="1"/>
  <c r="A835" i="1"/>
  <c r="P830" i="1"/>
  <c r="B830" i="1" s="1"/>
  <c r="C831" i="1"/>
  <c r="N834" i="1" l="1"/>
  <c r="D835" i="1"/>
  <c r="E835" i="1" s="1"/>
  <c r="F836" i="1" s="1"/>
  <c r="O835" i="1"/>
  <c r="Q835" i="1" s="1"/>
  <c r="R835" i="1" s="1"/>
  <c r="A836" i="1"/>
  <c r="S835" i="1"/>
  <c r="J835" i="1"/>
  <c r="K835" i="1" s="1"/>
  <c r="L835" i="1" s="1"/>
  <c r="M835" i="1" s="1"/>
  <c r="T835" i="1"/>
  <c r="G835" i="1"/>
  <c r="C832" i="1"/>
  <c r="P831" i="1"/>
  <c r="B831" i="1" s="1"/>
  <c r="G836" i="1" l="1"/>
  <c r="H836" i="1" s="1"/>
  <c r="T836" i="1"/>
  <c r="S836" i="1"/>
  <c r="J836" i="1"/>
  <c r="K836" i="1" s="1"/>
  <c r="L836" i="1" s="1"/>
  <c r="M836" i="1" s="1"/>
  <c r="H835" i="1"/>
  <c r="N835" i="1" s="1"/>
  <c r="D836" i="1"/>
  <c r="E836" i="1" s="1"/>
  <c r="F837" i="1" s="1"/>
  <c r="O836" i="1"/>
  <c r="Q836" i="1" s="1"/>
  <c r="R836" i="1" s="1"/>
  <c r="A837" i="1"/>
  <c r="C833" i="1"/>
  <c r="P832" i="1"/>
  <c r="B832" i="1" s="1"/>
  <c r="N836" i="1" l="1"/>
  <c r="T837" i="1"/>
  <c r="D837" i="1"/>
  <c r="E837" i="1" s="1"/>
  <c r="F838" i="1" s="1"/>
  <c r="A838" i="1"/>
  <c r="O837" i="1"/>
  <c r="Q837" i="1" s="1"/>
  <c r="R837" i="1" s="1"/>
  <c r="J837" i="1"/>
  <c r="K837" i="1" s="1"/>
  <c r="L837" i="1" s="1"/>
  <c r="M837" i="1" s="1"/>
  <c r="S837" i="1"/>
  <c r="G837" i="1"/>
  <c r="C834" i="1"/>
  <c r="P833" i="1"/>
  <c r="B833" i="1" s="1"/>
  <c r="S838" i="1" l="1"/>
  <c r="G838" i="1"/>
  <c r="H838" i="1"/>
  <c r="H837" i="1"/>
  <c r="N837" i="1" s="1"/>
  <c r="J838" i="1"/>
  <c r="K838" i="1" s="1"/>
  <c r="L838" i="1" s="1"/>
  <c r="M838" i="1" s="1"/>
  <c r="D838" i="1"/>
  <c r="E838" i="1" s="1"/>
  <c r="F839" i="1" s="1"/>
  <c r="O838" i="1"/>
  <c r="Q838" i="1" s="1"/>
  <c r="R838" i="1" s="1"/>
  <c r="A839" i="1"/>
  <c r="T838" i="1"/>
  <c r="C835" i="1"/>
  <c r="P834" i="1"/>
  <c r="B834" i="1" s="1"/>
  <c r="N838" i="1" l="1"/>
  <c r="G839" i="1"/>
  <c r="H839" i="1" s="1"/>
  <c r="D839" i="1"/>
  <c r="E839" i="1" s="1"/>
  <c r="F840" i="1" s="1"/>
  <c r="O839" i="1"/>
  <c r="Q839" i="1" s="1"/>
  <c r="R839" i="1" s="1"/>
  <c r="A840" i="1"/>
  <c r="J839" i="1"/>
  <c r="K839" i="1" s="1"/>
  <c r="L839" i="1" s="1"/>
  <c r="M839" i="1" s="1"/>
  <c r="S839" i="1"/>
  <c r="T839" i="1"/>
  <c r="P835" i="1"/>
  <c r="B835" i="1" s="1"/>
  <c r="C836" i="1"/>
  <c r="T840" i="1" l="1"/>
  <c r="S840" i="1"/>
  <c r="N839" i="1"/>
  <c r="D840" i="1"/>
  <c r="E840" i="1" s="1"/>
  <c r="F841" i="1" s="1"/>
  <c r="O840" i="1"/>
  <c r="Q840" i="1" s="1"/>
  <c r="R840" i="1" s="1"/>
  <c r="A841" i="1"/>
  <c r="J840" i="1"/>
  <c r="K840" i="1" s="1"/>
  <c r="L840" i="1" s="1"/>
  <c r="M840" i="1" s="1"/>
  <c r="G840" i="1"/>
  <c r="C837" i="1"/>
  <c r="P836" i="1"/>
  <c r="B836" i="1" s="1"/>
  <c r="G841" i="1" l="1"/>
  <c r="H840" i="1"/>
  <c r="N840" i="1" s="1"/>
  <c r="T841" i="1"/>
  <c r="J841" i="1"/>
  <c r="K841" i="1" s="1"/>
  <c r="L841" i="1" s="1"/>
  <c r="M841" i="1" s="1"/>
  <c r="D841" i="1"/>
  <c r="E841" i="1" s="1"/>
  <c r="F842" i="1" s="1"/>
  <c r="A842" i="1"/>
  <c r="O841" i="1"/>
  <c r="Q841" i="1" s="1"/>
  <c r="R841" i="1" s="1"/>
  <c r="S841" i="1"/>
  <c r="C838" i="1"/>
  <c r="P837" i="1"/>
  <c r="B837" i="1" s="1"/>
  <c r="D842" i="1" l="1"/>
  <c r="E842" i="1" s="1"/>
  <c r="F843" i="1" s="1"/>
  <c r="A843" i="1"/>
  <c r="O842" i="1"/>
  <c r="Q842" i="1" s="1"/>
  <c r="R842" i="1" s="1"/>
  <c r="J842" i="1"/>
  <c r="K842" i="1" s="1"/>
  <c r="L842" i="1" s="1"/>
  <c r="M842" i="1" s="1"/>
  <c r="T842" i="1"/>
  <c r="S842" i="1"/>
  <c r="G842" i="1"/>
  <c r="H842" i="1" s="1"/>
  <c r="H841" i="1"/>
  <c r="N841" i="1" s="1"/>
  <c r="C839" i="1"/>
  <c r="P838" i="1"/>
  <c r="B838" i="1" s="1"/>
  <c r="S843" i="1" l="1"/>
  <c r="N842" i="1"/>
  <c r="T843" i="1"/>
  <c r="J843" i="1"/>
  <c r="K843" i="1" s="1"/>
  <c r="L843" i="1" s="1"/>
  <c r="M843" i="1" s="1"/>
  <c r="D843" i="1"/>
  <c r="E843" i="1" s="1"/>
  <c r="F844" i="1" s="1"/>
  <c r="A844" i="1"/>
  <c r="O843" i="1"/>
  <c r="Q843" i="1" s="1"/>
  <c r="R843" i="1" s="1"/>
  <c r="G843" i="1"/>
  <c r="C840" i="1"/>
  <c r="P839" i="1"/>
  <c r="B839" i="1" s="1"/>
  <c r="G844" i="1" l="1"/>
  <c r="H844" i="1" s="1"/>
  <c r="H843" i="1"/>
  <c r="N843" i="1" s="1"/>
  <c r="D844" i="1"/>
  <c r="E844" i="1" s="1"/>
  <c r="F845" i="1" s="1"/>
  <c r="O844" i="1"/>
  <c r="Q844" i="1" s="1"/>
  <c r="R844" i="1" s="1"/>
  <c r="A845" i="1"/>
  <c r="J844" i="1"/>
  <c r="K844" i="1" s="1"/>
  <c r="L844" i="1" s="1"/>
  <c r="M844" i="1" s="1"/>
  <c r="T844" i="1"/>
  <c r="S844" i="1"/>
  <c r="C841" i="1"/>
  <c r="P840" i="1"/>
  <c r="B840" i="1" s="1"/>
  <c r="N844" i="1" l="1"/>
  <c r="T845" i="1"/>
  <c r="J845" i="1"/>
  <c r="K845" i="1" s="1"/>
  <c r="L845" i="1" s="1"/>
  <c r="M845" i="1" s="1"/>
  <c r="D845" i="1"/>
  <c r="E845" i="1" s="1"/>
  <c r="F846" i="1" s="1"/>
  <c r="O845" i="1"/>
  <c r="Q845" i="1" s="1"/>
  <c r="R845" i="1" s="1"/>
  <c r="A846" i="1"/>
  <c r="G845" i="1"/>
  <c r="S845" i="1"/>
  <c r="P841" i="1"/>
  <c r="B841" i="1" s="1"/>
  <c r="C842" i="1"/>
  <c r="G846" i="1" l="1"/>
  <c r="H846" i="1"/>
  <c r="S846" i="1"/>
  <c r="J846" i="1"/>
  <c r="K846" i="1" s="1"/>
  <c r="L846" i="1" s="1"/>
  <c r="M846" i="1" s="1"/>
  <c r="H845" i="1"/>
  <c r="N845" i="1" s="1"/>
  <c r="D846" i="1"/>
  <c r="E846" i="1" s="1"/>
  <c r="F847" i="1" s="1"/>
  <c r="O846" i="1"/>
  <c r="Q846" i="1" s="1"/>
  <c r="R846" i="1" s="1"/>
  <c r="A847" i="1"/>
  <c r="T846" i="1"/>
  <c r="P842" i="1"/>
  <c r="B842" i="1" s="1"/>
  <c r="C843" i="1"/>
  <c r="N846" i="1" l="1"/>
  <c r="T847" i="1"/>
  <c r="D847" i="1"/>
  <c r="E847" i="1" s="1"/>
  <c r="F848" i="1" s="1"/>
  <c r="A848" i="1"/>
  <c r="O847" i="1"/>
  <c r="Q847" i="1" s="1"/>
  <c r="R847" i="1" s="1"/>
  <c r="J847" i="1"/>
  <c r="K847" i="1" s="1"/>
  <c r="L847" i="1" s="1"/>
  <c r="M847" i="1" s="1"/>
  <c r="G847" i="1"/>
  <c r="S847" i="1"/>
  <c r="P843" i="1"/>
  <c r="B843" i="1" s="1"/>
  <c r="C844" i="1"/>
  <c r="S848" i="1" l="1"/>
  <c r="G848" i="1"/>
  <c r="H848" i="1" s="1"/>
  <c r="H847" i="1"/>
  <c r="N847" i="1" s="1"/>
  <c r="J848" i="1"/>
  <c r="K848" i="1" s="1"/>
  <c r="L848" i="1" s="1"/>
  <c r="M848" i="1" s="1"/>
  <c r="D848" i="1"/>
  <c r="E848" i="1" s="1"/>
  <c r="F849" i="1" s="1"/>
  <c r="O848" i="1"/>
  <c r="Q848" i="1" s="1"/>
  <c r="R848" i="1" s="1"/>
  <c r="A849" i="1"/>
  <c r="T848" i="1"/>
  <c r="P844" i="1"/>
  <c r="B844" i="1" s="1"/>
  <c r="C845" i="1"/>
  <c r="N848" i="1" l="1"/>
  <c r="D849" i="1"/>
  <c r="E849" i="1" s="1"/>
  <c r="F850" i="1" s="1"/>
  <c r="A850" i="1"/>
  <c r="O849" i="1"/>
  <c r="Q849" i="1" s="1"/>
  <c r="R849" i="1" s="1"/>
  <c r="J849" i="1"/>
  <c r="K849" i="1" s="1"/>
  <c r="L849" i="1" s="1"/>
  <c r="M849" i="1" s="1"/>
  <c r="G849" i="1"/>
  <c r="S849" i="1"/>
  <c r="T849" i="1"/>
  <c r="C846" i="1"/>
  <c r="P845" i="1"/>
  <c r="B845" i="1" s="1"/>
  <c r="T850" i="1" l="1"/>
  <c r="S850" i="1"/>
  <c r="G850" i="1"/>
  <c r="H850" i="1" s="1"/>
  <c r="H849" i="1"/>
  <c r="N849" i="1" s="1"/>
  <c r="J850" i="1"/>
  <c r="K850" i="1" s="1"/>
  <c r="L850" i="1" s="1"/>
  <c r="M850" i="1" s="1"/>
  <c r="D850" i="1"/>
  <c r="E850" i="1" s="1"/>
  <c r="F851" i="1" s="1"/>
  <c r="O850" i="1"/>
  <c r="Q850" i="1" s="1"/>
  <c r="R850" i="1" s="1"/>
  <c r="A851" i="1"/>
  <c r="C847" i="1"/>
  <c r="P846" i="1"/>
  <c r="B846" i="1" s="1"/>
  <c r="N850" i="1" l="1"/>
  <c r="G851" i="1"/>
  <c r="H851" i="1" s="1"/>
  <c r="J851" i="1"/>
  <c r="K851" i="1" s="1"/>
  <c r="L851" i="1" s="1"/>
  <c r="M851" i="1" s="1"/>
  <c r="S851" i="1"/>
  <c r="T851" i="1"/>
  <c r="D851" i="1"/>
  <c r="E851" i="1" s="1"/>
  <c r="F852" i="1" s="1"/>
  <c r="A852" i="1"/>
  <c r="O851" i="1"/>
  <c r="Q851" i="1" s="1"/>
  <c r="R851" i="1" s="1"/>
  <c r="C848" i="1"/>
  <c r="P847" i="1"/>
  <c r="B847" i="1" s="1"/>
  <c r="N851" i="1" l="1"/>
  <c r="D852" i="1"/>
  <c r="E852" i="1" s="1"/>
  <c r="F853" i="1" s="1"/>
  <c r="O852" i="1"/>
  <c r="Q852" i="1" s="1"/>
  <c r="R852" i="1" s="1"/>
  <c r="A853" i="1"/>
  <c r="S852" i="1"/>
  <c r="T852" i="1"/>
  <c r="J852" i="1"/>
  <c r="G852" i="1"/>
  <c r="C849" i="1"/>
  <c r="P848" i="1"/>
  <c r="B848" i="1" s="1"/>
  <c r="G853" i="1" l="1"/>
  <c r="H853" i="1" s="1"/>
  <c r="S853" i="1"/>
  <c r="J853" i="1"/>
  <c r="K853" i="1" s="1"/>
  <c r="T853" i="1"/>
  <c r="K852" i="1"/>
  <c r="L852" i="1" s="1"/>
  <c r="M852" i="1" s="1"/>
  <c r="D853" i="1"/>
  <c r="E853" i="1" s="1"/>
  <c r="F854" i="1" s="1"/>
  <c r="A854" i="1"/>
  <c r="O853" i="1"/>
  <c r="Q853" i="1" s="1"/>
  <c r="R853" i="1" s="1"/>
  <c r="H852" i="1"/>
  <c r="P849" i="1"/>
  <c r="B849" i="1" s="1"/>
  <c r="C850" i="1"/>
  <c r="L853" i="1" l="1"/>
  <c r="M853" i="1" s="1"/>
  <c r="N853" i="1" s="1"/>
  <c r="N852" i="1"/>
  <c r="G854" i="1"/>
  <c r="H854" i="1" s="1"/>
  <c r="D854" i="1"/>
  <c r="E854" i="1" s="1"/>
  <c r="F855" i="1" s="1"/>
  <c r="O854" i="1"/>
  <c r="Q854" i="1" s="1"/>
  <c r="R854" i="1" s="1"/>
  <c r="A855" i="1"/>
  <c r="J854" i="1"/>
  <c r="K854" i="1" s="1"/>
  <c r="L854" i="1" s="1"/>
  <c r="M854" i="1" s="1"/>
  <c r="S854" i="1"/>
  <c r="T854" i="1"/>
  <c r="C851" i="1"/>
  <c r="P850" i="1"/>
  <c r="B850" i="1" s="1"/>
  <c r="S855" i="1" l="1"/>
  <c r="T855" i="1"/>
  <c r="N854" i="1"/>
  <c r="J855" i="1"/>
  <c r="K855" i="1" s="1"/>
  <c r="L855" i="1" s="1"/>
  <c r="M855" i="1" s="1"/>
  <c r="D855" i="1"/>
  <c r="E855" i="1" s="1"/>
  <c r="F856" i="1" s="1"/>
  <c r="O855" i="1"/>
  <c r="Q855" i="1" s="1"/>
  <c r="R855" i="1" s="1"/>
  <c r="A856" i="1"/>
  <c r="G855" i="1"/>
  <c r="P851" i="1"/>
  <c r="B851" i="1" s="1"/>
  <c r="C852" i="1"/>
  <c r="G856" i="1" l="1"/>
  <c r="H856" i="1" s="1"/>
  <c r="H855" i="1"/>
  <c r="N855" i="1" s="1"/>
  <c r="D856" i="1"/>
  <c r="E856" i="1" s="1"/>
  <c r="F857" i="1" s="1"/>
  <c r="O856" i="1"/>
  <c r="Q856" i="1" s="1"/>
  <c r="R856" i="1" s="1"/>
  <c r="A857" i="1"/>
  <c r="J856" i="1"/>
  <c r="K856" i="1" s="1"/>
  <c r="L856" i="1" s="1"/>
  <c r="M856" i="1" s="1"/>
  <c r="S856" i="1"/>
  <c r="T856" i="1"/>
  <c r="C853" i="1"/>
  <c r="P852" i="1"/>
  <c r="B852" i="1" s="1"/>
  <c r="S857" i="1" l="1"/>
  <c r="N856" i="1"/>
  <c r="D857" i="1"/>
  <c r="E857" i="1" s="1"/>
  <c r="F858" i="1" s="1"/>
  <c r="A858" i="1"/>
  <c r="O857" i="1"/>
  <c r="Q857" i="1" s="1"/>
  <c r="R857" i="1" s="1"/>
  <c r="J857" i="1"/>
  <c r="K857" i="1" s="1"/>
  <c r="L857" i="1" s="1"/>
  <c r="M857" i="1" s="1"/>
  <c r="G857" i="1"/>
  <c r="T857" i="1"/>
  <c r="T858" i="1" s="1"/>
  <c r="C854" i="1"/>
  <c r="P853" i="1"/>
  <c r="B853" i="1" s="1"/>
  <c r="G858" i="1" l="1"/>
  <c r="H857" i="1"/>
  <c r="N857" i="1" s="1"/>
  <c r="J858" i="1"/>
  <c r="K858" i="1" s="1"/>
  <c r="L858" i="1" s="1"/>
  <c r="M858" i="1" s="1"/>
  <c r="D858" i="1"/>
  <c r="E858" i="1" s="1"/>
  <c r="F859" i="1" s="1"/>
  <c r="O858" i="1"/>
  <c r="Q858" i="1" s="1"/>
  <c r="R858" i="1" s="1"/>
  <c r="A859" i="1"/>
  <c r="S858" i="1"/>
  <c r="P854" i="1"/>
  <c r="B854" i="1" s="1"/>
  <c r="C855" i="1"/>
  <c r="D859" i="1" l="1"/>
  <c r="E859" i="1" s="1"/>
  <c r="F860" i="1" s="1"/>
  <c r="A860" i="1"/>
  <c r="O859" i="1"/>
  <c r="Q859" i="1" s="1"/>
  <c r="R859" i="1" s="1"/>
  <c r="J859" i="1"/>
  <c r="K859" i="1" s="1"/>
  <c r="L859" i="1" s="1"/>
  <c r="M859" i="1" s="1"/>
  <c r="G859" i="1"/>
  <c r="S859" i="1"/>
  <c r="T859" i="1"/>
  <c r="H858" i="1"/>
  <c r="N858" i="1" s="1"/>
  <c r="C856" i="1"/>
  <c r="P855" i="1"/>
  <c r="B855" i="1" s="1"/>
  <c r="S860" i="1" l="1"/>
  <c r="G860" i="1"/>
  <c r="H860" i="1" s="1"/>
  <c r="J860" i="1"/>
  <c r="K860" i="1" s="1"/>
  <c r="L860" i="1" s="1"/>
  <c r="M860" i="1" s="1"/>
  <c r="D860" i="1"/>
  <c r="E860" i="1" s="1"/>
  <c r="F861" i="1" s="1"/>
  <c r="A861" i="1"/>
  <c r="O860" i="1"/>
  <c r="Q860" i="1" s="1"/>
  <c r="R860" i="1" s="1"/>
  <c r="H859" i="1"/>
  <c r="N859" i="1" s="1"/>
  <c r="T860" i="1"/>
  <c r="P856" i="1"/>
  <c r="B856" i="1" s="1"/>
  <c r="C857" i="1"/>
  <c r="N860" i="1" l="1"/>
  <c r="T861" i="1"/>
  <c r="D861" i="1"/>
  <c r="E861" i="1" s="1"/>
  <c r="F862" i="1" s="1"/>
  <c r="O861" i="1"/>
  <c r="Q861" i="1" s="1"/>
  <c r="R861" i="1" s="1"/>
  <c r="A862" i="1"/>
  <c r="J861" i="1"/>
  <c r="K861" i="1" s="1"/>
  <c r="L861" i="1" s="1"/>
  <c r="M861" i="1" s="1"/>
  <c r="G861" i="1"/>
  <c r="H861" i="1" s="1"/>
  <c r="S861" i="1"/>
  <c r="C858" i="1"/>
  <c r="P857" i="1"/>
  <c r="B857" i="1" s="1"/>
  <c r="S862" i="1" l="1"/>
  <c r="N861" i="1"/>
  <c r="G862" i="1"/>
  <c r="H862" i="1" s="1"/>
  <c r="J862" i="1"/>
  <c r="K862" i="1" s="1"/>
  <c r="L862" i="1" s="1"/>
  <c r="M862" i="1" s="1"/>
  <c r="D862" i="1"/>
  <c r="E862" i="1" s="1"/>
  <c r="F863" i="1" s="1"/>
  <c r="O862" i="1"/>
  <c r="Q862" i="1" s="1"/>
  <c r="R862" i="1" s="1"/>
  <c r="A863" i="1"/>
  <c r="T862" i="1"/>
  <c r="P858" i="1"/>
  <c r="B858" i="1" s="1"/>
  <c r="C859" i="1"/>
  <c r="T863" i="1" l="1"/>
  <c r="N862" i="1"/>
  <c r="D863" i="1"/>
  <c r="E863" i="1" s="1"/>
  <c r="F864" i="1" s="1"/>
  <c r="A864" i="1"/>
  <c r="O863" i="1"/>
  <c r="Q863" i="1" s="1"/>
  <c r="R863" i="1" s="1"/>
  <c r="J863" i="1"/>
  <c r="K863" i="1" s="1"/>
  <c r="L863" i="1" s="1"/>
  <c r="M863" i="1" s="1"/>
  <c r="G863" i="1"/>
  <c r="S863" i="1"/>
  <c r="P859" i="1"/>
  <c r="B859" i="1" s="1"/>
  <c r="C860" i="1"/>
  <c r="G864" i="1" l="1"/>
  <c r="H864" i="1" s="1"/>
  <c r="S864" i="1"/>
  <c r="J864" i="1"/>
  <c r="K864" i="1" s="1"/>
  <c r="L864" i="1" s="1"/>
  <c r="M864" i="1" s="1"/>
  <c r="H863" i="1"/>
  <c r="N863" i="1" s="1"/>
  <c r="D864" i="1"/>
  <c r="E864" i="1" s="1"/>
  <c r="F865" i="1" s="1"/>
  <c r="A865" i="1"/>
  <c r="O864" i="1"/>
  <c r="Q864" i="1" s="1"/>
  <c r="R864" i="1" s="1"/>
  <c r="T864" i="1"/>
  <c r="C861" i="1"/>
  <c r="P860" i="1"/>
  <c r="B860" i="1" s="1"/>
  <c r="N864" i="1" l="1"/>
  <c r="D865" i="1"/>
  <c r="E865" i="1" s="1"/>
  <c r="F866" i="1" s="1"/>
  <c r="A866" i="1"/>
  <c r="O865" i="1"/>
  <c r="Q865" i="1" s="1"/>
  <c r="R865" i="1" s="1"/>
  <c r="J865" i="1"/>
  <c r="K865" i="1" s="1"/>
  <c r="L865" i="1" s="1"/>
  <c r="M865" i="1" s="1"/>
  <c r="S865" i="1"/>
  <c r="G865" i="1"/>
  <c r="G866" i="1" s="1"/>
  <c r="T865" i="1"/>
  <c r="P861" i="1"/>
  <c r="B861" i="1" s="1"/>
  <c r="C862" i="1"/>
  <c r="H866" i="1" l="1"/>
  <c r="S866" i="1"/>
  <c r="T866" i="1"/>
  <c r="J866" i="1"/>
  <c r="K866" i="1" s="1"/>
  <c r="L866" i="1" s="1"/>
  <c r="M866" i="1" s="1"/>
  <c r="N866" i="1" s="1"/>
  <c r="H865" i="1"/>
  <c r="N865" i="1" s="1"/>
  <c r="D866" i="1"/>
  <c r="E866" i="1" s="1"/>
  <c r="F867" i="1" s="1"/>
  <c r="O866" i="1"/>
  <c r="Q866" i="1" s="1"/>
  <c r="R866" i="1" s="1"/>
  <c r="A867" i="1"/>
  <c r="P862" i="1"/>
  <c r="B862" i="1" s="1"/>
  <c r="C863" i="1"/>
  <c r="T867" i="1" l="1"/>
  <c r="G867" i="1"/>
  <c r="J867" i="1"/>
  <c r="K867" i="1" s="1"/>
  <c r="L867" i="1" s="1"/>
  <c r="M867" i="1" s="1"/>
  <c r="S867" i="1"/>
  <c r="D867" i="1"/>
  <c r="E867" i="1" s="1"/>
  <c r="F868" i="1" s="1"/>
  <c r="A868" i="1"/>
  <c r="O867" i="1"/>
  <c r="Q867" i="1" s="1"/>
  <c r="R867" i="1" s="1"/>
  <c r="C864" i="1"/>
  <c r="P863" i="1"/>
  <c r="B863" i="1" s="1"/>
  <c r="D868" i="1" l="1"/>
  <c r="E868" i="1" s="1"/>
  <c r="F869" i="1" s="1"/>
  <c r="O868" i="1"/>
  <c r="Q868" i="1" s="1"/>
  <c r="R868" i="1" s="1"/>
  <c r="A869" i="1"/>
  <c r="S868" i="1"/>
  <c r="J868" i="1"/>
  <c r="K868" i="1" s="1"/>
  <c r="L868" i="1" s="1"/>
  <c r="M868" i="1" s="1"/>
  <c r="G868" i="1"/>
  <c r="H867" i="1"/>
  <c r="N867" i="1" s="1"/>
  <c r="T868" i="1"/>
  <c r="C865" i="1"/>
  <c r="P864" i="1"/>
  <c r="B864" i="1" s="1"/>
  <c r="G869" i="1" l="1"/>
  <c r="H869" i="1" s="1"/>
  <c r="S869" i="1"/>
  <c r="J869" i="1"/>
  <c r="K869" i="1" s="1"/>
  <c r="L869" i="1" s="1"/>
  <c r="M869" i="1" s="1"/>
  <c r="H868" i="1"/>
  <c r="N868" i="1" s="1"/>
  <c r="D869" i="1"/>
  <c r="E869" i="1" s="1"/>
  <c r="F870" i="1" s="1"/>
  <c r="A870" i="1"/>
  <c r="O869" i="1"/>
  <c r="Q869" i="1" s="1"/>
  <c r="R869" i="1" s="1"/>
  <c r="T869" i="1"/>
  <c r="C866" i="1"/>
  <c r="P865" i="1"/>
  <c r="B865" i="1" s="1"/>
  <c r="N869" i="1" l="1"/>
  <c r="D870" i="1"/>
  <c r="E870" i="1" s="1"/>
  <c r="F871" i="1" s="1"/>
  <c r="O870" i="1"/>
  <c r="Q870" i="1" s="1"/>
  <c r="R870" i="1" s="1"/>
  <c r="A871" i="1"/>
  <c r="J870" i="1"/>
  <c r="K870" i="1" s="1"/>
  <c r="L870" i="1" s="1"/>
  <c r="M870" i="1" s="1"/>
  <c r="S870" i="1"/>
  <c r="G870" i="1"/>
  <c r="T870" i="1"/>
  <c r="C867" i="1"/>
  <c r="P866" i="1"/>
  <c r="B866" i="1" s="1"/>
  <c r="T871" i="1" l="1"/>
  <c r="G871" i="1"/>
  <c r="H871" i="1" s="1"/>
  <c r="S871" i="1"/>
  <c r="J871" i="1"/>
  <c r="K871" i="1" s="1"/>
  <c r="L871" i="1" s="1"/>
  <c r="M871" i="1" s="1"/>
  <c r="D871" i="1"/>
  <c r="E871" i="1" s="1"/>
  <c r="F872" i="1" s="1"/>
  <c r="A872" i="1"/>
  <c r="O871" i="1"/>
  <c r="Q871" i="1" s="1"/>
  <c r="R871" i="1" s="1"/>
  <c r="H870" i="1"/>
  <c r="N870" i="1" s="1"/>
  <c r="C868" i="1"/>
  <c r="P867" i="1"/>
  <c r="B867" i="1" s="1"/>
  <c r="N871" i="1" l="1"/>
  <c r="T872" i="1"/>
  <c r="T873" i="1" s="1"/>
  <c r="D872" i="1"/>
  <c r="E872" i="1" s="1"/>
  <c r="F873" i="1" s="1"/>
  <c r="A873" i="1"/>
  <c r="J872" i="1"/>
  <c r="K872" i="1" s="1"/>
  <c r="L872" i="1" s="1"/>
  <c r="M872" i="1" s="1"/>
  <c r="G872" i="1"/>
  <c r="G873" i="1" s="1"/>
  <c r="S872" i="1"/>
  <c r="S873" i="1" s="1"/>
  <c r="C869" i="1"/>
  <c r="P868" i="1"/>
  <c r="B868" i="1" s="1"/>
  <c r="J873" i="1"/>
  <c r="H873" i="1" l="1"/>
  <c r="H872" i="1"/>
  <c r="N872" i="1" s="1"/>
  <c r="D873" i="1"/>
  <c r="E873" i="1" s="1"/>
  <c r="F874" i="1" s="1"/>
  <c r="A874" i="1"/>
  <c r="O873" i="1"/>
  <c r="Q873" i="1" s="1"/>
  <c r="R873" i="1" s="1"/>
  <c r="C870" i="1"/>
  <c r="P869" i="1"/>
  <c r="B869" i="1" s="1"/>
  <c r="K873" i="1"/>
  <c r="L873" i="1" s="1"/>
  <c r="M873" i="1" s="1"/>
  <c r="N873" i="1" l="1"/>
  <c r="T874" i="1"/>
  <c r="D874" i="1"/>
  <c r="E874" i="1" s="1"/>
  <c r="F875" i="1" s="1"/>
  <c r="O874" i="1"/>
  <c r="Q874" i="1" s="1"/>
  <c r="R874" i="1" s="1"/>
  <c r="A875" i="1"/>
  <c r="J874" i="1"/>
  <c r="G874" i="1"/>
  <c r="S874" i="1"/>
  <c r="C871" i="1"/>
  <c r="P870" i="1"/>
  <c r="B870" i="1" s="1"/>
  <c r="S875" i="1" l="1"/>
  <c r="G875" i="1"/>
  <c r="H875" i="1" s="1"/>
  <c r="J875" i="1"/>
  <c r="K875" i="1" s="1"/>
  <c r="H874" i="1"/>
  <c r="D875" i="1"/>
  <c r="E875" i="1" s="1"/>
  <c r="F876" i="1" s="1"/>
  <c r="A876" i="1"/>
  <c r="O875" i="1"/>
  <c r="Q875" i="1" s="1"/>
  <c r="R875" i="1" s="1"/>
  <c r="K874" i="1"/>
  <c r="L874" i="1" s="1"/>
  <c r="M874" i="1" s="1"/>
  <c r="T875" i="1"/>
  <c r="C872" i="1"/>
  <c r="P871" i="1"/>
  <c r="B871" i="1" s="1"/>
  <c r="N874" i="1" l="1"/>
  <c r="T876" i="1"/>
  <c r="D876" i="1"/>
  <c r="E876" i="1" s="1"/>
  <c r="F877" i="1" s="1"/>
  <c r="O876" i="1"/>
  <c r="Q876" i="1" s="1"/>
  <c r="R876" i="1" s="1"/>
  <c r="A877" i="1"/>
  <c r="J876" i="1"/>
  <c r="K876" i="1" s="1"/>
  <c r="L876" i="1" s="1"/>
  <c r="M876" i="1" s="1"/>
  <c r="L875" i="1"/>
  <c r="M875" i="1" s="1"/>
  <c r="N875" i="1" s="1"/>
  <c r="G876" i="1"/>
  <c r="S876" i="1"/>
  <c r="P872" i="1"/>
  <c r="B872" i="1" s="1"/>
  <c r="G877" i="1" l="1"/>
  <c r="H877" i="1" s="1"/>
  <c r="H876" i="1"/>
  <c r="N876" i="1" s="1"/>
  <c r="J877" i="1"/>
  <c r="K877" i="1" s="1"/>
  <c r="L877" i="1" s="1"/>
  <c r="M877" i="1" s="1"/>
  <c r="D877" i="1"/>
  <c r="E877" i="1" s="1"/>
  <c r="F878" i="1" s="1"/>
  <c r="A878" i="1"/>
  <c r="O877" i="1"/>
  <c r="Q877" i="1" s="1"/>
  <c r="R877" i="1" s="1"/>
  <c r="S877" i="1"/>
  <c r="T877" i="1"/>
  <c r="U868" i="1"/>
  <c r="U870" i="1" s="1"/>
  <c r="U872" i="1" s="1"/>
  <c r="R872" i="1" s="1"/>
  <c r="C873" i="1" s="1"/>
  <c r="N877" i="1" l="1"/>
  <c r="J878" i="1"/>
  <c r="S878" i="1"/>
  <c r="D878" i="1"/>
  <c r="E878" i="1" s="1"/>
  <c r="F879" i="1" s="1"/>
  <c r="A879" i="1"/>
  <c r="O878" i="1"/>
  <c r="Q878" i="1" s="1"/>
  <c r="R878" i="1" s="1"/>
  <c r="G878" i="1"/>
  <c r="T878" i="1"/>
  <c r="C874" i="1"/>
  <c r="P873" i="1"/>
  <c r="B873" i="1" s="1"/>
  <c r="Q872" i="1"/>
  <c r="K878" i="1"/>
  <c r="L878" i="1" s="1"/>
  <c r="M878" i="1" s="1"/>
  <c r="T879" i="1" l="1"/>
  <c r="G879" i="1"/>
  <c r="H879" i="1" s="1"/>
  <c r="J879" i="1"/>
  <c r="K879" i="1" s="1"/>
  <c r="L879" i="1" s="1"/>
  <c r="M879" i="1" s="1"/>
  <c r="H878" i="1"/>
  <c r="N878" i="1" s="1"/>
  <c r="D879" i="1"/>
  <c r="E879" i="1" s="1"/>
  <c r="F880" i="1" s="1"/>
  <c r="A880" i="1"/>
  <c r="O879" i="1"/>
  <c r="Q879" i="1" s="1"/>
  <c r="R879" i="1" s="1"/>
  <c r="S879" i="1"/>
  <c r="C875" i="1"/>
  <c r="C876" i="1" s="1"/>
  <c r="P874" i="1"/>
  <c r="B874" i="1" s="1"/>
  <c r="N879" i="1" l="1"/>
  <c r="S880" i="1"/>
  <c r="D880" i="1"/>
  <c r="E880" i="1" s="1"/>
  <c r="F881" i="1" s="1"/>
  <c r="A881" i="1"/>
  <c r="O880" i="1"/>
  <c r="Q880" i="1" s="1"/>
  <c r="R880" i="1" s="1"/>
  <c r="J880" i="1"/>
  <c r="K880" i="1" s="1"/>
  <c r="L880" i="1" s="1"/>
  <c r="M880" i="1" s="1"/>
  <c r="G880" i="1"/>
  <c r="T880" i="1"/>
  <c r="P875" i="1"/>
  <c r="B875" i="1" s="1"/>
  <c r="C877" i="1"/>
  <c r="P876" i="1"/>
  <c r="B876" i="1" s="1"/>
  <c r="T881" i="1" l="1"/>
  <c r="G881" i="1"/>
  <c r="H881" i="1" s="1"/>
  <c r="J881" i="1"/>
  <c r="K881" i="1" s="1"/>
  <c r="L881" i="1" s="1"/>
  <c r="M881" i="1" s="1"/>
  <c r="H880" i="1"/>
  <c r="N880" i="1" s="1"/>
  <c r="D881" i="1"/>
  <c r="E881" i="1" s="1"/>
  <c r="F882" i="1" s="1"/>
  <c r="A882" i="1"/>
  <c r="O881" i="1"/>
  <c r="Q881" i="1" s="1"/>
  <c r="R881" i="1" s="1"/>
  <c r="S881" i="1"/>
  <c r="C878" i="1"/>
  <c r="P877" i="1"/>
  <c r="B877" i="1" s="1"/>
  <c r="N881" i="1" l="1"/>
  <c r="S882" i="1"/>
  <c r="D882" i="1"/>
  <c r="E882" i="1" s="1"/>
  <c r="F883" i="1" s="1"/>
  <c r="O882" i="1"/>
  <c r="Q882" i="1" s="1"/>
  <c r="R882" i="1" s="1"/>
  <c r="A883" i="1"/>
  <c r="J882" i="1"/>
  <c r="K882" i="1" s="1"/>
  <c r="L882" i="1" s="1"/>
  <c r="M882" i="1" s="1"/>
  <c r="T882" i="1"/>
  <c r="G882" i="1"/>
  <c r="C879" i="1"/>
  <c r="P878" i="1"/>
  <c r="B878" i="1" s="1"/>
  <c r="G883" i="1" l="1"/>
  <c r="H883" i="1" s="1"/>
  <c r="T883" i="1"/>
  <c r="H882" i="1"/>
  <c r="N882" i="1" s="1"/>
  <c r="J883" i="1"/>
  <c r="K883" i="1" s="1"/>
  <c r="L883" i="1" s="1"/>
  <c r="M883" i="1" s="1"/>
  <c r="D883" i="1"/>
  <c r="E883" i="1" s="1"/>
  <c r="F884" i="1" s="1"/>
  <c r="A884" i="1"/>
  <c r="O883" i="1"/>
  <c r="Q883" i="1" s="1"/>
  <c r="R883" i="1" s="1"/>
  <c r="S883" i="1"/>
  <c r="C880" i="1"/>
  <c r="P879" i="1"/>
  <c r="B879" i="1" s="1"/>
  <c r="N883" i="1" l="1"/>
  <c r="T884" i="1"/>
  <c r="D884" i="1"/>
  <c r="E884" i="1" s="1"/>
  <c r="F885" i="1" s="1"/>
  <c r="A885" i="1"/>
  <c r="O884" i="1"/>
  <c r="Q884" i="1" s="1"/>
  <c r="R884" i="1" s="1"/>
  <c r="J884" i="1"/>
  <c r="K884" i="1" s="1"/>
  <c r="L884" i="1" s="1"/>
  <c r="M884" i="1" s="1"/>
  <c r="G884" i="1"/>
  <c r="S884" i="1"/>
  <c r="C881" i="1"/>
  <c r="P880" i="1"/>
  <c r="B880" i="1" s="1"/>
  <c r="S885" i="1" l="1"/>
  <c r="G885" i="1"/>
  <c r="H885" i="1" s="1"/>
  <c r="J885" i="1"/>
  <c r="K885" i="1" s="1"/>
  <c r="L885" i="1" s="1"/>
  <c r="M885" i="1" s="1"/>
  <c r="D885" i="1"/>
  <c r="E885" i="1" s="1"/>
  <c r="F886" i="1" s="1"/>
  <c r="A886" i="1"/>
  <c r="O885" i="1"/>
  <c r="Q885" i="1" s="1"/>
  <c r="R885" i="1" s="1"/>
  <c r="H884" i="1"/>
  <c r="N884" i="1" s="1"/>
  <c r="T885" i="1"/>
  <c r="C882" i="1"/>
  <c r="P881" i="1"/>
  <c r="B881" i="1" s="1"/>
  <c r="N885" i="1" l="1"/>
  <c r="T886" i="1"/>
  <c r="D886" i="1"/>
  <c r="E886" i="1" s="1"/>
  <c r="F887" i="1" s="1"/>
  <c r="A887" i="1"/>
  <c r="O886" i="1"/>
  <c r="Q886" i="1" s="1"/>
  <c r="R886" i="1" s="1"/>
  <c r="J886" i="1"/>
  <c r="K886" i="1" s="1"/>
  <c r="L886" i="1" s="1"/>
  <c r="M886" i="1" s="1"/>
  <c r="G886" i="1"/>
  <c r="S886" i="1"/>
  <c r="C883" i="1"/>
  <c r="P882" i="1"/>
  <c r="B882" i="1" s="1"/>
  <c r="S887" i="1" l="1"/>
  <c r="G887" i="1"/>
  <c r="H887" i="1" s="1"/>
  <c r="J887" i="1"/>
  <c r="K887" i="1" s="1"/>
  <c r="L887" i="1" s="1"/>
  <c r="M887" i="1" s="1"/>
  <c r="D887" i="1"/>
  <c r="E887" i="1" s="1"/>
  <c r="F888" i="1" s="1"/>
  <c r="A888" i="1"/>
  <c r="O887" i="1"/>
  <c r="Q887" i="1" s="1"/>
  <c r="R887" i="1" s="1"/>
  <c r="T887" i="1"/>
  <c r="H886" i="1"/>
  <c r="N886" i="1" s="1"/>
  <c r="C884" i="1"/>
  <c r="P883" i="1"/>
  <c r="B883" i="1" s="1"/>
  <c r="N887" i="1" l="1"/>
  <c r="T888" i="1"/>
  <c r="D888" i="1"/>
  <c r="E888" i="1" s="1"/>
  <c r="F889" i="1" s="1"/>
  <c r="O888" i="1"/>
  <c r="Q888" i="1" s="1"/>
  <c r="R888" i="1" s="1"/>
  <c r="A889" i="1"/>
  <c r="J888" i="1"/>
  <c r="K888" i="1" s="1"/>
  <c r="L888" i="1" s="1"/>
  <c r="M888" i="1" s="1"/>
  <c r="G888" i="1"/>
  <c r="S888" i="1"/>
  <c r="C885" i="1"/>
  <c r="P884" i="1"/>
  <c r="B884" i="1" s="1"/>
  <c r="S889" i="1" l="1"/>
  <c r="G889" i="1"/>
  <c r="H889" i="1"/>
  <c r="H888" i="1"/>
  <c r="N888" i="1" s="1"/>
  <c r="J889" i="1"/>
  <c r="K889" i="1" s="1"/>
  <c r="L889" i="1" s="1"/>
  <c r="M889" i="1" s="1"/>
  <c r="N889" i="1" s="1"/>
  <c r="D889" i="1"/>
  <c r="E889" i="1" s="1"/>
  <c r="F890" i="1" s="1"/>
  <c r="A890" i="1"/>
  <c r="O889" i="1"/>
  <c r="Q889" i="1" s="1"/>
  <c r="R889" i="1" s="1"/>
  <c r="T889" i="1"/>
  <c r="C886" i="1"/>
  <c r="P885" i="1"/>
  <c r="B885" i="1" s="1"/>
  <c r="T890" i="1" l="1"/>
  <c r="D890" i="1"/>
  <c r="E890" i="1" s="1"/>
  <c r="F891" i="1" s="1"/>
  <c r="O890" i="1"/>
  <c r="Q890" i="1" s="1"/>
  <c r="R890" i="1" s="1"/>
  <c r="A891" i="1"/>
  <c r="J890" i="1"/>
  <c r="K890" i="1" s="1"/>
  <c r="L890" i="1" s="1"/>
  <c r="M890" i="1" s="1"/>
  <c r="G890" i="1"/>
  <c r="S890" i="1"/>
  <c r="C887" i="1"/>
  <c r="P886" i="1"/>
  <c r="B886" i="1" s="1"/>
  <c r="S891" i="1" l="1"/>
  <c r="G891" i="1"/>
  <c r="H891" i="1" s="1"/>
  <c r="H890" i="1"/>
  <c r="N890" i="1" s="1"/>
  <c r="J891" i="1"/>
  <c r="K891" i="1" s="1"/>
  <c r="L891" i="1" s="1"/>
  <c r="M891" i="1" s="1"/>
  <c r="D891" i="1"/>
  <c r="E891" i="1" s="1"/>
  <c r="F892" i="1" s="1"/>
  <c r="O891" i="1"/>
  <c r="Q891" i="1" s="1"/>
  <c r="R891" i="1" s="1"/>
  <c r="A892" i="1"/>
  <c r="AB15" i="1"/>
  <c r="AA15" i="1" s="1"/>
  <c r="T891" i="1"/>
  <c r="C888" i="1"/>
  <c r="P887" i="1"/>
  <c r="B887" i="1" s="1"/>
  <c r="N891" i="1" l="1"/>
  <c r="D892" i="1"/>
  <c r="E892" i="1" s="1"/>
  <c r="F893" i="1" s="1"/>
  <c r="O892" i="1"/>
  <c r="Q892" i="1" s="1"/>
  <c r="R892" i="1" s="1"/>
  <c r="A893" i="1"/>
  <c r="J892" i="1"/>
  <c r="K892" i="1" s="1"/>
  <c r="L892" i="1" s="1"/>
  <c r="M892" i="1" s="1"/>
  <c r="G892" i="1"/>
  <c r="T892" i="1"/>
  <c r="S892" i="1"/>
  <c r="AC15" i="1"/>
  <c r="X15" i="1"/>
  <c r="C889" i="1"/>
  <c r="P888" i="1"/>
  <c r="B888" i="1" s="1"/>
  <c r="S893" i="1" l="1"/>
  <c r="T893" i="1"/>
  <c r="G893" i="1"/>
  <c r="H893" i="1" s="1"/>
  <c r="J893" i="1"/>
  <c r="K893" i="1" s="1"/>
  <c r="L893" i="1" s="1"/>
  <c r="M893" i="1" s="1"/>
  <c r="H892" i="1"/>
  <c r="N892" i="1" s="1"/>
  <c r="D893" i="1"/>
  <c r="E893" i="1" s="1"/>
  <c r="F894" i="1" s="1"/>
  <c r="A894" i="1"/>
  <c r="O893" i="1"/>
  <c r="Q893" i="1" s="1"/>
  <c r="R893" i="1" s="1"/>
  <c r="AA16" i="1"/>
  <c r="X16" i="1" s="1"/>
  <c r="Z16" i="1"/>
  <c r="C890" i="1"/>
  <c r="P889" i="1"/>
  <c r="B889" i="1" s="1"/>
  <c r="N893" i="1" l="1"/>
  <c r="S894" i="1"/>
  <c r="AC16" i="1"/>
  <c r="J894" i="1"/>
  <c r="K894" i="1" s="1"/>
  <c r="L894" i="1" s="1"/>
  <c r="M894" i="1" s="1"/>
  <c r="D894" i="1"/>
  <c r="E894" i="1" s="1"/>
  <c r="F895" i="1" s="1"/>
  <c r="O894" i="1"/>
  <c r="Q894" i="1" s="1"/>
  <c r="R894" i="1" s="1"/>
  <c r="A895" i="1"/>
  <c r="G894" i="1"/>
  <c r="T894" i="1"/>
  <c r="C891" i="1"/>
  <c r="P890" i="1"/>
  <c r="B890" i="1" s="1"/>
  <c r="T895" i="1" l="1"/>
  <c r="G895" i="1"/>
  <c r="H895" i="1" s="1"/>
  <c r="J895" i="1"/>
  <c r="K895" i="1" s="1"/>
  <c r="L895" i="1" s="1"/>
  <c r="M895" i="1" s="1"/>
  <c r="D895" i="1"/>
  <c r="E895" i="1" s="1"/>
  <c r="F896" i="1" s="1"/>
  <c r="A896" i="1"/>
  <c r="O895" i="1"/>
  <c r="Q895" i="1" s="1"/>
  <c r="R895" i="1" s="1"/>
  <c r="H894" i="1"/>
  <c r="N894" i="1" s="1"/>
  <c r="S895" i="1"/>
  <c r="C892" i="1"/>
  <c r="P891" i="1"/>
  <c r="B891" i="1" s="1"/>
  <c r="S896" i="1" l="1"/>
  <c r="N895" i="1"/>
  <c r="G896" i="1"/>
  <c r="J896" i="1"/>
  <c r="K896" i="1" s="1"/>
  <c r="L896" i="1" s="1"/>
  <c r="M896" i="1" s="1"/>
  <c r="H896" i="1"/>
  <c r="D896" i="1"/>
  <c r="E896" i="1" s="1"/>
  <c r="F897" i="1" s="1"/>
  <c r="A897" i="1"/>
  <c r="O896" i="1"/>
  <c r="Q896" i="1" s="1"/>
  <c r="R896" i="1" s="1"/>
  <c r="T896" i="1"/>
  <c r="C893" i="1"/>
  <c r="P892" i="1"/>
  <c r="B892" i="1" s="1"/>
  <c r="N896" i="1" l="1"/>
  <c r="T897" i="1"/>
  <c r="D897" i="1"/>
  <c r="E897" i="1" s="1"/>
  <c r="F898" i="1" s="1"/>
  <c r="A898" i="1"/>
  <c r="O897" i="1"/>
  <c r="Q897" i="1" s="1"/>
  <c r="R897" i="1" s="1"/>
  <c r="J897" i="1"/>
  <c r="K897" i="1" s="1"/>
  <c r="L897" i="1" s="1"/>
  <c r="M897" i="1" s="1"/>
  <c r="G897" i="1"/>
  <c r="S897" i="1"/>
  <c r="C894" i="1"/>
  <c r="P893" i="1"/>
  <c r="B893" i="1" s="1"/>
  <c r="S898" i="1" l="1"/>
  <c r="G898" i="1"/>
  <c r="H898" i="1" s="1"/>
  <c r="H897" i="1"/>
  <c r="N897" i="1" s="1"/>
  <c r="J898" i="1"/>
  <c r="K898" i="1" s="1"/>
  <c r="L898" i="1" s="1"/>
  <c r="M898" i="1" s="1"/>
  <c r="D898" i="1"/>
  <c r="E898" i="1" s="1"/>
  <c r="F899" i="1" s="1"/>
  <c r="O898" i="1"/>
  <c r="Q898" i="1" s="1"/>
  <c r="R898" i="1" s="1"/>
  <c r="A899" i="1"/>
  <c r="T898" i="1"/>
  <c r="C895" i="1"/>
  <c r="P894" i="1"/>
  <c r="B894" i="1" s="1"/>
  <c r="N898" i="1" l="1"/>
  <c r="S899" i="1"/>
  <c r="J899" i="1"/>
  <c r="K899" i="1" s="1"/>
  <c r="L899" i="1" s="1"/>
  <c r="M899" i="1" s="1"/>
  <c r="D899" i="1"/>
  <c r="E899" i="1" s="1"/>
  <c r="F900" i="1" s="1"/>
  <c r="A900" i="1"/>
  <c r="O899" i="1"/>
  <c r="Q899" i="1" s="1"/>
  <c r="R899" i="1" s="1"/>
  <c r="G899" i="1"/>
  <c r="T899" i="1"/>
  <c r="C896" i="1"/>
  <c r="P895" i="1"/>
  <c r="B895" i="1" s="1"/>
  <c r="T900" i="1" l="1"/>
  <c r="G900" i="1"/>
  <c r="H900" i="1" s="1"/>
  <c r="S900" i="1"/>
  <c r="J900" i="1"/>
  <c r="K900" i="1" s="1"/>
  <c r="L900" i="1" s="1"/>
  <c r="M900" i="1" s="1"/>
  <c r="H899" i="1"/>
  <c r="N899" i="1" s="1"/>
  <c r="D900" i="1"/>
  <c r="E900" i="1" s="1"/>
  <c r="F901" i="1" s="1"/>
  <c r="A901" i="1"/>
  <c r="O900" i="1"/>
  <c r="Q900" i="1" s="1"/>
  <c r="R900" i="1" s="1"/>
  <c r="C897" i="1"/>
  <c r="P896" i="1"/>
  <c r="B896" i="1" s="1"/>
  <c r="N900" i="1" l="1"/>
  <c r="D901" i="1"/>
  <c r="E901" i="1" s="1"/>
  <c r="F902" i="1" s="1"/>
  <c r="A902" i="1"/>
  <c r="O901" i="1"/>
  <c r="Q901" i="1" s="1"/>
  <c r="R901" i="1" s="1"/>
  <c r="G901" i="1"/>
  <c r="H901" i="1" s="1"/>
  <c r="J901" i="1"/>
  <c r="K901" i="1" s="1"/>
  <c r="L901" i="1" s="1"/>
  <c r="M901" i="1" s="1"/>
  <c r="S901" i="1"/>
  <c r="T901" i="1"/>
  <c r="C898" i="1"/>
  <c r="P897" i="1"/>
  <c r="B897" i="1" s="1"/>
  <c r="T902" i="1" l="1"/>
  <c r="S902" i="1"/>
  <c r="N901" i="1"/>
  <c r="J902" i="1"/>
  <c r="K902" i="1" s="1"/>
  <c r="L902" i="1" s="1"/>
  <c r="M902" i="1" s="1"/>
  <c r="G902" i="1"/>
  <c r="H902" i="1" s="1"/>
  <c r="D902" i="1"/>
  <c r="E902" i="1" s="1"/>
  <c r="F903" i="1" s="1"/>
  <c r="O902" i="1"/>
  <c r="Q902" i="1" s="1"/>
  <c r="R902" i="1" s="1"/>
  <c r="A903" i="1"/>
  <c r="C899" i="1"/>
  <c r="P898" i="1"/>
  <c r="B898" i="1" s="1"/>
  <c r="N902" i="1" l="1"/>
  <c r="D903" i="1"/>
  <c r="E903" i="1" s="1"/>
  <c r="F904" i="1" s="1"/>
  <c r="A904" i="1"/>
  <c r="O903" i="1"/>
  <c r="Q903" i="1" s="1"/>
  <c r="R903" i="1" s="1"/>
  <c r="J903" i="1"/>
  <c r="K903" i="1" s="1"/>
  <c r="L903" i="1" s="1"/>
  <c r="M903" i="1" s="1"/>
  <c r="G903" i="1"/>
  <c r="S903" i="1"/>
  <c r="T903" i="1"/>
  <c r="C900" i="1"/>
  <c r="P899" i="1"/>
  <c r="B899" i="1" s="1"/>
  <c r="S904" i="1" l="1"/>
  <c r="T904" i="1"/>
  <c r="G904" i="1"/>
  <c r="H904" i="1" s="1"/>
  <c r="H903" i="1"/>
  <c r="N903" i="1" s="1"/>
  <c r="J904" i="1"/>
  <c r="K904" i="1" s="1"/>
  <c r="L904" i="1" s="1"/>
  <c r="M904" i="1" s="1"/>
  <c r="D904" i="1"/>
  <c r="E904" i="1" s="1"/>
  <c r="F905" i="1" s="1"/>
  <c r="O904" i="1"/>
  <c r="Q904" i="1" s="1"/>
  <c r="R904" i="1" s="1"/>
  <c r="A905" i="1"/>
  <c r="C901" i="1"/>
  <c r="P900" i="1"/>
  <c r="B900" i="1" s="1"/>
  <c r="N904" i="1" l="1"/>
  <c r="G905" i="1"/>
  <c r="J905" i="1"/>
  <c r="K905" i="1" s="1"/>
  <c r="L905" i="1" s="1"/>
  <c r="M905" i="1" s="1"/>
  <c r="T905" i="1"/>
  <c r="S905" i="1"/>
  <c r="D905" i="1"/>
  <c r="E905" i="1" s="1"/>
  <c r="F906" i="1" s="1"/>
  <c r="A906" i="1"/>
  <c r="O905" i="1"/>
  <c r="Q905" i="1" s="1"/>
  <c r="R905" i="1" s="1"/>
  <c r="C902" i="1"/>
  <c r="P901" i="1"/>
  <c r="B901" i="1" s="1"/>
  <c r="T906" i="1" l="1"/>
  <c r="D906" i="1"/>
  <c r="E906" i="1" s="1"/>
  <c r="F907" i="1" s="1"/>
  <c r="O906" i="1"/>
  <c r="Q906" i="1" s="1"/>
  <c r="R906" i="1" s="1"/>
  <c r="A907" i="1"/>
  <c r="S906" i="1"/>
  <c r="J906" i="1"/>
  <c r="G906" i="1"/>
  <c r="H906" i="1" s="1"/>
  <c r="H905" i="1"/>
  <c r="N905" i="1" s="1"/>
  <c r="C903" i="1"/>
  <c r="P902" i="1"/>
  <c r="B902" i="1" s="1"/>
  <c r="J907" i="1" l="1"/>
  <c r="K907" i="1" s="1"/>
  <c r="S907" i="1"/>
  <c r="D907" i="1"/>
  <c r="E907" i="1" s="1"/>
  <c r="F908" i="1" s="1"/>
  <c r="A908" i="1"/>
  <c r="O907" i="1"/>
  <c r="Q907" i="1" s="1"/>
  <c r="R907" i="1" s="1"/>
  <c r="K906" i="1"/>
  <c r="L906" i="1" s="1"/>
  <c r="M906" i="1" s="1"/>
  <c r="N906" i="1" s="1"/>
  <c r="G907" i="1"/>
  <c r="T907" i="1"/>
  <c r="C904" i="1"/>
  <c r="P903" i="1"/>
  <c r="B903" i="1" s="1"/>
  <c r="T908" i="1" l="1"/>
  <c r="G908" i="1"/>
  <c r="H908" i="1"/>
  <c r="J908" i="1"/>
  <c r="H907" i="1"/>
  <c r="L907" i="1"/>
  <c r="M907" i="1" s="1"/>
  <c r="D908" i="1"/>
  <c r="E908" i="1" s="1"/>
  <c r="F909" i="1" s="1"/>
  <c r="O908" i="1"/>
  <c r="Q908" i="1" s="1"/>
  <c r="R908" i="1" s="1"/>
  <c r="A909" i="1"/>
  <c r="S908" i="1"/>
  <c r="C905" i="1"/>
  <c r="P904" i="1"/>
  <c r="B904" i="1" s="1"/>
  <c r="K908" i="1"/>
  <c r="L908" i="1" s="1"/>
  <c r="M908" i="1" s="1"/>
  <c r="N908" i="1" s="1"/>
  <c r="N907" i="1" l="1"/>
  <c r="S909" i="1"/>
  <c r="J909" i="1"/>
  <c r="K909" i="1" s="1"/>
  <c r="L909" i="1" s="1"/>
  <c r="M909" i="1" s="1"/>
  <c r="D909" i="1"/>
  <c r="E909" i="1" s="1"/>
  <c r="F910" i="1" s="1"/>
  <c r="A910" i="1"/>
  <c r="O909" i="1"/>
  <c r="Q909" i="1" s="1"/>
  <c r="R909" i="1" s="1"/>
  <c r="G909" i="1"/>
  <c r="T909" i="1"/>
  <c r="C906" i="1"/>
  <c r="P905" i="1"/>
  <c r="B905" i="1" s="1"/>
  <c r="T910" i="1" l="1"/>
  <c r="G910" i="1"/>
  <c r="H910" i="1" s="1"/>
  <c r="D910" i="1"/>
  <c r="E910" i="1" s="1"/>
  <c r="F911" i="1" s="1"/>
  <c r="O910" i="1"/>
  <c r="Q910" i="1" s="1"/>
  <c r="R910" i="1" s="1"/>
  <c r="A911" i="1"/>
  <c r="J910" i="1"/>
  <c r="K910" i="1" s="1"/>
  <c r="L910" i="1" s="1"/>
  <c r="M910" i="1" s="1"/>
  <c r="H909" i="1"/>
  <c r="N909" i="1" s="1"/>
  <c r="S910" i="1"/>
  <c r="C907" i="1"/>
  <c r="P906" i="1"/>
  <c r="B906" i="1" s="1"/>
  <c r="N910" i="1" l="1"/>
  <c r="D911" i="1"/>
  <c r="E911" i="1" s="1"/>
  <c r="F912" i="1" s="1"/>
  <c r="A912" i="1"/>
  <c r="O911" i="1"/>
  <c r="Q911" i="1" s="1"/>
  <c r="R911" i="1" s="1"/>
  <c r="J911" i="1"/>
  <c r="K911" i="1" s="1"/>
  <c r="L911" i="1" s="1"/>
  <c r="M911" i="1" s="1"/>
  <c r="T911" i="1"/>
  <c r="S911" i="1"/>
  <c r="G911" i="1"/>
  <c r="C908" i="1"/>
  <c r="P907" i="1"/>
  <c r="B907" i="1" s="1"/>
  <c r="G912" i="1" l="1"/>
  <c r="H912" i="1" s="1"/>
  <c r="S912" i="1"/>
  <c r="T912" i="1"/>
  <c r="J912" i="1"/>
  <c r="K912" i="1" s="1"/>
  <c r="L912" i="1" s="1"/>
  <c r="M912" i="1" s="1"/>
  <c r="H911" i="1"/>
  <c r="N911" i="1" s="1"/>
  <c r="D912" i="1"/>
  <c r="E912" i="1" s="1"/>
  <c r="F913" i="1" s="1"/>
  <c r="A913" i="1"/>
  <c r="O912" i="1"/>
  <c r="Q912" i="1" s="1"/>
  <c r="R912" i="1" s="1"/>
  <c r="C909" i="1"/>
  <c r="P908" i="1"/>
  <c r="B908" i="1" s="1"/>
  <c r="N912" i="1" l="1"/>
  <c r="S913" i="1"/>
  <c r="D913" i="1"/>
  <c r="E913" i="1" s="1"/>
  <c r="F914" i="1" s="1"/>
  <c r="A914" i="1"/>
  <c r="O913" i="1"/>
  <c r="Q913" i="1" s="1"/>
  <c r="R913" i="1" s="1"/>
  <c r="J913" i="1"/>
  <c r="K913" i="1" s="1"/>
  <c r="L913" i="1" s="1"/>
  <c r="M913" i="1" s="1"/>
  <c r="T913" i="1"/>
  <c r="G913" i="1"/>
  <c r="C910" i="1"/>
  <c r="P909" i="1"/>
  <c r="B909" i="1" s="1"/>
  <c r="G914" i="1" l="1"/>
  <c r="T914" i="1"/>
  <c r="J914" i="1"/>
  <c r="D914" i="1"/>
  <c r="E914" i="1" s="1"/>
  <c r="F915" i="1" s="1"/>
  <c r="O914" i="1"/>
  <c r="Q914" i="1" s="1"/>
  <c r="R914" i="1" s="1"/>
  <c r="A915" i="1"/>
  <c r="H914" i="1"/>
  <c r="S914" i="1"/>
  <c r="H913" i="1"/>
  <c r="N913" i="1" s="1"/>
  <c r="C911" i="1"/>
  <c r="P910" i="1"/>
  <c r="B910" i="1" s="1"/>
  <c r="K914" i="1"/>
  <c r="L914" i="1" s="1"/>
  <c r="M914" i="1" s="1"/>
  <c r="J915" i="1" l="1"/>
  <c r="K915" i="1" s="1"/>
  <c r="L915" i="1" s="1"/>
  <c r="M915" i="1" s="1"/>
  <c r="N914" i="1"/>
  <c r="D915" i="1"/>
  <c r="E915" i="1" s="1"/>
  <c r="F916" i="1" s="1"/>
  <c r="A916" i="1"/>
  <c r="O915" i="1"/>
  <c r="Q915" i="1" s="1"/>
  <c r="R915" i="1" s="1"/>
  <c r="T915" i="1"/>
  <c r="G915" i="1"/>
  <c r="S915" i="1"/>
  <c r="C912" i="1"/>
  <c r="P911" i="1"/>
  <c r="B911" i="1" s="1"/>
  <c r="S916" i="1" l="1"/>
  <c r="T916" i="1"/>
  <c r="G916" i="1"/>
  <c r="H916" i="1" s="1"/>
  <c r="J916" i="1"/>
  <c r="K916" i="1" s="1"/>
  <c r="L916" i="1" s="1"/>
  <c r="M916" i="1" s="1"/>
  <c r="H915" i="1"/>
  <c r="N915" i="1" s="1"/>
  <c r="D916" i="1"/>
  <c r="E916" i="1" s="1"/>
  <c r="F917" i="1" s="1"/>
  <c r="A917" i="1"/>
  <c r="O916" i="1"/>
  <c r="Q916" i="1" s="1"/>
  <c r="R916" i="1" s="1"/>
  <c r="C913" i="1"/>
  <c r="P912" i="1"/>
  <c r="B912" i="1" s="1"/>
  <c r="N916" i="1" l="1"/>
  <c r="D917" i="1"/>
  <c r="E917" i="1" s="1"/>
  <c r="F918" i="1" s="1"/>
  <c r="A918" i="1"/>
  <c r="O917" i="1"/>
  <c r="Q917" i="1" s="1"/>
  <c r="R917" i="1" s="1"/>
  <c r="J917" i="1"/>
  <c r="K917" i="1" s="1"/>
  <c r="L917" i="1" s="1"/>
  <c r="M917" i="1" s="1"/>
  <c r="T917" i="1"/>
  <c r="G917" i="1"/>
  <c r="S917" i="1"/>
  <c r="C914" i="1"/>
  <c r="P913" i="1"/>
  <c r="B913" i="1" s="1"/>
  <c r="S918" i="1" l="1"/>
  <c r="G918" i="1"/>
  <c r="H918" i="1" s="1"/>
  <c r="T918" i="1"/>
  <c r="J918" i="1"/>
  <c r="K918" i="1" s="1"/>
  <c r="L918" i="1" s="1"/>
  <c r="M918" i="1" s="1"/>
  <c r="D918" i="1"/>
  <c r="E918" i="1" s="1"/>
  <c r="F919" i="1" s="1"/>
  <c r="O918" i="1"/>
  <c r="Q918" i="1" s="1"/>
  <c r="R918" i="1" s="1"/>
  <c r="A919" i="1"/>
  <c r="H917" i="1"/>
  <c r="N917" i="1" s="1"/>
  <c r="C915" i="1"/>
  <c r="P914" i="1"/>
  <c r="B914" i="1" s="1"/>
  <c r="N918" i="1" l="1"/>
  <c r="T919" i="1"/>
  <c r="D919" i="1"/>
  <c r="E919" i="1" s="1"/>
  <c r="F920" i="1" s="1"/>
  <c r="O919" i="1"/>
  <c r="Q919" i="1" s="1"/>
  <c r="R919" i="1" s="1"/>
  <c r="A920" i="1"/>
  <c r="G919" i="1"/>
  <c r="J919" i="1"/>
  <c r="K919" i="1" s="1"/>
  <c r="L919" i="1" s="1"/>
  <c r="M919" i="1" s="1"/>
  <c r="S919" i="1"/>
  <c r="C916" i="1"/>
  <c r="P915" i="1"/>
  <c r="B915" i="1" s="1"/>
  <c r="S920" i="1" l="1"/>
  <c r="G920" i="1"/>
  <c r="H920" i="1" s="1"/>
  <c r="H919" i="1"/>
  <c r="N919" i="1" s="1"/>
  <c r="J920" i="1"/>
  <c r="K920" i="1" s="1"/>
  <c r="L920" i="1" s="1"/>
  <c r="M920" i="1" s="1"/>
  <c r="D920" i="1"/>
  <c r="E920" i="1" s="1"/>
  <c r="F921" i="1" s="1"/>
  <c r="A921" i="1"/>
  <c r="O920" i="1"/>
  <c r="Q920" i="1" s="1"/>
  <c r="R920" i="1" s="1"/>
  <c r="T920" i="1"/>
  <c r="C917" i="1"/>
  <c r="P916" i="1"/>
  <c r="B916" i="1" s="1"/>
  <c r="N920" i="1" l="1"/>
  <c r="T921" i="1"/>
  <c r="D921" i="1"/>
  <c r="E921" i="1" s="1"/>
  <c r="F922" i="1" s="1"/>
  <c r="A922" i="1"/>
  <c r="O921" i="1"/>
  <c r="Q921" i="1" s="1"/>
  <c r="R921" i="1" s="1"/>
  <c r="J921" i="1"/>
  <c r="K921" i="1" s="1"/>
  <c r="L921" i="1" s="1"/>
  <c r="M921" i="1" s="1"/>
  <c r="G921" i="1"/>
  <c r="S921" i="1"/>
  <c r="C918" i="1"/>
  <c r="P917" i="1"/>
  <c r="B917" i="1" s="1"/>
  <c r="S922" i="1" l="1"/>
  <c r="G922" i="1"/>
  <c r="H922" i="1" s="1"/>
  <c r="H921" i="1"/>
  <c r="N921" i="1" s="1"/>
  <c r="J922" i="1"/>
  <c r="K922" i="1" s="1"/>
  <c r="L922" i="1" s="1"/>
  <c r="M922" i="1" s="1"/>
  <c r="D922" i="1"/>
  <c r="E922" i="1" s="1"/>
  <c r="F923" i="1" s="1"/>
  <c r="O922" i="1"/>
  <c r="Q922" i="1" s="1"/>
  <c r="R922" i="1" s="1"/>
  <c r="A923" i="1"/>
  <c r="T922" i="1"/>
  <c r="C919" i="1"/>
  <c r="P918" i="1"/>
  <c r="B918" i="1" s="1"/>
  <c r="N922" i="1" l="1"/>
  <c r="D923" i="1"/>
  <c r="E923" i="1" s="1"/>
  <c r="F924" i="1" s="1"/>
  <c r="A924" i="1"/>
  <c r="O923" i="1"/>
  <c r="Q923" i="1" s="1"/>
  <c r="R923" i="1" s="1"/>
  <c r="J923" i="1"/>
  <c r="K923" i="1" s="1"/>
  <c r="L923" i="1" s="1"/>
  <c r="M923" i="1" s="1"/>
  <c r="S923" i="1"/>
  <c r="G923" i="1"/>
  <c r="T923" i="1"/>
  <c r="C920" i="1"/>
  <c r="P919" i="1"/>
  <c r="B919" i="1" s="1"/>
  <c r="T924" i="1" l="1"/>
  <c r="G924" i="1"/>
  <c r="H924" i="1" s="1"/>
  <c r="S924" i="1"/>
  <c r="H923" i="1"/>
  <c r="N923" i="1" s="1"/>
  <c r="J924" i="1"/>
  <c r="K924" i="1" s="1"/>
  <c r="L924" i="1" s="1"/>
  <c r="M924" i="1" s="1"/>
  <c r="D924" i="1"/>
  <c r="E924" i="1" s="1"/>
  <c r="F925" i="1" s="1"/>
  <c r="O924" i="1"/>
  <c r="Q924" i="1" s="1"/>
  <c r="R924" i="1" s="1"/>
  <c r="A925" i="1"/>
  <c r="C921" i="1"/>
  <c r="P920" i="1"/>
  <c r="B920" i="1" s="1"/>
  <c r="N924" i="1" l="1"/>
  <c r="S925" i="1"/>
  <c r="T925" i="1"/>
  <c r="G925" i="1"/>
  <c r="J925" i="1"/>
  <c r="K925" i="1" s="1"/>
  <c r="L925" i="1" s="1"/>
  <c r="M925" i="1" s="1"/>
  <c r="D925" i="1"/>
  <c r="E925" i="1" s="1"/>
  <c r="F926" i="1" s="1"/>
  <c r="O925" i="1"/>
  <c r="Q925" i="1" s="1"/>
  <c r="R925" i="1" s="1"/>
  <c r="A926" i="1"/>
  <c r="C922" i="1"/>
  <c r="P921" i="1"/>
  <c r="B921" i="1" s="1"/>
  <c r="J926" i="1" l="1"/>
  <c r="K926" i="1" s="1"/>
  <c r="L926" i="1" s="1"/>
  <c r="M926" i="1" s="1"/>
  <c r="G926" i="1"/>
  <c r="T926" i="1"/>
  <c r="S926" i="1"/>
  <c r="D926" i="1"/>
  <c r="E926" i="1" s="1"/>
  <c r="F927" i="1" s="1"/>
  <c r="O926" i="1"/>
  <c r="Q926" i="1" s="1"/>
  <c r="R926" i="1" s="1"/>
  <c r="A927" i="1"/>
  <c r="H925" i="1"/>
  <c r="N925" i="1" s="1"/>
  <c r="C923" i="1"/>
  <c r="P922" i="1"/>
  <c r="B922" i="1" s="1"/>
  <c r="D927" i="1" l="1"/>
  <c r="E927" i="1" s="1"/>
  <c r="F928" i="1" s="1"/>
  <c r="A928" i="1"/>
  <c r="O927" i="1"/>
  <c r="Q927" i="1" s="1"/>
  <c r="R927" i="1" s="1"/>
  <c r="J927" i="1"/>
  <c r="K927" i="1" s="1"/>
  <c r="L927" i="1" s="1"/>
  <c r="M927" i="1" s="1"/>
  <c r="S927" i="1"/>
  <c r="G927" i="1"/>
  <c r="T927" i="1"/>
  <c r="H926" i="1"/>
  <c r="N926" i="1" s="1"/>
  <c r="C924" i="1"/>
  <c r="P923" i="1"/>
  <c r="B923" i="1" s="1"/>
  <c r="T928" i="1" l="1"/>
  <c r="S928" i="1"/>
  <c r="G928" i="1"/>
  <c r="H928" i="1" s="1"/>
  <c r="J928" i="1"/>
  <c r="K928" i="1" s="1"/>
  <c r="L928" i="1" s="1"/>
  <c r="M928" i="1" s="1"/>
  <c r="H927" i="1"/>
  <c r="N927" i="1" s="1"/>
  <c r="D928" i="1"/>
  <c r="E928" i="1" s="1"/>
  <c r="F929" i="1" s="1"/>
  <c r="O928" i="1"/>
  <c r="Q928" i="1" s="1"/>
  <c r="R928" i="1" s="1"/>
  <c r="A929" i="1"/>
  <c r="C925" i="1"/>
  <c r="P924" i="1"/>
  <c r="B924" i="1" s="1"/>
  <c r="N928" i="1" l="1"/>
  <c r="D929" i="1"/>
  <c r="E929" i="1" s="1"/>
  <c r="F930" i="1" s="1"/>
  <c r="A930" i="1"/>
  <c r="O929" i="1"/>
  <c r="Q929" i="1" s="1"/>
  <c r="R929" i="1" s="1"/>
  <c r="J929" i="1"/>
  <c r="K929" i="1" s="1"/>
  <c r="L929" i="1" s="1"/>
  <c r="M929" i="1" s="1"/>
  <c r="S929" i="1"/>
  <c r="T929" i="1"/>
  <c r="G929" i="1"/>
  <c r="C926" i="1"/>
  <c r="P925" i="1"/>
  <c r="B925" i="1" s="1"/>
  <c r="G930" i="1" l="1"/>
  <c r="H930" i="1" s="1"/>
  <c r="T930" i="1"/>
  <c r="S930" i="1"/>
  <c r="J930" i="1"/>
  <c r="K930" i="1" s="1"/>
  <c r="L930" i="1" s="1"/>
  <c r="M930" i="1" s="1"/>
  <c r="H929" i="1"/>
  <c r="N929" i="1" s="1"/>
  <c r="D930" i="1"/>
  <c r="E930" i="1" s="1"/>
  <c r="F931" i="1" s="1"/>
  <c r="A931" i="1"/>
  <c r="O930" i="1"/>
  <c r="Q930" i="1" s="1"/>
  <c r="R930" i="1" s="1"/>
  <c r="C927" i="1"/>
  <c r="P926" i="1"/>
  <c r="B926" i="1" s="1"/>
  <c r="N930" i="1" l="1"/>
  <c r="J931" i="1"/>
  <c r="K931" i="1" s="1"/>
  <c r="L931" i="1" s="1"/>
  <c r="M931" i="1" s="1"/>
  <c r="T931" i="1"/>
  <c r="G931" i="1"/>
  <c r="H931" i="1" s="1"/>
  <c r="S931" i="1"/>
  <c r="D931" i="1"/>
  <c r="E931" i="1" s="1"/>
  <c r="F932" i="1" s="1"/>
  <c r="A932" i="1"/>
  <c r="O931" i="1"/>
  <c r="Q931" i="1" s="1"/>
  <c r="R931" i="1" s="1"/>
  <c r="C928" i="1"/>
  <c r="P927" i="1"/>
  <c r="B927" i="1" s="1"/>
  <c r="N931" i="1" l="1"/>
  <c r="T932" i="1"/>
  <c r="D932" i="1"/>
  <c r="E932" i="1" s="1"/>
  <c r="F933" i="1" s="1"/>
  <c r="O932" i="1"/>
  <c r="Q932" i="1" s="1"/>
  <c r="R932" i="1" s="1"/>
  <c r="A933" i="1"/>
  <c r="J932" i="1"/>
  <c r="K932" i="1" s="1"/>
  <c r="L932" i="1" s="1"/>
  <c r="M932" i="1" s="1"/>
  <c r="S932" i="1"/>
  <c r="G932" i="1"/>
  <c r="C929" i="1"/>
  <c r="P928" i="1"/>
  <c r="B928" i="1" s="1"/>
  <c r="G933" i="1" l="1"/>
  <c r="H933" i="1"/>
  <c r="S933" i="1"/>
  <c r="D933" i="1"/>
  <c r="E933" i="1" s="1"/>
  <c r="F934" i="1" s="1"/>
  <c r="A934" i="1"/>
  <c r="O933" i="1"/>
  <c r="Q933" i="1" s="1"/>
  <c r="R933" i="1" s="1"/>
  <c r="J933" i="1"/>
  <c r="K933" i="1" s="1"/>
  <c r="L933" i="1" s="1"/>
  <c r="M933" i="1" s="1"/>
  <c r="H932" i="1"/>
  <c r="N932" i="1" s="1"/>
  <c r="T933" i="1"/>
  <c r="C930" i="1"/>
  <c r="P929" i="1"/>
  <c r="B929" i="1" s="1"/>
  <c r="N933" i="1" l="1"/>
  <c r="J934" i="1"/>
  <c r="D934" i="1"/>
  <c r="E934" i="1" s="1"/>
  <c r="F935" i="1" s="1"/>
  <c r="O934" i="1"/>
  <c r="Q934" i="1" s="1"/>
  <c r="R934" i="1" s="1"/>
  <c r="A935" i="1"/>
  <c r="G934" i="1"/>
  <c r="S934" i="1"/>
  <c r="T934" i="1"/>
  <c r="C931" i="1"/>
  <c r="P930" i="1"/>
  <c r="B930" i="1" s="1"/>
  <c r="K934" i="1"/>
  <c r="L934" i="1" s="1"/>
  <c r="M934" i="1" s="1"/>
  <c r="S935" i="1" l="1"/>
  <c r="T935" i="1"/>
  <c r="G935" i="1"/>
  <c r="H935" i="1"/>
  <c r="J935" i="1"/>
  <c r="K935" i="1" s="1"/>
  <c r="L935" i="1" s="1"/>
  <c r="M935" i="1" s="1"/>
  <c r="D935" i="1"/>
  <c r="E935" i="1" s="1"/>
  <c r="F936" i="1" s="1"/>
  <c r="A936" i="1"/>
  <c r="O935" i="1"/>
  <c r="Q935" i="1" s="1"/>
  <c r="R935" i="1" s="1"/>
  <c r="H934" i="1"/>
  <c r="N934" i="1" s="1"/>
  <c r="C932" i="1"/>
  <c r="P931" i="1"/>
  <c r="B931" i="1" s="1"/>
  <c r="N935" i="1" l="1"/>
  <c r="D936" i="1"/>
  <c r="E936" i="1" s="1"/>
  <c r="F937" i="1" s="1"/>
  <c r="A937" i="1"/>
  <c r="O936" i="1"/>
  <c r="Q936" i="1" s="1"/>
  <c r="R936" i="1" s="1"/>
  <c r="J936" i="1"/>
  <c r="K936" i="1" s="1"/>
  <c r="L936" i="1" s="1"/>
  <c r="M936" i="1" s="1"/>
  <c r="G936" i="1"/>
  <c r="T936" i="1"/>
  <c r="S936" i="1"/>
  <c r="C933" i="1"/>
  <c r="P932" i="1"/>
  <c r="B932" i="1" s="1"/>
  <c r="S937" i="1" l="1"/>
  <c r="T937" i="1"/>
  <c r="G937" i="1"/>
  <c r="H937" i="1"/>
  <c r="J937" i="1"/>
  <c r="K937" i="1" s="1"/>
  <c r="L937" i="1" s="1"/>
  <c r="M937" i="1" s="1"/>
  <c r="H936" i="1"/>
  <c r="N936" i="1" s="1"/>
  <c r="D937" i="1"/>
  <c r="E937" i="1" s="1"/>
  <c r="F938" i="1" s="1"/>
  <c r="O937" i="1"/>
  <c r="Q937" i="1" s="1"/>
  <c r="R937" i="1" s="1"/>
  <c r="A938" i="1"/>
  <c r="C934" i="1"/>
  <c r="P933" i="1"/>
  <c r="B933" i="1" s="1"/>
  <c r="N937" i="1" l="1"/>
  <c r="D938" i="1"/>
  <c r="E938" i="1" s="1"/>
  <c r="F939" i="1" s="1"/>
  <c r="O938" i="1"/>
  <c r="Q938" i="1" s="1"/>
  <c r="R938" i="1" s="1"/>
  <c r="A939" i="1"/>
  <c r="T938" i="1"/>
  <c r="G938" i="1"/>
  <c r="J938" i="1"/>
  <c r="K938" i="1" s="1"/>
  <c r="L938" i="1" s="1"/>
  <c r="M938" i="1" s="1"/>
  <c r="S938" i="1"/>
  <c r="C935" i="1"/>
  <c r="P934" i="1"/>
  <c r="B934" i="1" s="1"/>
  <c r="S939" i="1" l="1"/>
  <c r="G939" i="1"/>
  <c r="H939" i="1" s="1"/>
  <c r="T939" i="1"/>
  <c r="J939" i="1"/>
  <c r="K939" i="1" s="1"/>
  <c r="L939" i="1" s="1"/>
  <c r="M939" i="1" s="1"/>
  <c r="H938" i="1"/>
  <c r="N938" i="1" s="1"/>
  <c r="D939" i="1"/>
  <c r="E939" i="1" s="1"/>
  <c r="F940" i="1" s="1"/>
  <c r="A940" i="1"/>
  <c r="O939" i="1"/>
  <c r="Q939" i="1" s="1"/>
  <c r="R939" i="1" s="1"/>
  <c r="C936" i="1"/>
  <c r="P935" i="1"/>
  <c r="B935" i="1" s="1"/>
  <c r="N939" i="1" l="1"/>
  <c r="J940" i="1"/>
  <c r="K940" i="1" s="1"/>
  <c r="L940" i="1" s="1"/>
  <c r="M940" i="1" s="1"/>
  <c r="T940" i="1"/>
  <c r="G940" i="1"/>
  <c r="H940" i="1" s="1"/>
  <c r="D940" i="1"/>
  <c r="E940" i="1" s="1"/>
  <c r="F941" i="1" s="1"/>
  <c r="O940" i="1"/>
  <c r="Q940" i="1" s="1"/>
  <c r="R940" i="1" s="1"/>
  <c r="A941" i="1"/>
  <c r="S940" i="1"/>
  <c r="C937" i="1"/>
  <c r="P936" i="1"/>
  <c r="B936" i="1" s="1"/>
  <c r="S941" i="1" l="1"/>
  <c r="J941" i="1"/>
  <c r="K941" i="1" s="1"/>
  <c r="L941" i="1" s="1"/>
  <c r="M941" i="1" s="1"/>
  <c r="N940" i="1"/>
  <c r="G941" i="1"/>
  <c r="H941" i="1" s="1"/>
  <c r="T941" i="1"/>
  <c r="D941" i="1"/>
  <c r="E941" i="1" s="1"/>
  <c r="F942" i="1" s="1"/>
  <c r="A942" i="1"/>
  <c r="O941" i="1"/>
  <c r="Q941" i="1" s="1"/>
  <c r="R941" i="1" s="1"/>
  <c r="C938" i="1"/>
  <c r="P937" i="1"/>
  <c r="B937" i="1" s="1"/>
  <c r="N941" i="1" l="1"/>
  <c r="T942" i="1"/>
  <c r="D942" i="1"/>
  <c r="E942" i="1" s="1"/>
  <c r="F943" i="1" s="1"/>
  <c r="O942" i="1"/>
  <c r="Q942" i="1" s="1"/>
  <c r="R942" i="1" s="1"/>
  <c r="A943" i="1"/>
  <c r="J942" i="1"/>
  <c r="K942" i="1" s="1"/>
  <c r="L942" i="1" s="1"/>
  <c r="M942" i="1" s="1"/>
  <c r="S942" i="1"/>
  <c r="G942" i="1"/>
  <c r="C939" i="1"/>
  <c r="P938" i="1"/>
  <c r="B938" i="1" s="1"/>
  <c r="G943" i="1" l="1"/>
  <c r="S943" i="1"/>
  <c r="H943" i="1"/>
  <c r="H942" i="1"/>
  <c r="N942" i="1" s="1"/>
  <c r="J943" i="1"/>
  <c r="K943" i="1" s="1"/>
  <c r="L943" i="1" s="1"/>
  <c r="M943" i="1" s="1"/>
  <c r="D943" i="1"/>
  <c r="E943" i="1" s="1"/>
  <c r="F944" i="1" s="1"/>
  <c r="A944" i="1"/>
  <c r="O943" i="1"/>
  <c r="Q943" i="1" s="1"/>
  <c r="R943" i="1" s="1"/>
  <c r="T943" i="1"/>
  <c r="C940" i="1"/>
  <c r="P939" i="1"/>
  <c r="B939" i="1" s="1"/>
  <c r="N943" i="1" l="1"/>
  <c r="D944" i="1"/>
  <c r="E944" i="1" s="1"/>
  <c r="F945" i="1" s="1"/>
  <c r="O944" i="1"/>
  <c r="Q944" i="1" s="1"/>
  <c r="R944" i="1" s="1"/>
  <c r="A945" i="1"/>
  <c r="J944" i="1"/>
  <c r="K944" i="1" s="1"/>
  <c r="L944" i="1" s="1"/>
  <c r="M944" i="1" s="1"/>
  <c r="S944" i="1"/>
  <c r="G944" i="1"/>
  <c r="T944" i="1"/>
  <c r="C941" i="1"/>
  <c r="P940" i="1"/>
  <c r="B940" i="1" s="1"/>
  <c r="T945" i="1" l="1"/>
  <c r="G945" i="1"/>
  <c r="H945" i="1" s="1"/>
  <c r="D945" i="1"/>
  <c r="E945" i="1" s="1"/>
  <c r="F946" i="1" s="1"/>
  <c r="O945" i="1"/>
  <c r="Q945" i="1" s="1"/>
  <c r="R945" i="1" s="1"/>
  <c r="A946" i="1"/>
  <c r="S945" i="1"/>
  <c r="J945" i="1"/>
  <c r="K945" i="1" s="1"/>
  <c r="L945" i="1" s="1"/>
  <c r="M945" i="1" s="1"/>
  <c r="H944" i="1"/>
  <c r="N944" i="1" s="1"/>
  <c r="C942" i="1"/>
  <c r="P941" i="1"/>
  <c r="B941" i="1" s="1"/>
  <c r="N945" i="1" l="1"/>
  <c r="S946" i="1"/>
  <c r="G946" i="1"/>
  <c r="H946" i="1" s="1"/>
  <c r="D946" i="1"/>
  <c r="E946" i="1" s="1"/>
  <c r="F947" i="1" s="1"/>
  <c r="O946" i="1"/>
  <c r="Q946" i="1" s="1"/>
  <c r="R946" i="1" s="1"/>
  <c r="A947" i="1"/>
  <c r="J946" i="1"/>
  <c r="K946" i="1" s="1"/>
  <c r="L946" i="1" s="1"/>
  <c r="M946" i="1" s="1"/>
  <c r="T946" i="1"/>
  <c r="C943" i="1"/>
  <c r="P942" i="1"/>
  <c r="B942" i="1" s="1"/>
  <c r="N946" i="1" l="1"/>
  <c r="T947" i="1"/>
  <c r="S947" i="1"/>
  <c r="D947" i="1"/>
  <c r="E947" i="1" s="1"/>
  <c r="F948" i="1" s="1"/>
  <c r="A948" i="1"/>
  <c r="O947" i="1"/>
  <c r="Q947" i="1" s="1"/>
  <c r="R947" i="1" s="1"/>
  <c r="J947" i="1"/>
  <c r="K947" i="1" s="1"/>
  <c r="L947" i="1" s="1"/>
  <c r="M947" i="1" s="1"/>
  <c r="G947" i="1"/>
  <c r="C944" i="1"/>
  <c r="P943" i="1"/>
  <c r="B943" i="1" s="1"/>
  <c r="G948" i="1" l="1"/>
  <c r="H948" i="1" s="1"/>
  <c r="J948" i="1"/>
  <c r="K948" i="1" s="1"/>
  <c r="L948" i="1" s="1"/>
  <c r="M948" i="1" s="1"/>
  <c r="D948" i="1"/>
  <c r="E948" i="1" s="1"/>
  <c r="F949" i="1" s="1"/>
  <c r="O948" i="1"/>
  <c r="Q948" i="1" s="1"/>
  <c r="R948" i="1" s="1"/>
  <c r="A949" i="1"/>
  <c r="S948" i="1"/>
  <c r="T948" i="1"/>
  <c r="H947" i="1"/>
  <c r="N947" i="1" s="1"/>
  <c r="C945" i="1"/>
  <c r="P944" i="1"/>
  <c r="B944" i="1" s="1"/>
  <c r="S949" i="1" l="1"/>
  <c r="N948" i="1"/>
  <c r="J949" i="1"/>
  <c r="K949" i="1" s="1"/>
  <c r="L949" i="1" s="1"/>
  <c r="M949" i="1" s="1"/>
  <c r="A950" i="1"/>
  <c r="D949" i="1"/>
  <c r="E949" i="1" s="1"/>
  <c r="O949" i="1"/>
  <c r="G949" i="1"/>
  <c r="H949" i="1" s="1"/>
  <c r="T949" i="1"/>
  <c r="C946" i="1"/>
  <c r="P945" i="1"/>
  <c r="B945" i="1" s="1"/>
  <c r="N949" i="1" l="1"/>
  <c r="C947" i="1"/>
  <c r="P946" i="1"/>
  <c r="B946" i="1" s="1"/>
  <c r="C948" i="1" l="1"/>
  <c r="P947" i="1"/>
  <c r="B947" i="1" s="1"/>
  <c r="C949" i="1" l="1"/>
  <c r="P948" i="1"/>
  <c r="B948" i="1" s="1"/>
  <c r="P949" i="1" l="1"/>
  <c r="Q949" i="1"/>
  <c r="R949" i="1" s="1"/>
  <c r="B949" i="1" l="1"/>
  <c r="C950" i="1"/>
</calcChain>
</file>

<file path=xl/sharedStrings.xml><?xml version="1.0" encoding="utf-8"?>
<sst xmlns="http://schemas.openxmlformats.org/spreadsheetml/2006/main" count="130" uniqueCount="90">
  <si>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</si>
  <si>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</si>
  <si>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</si>
  <si>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</si>
  <si>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</si>
  <si>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</si>
  <si>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</si>
  <si>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</si>
  <si>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</si>
  <si>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</si>
  <si>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</si>
  <si>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</si>
  <si>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</si>
  <si>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</si>
  <si>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</si>
  <si>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</si>
  <si>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</si>
  <si>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</si>
  <si>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</si>
  <si>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</si>
  <si>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</si>
  <si>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</si>
  <si>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</si>
  <si>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</si>
  <si>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</si>
  <si>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</si>
  <si>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</si>
  <si>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</si>
  <si>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</si>
  <si>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</si>
  <si>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</si>
  <si>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</si>
  <si>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</si>
  <si>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</si>
  <si>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</si>
  <si>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</si>
  <si>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</si>
  <si>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</si>
  <si>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</si>
  <si>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</si>
  <si>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</si>
  <si>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</si>
  <si>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</si>
  <si>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</si>
  <si>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</si>
  <si>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</si>
  <si>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</si>
  <si>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</si>
  <si>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</si>
  <si>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</si>
  <si>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</si>
  <si>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</si>
  <si>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</si>
  <si>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</si>
  <si>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</si>
  <si>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</si>
  <si>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</si>
  <si>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</si>
  <si>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</si>
  <si>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</si>
  <si>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</si>
  <si>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</si>
  <si>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</si>
  <si>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</si>
  <si>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</si>
  <si>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</si>
  <si>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</si>
  <si>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</si>
  <si>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</si>
  <si>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</si>
  <si>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</si>
  <si>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</si>
  <si>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</si>
  <si>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</si>
  <si>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</si>
  <si>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</si>
  <si>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DATA VENCIMENTO</t>
  </si>
  <si>
    <t>A+J=</t>
  </si>
  <si>
    <t>RIO CASCA ENERGÉTICA S.A. - 1ª EMISSÃO DE DEBÊNTURES - R$ 350.000.000,00 - 350.000 debêntures</t>
  </si>
  <si>
    <t>DI + 1,59% A.A.</t>
  </si>
  <si>
    <t>RIO CASCA ENERG</t>
  </si>
  <si>
    <t>BRRCENDBS002</t>
  </si>
  <si>
    <t>RCEN11</t>
  </si>
  <si>
    <t>CONFORME AGD 13/12/2022</t>
  </si>
  <si>
    <t>J=</t>
  </si>
  <si>
    <t>VALOT TOTAL PAGTO</t>
  </si>
  <si>
    <t>JUROS DEVIDOS</t>
  </si>
  <si>
    <t>AMORTIZAÇÃO UNIT</t>
  </si>
  <si>
    <t>AGD 05/06/2023</t>
  </si>
  <si>
    <t>AGD 25/08/2023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</si>
</sst>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"/>
    <numFmt numFmtId="175" formatCode="&quot;R$&quot;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9"/>
      <color rgb="FFC00000"/>
      <name val="Verdana"/>
      <family val="2"/>
    </font>
    <font>
      <b/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/>
    </xf>
    <xf numFmtId="14" fontId="10" fillId="3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4" fontId="13" fillId="3" borderId="0" xfId="0" applyNumberFormat="1" applyFont="1" applyFill="1" applyAlignment="1">
      <alignment horizontal="center"/>
    </xf>
    <xf numFmtId="165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71" fontId="13" fillId="0" borderId="0" xfId="0" applyNumberFormat="1" applyFont="1" applyAlignment="1">
      <alignment horizontal="center"/>
    </xf>
    <xf numFmtId="14" fontId="1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0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5" fillId="6" borderId="0" xfId="0" applyFont="1" applyFill="1" applyAlignment="1">
      <alignment horizontal="centerContinuous"/>
    </xf>
    <xf numFmtId="166" fontId="5" fillId="6" borderId="0" xfId="0" applyNumberFormat="1" applyFont="1" applyFill="1" applyAlignment="1">
      <alignment horizontal="centerContinuous"/>
    </xf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11" fillId="6" borderId="0" xfId="0" applyNumberFormat="1" applyFont="1" applyFill="1" applyAlignment="1">
      <alignment horizontal="left" vertical="center"/>
    </xf>
    <xf numFmtId="0" fontId="11" fillId="6" borderId="0" xfId="0" applyFont="1" applyFill="1" applyAlignment="1">
      <alignment horizontal="left"/>
    </xf>
    <xf numFmtId="0" fontId="11" fillId="6" borderId="0" xfId="0" applyFont="1" applyFill="1"/>
    <xf numFmtId="0" fontId="15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14" fillId="5" borderId="0" xfId="1" applyAlignment="1">
      <alignment horizontal="center"/>
    </xf>
    <xf numFmtId="0" fontId="9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/>
    </xf>
    <xf numFmtId="14" fontId="16" fillId="6" borderId="0" xfId="0" applyNumberFormat="1" applyFont="1" applyFill="1" applyAlignment="1">
      <alignment horizontal="left"/>
    </xf>
    <xf numFmtId="166" fontId="10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left"/>
    </xf>
    <xf numFmtId="10" fontId="18" fillId="5" borderId="0" xfId="1" applyNumberFormat="1" applyFont="1" applyAlignment="1">
      <alignment horizontal="center"/>
    </xf>
    <xf numFmtId="4" fontId="14" fillId="5" borderId="0" xfId="1" applyNumberFormat="1" applyAlignment="1">
      <alignment horizontal="center"/>
    </xf>
    <xf numFmtId="174" fontId="14" fillId="5" borderId="0" xfId="1" applyNumberFormat="1" applyAlignment="1">
      <alignment horizontal="center"/>
    </xf>
    <xf numFmtId="175" fontId="14" fillId="5" borderId="0" xfId="1" applyNumberFormat="1" applyAlignment="1">
      <alignment horizontal="center"/>
    </xf>
    <xf numFmtId="14" fontId="19" fillId="5" borderId="0" xfId="1" applyNumberFormat="1" applyFont="1" applyAlignment="1">
      <alignment horizontal="center"/>
    </xf>
    <xf numFmtId="165" fontId="19" fillId="5" borderId="0" xfId="1" applyNumberFormat="1" applyFont="1" applyAlignment="1">
      <alignment horizontal="center" vertical="center"/>
    </xf>
    <xf numFmtId="165" fontId="19" fillId="5" borderId="0" xfId="1" applyNumberFormat="1" applyFont="1" applyAlignment="1">
      <alignment horizontal="center"/>
    </xf>
    <xf numFmtId="10" fontId="19" fillId="5" borderId="0" xfId="1" applyNumberFormat="1" applyFont="1" applyAlignment="1">
      <alignment horizontal="center"/>
    </xf>
    <xf numFmtId="166" fontId="19" fillId="5" borderId="0" xfId="1" applyNumberFormat="1" applyFont="1" applyAlignment="1">
      <alignment horizontal="center"/>
    </xf>
    <xf numFmtId="0" fontId="19" fillId="5" borderId="0" xfId="1" applyFont="1" applyAlignment="1">
      <alignment horizontal="center"/>
    </xf>
    <xf numFmtId="3" fontId="19" fillId="5" borderId="0" xfId="1" applyNumberFormat="1" applyFont="1" applyAlignment="1">
      <alignment horizontal="center"/>
    </xf>
    <xf numFmtId="168" fontId="19" fillId="5" borderId="0" xfId="1" applyNumberFormat="1" applyFont="1" applyAlignment="1">
      <alignment horizontal="center"/>
    </xf>
    <xf numFmtId="171" fontId="19" fillId="5" borderId="0" xfId="1" applyNumberFormat="1" applyFont="1" applyAlignment="1">
      <alignment horizontal="center"/>
    </xf>
    <xf numFmtId="0" fontId="19" fillId="5" borderId="0" xfId="1" applyFont="1" applyAlignment="1">
      <alignment horizontal="right"/>
    </xf>
  </cellXfs>
  <cellStyles count="2"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85726</xdr:rowOff>
    </xdr:from>
    <xdr:to>
      <xdr:col>0</xdr:col>
      <xdr:colOff>1304925</xdr:colOff>
      <xdr:row>3</xdr:row>
      <xdr:rowOff>115974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3296389-D3D3-43CF-8BA4-98C6967D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6226"/>
          <a:ext cx="1285875" cy="411248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55</xdr:row>
      <xdr:rowOff>38100</xdr:rowOff>
    </xdr:from>
    <xdr:to>
      <xdr:col>36</xdr:col>
      <xdr:colOff>371475</xdr:colOff>
      <xdr:row>74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CB84408-B19A-7771-FECE-495D44B90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71100" y="8382000"/>
          <a:ext cx="5743575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1" width="22.42578125" style="7" customWidth="1"/>
    <col min="22" max="22" width="18.85546875" style="7" customWidth="1"/>
    <col min="23" max="23" width="20.140625" style="31" customWidth="1"/>
    <col min="24" max="24" width="21.7109375" style="7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38" customFormat="1" ht="15" x14ac:dyDescent="0.2">
      <c r="A1" s="49"/>
      <c r="B1" s="105">
        <f ca="1">WORKDAY(TODAY(),1,$V$160:$V$544)</f>
        <v>45776</v>
      </c>
      <c r="C1" s="6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85"/>
      <c r="P1" s="74"/>
      <c r="Q1" s="74"/>
      <c r="R1" s="66"/>
      <c r="S1" s="86"/>
      <c r="T1" s="84"/>
      <c r="U1" s="33"/>
      <c r="V1" s="54" t="s">
        <v>0</v>
      </c>
      <c r="W1" s="36"/>
      <c r="X1" s="33"/>
      <c r="Y1" s="33"/>
      <c r="Z1" s="33"/>
      <c r="AA1" s="54" t="s">
        <v>1</v>
      </c>
      <c r="AB1" s="33"/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</row>
    <row r="2" spans="1:195" s="38" customFormat="1" ht="15" x14ac:dyDescent="0.2">
      <c r="A2" s="47"/>
      <c r="B2" s="106" t="s">
        <v>78</v>
      </c>
      <c r="C2" s="87"/>
      <c r="D2" s="87"/>
      <c r="E2" s="88"/>
      <c r="F2" s="89"/>
      <c r="G2" s="89"/>
      <c r="H2" s="89"/>
      <c r="I2" s="90"/>
      <c r="J2" s="90"/>
      <c r="K2" s="87"/>
      <c r="L2" s="87"/>
      <c r="M2" s="87"/>
      <c r="N2" s="87"/>
      <c r="O2" s="91"/>
      <c r="P2" s="87"/>
      <c r="Q2" s="87"/>
      <c r="R2" s="92"/>
      <c r="S2" s="86"/>
      <c r="T2" s="84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</row>
    <row r="3" spans="1:195" s="38" customFormat="1" ht="15" x14ac:dyDescent="0.2">
      <c r="A3" s="44"/>
      <c r="B3" s="107" t="s">
        <v>79</v>
      </c>
      <c r="C3" s="87"/>
      <c r="D3" s="87"/>
      <c r="E3" s="88"/>
      <c r="F3" s="89"/>
      <c r="G3" s="89"/>
      <c r="H3" s="89"/>
      <c r="I3" s="90"/>
      <c r="J3" s="90"/>
      <c r="K3" s="87"/>
      <c r="L3" s="87"/>
      <c r="M3" s="87"/>
      <c r="N3" s="87"/>
      <c r="O3" s="91"/>
      <c r="P3" s="87"/>
      <c r="Q3" s="87"/>
      <c r="R3" s="92"/>
      <c r="S3" s="86"/>
      <c r="T3" s="84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</row>
    <row r="4" spans="1:195" s="38" customFormat="1" ht="12.75" customHeight="1" x14ac:dyDescent="0.2">
      <c r="A4" s="50"/>
      <c r="B4" s="108" t="s">
        <v>81</v>
      </c>
      <c r="C4" s="87"/>
      <c r="D4" s="87"/>
      <c r="E4" s="88"/>
      <c r="F4" s="89"/>
      <c r="G4" s="89"/>
      <c r="H4" s="89"/>
      <c r="I4" s="90"/>
      <c r="J4" s="90"/>
      <c r="K4" s="87"/>
      <c r="L4" s="87"/>
      <c r="M4" s="87"/>
      <c r="N4" s="87"/>
      <c r="O4" s="91"/>
      <c r="P4" s="87"/>
      <c r="Q4" s="87"/>
      <c r="R4" s="92"/>
      <c r="S4" s="86"/>
      <c r="T4" s="84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</row>
    <row r="5" spans="1:195" s="38" customFormat="1" ht="14.25" x14ac:dyDescent="0.2">
      <c r="B5" s="131" t="s">
        <v>83</v>
      </c>
      <c r="C5" s="93"/>
      <c r="D5" s="93"/>
      <c r="E5" s="94"/>
      <c r="F5" s="95"/>
      <c r="G5" s="95"/>
      <c r="H5" s="95"/>
      <c r="I5" s="96"/>
      <c r="J5" s="97"/>
      <c r="K5" s="98"/>
      <c r="L5" s="98"/>
      <c r="M5" s="99"/>
      <c r="N5" s="99"/>
      <c r="O5" s="100"/>
      <c r="P5" s="101"/>
      <c r="Q5" s="101"/>
      <c r="R5" s="102"/>
      <c r="S5" s="103"/>
      <c r="T5" s="104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</row>
    <row r="6" spans="1:195" s="38" customFormat="1" ht="15" x14ac:dyDescent="0.25">
      <c r="A6" s="125" t="s">
        <v>55</v>
      </c>
      <c r="B6" s="124" t="s">
        <v>57</v>
      </c>
      <c r="C6" s="124" t="s">
        <v>58</v>
      </c>
      <c r="D6" s="124" t="s">
        <v>59</v>
      </c>
      <c r="E6" s="124" t="s">
        <v>60</v>
      </c>
      <c r="F6" s="124" t="s">
        <v>61</v>
      </c>
      <c r="G6" s="124" t="s">
        <v>62</v>
      </c>
      <c r="H6" s="124" t="s">
        <v>63</v>
      </c>
      <c r="I6" s="124" t="s">
        <v>64</v>
      </c>
      <c r="J6" s="124" t="s">
        <v>65</v>
      </c>
      <c r="K6" s="124" t="s">
        <v>66</v>
      </c>
      <c r="L6" s="124" t="s">
        <v>67</v>
      </c>
      <c r="M6" s="124" t="s">
        <v>68</v>
      </c>
      <c r="N6" s="124" t="s">
        <v>69</v>
      </c>
      <c r="O6" s="124" t="s">
        <v>70</v>
      </c>
      <c r="P6" s="124" t="s">
        <v>71</v>
      </c>
      <c r="Q6" s="124" t="s">
        <v>72</v>
      </c>
      <c r="R6" s="124" t="s">
        <v>73</v>
      </c>
      <c r="S6" s="124" t="s">
        <v>74</v>
      </c>
      <c r="T6" s="124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</row>
    <row r="7" spans="1:195" s="38" customFormat="1" ht="15" x14ac:dyDescent="0.15">
      <c r="A7" s="126">
        <v>44302</v>
      </c>
      <c r="B7" s="71" t="s">
        <v>4</v>
      </c>
      <c r="C7" s="71" t="s">
        <v>5</v>
      </c>
      <c r="D7" s="109" t="s">
        <v>6</v>
      </c>
      <c r="E7" s="110" t="s">
        <v>6</v>
      </c>
      <c r="F7" s="109" t="s">
        <v>6</v>
      </c>
      <c r="G7" s="109" t="s">
        <v>6</v>
      </c>
      <c r="H7" s="109" t="s">
        <v>6</v>
      </c>
      <c r="I7" s="111" t="s">
        <v>7</v>
      </c>
      <c r="J7" s="111" t="s">
        <v>7</v>
      </c>
      <c r="K7" s="111" t="s">
        <v>7</v>
      </c>
      <c r="L7" s="111" t="s">
        <v>7</v>
      </c>
      <c r="M7" s="112" t="s">
        <v>7</v>
      </c>
      <c r="N7" s="113" t="s">
        <v>8</v>
      </c>
      <c r="O7" s="114" t="s">
        <v>9</v>
      </c>
      <c r="P7" s="71" t="s">
        <v>10</v>
      </c>
      <c r="Q7" s="72" t="s">
        <v>11</v>
      </c>
      <c r="R7" s="72" t="s">
        <v>11</v>
      </c>
      <c r="S7" s="115" t="s">
        <v>12</v>
      </c>
      <c r="T7" s="116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</row>
    <row r="8" spans="1:195" s="38" customFormat="1" ht="12.75" x14ac:dyDescent="0.15">
      <c r="A8" s="127" t="s">
        <v>56</v>
      </c>
      <c r="B8" s="71" t="s">
        <v>75</v>
      </c>
      <c r="C8" s="71" t="s">
        <v>13</v>
      </c>
      <c r="D8" s="117" t="s">
        <v>14</v>
      </c>
      <c r="E8" s="118" t="s">
        <v>15</v>
      </c>
      <c r="F8" s="71" t="s">
        <v>15</v>
      </c>
      <c r="G8" s="71" t="s">
        <v>15</v>
      </c>
      <c r="H8" s="71" t="s">
        <v>15</v>
      </c>
      <c r="I8" s="119"/>
      <c r="J8" s="119" t="s">
        <v>3</v>
      </c>
      <c r="K8" s="120" t="s">
        <v>16</v>
      </c>
      <c r="L8" s="120" t="s">
        <v>16</v>
      </c>
      <c r="M8" s="113" t="s">
        <v>15</v>
      </c>
      <c r="N8" s="113" t="s">
        <v>17</v>
      </c>
      <c r="O8" s="114"/>
      <c r="P8" s="71"/>
      <c r="Q8" s="71"/>
      <c r="R8" s="72"/>
      <c r="S8" s="115" t="s">
        <v>18</v>
      </c>
      <c r="T8" s="116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</row>
    <row r="9" spans="1:195" s="38" customFormat="1" ht="15" x14ac:dyDescent="0.2">
      <c r="A9" s="126">
        <v>44309</v>
      </c>
      <c r="B9" s="121" t="s">
        <v>82</v>
      </c>
      <c r="C9" s="71"/>
      <c r="D9" s="71"/>
      <c r="E9" s="118" t="s">
        <v>19</v>
      </c>
      <c r="F9" s="71" t="s">
        <v>20</v>
      </c>
      <c r="G9" s="71" t="s">
        <v>20</v>
      </c>
      <c r="H9" s="71" t="s">
        <v>20</v>
      </c>
      <c r="I9" s="119" t="s">
        <v>21</v>
      </c>
      <c r="J9" s="119" t="s">
        <v>22</v>
      </c>
      <c r="K9" s="120" t="s">
        <v>23</v>
      </c>
      <c r="L9" s="120" t="s">
        <v>23</v>
      </c>
      <c r="M9" s="113" t="s">
        <v>24</v>
      </c>
      <c r="N9" s="71" t="s">
        <v>20</v>
      </c>
      <c r="O9" s="114"/>
      <c r="P9" s="71"/>
      <c r="Q9" s="71"/>
      <c r="R9" s="72"/>
      <c r="S9" s="115" t="s">
        <v>25</v>
      </c>
      <c r="T9" s="116"/>
      <c r="U9" s="33"/>
      <c r="V9" s="33"/>
      <c r="W9" s="33">
        <v>1</v>
      </c>
      <c r="X9" s="33">
        <v>2</v>
      </c>
      <c r="Y9" s="33">
        <v>3</v>
      </c>
      <c r="Z9" s="33">
        <v>4</v>
      </c>
      <c r="AA9" s="33">
        <v>5</v>
      </c>
      <c r="AB9" s="33">
        <v>6</v>
      </c>
      <c r="AC9" s="33">
        <v>7</v>
      </c>
      <c r="AD9" s="33">
        <v>8</v>
      </c>
      <c r="AE9" s="33">
        <v>9</v>
      </c>
      <c r="AF9" s="33">
        <v>10</v>
      </c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</row>
    <row r="10" spans="1:195" s="38" customFormat="1" ht="12.75" x14ac:dyDescent="0.15">
      <c r="A10" s="125" t="s">
        <v>76</v>
      </c>
      <c r="B10" s="71" t="s">
        <v>80</v>
      </c>
      <c r="C10" s="71" t="s">
        <v>26</v>
      </c>
      <c r="D10" s="117" t="s">
        <v>27</v>
      </c>
      <c r="E10" s="118" t="s">
        <v>28</v>
      </c>
      <c r="F10" s="71" t="s">
        <v>29</v>
      </c>
      <c r="G10" s="71" t="s">
        <v>30</v>
      </c>
      <c r="H10" s="71" t="s">
        <v>31</v>
      </c>
      <c r="I10" s="119" t="s">
        <v>32</v>
      </c>
      <c r="J10" s="119" t="s">
        <v>16</v>
      </c>
      <c r="K10" s="71" t="s">
        <v>33</v>
      </c>
      <c r="L10" s="71" t="s">
        <v>34</v>
      </c>
      <c r="M10" s="71" t="s">
        <v>35</v>
      </c>
      <c r="N10" s="113" t="s">
        <v>36</v>
      </c>
      <c r="O10" s="114"/>
      <c r="P10" s="71" t="s">
        <v>37</v>
      </c>
      <c r="Q10" s="71" t="s">
        <v>49</v>
      </c>
      <c r="R10" s="72"/>
      <c r="S10" s="115"/>
      <c r="T10" s="116"/>
      <c r="U10" s="35"/>
      <c r="V10" s="75" t="s">
        <v>38</v>
      </c>
      <c r="W10" s="76" t="s">
        <v>2</v>
      </c>
      <c r="X10" s="75" t="s">
        <v>39</v>
      </c>
      <c r="Y10" s="75" t="s">
        <v>40</v>
      </c>
      <c r="Z10" s="75" t="s">
        <v>41</v>
      </c>
      <c r="AA10" s="75" t="s">
        <v>42</v>
      </c>
      <c r="AB10" s="77" t="s">
        <v>42</v>
      </c>
      <c r="AC10" s="75" t="s">
        <v>43</v>
      </c>
      <c r="AD10" s="75" t="s">
        <v>44</v>
      </c>
      <c r="AE10" s="78" t="s">
        <v>45</v>
      </c>
      <c r="AF10" s="75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</row>
    <row r="11" spans="1:195" s="38" customFormat="1" ht="15" x14ac:dyDescent="0.2">
      <c r="A11" s="126">
        <v>44911</v>
      </c>
      <c r="B11" s="71" t="s">
        <v>46</v>
      </c>
      <c r="C11" s="71" t="s">
        <v>46</v>
      </c>
      <c r="D11" s="119"/>
      <c r="E11" s="118"/>
      <c r="F11" s="122"/>
      <c r="G11" s="122" t="s">
        <v>47</v>
      </c>
      <c r="H11" s="122"/>
      <c r="I11" s="119"/>
      <c r="J11" s="119" t="s">
        <v>23</v>
      </c>
      <c r="K11" s="118"/>
      <c r="L11" s="118"/>
      <c r="M11" s="123"/>
      <c r="N11" s="123"/>
      <c r="O11" s="114"/>
      <c r="P11" s="71" t="s">
        <v>46</v>
      </c>
      <c r="Q11" s="116"/>
      <c r="R11" s="72" t="s">
        <v>46</v>
      </c>
      <c r="S11" s="115"/>
      <c r="T11" s="116"/>
      <c r="U11" s="35"/>
      <c r="V11" s="75"/>
      <c r="W11" s="76"/>
      <c r="X11" s="75" t="s">
        <v>46</v>
      </c>
      <c r="Y11" s="75" t="s">
        <v>48</v>
      </c>
      <c r="Z11" s="79">
        <f>I12</f>
        <v>1.5900000000000001E-2</v>
      </c>
      <c r="AA11" s="75" t="s">
        <v>46</v>
      </c>
      <c r="AB11" s="77" t="s">
        <v>49</v>
      </c>
      <c r="AC11" s="75" t="s">
        <v>46</v>
      </c>
      <c r="AD11" s="75"/>
      <c r="AE11" s="78" t="s">
        <v>50</v>
      </c>
      <c r="AF11" s="75" t="s">
        <v>50</v>
      </c>
      <c r="AG11" s="2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</row>
    <row r="12" spans="1:195" ht="15" x14ac:dyDescent="0.2">
      <c r="A12" s="52">
        <f>A9</f>
        <v>44309</v>
      </c>
      <c r="B12" s="14">
        <f ca="1">IF(A12&lt;=TODAY(),C12+P12,IF(AND(A12&gt;TODAY(),A12&lt;=$B$1),IF(VLOOKUP(TODAY(),$A$10:$D$5000,4,FALSE)=0,"n.d",C12+P12),"n.d"))</f>
        <v>1000</v>
      </c>
      <c r="C12" s="51">
        <v>1000</v>
      </c>
      <c r="D12" s="12">
        <f ca="1">IF(A12&lt;$B$1,VLOOKUP(A12,[1]DI!$A$4:$B$15000,2,FALSE),0)</f>
        <v>2.6499999999999999E-2</v>
      </c>
      <c r="E12" s="13">
        <f t="shared" ref="E12:E13" ca="1" si="0">ROUND(((1+D12)^(1/252)),8)</f>
        <v>1.00010379</v>
      </c>
      <c r="F12" s="13">
        <v>1</v>
      </c>
      <c r="G12" s="13">
        <f>F12</f>
        <v>1</v>
      </c>
      <c r="H12" s="13">
        <f t="shared" ref="H12:H13" si="1">ROUND(F12/G12,8)</f>
        <v>1</v>
      </c>
      <c r="I12" s="53">
        <v>1.5900000000000001E-2</v>
      </c>
      <c r="J12" s="55">
        <f>AC160</f>
        <v>44309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IF($O12&gt;0,VLOOKUP($O12,$V$12:$AB$150,7),0)</f>
        <v>0</v>
      </c>
      <c r="R12" s="13">
        <f>IF(Q12&gt;0,TRUNC(Q12*C12,8),0)</f>
        <v>0</v>
      </c>
      <c r="S12" s="16" t="str">
        <f>AE12</f>
        <v>J=</v>
      </c>
      <c r="T12" s="30">
        <f>AF12</f>
        <v>44911</v>
      </c>
      <c r="U12" s="17"/>
      <c r="V12" s="80">
        <v>0</v>
      </c>
      <c r="W12" s="64">
        <f t="shared" ref="W12:W13" si="6">AC160</f>
        <v>44309</v>
      </c>
      <c r="X12" s="130">
        <f>C12</f>
        <v>1000</v>
      </c>
      <c r="Y12" s="66"/>
      <c r="Z12" s="74"/>
      <c r="AA12" s="66"/>
      <c r="AB12" s="81"/>
      <c r="AC12" s="74"/>
      <c r="AD12" s="80">
        <v>0</v>
      </c>
      <c r="AE12" s="82" t="s">
        <v>84</v>
      </c>
      <c r="AF12" s="64">
        <f t="shared" ref="AF12" si="7">W13</f>
        <v>44911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6">
        <f t="shared" ref="A13:A76" si="8">(A12+1)</f>
        <v>44310</v>
      </c>
      <c r="B13" s="14">
        <f ca="1">IF(A13&lt;=TODAY(),C13+P13,IF(AND(A13&gt;TODAY(),A13&lt;=$B$1),IF(VLOOKUP(TODAY(),$A$10:$D$5000,4,FALSE)=0,"n.d",C13+P13),"n.d"))</f>
        <v>1000.166397</v>
      </c>
      <c r="C13" s="6">
        <f t="shared" ref="C13:C76" si="9">(C12-R12)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1.00010379</v>
      </c>
      <c r="G13" s="13">
        <f t="shared" ref="G13" si="10">IF(O12&gt;0,F12,G12)</f>
        <v>1</v>
      </c>
      <c r="H13" s="13">
        <f t="shared" ca="1" si="1"/>
        <v>1.00010379</v>
      </c>
      <c r="I13" s="12">
        <f>I12</f>
        <v>1.5900000000000001E-2</v>
      </c>
      <c r="J13" s="30">
        <f t="shared" ref="J13:J76" si="11">IF(O12&gt;0,VLOOKUP(O12,V$12:AF$150,2),J12)</f>
        <v>44309</v>
      </c>
      <c r="K13" s="2">
        <f t="shared" ref="K13:K76" si="12">IF(A13&gt;J13,IF(NETWORKDAYS(J13,A13,$V$160:$V$544)-1=0,1,NETWORKDAYS(J13,A13,$V$160:$V$544)-1),0)</f>
        <v>1</v>
      </c>
      <c r="L13" s="15">
        <f t="shared" ref="L13:L76" si="13">IF(AND(K13=1,K12=1),1,IF(K13&gt;0,IF(K13=K12,K13+1,K13),0))</f>
        <v>1</v>
      </c>
      <c r="M13" s="11">
        <f t="shared" si="2"/>
        <v>1.000062601</v>
      </c>
      <c r="N13" s="11">
        <f t="shared" ca="1" si="3"/>
        <v>1.0001663970000001</v>
      </c>
      <c r="O13" s="15">
        <f t="shared" ref="O13" si="14">IF(VLOOKUP(A13,W$12:AD$150,8)=VLOOKUP(A12,W$12:AD$150,8),0,VLOOKUP(A13,W$12:AD$150,8))</f>
        <v>0</v>
      </c>
      <c r="P13" s="13">
        <f t="shared" ca="1" si="4"/>
        <v>0.16639699999999999</v>
      </c>
      <c r="Q13" s="19">
        <f t="shared" si="5"/>
        <v>0</v>
      </c>
      <c r="R13" s="13">
        <f t="shared" ref="R13:R76" si="15">IF(Q13&gt;0,TRUNC(Q13*C13,8),0)</f>
        <v>0</v>
      </c>
      <c r="S13" s="4" t="str">
        <f>IF(O12&gt;0,VLOOKUP(O12,V$12:AF$25,10),S12)</f>
        <v>J=</v>
      </c>
      <c r="T13" s="30">
        <f>IF(O12&gt;0,VLOOKUP(O12,V$12:AF$25,11),T12)</f>
        <v>44911</v>
      </c>
      <c r="U13" s="4"/>
      <c r="V13" s="80">
        <f t="shared" ref="V13:V16" si="16">V12+1</f>
        <v>1</v>
      </c>
      <c r="W13" s="64">
        <f t="shared" si="6"/>
        <v>44911</v>
      </c>
      <c r="X13" s="66">
        <f t="shared" ref="X13" si="17">(X12-AA13)</f>
        <v>1000</v>
      </c>
      <c r="Y13" s="74">
        <f t="shared" ref="Y13" si="18">NETWORKDAYS(W12,W13,V$160:V$444)-1</f>
        <v>416</v>
      </c>
      <c r="Z13" s="83">
        <f>TRUNC((ROUND(((1+Z$11)^(Y13/252)),9)-1)*X12,8)</f>
        <v>26.383168999999999</v>
      </c>
      <c r="AA13" s="83">
        <f>TRUNC(X12*AB13,8)</f>
        <v>0</v>
      </c>
      <c r="AB13" s="81">
        <v>0</v>
      </c>
      <c r="AC13" s="83">
        <f t="shared" ref="AC13" si="19">(Z13+AA13)</f>
        <v>26.383168999999999</v>
      </c>
      <c r="AD13" s="80">
        <f t="shared" ref="AD13:AD16" si="20">AD12+1</f>
        <v>1</v>
      </c>
      <c r="AE13" s="82" t="s">
        <v>77</v>
      </c>
      <c r="AF13" s="64">
        <f t="shared" ref="AF13" si="21">W14</f>
        <v>45090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6">
        <f t="shared" si="8"/>
        <v>44311</v>
      </c>
      <c r="B14" s="14">
        <f t="shared" ref="B14:B77" ca="1" si="22">IF(A14&lt;=TODAY(),C14+P14,IF(AND(A14&gt;TODAY(),A14&lt;=$B$1),IF(VLOOKUP(TODAY(),$A$10:$D$5000,4,FALSE)=0,"n.d",C14+P14),"n.d"))</f>
        <v>1000.166397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ref="E14:E77" ca="1" si="23">ROUND(((1+D14)^(1/252)),8)</f>
        <v>1</v>
      </c>
      <c r="F14" s="13">
        <f ca="1">(TRUNC(PRODUCT($E$12:$E13),16))</f>
        <v>1.00010379</v>
      </c>
      <c r="G14" s="13">
        <f t="shared" ref="G14:G77" si="24">IF(O13&gt;0,F13,G13)</f>
        <v>1</v>
      </c>
      <c r="H14" s="13">
        <f t="shared" ref="H14:H77" ca="1" si="25">ROUND(F14/G14,8)</f>
        <v>1.00010379</v>
      </c>
      <c r="I14" s="12">
        <f t="shared" ref="I14:I77" si="26">I13</f>
        <v>1.5900000000000001E-2</v>
      </c>
      <c r="J14" s="30">
        <f t="shared" si="11"/>
        <v>44309</v>
      </c>
      <c r="K14" s="2">
        <f t="shared" si="12"/>
        <v>1</v>
      </c>
      <c r="L14" s="15">
        <f t="shared" si="13"/>
        <v>1</v>
      </c>
      <c r="M14" s="11">
        <f t="shared" si="2"/>
        <v>1.000062601</v>
      </c>
      <c r="N14" s="11">
        <f t="shared" ca="1" si="3"/>
        <v>1.0001663970000001</v>
      </c>
      <c r="O14" s="15">
        <f>IF(VLOOKUP(A14,W$12:AD$25,8)=VLOOKUP(A13,W$12:AD$25,8),0,VLOOKUP(A14,W$12:AD$25,8))</f>
        <v>0</v>
      </c>
      <c r="P14" s="13">
        <f t="shared" ca="1" si="4"/>
        <v>0.16639699999999999</v>
      </c>
      <c r="Q14" s="19">
        <f t="shared" si="5"/>
        <v>0</v>
      </c>
      <c r="R14" s="13">
        <f t="shared" si="15"/>
        <v>0</v>
      </c>
      <c r="S14" s="4" t="str">
        <f t="shared" ref="S14:S77" si="27">IF(O13&gt;0,VLOOKUP(O13,V$12:AF$25,10),S13)</f>
        <v>J=</v>
      </c>
      <c r="T14" s="30">
        <f t="shared" ref="T14:T77" si="28">IF(O13&gt;0,VLOOKUP(O13,V$12:AF$25,11),T13)</f>
        <v>44911</v>
      </c>
      <c r="U14" s="4"/>
      <c r="V14" s="80">
        <f t="shared" si="16"/>
        <v>2</v>
      </c>
      <c r="W14" s="64">
        <f t="shared" ref="W14" si="29">AC162</f>
        <v>45090</v>
      </c>
      <c r="X14" s="66">
        <f t="shared" ref="X14" ca="1" si="30">(X13-AA14)</f>
        <v>786.29205128000001</v>
      </c>
      <c r="Y14" s="74">
        <f t="shared" ref="Y14" si="31">NETWORKDAYS(W13,W14,V$160:V$444)-1</f>
        <v>121</v>
      </c>
      <c r="Z14" s="83">
        <f t="shared" ref="Z14" si="32">TRUNC((ROUND(((1+Z$11)^(Y14/252)),9)-1)*X13,8)</f>
        <v>7.60322399</v>
      </c>
      <c r="AA14" s="83">
        <f t="shared" ref="AA14" ca="1" si="33">TRUNC(X13*AB14,8)</f>
        <v>213.70794871999999</v>
      </c>
      <c r="AB14" s="81">
        <f ca="1">VLOOKUP(W14,A$12:Q$949,17)</f>
        <v>0.21370794871999998</v>
      </c>
      <c r="AC14" s="83">
        <f t="shared" ref="AC14" ca="1" si="34">(Z14+AA14)</f>
        <v>221.31117270999999</v>
      </c>
      <c r="AD14" s="80">
        <f t="shared" si="20"/>
        <v>2</v>
      </c>
      <c r="AE14" s="82" t="s">
        <v>77</v>
      </c>
      <c r="AF14" s="64">
        <f t="shared" ref="AF14" si="35">W15</f>
        <v>45169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6">
        <f t="shared" si="8"/>
        <v>44312</v>
      </c>
      <c r="B15" s="14">
        <f t="shared" ca="1" si="22"/>
        <v>1000.166397</v>
      </c>
      <c r="C15" s="6">
        <f t="shared" si="9"/>
        <v>1000</v>
      </c>
      <c r="D15" s="12">
        <f ca="1">IF(A15&lt;$B$1,VLOOKUP(A15,[1]DI!$A$4:$B$15000,2,FALSE),0)</f>
        <v>2.6499999999999999E-2</v>
      </c>
      <c r="E15" s="13">
        <f t="shared" ca="1" si="23"/>
        <v>1.00010379</v>
      </c>
      <c r="F15" s="13">
        <f ca="1">(TRUNC(PRODUCT($E$12:$E14),16))</f>
        <v>1.00010379</v>
      </c>
      <c r="G15" s="13">
        <f t="shared" si="24"/>
        <v>1</v>
      </c>
      <c r="H15" s="13">
        <f t="shared" ca="1" si="25"/>
        <v>1.00010379</v>
      </c>
      <c r="I15" s="12">
        <f t="shared" si="26"/>
        <v>1.5900000000000001E-2</v>
      </c>
      <c r="J15" s="30">
        <f t="shared" si="11"/>
        <v>44309</v>
      </c>
      <c r="K15" s="2">
        <f t="shared" si="12"/>
        <v>1</v>
      </c>
      <c r="L15" s="15">
        <f t="shared" si="13"/>
        <v>1</v>
      </c>
      <c r="M15" s="11">
        <f t="shared" si="2"/>
        <v>1.000062601</v>
      </c>
      <c r="N15" s="11">
        <f t="shared" ca="1" si="3"/>
        <v>1.0001663970000001</v>
      </c>
      <c r="O15" s="15">
        <f t="shared" ref="O15:O78" si="36">IF(VLOOKUP(A15,W$12:AD$25,8)=VLOOKUP(A14,W$12:AD$25,8),0,VLOOKUP(A15,W$12:AD$25,8))</f>
        <v>0</v>
      </c>
      <c r="P15" s="13">
        <f t="shared" ca="1" si="4"/>
        <v>0.16639699999999999</v>
      </c>
      <c r="Q15" s="19">
        <f t="shared" si="5"/>
        <v>0</v>
      </c>
      <c r="R15" s="13">
        <f t="shared" si="15"/>
        <v>0</v>
      </c>
      <c r="S15" s="4" t="str">
        <f t="shared" si="27"/>
        <v>J=</v>
      </c>
      <c r="T15" s="30">
        <f t="shared" si="28"/>
        <v>44911</v>
      </c>
      <c r="U15" s="4"/>
      <c r="V15" s="80">
        <f t="shared" si="16"/>
        <v>3</v>
      </c>
      <c r="W15" s="64">
        <f t="shared" ref="W15" si="37">AC163</f>
        <v>45169</v>
      </c>
      <c r="X15" s="66">
        <f t="shared" ref="X15" ca="1" si="38">(X14-AA15)</f>
        <v>515.04607745999999</v>
      </c>
      <c r="Y15" s="74">
        <f t="shared" ref="Y15" si="39">NETWORKDAYS(W14,W15,V$160:V$444)-1</f>
        <v>57</v>
      </c>
      <c r="Z15" s="83">
        <f t="shared" ref="Z15" ca="1" si="40">TRUNC((ROUND(((1+Z$11)^(Y15/252)),9)-1)*X14,8)</f>
        <v>2.8106087999999998</v>
      </c>
      <c r="AA15" s="83">
        <f t="shared" ref="AA15" ca="1" si="41">TRUNC(X14*AB15,8)</f>
        <v>271.24597382000002</v>
      </c>
      <c r="AB15" s="81">
        <f ca="1">VLOOKUP(W15,A$12:Q$949,17)</f>
        <v>0.34496848006849407</v>
      </c>
      <c r="AC15" s="83">
        <f t="shared" ref="AC15" ca="1" si="42">(Z15+AA15)</f>
        <v>274.05658262000003</v>
      </c>
      <c r="AD15" s="80">
        <f t="shared" si="20"/>
        <v>3</v>
      </c>
      <c r="AE15" s="82" t="s">
        <v>77</v>
      </c>
      <c r="AF15" s="64">
        <f t="shared" ref="AF15" si="43">W16</f>
        <v>45246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6">
        <f t="shared" si="8"/>
        <v>44313</v>
      </c>
      <c r="B16" s="14">
        <f t="shared" ca="1" si="22"/>
        <v>1000.332822</v>
      </c>
      <c r="C16" s="6">
        <f t="shared" si="9"/>
        <v>1000</v>
      </c>
      <c r="D16" s="12">
        <f ca="1">IF(A16&lt;$B$1,VLOOKUP(A16,[1]DI!$A$4:$B$15000,2,FALSE),0)</f>
        <v>2.6499999999999999E-2</v>
      </c>
      <c r="E16" s="13">
        <f t="shared" ca="1" si="23"/>
        <v>1.00010379</v>
      </c>
      <c r="F16" s="13">
        <f ca="1">(TRUNC(PRODUCT($E$12:$E15),16))</f>
        <v>1.00020759077236</v>
      </c>
      <c r="G16" s="13">
        <f t="shared" si="24"/>
        <v>1</v>
      </c>
      <c r="H16" s="13">
        <f t="shared" ca="1" si="25"/>
        <v>1.00020759</v>
      </c>
      <c r="I16" s="12">
        <f t="shared" si="26"/>
        <v>1.5900000000000001E-2</v>
      </c>
      <c r="J16" s="30">
        <f t="shared" si="11"/>
        <v>44309</v>
      </c>
      <c r="K16" s="2">
        <f t="shared" si="12"/>
        <v>2</v>
      </c>
      <c r="L16" s="15">
        <f t="shared" si="13"/>
        <v>2</v>
      </c>
      <c r="M16" s="11">
        <f t="shared" si="2"/>
        <v>1.0001252060000001</v>
      </c>
      <c r="N16" s="11">
        <f t="shared" ca="1" si="3"/>
        <v>1.0003328220000001</v>
      </c>
      <c r="O16" s="15">
        <f t="shared" si="36"/>
        <v>0</v>
      </c>
      <c r="P16" s="13">
        <f t="shared" ca="1" si="4"/>
        <v>0.33282200000000001</v>
      </c>
      <c r="Q16" s="19">
        <f t="shared" si="5"/>
        <v>0</v>
      </c>
      <c r="R16" s="13">
        <f t="shared" si="15"/>
        <v>0</v>
      </c>
      <c r="S16" s="4" t="str">
        <f t="shared" si="27"/>
        <v>J=</v>
      </c>
      <c r="T16" s="30">
        <f t="shared" si="28"/>
        <v>44911</v>
      </c>
      <c r="U16" s="4"/>
      <c r="V16" s="80">
        <f t="shared" si="16"/>
        <v>4</v>
      </c>
      <c r="W16" s="64">
        <f t="shared" ref="W16" si="44">AC164</f>
        <v>45246</v>
      </c>
      <c r="X16" s="66">
        <f t="shared" ref="X16" ca="1" si="45">(X15-AA16)</f>
        <v>0</v>
      </c>
      <c r="Y16" s="74">
        <f t="shared" ref="Y16" si="46">NETWORKDAYS(W15,W16,V$160:V$444)-1</f>
        <v>51</v>
      </c>
      <c r="Z16" s="83">
        <f t="shared" ref="Z16" ca="1" si="47">TRUNC((ROUND(((1+Z$11)^(Y16/252)),9)-1)*X15,8)</f>
        <v>1.6469345099999999</v>
      </c>
      <c r="AA16" s="83">
        <f t="shared" ref="AA16" ca="1" si="48">TRUNC(X15*AB16,8)</f>
        <v>515.04607745999999</v>
      </c>
      <c r="AB16" s="81">
        <v>1</v>
      </c>
      <c r="AC16" s="83">
        <f t="shared" ref="AC16" ca="1" si="49">(Z16+AA16)</f>
        <v>516.69301197000004</v>
      </c>
      <c r="AD16" s="80">
        <f t="shared" si="20"/>
        <v>4</v>
      </c>
      <c r="AE16" s="82"/>
      <c r="AF16" s="64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6">
        <f t="shared" si="8"/>
        <v>44314</v>
      </c>
      <c r="B17" s="14">
        <f t="shared" ca="1" si="22"/>
        <v>1000.499272</v>
      </c>
      <c r="C17" s="6">
        <f t="shared" si="9"/>
        <v>1000</v>
      </c>
      <c r="D17" s="12">
        <f ca="1">IF(A17&lt;$B$1,VLOOKUP(A17,[1]DI!$A$4:$B$15000,2,FALSE),0)</f>
        <v>2.6499999999999999E-2</v>
      </c>
      <c r="E17" s="13">
        <f t="shared" ca="1" si="23"/>
        <v>1.00010379</v>
      </c>
      <c r="F17" s="13">
        <f ca="1">(TRUNC(PRODUCT($E$12:$E16),16))</f>
        <v>1.00031140231821</v>
      </c>
      <c r="G17" s="13">
        <f t="shared" si="24"/>
        <v>1</v>
      </c>
      <c r="H17" s="13">
        <f t="shared" ca="1" si="25"/>
        <v>1.0003114</v>
      </c>
      <c r="I17" s="12">
        <f t="shared" si="26"/>
        <v>1.5900000000000001E-2</v>
      </c>
      <c r="J17" s="30">
        <f t="shared" si="11"/>
        <v>44309</v>
      </c>
      <c r="K17" s="2">
        <f t="shared" si="12"/>
        <v>3</v>
      </c>
      <c r="L17" s="15">
        <f t="shared" si="13"/>
        <v>3</v>
      </c>
      <c r="M17" s="11">
        <f t="shared" si="2"/>
        <v>1.000187814</v>
      </c>
      <c r="N17" s="11">
        <f t="shared" ca="1" si="3"/>
        <v>1.0004992720000001</v>
      </c>
      <c r="O17" s="15">
        <f t="shared" si="36"/>
        <v>0</v>
      </c>
      <c r="P17" s="13">
        <f t="shared" ca="1" si="4"/>
        <v>0.49927199999999999</v>
      </c>
      <c r="Q17" s="19">
        <f t="shared" si="5"/>
        <v>0</v>
      </c>
      <c r="R17" s="13">
        <f t="shared" si="15"/>
        <v>0</v>
      </c>
      <c r="S17" s="4" t="str">
        <f t="shared" si="27"/>
        <v>J=</v>
      </c>
      <c r="T17" s="30">
        <f t="shared" si="28"/>
        <v>44911</v>
      </c>
      <c r="U17" s="4"/>
      <c r="V17" s="80"/>
      <c r="W17" s="64"/>
      <c r="X17" s="66"/>
      <c r="Y17" s="74"/>
      <c r="Z17" s="83"/>
      <c r="AA17" s="83"/>
      <c r="AB17" s="81"/>
      <c r="AC17" s="83"/>
      <c r="AD17" s="80"/>
      <c r="AE17" s="82"/>
      <c r="AF17" s="64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6">
        <f t="shared" si="8"/>
        <v>44315</v>
      </c>
      <c r="B18" s="14">
        <f t="shared" ca="1" si="22"/>
        <v>1000.665751</v>
      </c>
      <c r="C18" s="6">
        <f t="shared" si="9"/>
        <v>1000</v>
      </c>
      <c r="D18" s="12">
        <f ca="1">IF(A18&lt;$B$1,VLOOKUP(A18,[1]DI!$A$4:$B$15000,2,FALSE),0)</f>
        <v>2.6499999999999999E-2</v>
      </c>
      <c r="E18" s="13">
        <f t="shared" ca="1" si="23"/>
        <v>1.00010379</v>
      </c>
      <c r="F18" s="13">
        <f ca="1">(TRUNC(PRODUCT($E$12:$E17),16))</f>
        <v>1.00041522463866</v>
      </c>
      <c r="G18" s="13">
        <f t="shared" si="24"/>
        <v>1</v>
      </c>
      <c r="H18" s="13">
        <f t="shared" ca="1" si="25"/>
        <v>1.00041522</v>
      </c>
      <c r="I18" s="12">
        <f t="shared" si="26"/>
        <v>1.5900000000000001E-2</v>
      </c>
      <c r="J18" s="30">
        <f t="shared" si="11"/>
        <v>44309</v>
      </c>
      <c r="K18" s="2">
        <f t="shared" si="12"/>
        <v>4</v>
      </c>
      <c r="L18" s="15">
        <f t="shared" si="13"/>
        <v>4</v>
      </c>
      <c r="M18" s="11">
        <f t="shared" si="2"/>
        <v>1.0002504270000001</v>
      </c>
      <c r="N18" s="11">
        <f t="shared" ca="1" si="3"/>
        <v>1.0006657510000001</v>
      </c>
      <c r="O18" s="15">
        <f t="shared" si="36"/>
        <v>0</v>
      </c>
      <c r="P18" s="13">
        <f t="shared" ca="1" si="4"/>
        <v>0.66575099999999998</v>
      </c>
      <c r="Q18" s="19">
        <f t="shared" si="5"/>
        <v>0</v>
      </c>
      <c r="R18" s="13">
        <f t="shared" si="15"/>
        <v>0</v>
      </c>
      <c r="S18" s="4" t="str">
        <f t="shared" si="27"/>
        <v>J=</v>
      </c>
      <c r="T18" s="30">
        <f t="shared" si="28"/>
        <v>44911</v>
      </c>
      <c r="U18" s="4"/>
      <c r="V18" s="80"/>
      <c r="W18" s="64"/>
      <c r="X18" s="66"/>
      <c r="Y18" s="74"/>
      <c r="Z18" s="83"/>
      <c r="AA18" s="83"/>
      <c r="AB18" s="81"/>
      <c r="AC18" s="83"/>
      <c r="AD18" s="80"/>
      <c r="AE18" s="82"/>
      <c r="AF18" s="64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6">
        <f t="shared" si="8"/>
        <v>44316</v>
      </c>
      <c r="B19" s="14">
        <f t="shared" ca="1" si="22"/>
        <v>1000.832265</v>
      </c>
      <c r="C19" s="6">
        <f t="shared" si="9"/>
        <v>1000</v>
      </c>
      <c r="D19" s="12">
        <f ca="1">IF(A19&lt;$B$1,VLOOKUP(A19,[1]DI!$A$4:$B$15000,2,FALSE),0)</f>
        <v>2.6499999999999999E-2</v>
      </c>
      <c r="E19" s="13">
        <f t="shared" ca="1" si="23"/>
        <v>1.00010379</v>
      </c>
      <c r="F19" s="13">
        <f ca="1">(TRUNC(PRODUCT($E$12:$E18),16))</f>
        <v>1.00051905773482</v>
      </c>
      <c r="G19" s="13">
        <f t="shared" si="24"/>
        <v>1</v>
      </c>
      <c r="H19" s="13">
        <f t="shared" ca="1" si="25"/>
        <v>1.00051906</v>
      </c>
      <c r="I19" s="12">
        <f t="shared" si="26"/>
        <v>1.5900000000000001E-2</v>
      </c>
      <c r="J19" s="30">
        <f t="shared" si="11"/>
        <v>44309</v>
      </c>
      <c r="K19" s="2">
        <f t="shared" si="12"/>
        <v>5</v>
      </c>
      <c r="L19" s="15">
        <f t="shared" si="13"/>
        <v>5</v>
      </c>
      <c r="M19" s="11">
        <f t="shared" si="2"/>
        <v>1.000313043</v>
      </c>
      <c r="N19" s="11">
        <f t="shared" ca="1" si="3"/>
        <v>1.0008322650000001</v>
      </c>
      <c r="O19" s="15">
        <f t="shared" si="36"/>
        <v>0</v>
      </c>
      <c r="P19" s="13">
        <f t="shared" ca="1" si="4"/>
        <v>0.83226500000000003</v>
      </c>
      <c r="Q19" s="19">
        <f t="shared" si="5"/>
        <v>0</v>
      </c>
      <c r="R19" s="13">
        <f t="shared" si="15"/>
        <v>0</v>
      </c>
      <c r="S19" s="4" t="str">
        <f t="shared" si="27"/>
        <v>J=</v>
      </c>
      <c r="T19" s="30">
        <f t="shared" si="28"/>
        <v>44911</v>
      </c>
      <c r="U19" s="4"/>
      <c r="V19" s="80"/>
      <c r="W19" s="64"/>
      <c r="X19" s="66"/>
      <c r="Y19" s="74"/>
      <c r="Z19" s="83"/>
      <c r="AA19" s="83"/>
      <c r="AB19" s="81"/>
      <c r="AC19" s="83"/>
      <c r="AD19" s="80"/>
      <c r="AE19" s="82"/>
      <c r="AF19" s="64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6">
        <f t="shared" si="8"/>
        <v>44317</v>
      </c>
      <c r="B20" s="14">
        <f t="shared" ca="1" si="22"/>
        <v>1000.99879799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23"/>
        <v>1</v>
      </c>
      <c r="F20" s="13">
        <f ca="1">(TRUNC(PRODUCT($E$12:$E19),16))</f>
        <v>1.0006229016078201</v>
      </c>
      <c r="G20" s="13">
        <f t="shared" si="24"/>
        <v>1</v>
      </c>
      <c r="H20" s="13">
        <f t="shared" ca="1" si="25"/>
        <v>1.0006229</v>
      </c>
      <c r="I20" s="12">
        <f t="shared" si="26"/>
        <v>1.5900000000000001E-2</v>
      </c>
      <c r="J20" s="30">
        <f t="shared" si="11"/>
        <v>44309</v>
      </c>
      <c r="K20" s="2">
        <f t="shared" si="12"/>
        <v>5</v>
      </c>
      <c r="L20" s="15">
        <f t="shared" si="13"/>
        <v>6</v>
      </c>
      <c r="M20" s="11">
        <f t="shared" si="2"/>
        <v>1.0003756640000001</v>
      </c>
      <c r="N20" s="11">
        <f t="shared" ca="1" si="3"/>
        <v>1.0009987979999999</v>
      </c>
      <c r="O20" s="15">
        <f t="shared" si="36"/>
        <v>0</v>
      </c>
      <c r="P20" s="13">
        <f t="shared" ca="1" si="4"/>
        <v>0.99879799000000002</v>
      </c>
      <c r="Q20" s="19">
        <f t="shared" si="5"/>
        <v>0</v>
      </c>
      <c r="R20" s="13">
        <f t="shared" si="15"/>
        <v>0</v>
      </c>
      <c r="S20" s="4" t="str">
        <f t="shared" si="27"/>
        <v>J=</v>
      </c>
      <c r="T20" s="30">
        <f t="shared" si="28"/>
        <v>44911</v>
      </c>
      <c r="U20" s="4"/>
      <c r="V20" s="80"/>
      <c r="W20" s="64"/>
      <c r="X20" s="66"/>
      <c r="Y20" s="74"/>
      <c r="Z20" s="83"/>
      <c r="AA20" s="83"/>
      <c r="AB20" s="81"/>
      <c r="AC20" s="83"/>
      <c r="AD20" s="80"/>
      <c r="AE20" s="82"/>
      <c r="AF20" s="64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6">
        <f t="shared" si="8"/>
        <v>44318</v>
      </c>
      <c r="B21" s="14">
        <f t="shared" ca="1" si="22"/>
        <v>1000.99879799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23"/>
        <v>1</v>
      </c>
      <c r="F21" s="13">
        <f ca="1">(TRUNC(PRODUCT($E$12:$E20),16))</f>
        <v>1.0006229016078201</v>
      </c>
      <c r="G21" s="13">
        <f t="shared" si="24"/>
        <v>1</v>
      </c>
      <c r="H21" s="13">
        <f t="shared" ca="1" si="25"/>
        <v>1.0006229</v>
      </c>
      <c r="I21" s="12">
        <f t="shared" si="26"/>
        <v>1.5900000000000001E-2</v>
      </c>
      <c r="J21" s="30">
        <f t="shared" si="11"/>
        <v>44309</v>
      </c>
      <c r="K21" s="2">
        <f t="shared" si="12"/>
        <v>5</v>
      </c>
      <c r="L21" s="15">
        <f t="shared" si="13"/>
        <v>6</v>
      </c>
      <c r="M21" s="11">
        <f t="shared" si="2"/>
        <v>1.0003756640000001</v>
      </c>
      <c r="N21" s="11">
        <f t="shared" ca="1" si="3"/>
        <v>1.0009987979999999</v>
      </c>
      <c r="O21" s="15">
        <f t="shared" si="36"/>
        <v>0</v>
      </c>
      <c r="P21" s="13">
        <f t="shared" ca="1" si="4"/>
        <v>0.99879799000000002</v>
      </c>
      <c r="Q21" s="19">
        <f t="shared" si="5"/>
        <v>0</v>
      </c>
      <c r="R21" s="13">
        <f t="shared" si="15"/>
        <v>0</v>
      </c>
      <c r="S21" s="4" t="str">
        <f t="shared" si="27"/>
        <v>J=</v>
      </c>
      <c r="T21" s="30">
        <f t="shared" si="28"/>
        <v>44911</v>
      </c>
      <c r="U21" s="4"/>
      <c r="V21" s="80"/>
      <c r="W21" s="64"/>
      <c r="X21" s="66"/>
      <c r="Y21" s="74"/>
      <c r="Z21" s="83"/>
      <c r="AA21" s="83"/>
      <c r="AB21" s="81"/>
      <c r="AC21" s="83"/>
      <c r="AD21" s="80"/>
      <c r="AE21" s="82"/>
      <c r="AF21" s="64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6">
        <f t="shared" si="8"/>
        <v>44319</v>
      </c>
      <c r="B22" s="14">
        <f t="shared" ca="1" si="22"/>
        <v>1000.99879799</v>
      </c>
      <c r="C22" s="6">
        <f t="shared" si="9"/>
        <v>1000</v>
      </c>
      <c r="D22" s="12">
        <f ca="1">IF(A22&lt;$B$1,VLOOKUP(A22,[1]DI!$A$4:$B$15000,2,FALSE),0)</f>
        <v>2.6499999999999999E-2</v>
      </c>
      <c r="E22" s="13">
        <f t="shared" ca="1" si="23"/>
        <v>1.00010379</v>
      </c>
      <c r="F22" s="13">
        <f ca="1">(TRUNC(PRODUCT($E$12:$E21),16))</f>
        <v>1.0006229016078201</v>
      </c>
      <c r="G22" s="13">
        <f t="shared" si="24"/>
        <v>1</v>
      </c>
      <c r="H22" s="13">
        <f t="shared" ca="1" si="25"/>
        <v>1.0006229</v>
      </c>
      <c r="I22" s="12">
        <f t="shared" si="26"/>
        <v>1.5900000000000001E-2</v>
      </c>
      <c r="J22" s="30">
        <f t="shared" si="11"/>
        <v>44309</v>
      </c>
      <c r="K22" s="2">
        <f t="shared" si="12"/>
        <v>6</v>
      </c>
      <c r="L22" s="15">
        <f t="shared" si="13"/>
        <v>6</v>
      </c>
      <c r="M22" s="11">
        <f t="shared" si="2"/>
        <v>1.0003756640000001</v>
      </c>
      <c r="N22" s="11">
        <f t="shared" ca="1" si="3"/>
        <v>1.0009987979999999</v>
      </c>
      <c r="O22" s="15">
        <f t="shared" si="36"/>
        <v>0</v>
      </c>
      <c r="P22" s="13">
        <f t="shared" ca="1" si="4"/>
        <v>0.99879799000000002</v>
      </c>
      <c r="Q22" s="19">
        <f t="shared" si="5"/>
        <v>0</v>
      </c>
      <c r="R22" s="13">
        <f t="shared" si="15"/>
        <v>0</v>
      </c>
      <c r="S22" s="4" t="str">
        <f t="shared" si="27"/>
        <v>J=</v>
      </c>
      <c r="T22" s="30">
        <f t="shared" si="28"/>
        <v>44911</v>
      </c>
      <c r="U22" s="4"/>
      <c r="V22" s="80"/>
      <c r="W22" s="64"/>
      <c r="X22" s="66"/>
      <c r="Y22" s="74"/>
      <c r="Z22" s="83"/>
      <c r="AA22" s="83"/>
      <c r="AB22" s="81"/>
      <c r="AC22" s="83"/>
      <c r="AD22" s="80"/>
      <c r="AE22" s="82"/>
      <c r="AF22" s="64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6">
        <f t="shared" si="8"/>
        <v>44320</v>
      </c>
      <c r="B23" s="14">
        <f t="shared" ca="1" si="22"/>
        <v>1001.1653669999999</v>
      </c>
      <c r="C23" s="6">
        <f t="shared" si="9"/>
        <v>1000</v>
      </c>
      <c r="D23" s="12">
        <f ca="1">IF(A23&lt;$B$1,VLOOKUP(A23,[1]DI!$A$4:$B$15000,2,FALSE),0)</f>
        <v>2.6499999999999999E-2</v>
      </c>
      <c r="E23" s="13">
        <f t="shared" ca="1" si="23"/>
        <v>1.00010379</v>
      </c>
      <c r="F23" s="13">
        <f ca="1">(TRUNC(PRODUCT($E$12:$E22),16))</f>
        <v>1.00072675625878</v>
      </c>
      <c r="G23" s="13">
        <f t="shared" si="24"/>
        <v>1</v>
      </c>
      <c r="H23" s="13">
        <f t="shared" ca="1" si="25"/>
        <v>1.00072676</v>
      </c>
      <c r="I23" s="12">
        <f t="shared" si="26"/>
        <v>1.5900000000000001E-2</v>
      </c>
      <c r="J23" s="30">
        <f t="shared" si="11"/>
        <v>44309</v>
      </c>
      <c r="K23" s="2">
        <f t="shared" si="12"/>
        <v>7</v>
      </c>
      <c r="L23" s="15">
        <f t="shared" si="13"/>
        <v>7</v>
      </c>
      <c r="M23" s="11">
        <f t="shared" si="2"/>
        <v>1.000438288</v>
      </c>
      <c r="N23" s="11">
        <f t="shared" ca="1" si="3"/>
        <v>1.001165367</v>
      </c>
      <c r="O23" s="15">
        <f t="shared" si="36"/>
        <v>0</v>
      </c>
      <c r="P23" s="13">
        <f t="shared" ca="1" si="4"/>
        <v>1.165367</v>
      </c>
      <c r="Q23" s="19">
        <f t="shared" si="5"/>
        <v>0</v>
      </c>
      <c r="R23" s="13">
        <f t="shared" si="15"/>
        <v>0</v>
      </c>
      <c r="S23" s="4" t="str">
        <f t="shared" si="27"/>
        <v>J=</v>
      </c>
      <c r="T23" s="30">
        <f t="shared" si="28"/>
        <v>44911</v>
      </c>
      <c r="U23" s="4"/>
      <c r="V23" s="80"/>
      <c r="W23" s="64"/>
      <c r="X23" s="66"/>
      <c r="Y23" s="74"/>
      <c r="Z23" s="83"/>
      <c r="AA23" s="83"/>
      <c r="AB23" s="81"/>
      <c r="AC23" s="83"/>
      <c r="AD23" s="80"/>
      <c r="AE23" s="82"/>
      <c r="AF23" s="6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6">
        <f t="shared" si="8"/>
        <v>44321</v>
      </c>
      <c r="B24" s="14">
        <f t="shared" ca="1" si="22"/>
        <v>1001.33195199</v>
      </c>
      <c r="C24" s="6">
        <f t="shared" si="9"/>
        <v>1000</v>
      </c>
      <c r="D24" s="12">
        <f ca="1">IF(A24&lt;$B$1,VLOOKUP(A24,[1]DI!$A$4:$B$15000,2,FALSE),0)</f>
        <v>2.6499999999999999E-2</v>
      </c>
      <c r="E24" s="13">
        <f t="shared" ca="1" si="23"/>
        <v>1.00010379</v>
      </c>
      <c r="F24" s="13">
        <f ca="1">(TRUNC(PRODUCT($E$12:$E23),16))</f>
        <v>1.0008306216888101</v>
      </c>
      <c r="G24" s="13">
        <f t="shared" si="24"/>
        <v>1</v>
      </c>
      <c r="H24" s="13">
        <f t="shared" ca="1" si="25"/>
        <v>1.0008306199999999</v>
      </c>
      <c r="I24" s="12">
        <f t="shared" si="26"/>
        <v>1.5900000000000001E-2</v>
      </c>
      <c r="J24" s="30">
        <f t="shared" si="11"/>
        <v>44309</v>
      </c>
      <c r="K24" s="2">
        <f t="shared" si="12"/>
        <v>8</v>
      </c>
      <c r="L24" s="15">
        <f t="shared" si="13"/>
        <v>8</v>
      </c>
      <c r="M24" s="11">
        <f t="shared" si="2"/>
        <v>1.000500916</v>
      </c>
      <c r="N24" s="11">
        <f t="shared" ca="1" si="3"/>
        <v>1.0013319519999999</v>
      </c>
      <c r="O24" s="15">
        <f t="shared" si="36"/>
        <v>0</v>
      </c>
      <c r="P24" s="13">
        <f t="shared" ca="1" si="4"/>
        <v>1.3319519900000001</v>
      </c>
      <c r="Q24" s="19">
        <f t="shared" si="5"/>
        <v>0</v>
      </c>
      <c r="R24" s="13">
        <f t="shared" si="15"/>
        <v>0</v>
      </c>
      <c r="S24" s="4" t="str">
        <f t="shared" si="27"/>
        <v>J=</v>
      </c>
      <c r="T24" s="30">
        <f t="shared" si="28"/>
        <v>44911</v>
      </c>
      <c r="U24" s="4"/>
      <c r="V24" s="80"/>
      <c r="W24" s="64"/>
      <c r="X24" s="66"/>
      <c r="Y24" s="74"/>
      <c r="Z24" s="83"/>
      <c r="AA24" s="83"/>
      <c r="AB24" s="81"/>
      <c r="AC24" s="83"/>
      <c r="AD24" s="80"/>
      <c r="AE24" s="82"/>
      <c r="AF24" s="6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6">
        <f t="shared" si="8"/>
        <v>44322</v>
      </c>
      <c r="B25" s="14">
        <f t="shared" ca="1" si="22"/>
        <v>1001.4985759899999</v>
      </c>
      <c r="C25" s="6">
        <f t="shared" si="9"/>
        <v>1000</v>
      </c>
      <c r="D25" s="12">
        <f ca="1">IF(A25&lt;$B$1,VLOOKUP(A25,[1]DI!$A$4:$B$15000,2,FALSE),0)</f>
        <v>3.4000000000000002E-2</v>
      </c>
      <c r="E25" s="13">
        <f t="shared" ca="1" si="23"/>
        <v>1.00013269</v>
      </c>
      <c r="F25" s="13">
        <f ca="1">(TRUNC(PRODUCT($E$12:$E24),16))</f>
        <v>1.00093449789904</v>
      </c>
      <c r="G25" s="13">
        <f t="shared" si="24"/>
        <v>1</v>
      </c>
      <c r="H25" s="13">
        <f t="shared" ca="1" si="25"/>
        <v>1.0009345000000001</v>
      </c>
      <c r="I25" s="12">
        <f t="shared" si="26"/>
        <v>1.5900000000000001E-2</v>
      </c>
      <c r="J25" s="30">
        <f t="shared" si="11"/>
        <v>44309</v>
      </c>
      <c r="K25" s="2">
        <f t="shared" si="12"/>
        <v>9</v>
      </c>
      <c r="L25" s="15">
        <f t="shared" si="13"/>
        <v>9</v>
      </c>
      <c r="M25" s="11">
        <f t="shared" si="2"/>
        <v>1.000563549</v>
      </c>
      <c r="N25" s="11">
        <f t="shared" ca="1" si="3"/>
        <v>1.0014985759999999</v>
      </c>
      <c r="O25" s="15">
        <f t="shared" si="36"/>
        <v>0</v>
      </c>
      <c r="P25" s="13">
        <f t="shared" ca="1" si="4"/>
        <v>1.49857599</v>
      </c>
      <c r="Q25" s="19">
        <f t="shared" si="5"/>
        <v>0</v>
      </c>
      <c r="R25" s="13">
        <f t="shared" si="15"/>
        <v>0</v>
      </c>
      <c r="S25" s="4" t="str">
        <f t="shared" si="27"/>
        <v>J=</v>
      </c>
      <c r="T25" s="30">
        <f t="shared" si="28"/>
        <v>44911</v>
      </c>
      <c r="U25" s="4"/>
      <c r="V25" s="80"/>
      <c r="W25" s="64"/>
      <c r="X25" s="66"/>
      <c r="Y25" s="74"/>
      <c r="Z25" s="83"/>
      <c r="AA25" s="83"/>
      <c r="AB25" s="81"/>
      <c r="AC25" s="83"/>
      <c r="AD25" s="80"/>
      <c r="AE25" s="82"/>
      <c r="AF25" s="64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6">
        <f t="shared" si="8"/>
        <v>44323</v>
      </c>
      <c r="B26" s="14">
        <f t="shared" ca="1" si="22"/>
        <v>1001.694163</v>
      </c>
      <c r="C26" s="6">
        <f t="shared" si="9"/>
        <v>1000</v>
      </c>
      <c r="D26" s="12">
        <f ca="1">IF(A26&lt;$B$1,VLOOKUP(A26,[1]DI!$A$4:$B$15000,2,FALSE),0)</f>
        <v>3.4000000000000002E-2</v>
      </c>
      <c r="E26" s="13">
        <f t="shared" ca="1" si="23"/>
        <v>1.00013269</v>
      </c>
      <c r="F26" s="13">
        <f ca="1">(TRUNC(PRODUCT($E$12:$E25),16))</f>
        <v>1.0010673118975699</v>
      </c>
      <c r="G26" s="13">
        <f t="shared" si="24"/>
        <v>1</v>
      </c>
      <c r="H26" s="13">
        <f t="shared" ca="1" si="25"/>
        <v>1.00106731</v>
      </c>
      <c r="I26" s="12">
        <f t="shared" si="26"/>
        <v>1.5900000000000001E-2</v>
      </c>
      <c r="J26" s="30">
        <f t="shared" si="11"/>
        <v>44309</v>
      </c>
      <c r="K26" s="2">
        <f t="shared" si="12"/>
        <v>10</v>
      </c>
      <c r="L26" s="15">
        <f t="shared" si="13"/>
        <v>10</v>
      </c>
      <c r="M26" s="11">
        <f t="shared" si="2"/>
        <v>1.000626185</v>
      </c>
      <c r="N26" s="11">
        <f t="shared" ca="1" si="3"/>
        <v>1.001694163</v>
      </c>
      <c r="O26" s="15">
        <f t="shared" si="36"/>
        <v>0</v>
      </c>
      <c r="P26" s="13">
        <f t="shared" ca="1" si="4"/>
        <v>1.6941630000000001</v>
      </c>
      <c r="Q26" s="19">
        <f t="shared" si="5"/>
        <v>0</v>
      </c>
      <c r="R26" s="13">
        <f t="shared" si="15"/>
        <v>0</v>
      </c>
      <c r="S26" s="4" t="str">
        <f t="shared" si="27"/>
        <v>J=</v>
      </c>
      <c r="T26" s="30">
        <f t="shared" si="28"/>
        <v>44911</v>
      </c>
      <c r="U26" s="4"/>
      <c r="V26" s="80"/>
      <c r="W26" s="64"/>
      <c r="X26" s="66"/>
      <c r="Y26" s="74"/>
      <c r="Z26" s="83"/>
      <c r="AA26" s="83"/>
      <c r="AB26" s="81"/>
      <c r="AC26" s="83"/>
      <c r="AD26" s="80"/>
      <c r="AE26" s="82"/>
      <c r="AF26" s="64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6">
        <f t="shared" si="8"/>
        <v>44324</v>
      </c>
      <c r="B27" s="14">
        <f t="shared" ca="1" si="22"/>
        <v>1001.8897919999999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23"/>
        <v>1</v>
      </c>
      <c r="F27" s="13">
        <f ca="1">(TRUNC(PRODUCT($E$12:$E26),16))</f>
        <v>1.00120014351918</v>
      </c>
      <c r="G27" s="13">
        <f t="shared" si="24"/>
        <v>1</v>
      </c>
      <c r="H27" s="13">
        <f t="shared" ca="1" si="25"/>
        <v>1.0012001399999999</v>
      </c>
      <c r="I27" s="12">
        <f t="shared" si="26"/>
        <v>1.5900000000000001E-2</v>
      </c>
      <c r="J27" s="30">
        <f t="shared" si="11"/>
        <v>44309</v>
      </c>
      <c r="K27" s="2">
        <f t="shared" si="12"/>
        <v>10</v>
      </c>
      <c r="L27" s="15">
        <f t="shared" si="13"/>
        <v>11</v>
      </c>
      <c r="M27" s="11">
        <f t="shared" si="2"/>
        <v>1.0006888249999999</v>
      </c>
      <c r="N27" s="11">
        <f t="shared" ca="1" si="3"/>
        <v>1.0018897920000001</v>
      </c>
      <c r="O27" s="15">
        <f t="shared" si="36"/>
        <v>0</v>
      </c>
      <c r="P27" s="13">
        <f t="shared" ca="1" si="4"/>
        <v>1.8897919999999999</v>
      </c>
      <c r="Q27" s="19">
        <f t="shared" si="5"/>
        <v>0</v>
      </c>
      <c r="R27" s="13">
        <f t="shared" si="15"/>
        <v>0</v>
      </c>
      <c r="S27" s="4" t="str">
        <f t="shared" si="27"/>
        <v>J=</v>
      </c>
      <c r="T27" s="30">
        <f t="shared" si="28"/>
        <v>44911</v>
      </c>
      <c r="U27" s="4"/>
      <c r="V27" s="80"/>
      <c r="W27" s="64"/>
      <c r="X27" s="66"/>
      <c r="Y27" s="74"/>
      <c r="Z27" s="83"/>
      <c r="AA27" s="83"/>
      <c r="AB27" s="81"/>
      <c r="AC27" s="83"/>
      <c r="AD27" s="80"/>
      <c r="AE27" s="82"/>
      <c r="AF27" s="64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6">
        <f t="shared" si="8"/>
        <v>44325</v>
      </c>
      <c r="B28" s="14">
        <f t="shared" ca="1" si="22"/>
        <v>1001.8897919999999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23"/>
        <v>1</v>
      </c>
      <c r="F28" s="13">
        <f ca="1">(TRUNC(PRODUCT($E$12:$E27),16))</f>
        <v>1.00120014351918</v>
      </c>
      <c r="G28" s="13">
        <f t="shared" si="24"/>
        <v>1</v>
      </c>
      <c r="H28" s="13">
        <f t="shared" ca="1" si="25"/>
        <v>1.0012001399999999</v>
      </c>
      <c r="I28" s="12">
        <f t="shared" si="26"/>
        <v>1.5900000000000001E-2</v>
      </c>
      <c r="J28" s="30">
        <f t="shared" si="11"/>
        <v>44309</v>
      </c>
      <c r="K28" s="2">
        <f t="shared" si="12"/>
        <v>10</v>
      </c>
      <c r="L28" s="15">
        <f t="shared" si="13"/>
        <v>11</v>
      </c>
      <c r="M28" s="11">
        <f t="shared" si="2"/>
        <v>1.0006888249999999</v>
      </c>
      <c r="N28" s="11">
        <f t="shared" ca="1" si="3"/>
        <v>1.0018897920000001</v>
      </c>
      <c r="O28" s="15">
        <f t="shared" si="36"/>
        <v>0</v>
      </c>
      <c r="P28" s="13">
        <f t="shared" ca="1" si="4"/>
        <v>1.8897919999999999</v>
      </c>
      <c r="Q28" s="19">
        <f t="shared" si="5"/>
        <v>0</v>
      </c>
      <c r="R28" s="13">
        <f t="shared" si="15"/>
        <v>0</v>
      </c>
      <c r="S28" s="4" t="str">
        <f t="shared" si="27"/>
        <v>J=</v>
      </c>
      <c r="T28" s="30">
        <f t="shared" si="28"/>
        <v>44911</v>
      </c>
      <c r="U28" s="4"/>
      <c r="V28" s="80"/>
      <c r="W28" s="64"/>
      <c r="X28" s="66"/>
      <c r="Y28" s="74"/>
      <c r="Z28" s="83"/>
      <c r="AA28" s="83"/>
      <c r="AB28" s="81"/>
      <c r="AC28" s="83"/>
      <c r="AD28" s="80"/>
      <c r="AE28" s="82"/>
      <c r="AF28" s="64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6">
        <f t="shared" si="8"/>
        <v>44326</v>
      </c>
      <c r="B29" s="14">
        <f t="shared" ca="1" si="22"/>
        <v>1001.8897919999999</v>
      </c>
      <c r="C29" s="6">
        <f t="shared" si="9"/>
        <v>1000</v>
      </c>
      <c r="D29" s="12">
        <f ca="1">IF(A29&lt;$B$1,VLOOKUP(A29,[1]DI!$A$4:$B$15000,2,FALSE),0)</f>
        <v>3.4000000000000002E-2</v>
      </c>
      <c r="E29" s="13">
        <f t="shared" ca="1" si="23"/>
        <v>1.00013269</v>
      </c>
      <c r="F29" s="13">
        <f ca="1">(TRUNC(PRODUCT($E$12:$E28),16))</f>
        <v>1.00120014351918</v>
      </c>
      <c r="G29" s="13">
        <f t="shared" si="24"/>
        <v>1</v>
      </c>
      <c r="H29" s="13">
        <f t="shared" ca="1" si="25"/>
        <v>1.0012001399999999</v>
      </c>
      <c r="I29" s="12">
        <f t="shared" si="26"/>
        <v>1.5900000000000001E-2</v>
      </c>
      <c r="J29" s="30">
        <f t="shared" si="11"/>
        <v>44309</v>
      </c>
      <c r="K29" s="2">
        <f t="shared" si="12"/>
        <v>11</v>
      </c>
      <c r="L29" s="15">
        <f t="shared" si="13"/>
        <v>11</v>
      </c>
      <c r="M29" s="11">
        <f t="shared" si="2"/>
        <v>1.0006888249999999</v>
      </c>
      <c r="N29" s="11">
        <f t="shared" ca="1" si="3"/>
        <v>1.0018897920000001</v>
      </c>
      <c r="O29" s="15">
        <f t="shared" si="36"/>
        <v>0</v>
      </c>
      <c r="P29" s="13">
        <f t="shared" ca="1" si="4"/>
        <v>1.8897919999999999</v>
      </c>
      <c r="Q29" s="19">
        <f t="shared" si="5"/>
        <v>0</v>
      </c>
      <c r="R29" s="13">
        <f t="shared" si="15"/>
        <v>0</v>
      </c>
      <c r="S29" s="4" t="str">
        <f t="shared" si="27"/>
        <v>J=</v>
      </c>
      <c r="T29" s="30">
        <f t="shared" si="28"/>
        <v>44911</v>
      </c>
      <c r="U29" s="4"/>
      <c r="V29" s="80"/>
      <c r="W29" s="64"/>
      <c r="X29" s="66"/>
      <c r="Y29" s="74"/>
      <c r="Z29" s="83"/>
      <c r="AA29" s="83"/>
      <c r="AB29" s="81"/>
      <c r="AC29" s="83"/>
      <c r="AD29" s="80"/>
      <c r="AE29" s="82"/>
      <c r="AF29" s="64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6">
        <f t="shared" si="8"/>
        <v>44327</v>
      </c>
      <c r="B30" s="14">
        <f t="shared" ca="1" si="22"/>
        <v>1002.085461</v>
      </c>
      <c r="C30" s="6">
        <f t="shared" si="9"/>
        <v>1000</v>
      </c>
      <c r="D30" s="12">
        <f ca="1">IF(A30&lt;$B$1,VLOOKUP(A30,[1]DI!$A$4:$B$15000,2,FALSE),0)</f>
        <v>3.4000000000000002E-2</v>
      </c>
      <c r="E30" s="13">
        <f t="shared" ca="1" si="23"/>
        <v>1.00013269</v>
      </c>
      <c r="F30" s="13">
        <f ca="1">(TRUNC(PRODUCT($E$12:$E29),16))</f>
        <v>1.00133299276623</v>
      </c>
      <c r="G30" s="13">
        <f t="shared" si="24"/>
        <v>1</v>
      </c>
      <c r="H30" s="13">
        <f t="shared" ca="1" si="25"/>
        <v>1.0013329900000001</v>
      </c>
      <c r="I30" s="12">
        <f t="shared" si="26"/>
        <v>1.5900000000000001E-2</v>
      </c>
      <c r="J30" s="30">
        <f t="shared" si="11"/>
        <v>44309</v>
      </c>
      <c r="K30" s="2">
        <f t="shared" si="12"/>
        <v>12</v>
      </c>
      <c r="L30" s="15">
        <f t="shared" si="13"/>
        <v>12</v>
      </c>
      <c r="M30" s="11">
        <f t="shared" si="2"/>
        <v>1.0007514689999999</v>
      </c>
      <c r="N30" s="11">
        <f t="shared" ca="1" si="3"/>
        <v>1.0020854610000001</v>
      </c>
      <c r="O30" s="15">
        <f t="shared" si="36"/>
        <v>0</v>
      </c>
      <c r="P30" s="13">
        <f t="shared" ca="1" si="4"/>
        <v>2.085461</v>
      </c>
      <c r="Q30" s="19">
        <f t="shared" si="5"/>
        <v>0</v>
      </c>
      <c r="R30" s="13">
        <f t="shared" si="15"/>
        <v>0</v>
      </c>
      <c r="S30" s="4" t="str">
        <f t="shared" si="27"/>
        <v>J=</v>
      </c>
      <c r="T30" s="30">
        <f t="shared" si="28"/>
        <v>44911</v>
      </c>
      <c r="U30" s="4"/>
      <c r="V30" s="80"/>
      <c r="W30" s="64"/>
      <c r="X30" s="66"/>
      <c r="Y30" s="74"/>
      <c r="Z30" s="83"/>
      <c r="AA30" s="83"/>
      <c r="AB30" s="81"/>
      <c r="AC30" s="83"/>
      <c r="AD30" s="80"/>
      <c r="AE30" s="82"/>
      <c r="AF30" s="64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6">
        <f t="shared" si="8"/>
        <v>44328</v>
      </c>
      <c r="B31" s="14">
        <f t="shared" ca="1" si="22"/>
        <v>1002.28117</v>
      </c>
      <c r="C31" s="6">
        <f t="shared" si="9"/>
        <v>1000</v>
      </c>
      <c r="D31" s="12">
        <f ca="1">IF(A31&lt;$B$1,VLOOKUP(A31,[1]DI!$A$4:$B$15000,2,FALSE),0)</f>
        <v>3.4000000000000002E-2</v>
      </c>
      <c r="E31" s="13">
        <f t="shared" ca="1" si="23"/>
        <v>1.00013269</v>
      </c>
      <c r="F31" s="13">
        <f ca="1">(TRUNC(PRODUCT($E$12:$E30),16))</f>
        <v>1.00146585964104</v>
      </c>
      <c r="G31" s="13">
        <f t="shared" si="24"/>
        <v>1</v>
      </c>
      <c r="H31" s="13">
        <f t="shared" ca="1" si="25"/>
        <v>1.0014658599999999</v>
      </c>
      <c r="I31" s="12">
        <f t="shared" si="26"/>
        <v>1.5900000000000001E-2</v>
      </c>
      <c r="J31" s="30">
        <f t="shared" si="11"/>
        <v>44309</v>
      </c>
      <c r="K31" s="2">
        <f t="shared" si="12"/>
        <v>13</v>
      </c>
      <c r="L31" s="15">
        <f t="shared" si="13"/>
        <v>13</v>
      </c>
      <c r="M31" s="11">
        <f t="shared" si="2"/>
        <v>1.000814117</v>
      </c>
      <c r="N31" s="11">
        <f t="shared" ca="1" si="3"/>
        <v>1.0022811700000001</v>
      </c>
      <c r="O31" s="15">
        <f t="shared" si="36"/>
        <v>0</v>
      </c>
      <c r="P31" s="13">
        <f t="shared" ca="1" si="4"/>
        <v>2.2811699999999999</v>
      </c>
      <c r="Q31" s="19">
        <f t="shared" si="5"/>
        <v>0</v>
      </c>
      <c r="R31" s="13">
        <f t="shared" si="15"/>
        <v>0</v>
      </c>
      <c r="S31" s="4" t="str">
        <f t="shared" si="27"/>
        <v>J=</v>
      </c>
      <c r="T31" s="30">
        <f t="shared" si="28"/>
        <v>44911</v>
      </c>
      <c r="U31" s="4"/>
      <c r="V31" s="80"/>
      <c r="W31" s="64"/>
      <c r="X31" s="66"/>
      <c r="Y31" s="74"/>
      <c r="Z31" s="83"/>
      <c r="AA31" s="83"/>
      <c r="AB31" s="81"/>
      <c r="AC31" s="83"/>
      <c r="AD31" s="80"/>
      <c r="AE31" s="82"/>
      <c r="AF31" s="64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6">
        <f t="shared" si="8"/>
        <v>44329</v>
      </c>
      <c r="B32" s="14">
        <f t="shared" ca="1" si="22"/>
        <v>1002.476911</v>
      </c>
      <c r="C32" s="6">
        <f t="shared" si="9"/>
        <v>1000</v>
      </c>
      <c r="D32" s="12">
        <f ca="1">IF(A32&lt;$B$1,VLOOKUP(A32,[1]DI!$A$4:$B$15000,2,FALSE),0)</f>
        <v>3.4000000000000002E-2</v>
      </c>
      <c r="E32" s="13">
        <f t="shared" ca="1" si="23"/>
        <v>1.00013269</v>
      </c>
      <c r="F32" s="13">
        <f ca="1">(TRUNC(PRODUCT($E$12:$E31),16))</f>
        <v>1.00159874414595</v>
      </c>
      <c r="G32" s="13">
        <f t="shared" si="24"/>
        <v>1</v>
      </c>
      <c r="H32" s="13">
        <f t="shared" ca="1" si="25"/>
        <v>1.0015987399999999</v>
      </c>
      <c r="I32" s="12">
        <f t="shared" si="26"/>
        <v>1.5900000000000001E-2</v>
      </c>
      <c r="J32" s="30">
        <f t="shared" si="11"/>
        <v>44309</v>
      </c>
      <c r="K32" s="2">
        <f t="shared" si="12"/>
        <v>14</v>
      </c>
      <c r="L32" s="15">
        <f t="shared" si="13"/>
        <v>14</v>
      </c>
      <c r="M32" s="11">
        <f t="shared" si="2"/>
        <v>1.000876769</v>
      </c>
      <c r="N32" s="11">
        <f t="shared" ca="1" si="3"/>
        <v>1.002476911</v>
      </c>
      <c r="O32" s="15">
        <f t="shared" si="36"/>
        <v>0</v>
      </c>
      <c r="P32" s="13">
        <f t="shared" ca="1" si="4"/>
        <v>2.4769109999999999</v>
      </c>
      <c r="Q32" s="19">
        <f t="shared" si="5"/>
        <v>0</v>
      </c>
      <c r="R32" s="13">
        <f t="shared" si="15"/>
        <v>0</v>
      </c>
      <c r="S32" s="4" t="str">
        <f t="shared" si="27"/>
        <v>J=</v>
      </c>
      <c r="T32" s="30">
        <f t="shared" si="28"/>
        <v>44911</v>
      </c>
      <c r="U32" s="4"/>
      <c r="V32" s="80"/>
      <c r="W32" s="64"/>
      <c r="X32" s="66"/>
      <c r="Y32" s="74"/>
      <c r="Z32" s="83"/>
      <c r="AA32" s="83"/>
      <c r="AB32" s="81"/>
      <c r="AC32" s="83"/>
      <c r="AD32" s="80"/>
      <c r="AE32" s="82"/>
      <c r="AF32" s="64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6">
        <f t="shared" si="8"/>
        <v>44330</v>
      </c>
      <c r="B33" s="14">
        <f t="shared" ca="1" si="22"/>
        <v>1002.672701</v>
      </c>
      <c r="C33" s="6">
        <f t="shared" si="9"/>
        <v>1000</v>
      </c>
      <c r="D33" s="12">
        <f ca="1">IF(A33&lt;$B$1,VLOOKUP(A33,[1]DI!$A$4:$B$15000,2,FALSE),0)</f>
        <v>3.4000000000000002E-2</v>
      </c>
      <c r="E33" s="13">
        <f t="shared" ca="1" si="23"/>
        <v>1.00013269</v>
      </c>
      <c r="F33" s="13">
        <f ca="1">(TRUNC(PRODUCT($E$12:$E32),16))</f>
        <v>1.0017316462833099</v>
      </c>
      <c r="G33" s="13">
        <f t="shared" si="24"/>
        <v>1</v>
      </c>
      <c r="H33" s="13">
        <f t="shared" ca="1" si="25"/>
        <v>1.00173165</v>
      </c>
      <c r="I33" s="12">
        <f t="shared" si="26"/>
        <v>1.5900000000000001E-2</v>
      </c>
      <c r="J33" s="30">
        <f t="shared" si="11"/>
        <v>44309</v>
      </c>
      <c r="K33" s="2">
        <f t="shared" si="12"/>
        <v>15</v>
      </c>
      <c r="L33" s="15">
        <f t="shared" si="13"/>
        <v>15</v>
      </c>
      <c r="M33" s="11">
        <f t="shared" si="2"/>
        <v>1.000939424</v>
      </c>
      <c r="N33" s="11">
        <f t="shared" ca="1" si="3"/>
        <v>1.0026727010000001</v>
      </c>
      <c r="O33" s="15">
        <f t="shared" si="36"/>
        <v>0</v>
      </c>
      <c r="P33" s="13">
        <f t="shared" ca="1" si="4"/>
        <v>2.672701</v>
      </c>
      <c r="Q33" s="19">
        <f t="shared" si="5"/>
        <v>0</v>
      </c>
      <c r="R33" s="13">
        <f t="shared" si="15"/>
        <v>0</v>
      </c>
      <c r="S33" s="4" t="str">
        <f t="shared" si="27"/>
        <v>J=</v>
      </c>
      <c r="T33" s="30">
        <f t="shared" si="28"/>
        <v>44911</v>
      </c>
      <c r="U33" s="4"/>
      <c r="V33" s="80"/>
      <c r="W33" s="64"/>
      <c r="X33" s="66"/>
      <c r="Y33" s="74"/>
      <c r="Z33" s="83"/>
      <c r="AA33" s="83"/>
      <c r="AB33" s="81"/>
      <c r="AC33" s="83"/>
      <c r="AD33" s="80"/>
      <c r="AE33" s="82"/>
      <c r="AF33" s="64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6">
        <f t="shared" si="8"/>
        <v>44331</v>
      </c>
      <c r="B34" s="14">
        <f ca="1">IF(A34&lt;=TODAY(),C34+P34,IF(AND(A34&gt;TODAY(),A34&lt;=$B$1),IF(VLOOKUP(TODAY(),$A$10:$D$5000,4,FALSE)=0,"n.d",C34+P34),"n.d"))</f>
        <v>1002.86852199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23"/>
        <v>1</v>
      </c>
      <c r="F34" s="13">
        <f ca="1">(TRUNC(PRODUCT($E$12:$E33),16))</f>
        <v>1.0018645660554599</v>
      </c>
      <c r="G34" s="13">
        <f t="shared" si="24"/>
        <v>1</v>
      </c>
      <c r="H34" s="13">
        <f t="shared" ca="1" si="25"/>
        <v>1.00186457</v>
      </c>
      <c r="I34" s="12">
        <f t="shared" si="26"/>
        <v>1.5900000000000001E-2</v>
      </c>
      <c r="J34" s="30">
        <f t="shared" si="11"/>
        <v>44309</v>
      </c>
      <c r="K34" s="2">
        <f t="shared" si="12"/>
        <v>15</v>
      </c>
      <c r="L34" s="15">
        <f t="shared" si="13"/>
        <v>16</v>
      </c>
      <c r="M34" s="11">
        <f t="shared" si="2"/>
        <v>1.001002084</v>
      </c>
      <c r="N34" s="11">
        <f t="shared" ca="1" si="3"/>
        <v>1.002868522</v>
      </c>
      <c r="O34" s="15">
        <f t="shared" si="36"/>
        <v>0</v>
      </c>
      <c r="P34" s="13">
        <f t="shared" ca="1" si="4"/>
        <v>2.8685219900000001</v>
      </c>
      <c r="Q34" s="19">
        <f t="shared" si="5"/>
        <v>0</v>
      </c>
      <c r="R34" s="13">
        <f t="shared" si="15"/>
        <v>0</v>
      </c>
      <c r="S34" s="4" t="str">
        <f t="shared" si="27"/>
        <v>J=</v>
      </c>
      <c r="T34" s="30">
        <f t="shared" si="28"/>
        <v>44911</v>
      </c>
      <c r="U34" s="4"/>
      <c r="V34" s="80"/>
      <c r="W34" s="64"/>
      <c r="X34" s="66"/>
      <c r="Y34" s="74"/>
      <c r="Z34" s="83"/>
      <c r="AA34" s="83"/>
      <c r="AB34" s="81"/>
      <c r="AC34" s="83"/>
      <c r="AD34" s="80"/>
      <c r="AE34" s="82"/>
      <c r="AF34" s="64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6">
        <f t="shared" si="8"/>
        <v>44332</v>
      </c>
      <c r="B35" s="14">
        <f t="shared" ca="1" si="22"/>
        <v>1002.86852199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23"/>
        <v>1</v>
      </c>
      <c r="F35" s="13">
        <f ca="1">(TRUNC(PRODUCT($E$12:$E34),16))</f>
        <v>1.0018645660554599</v>
      </c>
      <c r="G35" s="13">
        <f t="shared" si="24"/>
        <v>1</v>
      </c>
      <c r="H35" s="13">
        <f t="shared" ca="1" si="25"/>
        <v>1.00186457</v>
      </c>
      <c r="I35" s="12">
        <f t="shared" si="26"/>
        <v>1.5900000000000001E-2</v>
      </c>
      <c r="J35" s="30">
        <f t="shared" si="11"/>
        <v>44309</v>
      </c>
      <c r="K35" s="2">
        <f t="shared" si="12"/>
        <v>15</v>
      </c>
      <c r="L35" s="15">
        <f t="shared" si="13"/>
        <v>16</v>
      </c>
      <c r="M35" s="11">
        <f t="shared" si="2"/>
        <v>1.001002084</v>
      </c>
      <c r="N35" s="11">
        <f t="shared" ca="1" si="3"/>
        <v>1.002868522</v>
      </c>
      <c r="O35" s="15">
        <f t="shared" si="36"/>
        <v>0</v>
      </c>
      <c r="P35" s="13">
        <f t="shared" ca="1" si="4"/>
        <v>2.8685219900000001</v>
      </c>
      <c r="Q35" s="19">
        <f t="shared" si="5"/>
        <v>0</v>
      </c>
      <c r="R35" s="13">
        <f t="shared" si="15"/>
        <v>0</v>
      </c>
      <c r="S35" s="4" t="str">
        <f t="shared" si="27"/>
        <v>J=</v>
      </c>
      <c r="T35" s="30">
        <f t="shared" si="28"/>
        <v>44911</v>
      </c>
      <c r="U35" s="4"/>
      <c r="V35" s="80"/>
      <c r="W35" s="64"/>
      <c r="X35" s="66"/>
      <c r="Y35" s="74"/>
      <c r="Z35" s="83"/>
      <c r="AA35" s="83"/>
      <c r="AB35" s="81"/>
      <c r="AC35" s="83"/>
      <c r="AD35" s="80"/>
      <c r="AE35" s="82"/>
      <c r="AF35" s="64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6">
        <f t="shared" si="8"/>
        <v>44333</v>
      </c>
      <c r="B36" s="14">
        <f t="shared" ca="1" si="22"/>
        <v>1002.86852199</v>
      </c>
      <c r="C36" s="6">
        <f t="shared" si="9"/>
        <v>1000</v>
      </c>
      <c r="D36" s="12">
        <f ca="1">IF(A36&lt;$B$1,VLOOKUP(A36,[1]DI!$A$4:$B$15000,2,FALSE),0)</f>
        <v>3.4000000000000002E-2</v>
      </c>
      <c r="E36" s="13">
        <f t="shared" ca="1" si="23"/>
        <v>1.00013269</v>
      </c>
      <c r="F36" s="13">
        <f ca="1">(TRUNC(PRODUCT($E$12:$E35),16))</f>
        <v>1.0018645660554599</v>
      </c>
      <c r="G36" s="13">
        <f t="shared" si="24"/>
        <v>1</v>
      </c>
      <c r="H36" s="13">
        <f t="shared" ca="1" si="25"/>
        <v>1.00186457</v>
      </c>
      <c r="I36" s="12">
        <f t="shared" si="26"/>
        <v>1.5900000000000001E-2</v>
      </c>
      <c r="J36" s="30">
        <f t="shared" si="11"/>
        <v>44309</v>
      </c>
      <c r="K36" s="2">
        <f t="shared" si="12"/>
        <v>16</v>
      </c>
      <c r="L36" s="15">
        <f t="shared" si="13"/>
        <v>16</v>
      </c>
      <c r="M36" s="11">
        <f t="shared" si="2"/>
        <v>1.001002084</v>
      </c>
      <c r="N36" s="11">
        <f t="shared" ca="1" si="3"/>
        <v>1.002868522</v>
      </c>
      <c r="O36" s="15">
        <f t="shared" si="36"/>
        <v>0</v>
      </c>
      <c r="P36" s="13">
        <f t="shared" ca="1" si="4"/>
        <v>2.8685219900000001</v>
      </c>
      <c r="Q36" s="19">
        <f t="shared" si="5"/>
        <v>0</v>
      </c>
      <c r="R36" s="13">
        <f t="shared" si="15"/>
        <v>0</v>
      </c>
      <c r="S36" s="4" t="str">
        <f t="shared" si="27"/>
        <v>J=</v>
      </c>
      <c r="T36" s="30">
        <f t="shared" si="28"/>
        <v>44911</v>
      </c>
      <c r="U36" s="4"/>
      <c r="V36" s="80"/>
      <c r="W36" s="64"/>
      <c r="X36" s="66"/>
      <c r="Y36" s="74"/>
      <c r="Z36" s="83"/>
      <c r="AA36" s="83"/>
      <c r="AB36" s="81"/>
      <c r="AC36" s="83"/>
      <c r="AD36" s="80"/>
      <c r="AE36" s="82"/>
      <c r="AF36" s="64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6">
        <f t="shared" si="8"/>
        <v>44334</v>
      </c>
      <c r="B37" s="14">
        <f t="shared" ca="1" si="22"/>
        <v>1003.064374</v>
      </c>
      <c r="C37" s="6">
        <f t="shared" si="9"/>
        <v>1000</v>
      </c>
      <c r="D37" s="12">
        <f ca="1">IF(A37&lt;$B$1,VLOOKUP(A37,[1]DI!$A$4:$B$15000,2,FALSE),0)</f>
        <v>3.4000000000000002E-2</v>
      </c>
      <c r="E37" s="13">
        <f t="shared" ca="1" si="23"/>
        <v>1.00013269</v>
      </c>
      <c r="F37" s="13">
        <f ca="1">(TRUNC(PRODUCT($E$12:$E36),16))</f>
        <v>1.0019975034647299</v>
      </c>
      <c r="G37" s="13">
        <f t="shared" si="24"/>
        <v>1</v>
      </c>
      <c r="H37" s="13">
        <f t="shared" ca="1" si="25"/>
        <v>1.0019975000000001</v>
      </c>
      <c r="I37" s="12">
        <f t="shared" si="26"/>
        <v>1.5900000000000001E-2</v>
      </c>
      <c r="J37" s="30">
        <f t="shared" si="11"/>
        <v>44309</v>
      </c>
      <c r="K37" s="2">
        <f t="shared" si="12"/>
        <v>17</v>
      </c>
      <c r="L37" s="15">
        <f t="shared" si="13"/>
        <v>17</v>
      </c>
      <c r="M37" s="11">
        <f t="shared" si="2"/>
        <v>1.001064747</v>
      </c>
      <c r="N37" s="11">
        <f t="shared" ca="1" si="3"/>
        <v>1.003064374</v>
      </c>
      <c r="O37" s="15">
        <f t="shared" si="36"/>
        <v>0</v>
      </c>
      <c r="P37" s="13">
        <f t="shared" ca="1" si="4"/>
        <v>3.0643739999999999</v>
      </c>
      <c r="Q37" s="19">
        <f t="shared" si="5"/>
        <v>0</v>
      </c>
      <c r="R37" s="13">
        <f t="shared" si="15"/>
        <v>0</v>
      </c>
      <c r="S37" s="4" t="str">
        <f t="shared" si="27"/>
        <v>J=</v>
      </c>
      <c r="T37" s="30">
        <f t="shared" si="28"/>
        <v>44911</v>
      </c>
      <c r="U37" s="4"/>
      <c r="V37" s="80"/>
      <c r="W37" s="64"/>
      <c r="X37" s="66"/>
      <c r="Y37" s="74"/>
      <c r="Z37" s="83"/>
      <c r="AA37" s="83"/>
      <c r="AB37" s="81"/>
      <c r="AC37" s="83"/>
      <c r="AD37" s="80"/>
      <c r="AE37" s="82"/>
      <c r="AF37" s="64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6">
        <f t="shared" si="8"/>
        <v>44335</v>
      </c>
      <c r="B38" s="14">
        <f t="shared" ca="1" si="22"/>
        <v>1003.260277</v>
      </c>
      <c r="C38" s="6">
        <f t="shared" si="9"/>
        <v>1000</v>
      </c>
      <c r="D38" s="12">
        <f ca="1">IF(A38&lt;$B$1,VLOOKUP(A38,[1]DI!$A$4:$B$15000,2,FALSE),0)</f>
        <v>3.4000000000000002E-2</v>
      </c>
      <c r="E38" s="13">
        <f t="shared" ca="1" si="23"/>
        <v>1.00013269</v>
      </c>
      <c r="F38" s="13">
        <f ca="1">(TRUNC(PRODUCT($E$12:$E37),16))</f>
        <v>1.0021304585134601</v>
      </c>
      <c r="G38" s="13">
        <f t="shared" si="24"/>
        <v>1</v>
      </c>
      <c r="H38" s="13">
        <f t="shared" ca="1" si="25"/>
        <v>1.0021304600000001</v>
      </c>
      <c r="I38" s="12">
        <f t="shared" si="26"/>
        <v>1.5900000000000001E-2</v>
      </c>
      <c r="J38" s="30">
        <f t="shared" si="11"/>
        <v>44309</v>
      </c>
      <c r="K38" s="2">
        <f t="shared" si="12"/>
        <v>18</v>
      </c>
      <c r="L38" s="15">
        <f t="shared" si="13"/>
        <v>18</v>
      </c>
      <c r="M38" s="11">
        <f t="shared" si="2"/>
        <v>1.001127415</v>
      </c>
      <c r="N38" s="11">
        <f t="shared" ca="1" si="3"/>
        <v>1.0032602770000001</v>
      </c>
      <c r="O38" s="15">
        <f t="shared" si="36"/>
        <v>0</v>
      </c>
      <c r="P38" s="13">
        <f t="shared" ca="1" si="4"/>
        <v>3.2602769999999999</v>
      </c>
      <c r="Q38" s="19">
        <f t="shared" si="5"/>
        <v>0</v>
      </c>
      <c r="R38" s="13">
        <f t="shared" si="15"/>
        <v>0</v>
      </c>
      <c r="S38" s="4" t="str">
        <f t="shared" si="27"/>
        <v>J=</v>
      </c>
      <c r="T38" s="30">
        <f t="shared" si="28"/>
        <v>44911</v>
      </c>
      <c r="U38" s="4"/>
      <c r="V38" s="80"/>
      <c r="W38" s="64"/>
      <c r="X38" s="66"/>
      <c r="Y38" s="74"/>
      <c r="Z38" s="83"/>
      <c r="AA38" s="83"/>
      <c r="AB38" s="81"/>
      <c r="AC38" s="83"/>
      <c r="AD38" s="80"/>
      <c r="AE38" s="82"/>
      <c r="AF38" s="64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6">
        <f t="shared" si="8"/>
        <v>44336</v>
      </c>
      <c r="B39" s="14">
        <f t="shared" ca="1" si="22"/>
        <v>1003.45620999</v>
      </c>
      <c r="C39" s="6">
        <f t="shared" si="9"/>
        <v>1000</v>
      </c>
      <c r="D39" s="12">
        <f ca="1">IF(A39&lt;$B$1,VLOOKUP(A39,[1]DI!$A$4:$B$15000,2,FALSE),0)</f>
        <v>3.4000000000000002E-2</v>
      </c>
      <c r="E39" s="13">
        <f t="shared" ca="1" si="23"/>
        <v>1.00013269</v>
      </c>
      <c r="F39" s="13">
        <f ca="1">(TRUNC(PRODUCT($E$12:$E38),16))</f>
        <v>1.002263431204</v>
      </c>
      <c r="G39" s="13">
        <f t="shared" si="24"/>
        <v>1</v>
      </c>
      <c r="H39" s="13">
        <f t="shared" ca="1" si="25"/>
        <v>1.00226343</v>
      </c>
      <c r="I39" s="12">
        <f t="shared" si="26"/>
        <v>1.5900000000000001E-2</v>
      </c>
      <c r="J39" s="30">
        <f t="shared" si="11"/>
        <v>44309</v>
      </c>
      <c r="K39" s="2">
        <f t="shared" si="12"/>
        <v>19</v>
      </c>
      <c r="L39" s="15">
        <f t="shared" si="13"/>
        <v>19</v>
      </c>
      <c r="M39" s="11">
        <f t="shared" si="2"/>
        <v>1.001190086</v>
      </c>
      <c r="N39" s="11">
        <f t="shared" ca="1" si="3"/>
        <v>1.00345621</v>
      </c>
      <c r="O39" s="15">
        <f t="shared" si="36"/>
        <v>0</v>
      </c>
      <c r="P39" s="13">
        <f t="shared" ca="1" si="4"/>
        <v>3.4562099900000001</v>
      </c>
      <c r="Q39" s="19">
        <f t="shared" si="5"/>
        <v>0</v>
      </c>
      <c r="R39" s="13">
        <f t="shared" si="15"/>
        <v>0</v>
      </c>
      <c r="S39" s="4" t="str">
        <f t="shared" si="27"/>
        <v>J=</v>
      </c>
      <c r="T39" s="30">
        <f t="shared" si="28"/>
        <v>44911</v>
      </c>
      <c r="U39" s="4"/>
      <c r="V39" s="80"/>
      <c r="W39" s="64"/>
      <c r="X39" s="66"/>
      <c r="Y39" s="74"/>
      <c r="Z39" s="83"/>
      <c r="AA39" s="83"/>
      <c r="AB39" s="81"/>
      <c r="AC39" s="83"/>
      <c r="AD39" s="80"/>
      <c r="AE39" s="82"/>
      <c r="AF39" s="64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6">
        <f t="shared" si="8"/>
        <v>44337</v>
      </c>
      <c r="B40" s="14">
        <f t="shared" ca="1" si="22"/>
        <v>1003.65218399</v>
      </c>
      <c r="C40" s="6">
        <f t="shared" si="9"/>
        <v>1000</v>
      </c>
      <c r="D40" s="12">
        <f ca="1">IF(A40&lt;$B$1,VLOOKUP(A40,[1]DI!$A$4:$B$15000,2,FALSE),0)</f>
        <v>3.4000000000000002E-2</v>
      </c>
      <c r="E40" s="13">
        <f t="shared" ca="1" si="23"/>
        <v>1.00013269</v>
      </c>
      <c r="F40" s="13">
        <f ca="1">(TRUNC(PRODUCT($E$12:$E39),16))</f>
        <v>1.00239642153869</v>
      </c>
      <c r="G40" s="13">
        <f t="shared" si="24"/>
        <v>1</v>
      </c>
      <c r="H40" s="13">
        <f t="shared" ca="1" si="25"/>
        <v>1.00239642</v>
      </c>
      <c r="I40" s="12">
        <f t="shared" si="26"/>
        <v>1.5900000000000001E-2</v>
      </c>
      <c r="J40" s="30">
        <f t="shared" si="11"/>
        <v>44309</v>
      </c>
      <c r="K40" s="2">
        <f t="shared" si="12"/>
        <v>20</v>
      </c>
      <c r="L40" s="15">
        <f t="shared" si="13"/>
        <v>20</v>
      </c>
      <c r="M40" s="11">
        <f t="shared" si="2"/>
        <v>1.001252762</v>
      </c>
      <c r="N40" s="11">
        <f t="shared" ca="1" si="3"/>
        <v>1.0036521839999999</v>
      </c>
      <c r="O40" s="15">
        <f t="shared" si="36"/>
        <v>0</v>
      </c>
      <c r="P40" s="13">
        <f t="shared" ca="1" si="4"/>
        <v>3.6521839900000002</v>
      </c>
      <c r="Q40" s="19">
        <f t="shared" si="5"/>
        <v>0</v>
      </c>
      <c r="R40" s="13">
        <f t="shared" si="15"/>
        <v>0</v>
      </c>
      <c r="S40" s="4" t="str">
        <f t="shared" si="27"/>
        <v>J=</v>
      </c>
      <c r="T40" s="30">
        <f t="shared" si="28"/>
        <v>44911</v>
      </c>
      <c r="U40" s="4"/>
      <c r="V40" s="80"/>
      <c r="W40" s="64"/>
      <c r="X40" s="66"/>
      <c r="Y40" s="74"/>
      <c r="Z40" s="83"/>
      <c r="AA40" s="83"/>
      <c r="AB40" s="81"/>
      <c r="AC40" s="83"/>
      <c r="AD40" s="80"/>
      <c r="AE40" s="82"/>
      <c r="AF40" s="6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6">
        <f t="shared" si="8"/>
        <v>44338</v>
      </c>
      <c r="B41" s="14">
        <f t="shared" ca="1" si="22"/>
        <v>1003.848198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23"/>
        <v>1</v>
      </c>
      <c r="F41" s="13">
        <f ca="1">(TRUNC(PRODUCT($E$12:$E40),16))</f>
        <v>1.0025294295198599</v>
      </c>
      <c r="G41" s="13">
        <f t="shared" si="24"/>
        <v>1</v>
      </c>
      <c r="H41" s="13">
        <f t="shared" ca="1" si="25"/>
        <v>1.0025294300000001</v>
      </c>
      <c r="I41" s="12">
        <f t="shared" si="26"/>
        <v>1.5900000000000001E-2</v>
      </c>
      <c r="J41" s="30">
        <f t="shared" si="11"/>
        <v>44309</v>
      </c>
      <c r="K41" s="2">
        <f t="shared" si="12"/>
        <v>20</v>
      </c>
      <c r="L41" s="15">
        <f t="shared" si="13"/>
        <v>21</v>
      </c>
      <c r="M41" s="11">
        <f t="shared" si="2"/>
        <v>1.001315441</v>
      </c>
      <c r="N41" s="11">
        <f t="shared" ca="1" si="3"/>
        <v>1.003848198</v>
      </c>
      <c r="O41" s="15">
        <f t="shared" si="36"/>
        <v>0</v>
      </c>
      <c r="P41" s="13">
        <f t="shared" ca="1" si="4"/>
        <v>3.848198</v>
      </c>
      <c r="Q41" s="19">
        <f t="shared" si="5"/>
        <v>0</v>
      </c>
      <c r="R41" s="13">
        <f t="shared" si="15"/>
        <v>0</v>
      </c>
      <c r="S41" s="4" t="str">
        <f t="shared" si="27"/>
        <v>J=</v>
      </c>
      <c r="T41" s="30">
        <f t="shared" si="28"/>
        <v>44911</v>
      </c>
      <c r="U41" s="4"/>
      <c r="V41" s="80"/>
      <c r="W41" s="64"/>
      <c r="X41" s="66"/>
      <c r="Y41" s="74"/>
      <c r="Z41" s="83"/>
      <c r="AA41" s="83"/>
      <c r="AB41" s="81"/>
      <c r="AC41" s="83"/>
      <c r="AD41" s="80"/>
      <c r="AE41" s="82"/>
      <c r="AF41" s="64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6">
        <f t="shared" si="8"/>
        <v>44339</v>
      </c>
      <c r="B42" s="14">
        <f t="shared" ca="1" si="22"/>
        <v>1003.848198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23"/>
        <v>1</v>
      </c>
      <c r="F42" s="13">
        <f ca="1">(TRUNC(PRODUCT($E$12:$E41),16))</f>
        <v>1.0025294295198599</v>
      </c>
      <c r="G42" s="13">
        <f t="shared" si="24"/>
        <v>1</v>
      </c>
      <c r="H42" s="13">
        <f t="shared" ca="1" si="25"/>
        <v>1.0025294300000001</v>
      </c>
      <c r="I42" s="12">
        <f t="shared" si="26"/>
        <v>1.5900000000000001E-2</v>
      </c>
      <c r="J42" s="30">
        <f t="shared" si="11"/>
        <v>44309</v>
      </c>
      <c r="K42" s="2">
        <f t="shared" si="12"/>
        <v>20</v>
      </c>
      <c r="L42" s="15">
        <f t="shared" si="13"/>
        <v>21</v>
      </c>
      <c r="M42" s="11">
        <f t="shared" si="2"/>
        <v>1.001315441</v>
      </c>
      <c r="N42" s="11">
        <f t="shared" ca="1" si="3"/>
        <v>1.003848198</v>
      </c>
      <c r="O42" s="15">
        <f t="shared" si="36"/>
        <v>0</v>
      </c>
      <c r="P42" s="13">
        <f t="shared" ca="1" si="4"/>
        <v>3.848198</v>
      </c>
      <c r="Q42" s="19">
        <f t="shared" si="5"/>
        <v>0</v>
      </c>
      <c r="R42" s="13">
        <f t="shared" si="15"/>
        <v>0</v>
      </c>
      <c r="S42" s="4" t="str">
        <f t="shared" si="27"/>
        <v>J=</v>
      </c>
      <c r="T42" s="30">
        <f t="shared" si="28"/>
        <v>44911</v>
      </c>
      <c r="U42" s="4"/>
      <c r="V42" s="129"/>
      <c r="W42" s="64"/>
      <c r="X42" s="66"/>
      <c r="Y42" s="74"/>
      <c r="Z42" s="83"/>
      <c r="AA42" s="83"/>
      <c r="AB42" s="81"/>
      <c r="AC42" s="83"/>
      <c r="AD42" s="80"/>
      <c r="AE42" s="82"/>
      <c r="AF42" s="64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6">
        <f t="shared" si="8"/>
        <v>44340</v>
      </c>
      <c r="B43" s="14">
        <f t="shared" ca="1" si="22"/>
        <v>1003.848198</v>
      </c>
      <c r="C43" s="6">
        <f t="shared" si="9"/>
        <v>1000</v>
      </c>
      <c r="D43" s="12">
        <f ca="1">IF(A43&lt;$B$1,VLOOKUP(A43,[1]DI!$A$4:$B$15000,2,FALSE),0)</f>
        <v>3.4000000000000002E-2</v>
      </c>
      <c r="E43" s="13">
        <f t="shared" ca="1" si="23"/>
        <v>1.00013269</v>
      </c>
      <c r="F43" s="13">
        <f ca="1">(TRUNC(PRODUCT($E$12:$E42),16))</f>
        <v>1.0025294295198599</v>
      </c>
      <c r="G43" s="13">
        <f t="shared" si="24"/>
        <v>1</v>
      </c>
      <c r="H43" s="13">
        <f t="shared" ca="1" si="25"/>
        <v>1.0025294300000001</v>
      </c>
      <c r="I43" s="12">
        <f t="shared" si="26"/>
        <v>1.5900000000000001E-2</v>
      </c>
      <c r="J43" s="30">
        <f t="shared" si="11"/>
        <v>44309</v>
      </c>
      <c r="K43" s="2">
        <f t="shared" si="12"/>
        <v>21</v>
      </c>
      <c r="L43" s="15">
        <f t="shared" si="13"/>
        <v>21</v>
      </c>
      <c r="M43" s="11">
        <f t="shared" si="2"/>
        <v>1.001315441</v>
      </c>
      <c r="N43" s="11">
        <f t="shared" ca="1" si="3"/>
        <v>1.003848198</v>
      </c>
      <c r="O43" s="15">
        <f t="shared" si="36"/>
        <v>0</v>
      </c>
      <c r="P43" s="13">
        <f t="shared" ca="1" si="4"/>
        <v>3.848198</v>
      </c>
      <c r="Q43" s="19">
        <f t="shared" si="5"/>
        <v>0</v>
      </c>
      <c r="R43" s="13">
        <f t="shared" si="15"/>
        <v>0</v>
      </c>
      <c r="S43" s="4" t="str">
        <f t="shared" si="27"/>
        <v>J=</v>
      </c>
      <c r="T43" s="30">
        <f t="shared" si="28"/>
        <v>44911</v>
      </c>
      <c r="U43" s="4"/>
      <c r="V43" s="80"/>
      <c r="W43" s="64"/>
      <c r="X43" s="66"/>
      <c r="Y43" s="74"/>
      <c r="Z43" s="83"/>
      <c r="AA43" s="83"/>
      <c r="AB43" s="81"/>
      <c r="AC43" s="83"/>
      <c r="AD43" s="80"/>
      <c r="AE43" s="82"/>
      <c r="AF43" s="64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6">
        <f t="shared" si="8"/>
        <v>44341</v>
      </c>
      <c r="B44" s="14">
        <f t="shared" ca="1" si="22"/>
        <v>1004.044253</v>
      </c>
      <c r="C44" s="6">
        <f t="shared" si="9"/>
        <v>1000</v>
      </c>
      <c r="D44" s="12">
        <f ca="1">IF(A44&lt;$B$1,VLOOKUP(A44,[1]DI!$A$4:$B$15000,2,FALSE),0)</f>
        <v>3.4000000000000002E-2</v>
      </c>
      <c r="E44" s="13">
        <f t="shared" ca="1" si="23"/>
        <v>1.00013269</v>
      </c>
      <c r="F44" s="13">
        <f ca="1">(TRUNC(PRODUCT($E$12:$E43),16))</f>
        <v>1.00266245514987</v>
      </c>
      <c r="G44" s="13">
        <f t="shared" si="24"/>
        <v>1</v>
      </c>
      <c r="H44" s="13">
        <f t="shared" ca="1" si="25"/>
        <v>1.00266246</v>
      </c>
      <c r="I44" s="12">
        <f t="shared" si="26"/>
        <v>1.5900000000000001E-2</v>
      </c>
      <c r="J44" s="30">
        <f t="shared" si="11"/>
        <v>44309</v>
      </c>
      <c r="K44" s="2">
        <f t="shared" si="12"/>
        <v>22</v>
      </c>
      <c r="L44" s="15">
        <f t="shared" si="13"/>
        <v>22</v>
      </c>
      <c r="M44" s="11">
        <f t="shared" si="2"/>
        <v>1.0013781239999999</v>
      </c>
      <c r="N44" s="11">
        <f t="shared" ca="1" si="3"/>
        <v>1.004044253</v>
      </c>
      <c r="O44" s="15">
        <f t="shared" si="36"/>
        <v>0</v>
      </c>
      <c r="P44" s="13">
        <f t="shared" ca="1" si="4"/>
        <v>4.0442530000000003</v>
      </c>
      <c r="Q44" s="19">
        <f t="shared" si="5"/>
        <v>0</v>
      </c>
      <c r="R44" s="13">
        <f t="shared" si="15"/>
        <v>0</v>
      </c>
      <c r="S44" s="4" t="str">
        <f t="shared" si="27"/>
        <v>J=</v>
      </c>
      <c r="T44" s="30">
        <f t="shared" si="28"/>
        <v>44911</v>
      </c>
      <c r="U44" s="4"/>
      <c r="V44" s="80"/>
      <c r="W44" s="64"/>
      <c r="X44" s="66"/>
      <c r="Y44" s="74"/>
      <c r="Z44" s="83"/>
      <c r="AA44" s="83"/>
      <c r="AB44" s="81"/>
      <c r="AC44" s="83"/>
      <c r="AD44" s="80"/>
      <c r="AE44" s="82"/>
      <c r="AF44" s="64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6">
        <f t="shared" si="8"/>
        <v>44342</v>
      </c>
      <c r="B45" s="14">
        <f t="shared" ca="1" si="22"/>
        <v>1004.2403389999999</v>
      </c>
      <c r="C45" s="6">
        <f t="shared" si="9"/>
        <v>1000</v>
      </c>
      <c r="D45" s="12">
        <f ca="1">IF(A45&lt;$B$1,VLOOKUP(A45,[1]DI!$A$4:$B$15000,2,FALSE),0)</f>
        <v>3.4000000000000002E-2</v>
      </c>
      <c r="E45" s="13">
        <f t="shared" ca="1" si="23"/>
        <v>1.00013269</v>
      </c>
      <c r="F45" s="13">
        <f ca="1">(TRUNC(PRODUCT($E$12:$E44),16))</f>
        <v>1.0027954984310401</v>
      </c>
      <c r="G45" s="13">
        <f t="shared" si="24"/>
        <v>1</v>
      </c>
      <c r="H45" s="13">
        <f t="shared" ca="1" si="25"/>
        <v>1.0027955</v>
      </c>
      <c r="I45" s="12">
        <f t="shared" si="26"/>
        <v>1.5900000000000001E-2</v>
      </c>
      <c r="J45" s="30">
        <f t="shared" si="11"/>
        <v>44309</v>
      </c>
      <c r="K45" s="2">
        <f t="shared" si="12"/>
        <v>23</v>
      </c>
      <c r="L45" s="15">
        <f t="shared" si="13"/>
        <v>23</v>
      </c>
      <c r="M45" s="11">
        <f t="shared" si="2"/>
        <v>1.0014408109999999</v>
      </c>
      <c r="N45" s="11">
        <f t="shared" ca="1" si="3"/>
        <v>1.0042403390000001</v>
      </c>
      <c r="O45" s="15">
        <f t="shared" si="36"/>
        <v>0</v>
      </c>
      <c r="P45" s="13">
        <f t="shared" ca="1" si="4"/>
        <v>4.2403389999999996</v>
      </c>
      <c r="Q45" s="19">
        <f t="shared" si="5"/>
        <v>0</v>
      </c>
      <c r="R45" s="13">
        <f t="shared" si="15"/>
        <v>0</v>
      </c>
      <c r="S45" s="4" t="str">
        <f t="shared" si="27"/>
        <v>J=</v>
      </c>
      <c r="T45" s="30">
        <f t="shared" si="28"/>
        <v>44911</v>
      </c>
      <c r="U45" s="4"/>
      <c r="V45" s="80"/>
      <c r="W45" s="64"/>
      <c r="X45" s="66"/>
      <c r="Y45" s="74"/>
      <c r="Z45" s="83"/>
      <c r="AA45" s="83"/>
      <c r="AB45" s="81"/>
      <c r="AC45" s="83"/>
      <c r="AD45" s="80"/>
      <c r="AE45" s="82"/>
      <c r="AF45" s="64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6">
        <f t="shared" si="8"/>
        <v>44343</v>
      </c>
      <c r="B46" s="14">
        <f t="shared" ca="1" si="22"/>
        <v>1004.43646499</v>
      </c>
      <c r="C46" s="6">
        <f t="shared" si="9"/>
        <v>1000</v>
      </c>
      <c r="D46" s="12">
        <f ca="1">IF(A46&lt;$B$1,VLOOKUP(A46,[1]DI!$A$4:$B$15000,2,FALSE),0)</f>
        <v>3.4000000000000002E-2</v>
      </c>
      <c r="E46" s="13">
        <f t="shared" ca="1" si="23"/>
        <v>1.00013269</v>
      </c>
      <c r="F46" s="13">
        <f ca="1">(TRUNC(PRODUCT($E$12:$E45),16))</f>
        <v>1.00292855936573</v>
      </c>
      <c r="G46" s="13">
        <f t="shared" si="24"/>
        <v>1</v>
      </c>
      <c r="H46" s="13">
        <f t="shared" ca="1" si="25"/>
        <v>1.00292856</v>
      </c>
      <c r="I46" s="12">
        <f t="shared" si="26"/>
        <v>1.5900000000000001E-2</v>
      </c>
      <c r="J46" s="30">
        <f t="shared" si="11"/>
        <v>44309</v>
      </c>
      <c r="K46" s="2">
        <f t="shared" si="12"/>
        <v>24</v>
      </c>
      <c r="L46" s="15">
        <f t="shared" si="13"/>
        <v>24</v>
      </c>
      <c r="M46" s="11">
        <f t="shared" si="2"/>
        <v>1.001503502</v>
      </c>
      <c r="N46" s="11">
        <f t="shared" ca="1" si="3"/>
        <v>1.0044364649999999</v>
      </c>
      <c r="O46" s="15">
        <f t="shared" si="36"/>
        <v>0</v>
      </c>
      <c r="P46" s="13">
        <f t="shared" ca="1" si="4"/>
        <v>4.4364649900000002</v>
      </c>
      <c r="Q46" s="19">
        <f t="shared" si="5"/>
        <v>0</v>
      </c>
      <c r="R46" s="13">
        <f t="shared" si="15"/>
        <v>0</v>
      </c>
      <c r="S46" s="4" t="str">
        <f t="shared" si="27"/>
        <v>J=</v>
      </c>
      <c r="T46" s="30">
        <f t="shared" si="28"/>
        <v>44911</v>
      </c>
      <c r="U46" s="4"/>
      <c r="V46" s="80"/>
      <c r="W46" s="64"/>
      <c r="X46" s="66"/>
      <c r="Y46" s="74"/>
      <c r="Z46" s="83"/>
      <c r="AA46" s="83"/>
      <c r="AB46" s="81"/>
      <c r="AC46" s="83"/>
      <c r="AD46" s="80"/>
      <c r="AE46" s="82"/>
      <c r="AF46" s="64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6">
        <f t="shared" si="8"/>
        <v>44344</v>
      </c>
      <c r="B47" s="14">
        <f t="shared" ca="1" si="22"/>
        <v>1004.6326319999999</v>
      </c>
      <c r="C47" s="6">
        <f t="shared" si="9"/>
        <v>1000</v>
      </c>
      <c r="D47" s="12">
        <f ca="1">IF(A47&lt;$B$1,VLOOKUP(A47,[1]DI!$A$4:$B$15000,2,FALSE),0)</f>
        <v>3.4000000000000002E-2</v>
      </c>
      <c r="E47" s="13">
        <f t="shared" ca="1" si="23"/>
        <v>1.00013269</v>
      </c>
      <c r="F47" s="13">
        <f ca="1">(TRUNC(PRODUCT($E$12:$E46),16))</f>
        <v>1.00306163795627</v>
      </c>
      <c r="G47" s="13">
        <f t="shared" si="24"/>
        <v>1</v>
      </c>
      <c r="H47" s="13">
        <f t="shared" ca="1" si="25"/>
        <v>1.0030616400000001</v>
      </c>
      <c r="I47" s="12">
        <f t="shared" si="26"/>
        <v>1.5900000000000001E-2</v>
      </c>
      <c r="J47" s="30">
        <f t="shared" si="11"/>
        <v>44309</v>
      </c>
      <c r="K47" s="2">
        <f t="shared" si="12"/>
        <v>25</v>
      </c>
      <c r="L47" s="15">
        <f t="shared" si="13"/>
        <v>25</v>
      </c>
      <c r="M47" s="11">
        <f t="shared" si="2"/>
        <v>1.001566197</v>
      </c>
      <c r="N47" s="11">
        <f t="shared" ca="1" si="3"/>
        <v>1.0046326320000001</v>
      </c>
      <c r="O47" s="15">
        <f t="shared" si="36"/>
        <v>0</v>
      </c>
      <c r="P47" s="13">
        <f t="shared" ca="1" si="4"/>
        <v>4.6326320000000001</v>
      </c>
      <c r="Q47" s="19">
        <f t="shared" si="5"/>
        <v>0</v>
      </c>
      <c r="R47" s="13">
        <f t="shared" si="15"/>
        <v>0</v>
      </c>
      <c r="S47" s="4" t="str">
        <f t="shared" si="27"/>
        <v>J=</v>
      </c>
      <c r="T47" s="30">
        <f t="shared" si="28"/>
        <v>44911</v>
      </c>
      <c r="U47" s="4"/>
      <c r="V47" s="80"/>
      <c r="W47" s="64"/>
      <c r="X47" s="66"/>
      <c r="Y47" s="74"/>
      <c r="Z47" s="83"/>
      <c r="AA47" s="83"/>
      <c r="AB47" s="81"/>
      <c r="AC47" s="83"/>
      <c r="AD47" s="80"/>
      <c r="AE47" s="82"/>
      <c r="AF47" s="64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6">
        <f t="shared" si="8"/>
        <v>44345</v>
      </c>
      <c r="B48" s="14">
        <f t="shared" ca="1" si="22"/>
        <v>1004.82882999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23"/>
        <v>1</v>
      </c>
      <c r="F48" s="13">
        <f ca="1">(TRUNC(PRODUCT($E$12:$E47),16))</f>
        <v>1.00319473420501</v>
      </c>
      <c r="G48" s="13">
        <f t="shared" si="24"/>
        <v>1</v>
      </c>
      <c r="H48" s="13">
        <f t="shared" ca="1" si="25"/>
        <v>1.0031947299999999</v>
      </c>
      <c r="I48" s="12">
        <f t="shared" si="26"/>
        <v>1.5900000000000001E-2</v>
      </c>
      <c r="J48" s="30">
        <f t="shared" si="11"/>
        <v>44309</v>
      </c>
      <c r="K48" s="2">
        <f t="shared" si="12"/>
        <v>25</v>
      </c>
      <c r="L48" s="15">
        <f t="shared" si="13"/>
        <v>26</v>
      </c>
      <c r="M48" s="11">
        <f t="shared" si="2"/>
        <v>1.0016288959999999</v>
      </c>
      <c r="N48" s="11">
        <f t="shared" ca="1" si="3"/>
        <v>1.0048288299999999</v>
      </c>
      <c r="O48" s="15">
        <f t="shared" si="36"/>
        <v>0</v>
      </c>
      <c r="P48" s="13">
        <f t="shared" ca="1" si="4"/>
        <v>4.82882999</v>
      </c>
      <c r="Q48" s="19">
        <f t="shared" si="5"/>
        <v>0</v>
      </c>
      <c r="R48" s="13">
        <f t="shared" si="15"/>
        <v>0</v>
      </c>
      <c r="S48" s="4" t="str">
        <f t="shared" si="27"/>
        <v>J=</v>
      </c>
      <c r="T48" s="30">
        <f t="shared" si="28"/>
        <v>44911</v>
      </c>
      <c r="U48" s="4"/>
      <c r="V48" s="80"/>
      <c r="W48" s="64"/>
      <c r="X48" s="66"/>
      <c r="Y48" s="74"/>
      <c r="Z48" s="83"/>
      <c r="AA48" s="83"/>
      <c r="AB48" s="81"/>
      <c r="AC48" s="83"/>
      <c r="AD48" s="80"/>
      <c r="AE48" s="82"/>
      <c r="AF48" s="64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6">
        <f t="shared" si="8"/>
        <v>44346</v>
      </c>
      <c r="B49" s="14">
        <f t="shared" ca="1" si="22"/>
        <v>1004.82882999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23"/>
        <v>1</v>
      </c>
      <c r="F49" s="13">
        <f ca="1">(TRUNC(PRODUCT($E$12:$E48),16))</f>
        <v>1.00319473420501</v>
      </c>
      <c r="G49" s="13">
        <f t="shared" si="24"/>
        <v>1</v>
      </c>
      <c r="H49" s="13">
        <f t="shared" ca="1" si="25"/>
        <v>1.0031947299999999</v>
      </c>
      <c r="I49" s="12">
        <f t="shared" si="26"/>
        <v>1.5900000000000001E-2</v>
      </c>
      <c r="J49" s="30">
        <f t="shared" si="11"/>
        <v>44309</v>
      </c>
      <c r="K49" s="2">
        <f t="shared" si="12"/>
        <v>25</v>
      </c>
      <c r="L49" s="15">
        <f t="shared" si="13"/>
        <v>26</v>
      </c>
      <c r="M49" s="11">
        <f t="shared" si="2"/>
        <v>1.0016288959999999</v>
      </c>
      <c r="N49" s="11">
        <f t="shared" ca="1" si="3"/>
        <v>1.0048288299999999</v>
      </c>
      <c r="O49" s="15">
        <f t="shared" si="36"/>
        <v>0</v>
      </c>
      <c r="P49" s="13">
        <f t="shared" ca="1" si="4"/>
        <v>4.82882999</v>
      </c>
      <c r="Q49" s="19">
        <f t="shared" si="5"/>
        <v>0</v>
      </c>
      <c r="R49" s="13">
        <f t="shared" si="15"/>
        <v>0</v>
      </c>
      <c r="S49" s="4" t="str">
        <f t="shared" si="27"/>
        <v>J=</v>
      </c>
      <c r="T49" s="30">
        <f t="shared" si="28"/>
        <v>44911</v>
      </c>
      <c r="U49" s="4"/>
      <c r="V49" s="80"/>
      <c r="W49" s="64"/>
      <c r="X49" s="66"/>
      <c r="Y49" s="74"/>
      <c r="Z49" s="83"/>
      <c r="AA49" s="83"/>
      <c r="AB49" s="81"/>
      <c r="AC49" s="83"/>
      <c r="AD49" s="80"/>
      <c r="AE49" s="82"/>
      <c r="AF49" s="64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6">
        <f t="shared" si="8"/>
        <v>44347</v>
      </c>
      <c r="B50" s="14">
        <f t="shared" ca="1" si="22"/>
        <v>1004.82882999</v>
      </c>
      <c r="C50" s="6">
        <f t="shared" si="9"/>
        <v>1000</v>
      </c>
      <c r="D50" s="12">
        <f ca="1">IF(A50&lt;$B$1,VLOOKUP(A50,[1]DI!$A$4:$B$15000,2,FALSE),0)</f>
        <v>3.4000000000000002E-2</v>
      </c>
      <c r="E50" s="13">
        <f t="shared" ca="1" si="23"/>
        <v>1.00013269</v>
      </c>
      <c r="F50" s="13">
        <f ca="1">(TRUNC(PRODUCT($E$12:$E49),16))</f>
        <v>1.00319473420501</v>
      </c>
      <c r="G50" s="13">
        <f t="shared" si="24"/>
        <v>1</v>
      </c>
      <c r="H50" s="13">
        <f t="shared" ca="1" si="25"/>
        <v>1.0031947299999999</v>
      </c>
      <c r="I50" s="12">
        <f t="shared" si="26"/>
        <v>1.5900000000000001E-2</v>
      </c>
      <c r="J50" s="30">
        <f t="shared" si="11"/>
        <v>44309</v>
      </c>
      <c r="K50" s="2">
        <f t="shared" si="12"/>
        <v>26</v>
      </c>
      <c r="L50" s="15">
        <f t="shared" si="13"/>
        <v>26</v>
      </c>
      <c r="M50" s="11">
        <f t="shared" si="2"/>
        <v>1.0016288959999999</v>
      </c>
      <c r="N50" s="11">
        <f t="shared" ca="1" si="3"/>
        <v>1.0048288299999999</v>
      </c>
      <c r="O50" s="15">
        <f t="shared" si="36"/>
        <v>0</v>
      </c>
      <c r="P50" s="13">
        <f t="shared" ca="1" si="4"/>
        <v>4.82882999</v>
      </c>
      <c r="Q50" s="19">
        <f t="shared" si="5"/>
        <v>0</v>
      </c>
      <c r="R50" s="13">
        <f t="shared" si="15"/>
        <v>0</v>
      </c>
      <c r="S50" s="4" t="str">
        <f t="shared" si="27"/>
        <v>J=</v>
      </c>
      <c r="T50" s="30">
        <f t="shared" si="28"/>
        <v>44911</v>
      </c>
      <c r="U50" s="4"/>
      <c r="V50" s="80"/>
      <c r="W50" s="64"/>
      <c r="X50" s="66"/>
      <c r="Y50" s="74"/>
      <c r="Z50" s="83"/>
      <c r="AA50" s="83"/>
      <c r="AB50" s="81"/>
      <c r="AC50" s="83"/>
      <c r="AD50" s="80"/>
      <c r="AE50" s="82"/>
      <c r="AF50" s="64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6">
        <f t="shared" si="8"/>
        <v>44348</v>
      </c>
      <c r="B51" s="14">
        <f t="shared" ca="1" si="22"/>
        <v>1005.025078</v>
      </c>
      <c r="C51" s="6">
        <f t="shared" si="9"/>
        <v>1000</v>
      </c>
      <c r="D51" s="12">
        <f ca="1">IF(A51&lt;$B$1,VLOOKUP(A51,[1]DI!$A$4:$B$15000,2,FALSE),0)</f>
        <v>3.4000000000000002E-2</v>
      </c>
      <c r="E51" s="13">
        <f t="shared" ca="1" si="23"/>
        <v>1.00013269</v>
      </c>
      <c r="F51" s="13">
        <f ca="1">(TRUNC(PRODUCT($E$12:$E50),16))</f>
        <v>1.00332784811429</v>
      </c>
      <c r="G51" s="13">
        <f t="shared" si="24"/>
        <v>1</v>
      </c>
      <c r="H51" s="13">
        <f t="shared" ca="1" si="25"/>
        <v>1.00332785</v>
      </c>
      <c r="I51" s="12">
        <f t="shared" si="26"/>
        <v>1.5900000000000001E-2</v>
      </c>
      <c r="J51" s="30">
        <f t="shared" si="11"/>
        <v>44309</v>
      </c>
      <c r="K51" s="2">
        <f t="shared" si="12"/>
        <v>27</v>
      </c>
      <c r="L51" s="15">
        <f t="shared" si="13"/>
        <v>27</v>
      </c>
      <c r="M51" s="11">
        <f t="shared" si="2"/>
        <v>1.0016915989999999</v>
      </c>
      <c r="N51" s="11">
        <f t="shared" ca="1" si="3"/>
        <v>1.0050250780000001</v>
      </c>
      <c r="O51" s="15">
        <f t="shared" si="36"/>
        <v>0</v>
      </c>
      <c r="P51" s="13">
        <f t="shared" ca="1" si="4"/>
        <v>5.0250779999999997</v>
      </c>
      <c r="Q51" s="19">
        <f t="shared" si="5"/>
        <v>0</v>
      </c>
      <c r="R51" s="13">
        <f t="shared" si="15"/>
        <v>0</v>
      </c>
      <c r="S51" s="4" t="str">
        <f t="shared" si="27"/>
        <v>J=</v>
      </c>
      <c r="T51" s="30">
        <f t="shared" si="28"/>
        <v>44911</v>
      </c>
      <c r="U51" s="4"/>
      <c r="V51" s="80"/>
      <c r="W51" s="64"/>
      <c r="X51" s="66"/>
      <c r="Y51" s="74"/>
      <c r="Z51" s="83"/>
      <c r="AA51" s="83"/>
      <c r="AB51" s="81"/>
      <c r="AC51" s="83"/>
      <c r="AD51" s="80"/>
      <c r="AE51" s="82"/>
      <c r="AF51" s="64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6">
        <f t="shared" si="8"/>
        <v>44349</v>
      </c>
      <c r="B52" s="14">
        <f t="shared" ca="1" si="22"/>
        <v>1005.221358</v>
      </c>
      <c r="C52" s="6">
        <f t="shared" si="9"/>
        <v>1000</v>
      </c>
      <c r="D52" s="12">
        <f ca="1">IF(A52&lt;$B$1,VLOOKUP(A52,[1]DI!$A$4:$B$15000,2,FALSE),0)</f>
        <v>3.4000000000000002E-2</v>
      </c>
      <c r="E52" s="13">
        <f t="shared" ca="1" si="23"/>
        <v>1.00013269</v>
      </c>
      <c r="F52" s="13">
        <f ca="1">(TRUNC(PRODUCT($E$12:$E51),16))</f>
        <v>1.00346097968646</v>
      </c>
      <c r="G52" s="13">
        <f t="shared" si="24"/>
        <v>1</v>
      </c>
      <c r="H52" s="13">
        <f t="shared" ca="1" si="25"/>
        <v>1.0034609800000001</v>
      </c>
      <c r="I52" s="12">
        <f t="shared" si="26"/>
        <v>1.5900000000000001E-2</v>
      </c>
      <c r="J52" s="30">
        <f t="shared" si="11"/>
        <v>44309</v>
      </c>
      <c r="K52" s="2">
        <f t="shared" si="12"/>
        <v>28</v>
      </c>
      <c r="L52" s="15">
        <f t="shared" si="13"/>
        <v>28</v>
      </c>
      <c r="M52" s="11">
        <f t="shared" si="2"/>
        <v>1.001754306</v>
      </c>
      <c r="N52" s="11">
        <f t="shared" ca="1" si="3"/>
        <v>1.005221358</v>
      </c>
      <c r="O52" s="15">
        <f t="shared" si="36"/>
        <v>0</v>
      </c>
      <c r="P52" s="13">
        <f t="shared" ca="1" si="4"/>
        <v>5.2213580000000004</v>
      </c>
      <c r="Q52" s="19">
        <f t="shared" si="5"/>
        <v>0</v>
      </c>
      <c r="R52" s="13">
        <f t="shared" si="15"/>
        <v>0</v>
      </c>
      <c r="S52" s="4" t="str">
        <f t="shared" si="27"/>
        <v>J=</v>
      </c>
      <c r="T52" s="30">
        <f t="shared" si="28"/>
        <v>44911</v>
      </c>
      <c r="U52" s="4"/>
      <c r="V52" s="80"/>
      <c r="W52" s="64"/>
      <c r="X52" s="66"/>
      <c r="Y52" s="74"/>
      <c r="Z52" s="83"/>
      <c r="AA52" s="83"/>
      <c r="AB52" s="81"/>
      <c r="AC52" s="83"/>
      <c r="AD52" s="80"/>
      <c r="AE52" s="82"/>
      <c r="AF52" s="64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6">
        <f t="shared" si="8"/>
        <v>44350</v>
      </c>
      <c r="B53" s="14">
        <f t="shared" ca="1" si="22"/>
        <v>1005.417677</v>
      </c>
      <c r="C53" s="6">
        <f t="shared" si="9"/>
        <v>1000</v>
      </c>
      <c r="D53" s="12">
        <f ca="1">IF(A53&lt;$B$1,VLOOKUP(A53,[1]DI!$A$4:$B$15000,2,FALSE),0)</f>
        <v>0</v>
      </c>
      <c r="E53" s="13">
        <f t="shared" ca="1" si="23"/>
        <v>1</v>
      </c>
      <c r="F53" s="13">
        <f ca="1">(TRUNC(PRODUCT($E$12:$E52),16))</f>
        <v>1.0035941289238499</v>
      </c>
      <c r="G53" s="13">
        <f t="shared" si="24"/>
        <v>1</v>
      </c>
      <c r="H53" s="13">
        <f t="shared" ca="1" si="25"/>
        <v>1.00359413</v>
      </c>
      <c r="I53" s="12">
        <f t="shared" si="26"/>
        <v>1.5900000000000001E-2</v>
      </c>
      <c r="J53" s="30">
        <f t="shared" si="11"/>
        <v>44309</v>
      </c>
      <c r="K53" s="2">
        <f t="shared" si="12"/>
        <v>28</v>
      </c>
      <c r="L53" s="15">
        <f t="shared" si="13"/>
        <v>29</v>
      </c>
      <c r="M53" s="11">
        <f t="shared" si="2"/>
        <v>1.0018170159999999</v>
      </c>
      <c r="N53" s="11">
        <f t="shared" ca="1" si="3"/>
        <v>1.0054176770000001</v>
      </c>
      <c r="O53" s="15">
        <f t="shared" si="36"/>
        <v>0</v>
      </c>
      <c r="P53" s="13">
        <f t="shared" ca="1" si="4"/>
        <v>5.4176770000000003</v>
      </c>
      <c r="Q53" s="19">
        <f t="shared" si="5"/>
        <v>0</v>
      </c>
      <c r="R53" s="13">
        <f t="shared" si="15"/>
        <v>0</v>
      </c>
      <c r="S53" s="4" t="str">
        <f t="shared" si="27"/>
        <v>J=</v>
      </c>
      <c r="T53" s="30">
        <f t="shared" si="28"/>
        <v>44911</v>
      </c>
      <c r="U53" s="4"/>
      <c r="V53" s="80"/>
      <c r="W53" s="64"/>
      <c r="X53" s="66"/>
      <c r="Y53" s="74"/>
      <c r="Z53" s="83"/>
      <c r="AA53" s="83"/>
      <c r="AB53" s="81"/>
      <c r="AC53" s="83"/>
      <c r="AD53" s="80"/>
      <c r="AE53" s="82"/>
      <c r="AF53" s="64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6">
        <f t="shared" si="8"/>
        <v>44351</v>
      </c>
      <c r="B54" s="14">
        <f t="shared" ca="1" si="22"/>
        <v>1005.417677</v>
      </c>
      <c r="C54" s="6">
        <f t="shared" si="9"/>
        <v>1000</v>
      </c>
      <c r="D54" s="12">
        <f ca="1">IF(A54&lt;$B$1,VLOOKUP(A54,[1]DI!$A$4:$B$15000,2,FALSE),0)</f>
        <v>3.4000000000000002E-2</v>
      </c>
      <c r="E54" s="13">
        <f t="shared" ca="1" si="23"/>
        <v>1.00013269</v>
      </c>
      <c r="F54" s="13">
        <f ca="1">(TRUNC(PRODUCT($E$12:$E53),16))</f>
        <v>1.0035941289238499</v>
      </c>
      <c r="G54" s="13">
        <f t="shared" si="24"/>
        <v>1</v>
      </c>
      <c r="H54" s="13">
        <f t="shared" ca="1" si="25"/>
        <v>1.00359413</v>
      </c>
      <c r="I54" s="12">
        <f t="shared" si="26"/>
        <v>1.5900000000000001E-2</v>
      </c>
      <c r="J54" s="30">
        <f t="shared" si="11"/>
        <v>44309</v>
      </c>
      <c r="K54" s="2">
        <f t="shared" si="12"/>
        <v>29</v>
      </c>
      <c r="L54" s="15">
        <f t="shared" si="13"/>
        <v>29</v>
      </c>
      <c r="M54" s="11">
        <f t="shared" si="2"/>
        <v>1.0018170159999999</v>
      </c>
      <c r="N54" s="11">
        <f t="shared" ca="1" si="3"/>
        <v>1.0054176770000001</v>
      </c>
      <c r="O54" s="15">
        <f t="shared" si="36"/>
        <v>0</v>
      </c>
      <c r="P54" s="13">
        <f t="shared" ca="1" si="4"/>
        <v>5.4176770000000003</v>
      </c>
      <c r="Q54" s="19">
        <f t="shared" si="5"/>
        <v>0</v>
      </c>
      <c r="R54" s="13">
        <f t="shared" si="15"/>
        <v>0</v>
      </c>
      <c r="S54" s="4" t="str">
        <f t="shared" si="27"/>
        <v>J=</v>
      </c>
      <c r="T54" s="30">
        <f t="shared" si="28"/>
        <v>44911</v>
      </c>
      <c r="U54" s="4"/>
      <c r="V54" s="80"/>
      <c r="W54" s="64"/>
      <c r="X54" s="66"/>
      <c r="Y54" s="74"/>
      <c r="Z54" s="83"/>
      <c r="AA54" s="83"/>
      <c r="AB54" s="81"/>
      <c r="AC54" s="83"/>
      <c r="AD54" s="80"/>
      <c r="AE54" s="82"/>
      <c r="AF54" s="64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6">
        <f t="shared" si="8"/>
        <v>44352</v>
      </c>
      <c r="B55" s="14">
        <f t="shared" ca="1" si="22"/>
        <v>1005.61403699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23"/>
        <v>1</v>
      </c>
      <c r="F55" s="13">
        <f ca="1">(TRUNC(PRODUCT($E$12:$E54),16))</f>
        <v>1.0037272958288199</v>
      </c>
      <c r="G55" s="13">
        <f t="shared" si="24"/>
        <v>1</v>
      </c>
      <c r="H55" s="13">
        <f t="shared" ca="1" si="25"/>
        <v>1.0037273</v>
      </c>
      <c r="I55" s="12">
        <f t="shared" si="26"/>
        <v>1.5900000000000001E-2</v>
      </c>
      <c r="J55" s="30">
        <f t="shared" si="11"/>
        <v>44309</v>
      </c>
      <c r="K55" s="2">
        <f t="shared" si="12"/>
        <v>29</v>
      </c>
      <c r="L55" s="15">
        <f t="shared" si="13"/>
        <v>30</v>
      </c>
      <c r="M55" s="11">
        <f t="shared" si="2"/>
        <v>1.0018797310000001</v>
      </c>
      <c r="N55" s="11">
        <f t="shared" ca="1" si="3"/>
        <v>1.005614037</v>
      </c>
      <c r="O55" s="15">
        <f t="shared" si="36"/>
        <v>0</v>
      </c>
      <c r="P55" s="13">
        <f t="shared" ca="1" si="4"/>
        <v>5.6140369899999998</v>
      </c>
      <c r="Q55" s="19">
        <f t="shared" si="5"/>
        <v>0</v>
      </c>
      <c r="R55" s="13">
        <f t="shared" si="15"/>
        <v>0</v>
      </c>
      <c r="S55" s="4" t="str">
        <f t="shared" si="27"/>
        <v>J=</v>
      </c>
      <c r="T55" s="30">
        <f t="shared" si="28"/>
        <v>44911</v>
      </c>
      <c r="U55" s="4"/>
      <c r="V55" s="80"/>
      <c r="W55" s="64"/>
      <c r="X55" s="66"/>
      <c r="Y55" s="74"/>
      <c r="Z55" s="83"/>
      <c r="AA55" s="83"/>
      <c r="AB55" s="81"/>
      <c r="AC55" s="83"/>
      <c r="AD55" s="80"/>
      <c r="AE55" s="82"/>
      <c r="AF55" s="64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6">
        <f t="shared" si="8"/>
        <v>44353</v>
      </c>
      <c r="B56" s="14">
        <f t="shared" ca="1" si="22"/>
        <v>1005.61403699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23"/>
        <v>1</v>
      </c>
      <c r="F56" s="13">
        <f ca="1">(TRUNC(PRODUCT($E$12:$E55),16))</f>
        <v>1.0037272958288199</v>
      </c>
      <c r="G56" s="13">
        <f t="shared" si="24"/>
        <v>1</v>
      </c>
      <c r="H56" s="13">
        <f t="shared" ca="1" si="25"/>
        <v>1.0037273</v>
      </c>
      <c r="I56" s="12">
        <f t="shared" si="26"/>
        <v>1.5900000000000001E-2</v>
      </c>
      <c r="J56" s="30">
        <f t="shared" si="11"/>
        <v>44309</v>
      </c>
      <c r="K56" s="2">
        <f t="shared" si="12"/>
        <v>29</v>
      </c>
      <c r="L56" s="15">
        <f t="shared" si="13"/>
        <v>30</v>
      </c>
      <c r="M56" s="11">
        <f t="shared" si="2"/>
        <v>1.0018797310000001</v>
      </c>
      <c r="N56" s="11">
        <f t="shared" ca="1" si="3"/>
        <v>1.005614037</v>
      </c>
      <c r="O56" s="15">
        <f t="shared" si="36"/>
        <v>0</v>
      </c>
      <c r="P56" s="13">
        <f t="shared" ca="1" si="4"/>
        <v>5.6140369899999998</v>
      </c>
      <c r="Q56" s="19">
        <f t="shared" si="5"/>
        <v>0</v>
      </c>
      <c r="R56" s="13">
        <f t="shared" si="15"/>
        <v>0</v>
      </c>
      <c r="S56" s="4" t="str">
        <f t="shared" si="27"/>
        <v>J=</v>
      </c>
      <c r="T56" s="30">
        <f t="shared" si="28"/>
        <v>44911</v>
      </c>
      <c r="U56" s="4"/>
      <c r="V56" s="80"/>
      <c r="W56" s="64"/>
      <c r="X56" s="66"/>
      <c r="Y56" s="74"/>
      <c r="Z56" s="83"/>
      <c r="AA56" s="83"/>
      <c r="AB56" s="81"/>
      <c r="AC56" s="83"/>
      <c r="AD56" s="80"/>
      <c r="AE56" s="82"/>
      <c r="AF56" s="64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6">
        <f t="shared" si="8"/>
        <v>44354</v>
      </c>
      <c r="B57" s="14">
        <f t="shared" ca="1" si="22"/>
        <v>1005.61403699</v>
      </c>
      <c r="C57" s="6">
        <f t="shared" si="9"/>
        <v>1000</v>
      </c>
      <c r="D57" s="12">
        <f ca="1">IF(A57&lt;$B$1,VLOOKUP(A57,[1]DI!$A$4:$B$15000,2,FALSE),0)</f>
        <v>3.4000000000000002E-2</v>
      </c>
      <c r="E57" s="13">
        <f t="shared" ca="1" si="23"/>
        <v>1.00013269</v>
      </c>
      <c r="F57" s="13">
        <f ca="1">(TRUNC(PRODUCT($E$12:$E56),16))</f>
        <v>1.0037272958288199</v>
      </c>
      <c r="G57" s="13">
        <f t="shared" si="24"/>
        <v>1</v>
      </c>
      <c r="H57" s="13">
        <f t="shared" ca="1" si="25"/>
        <v>1.0037273</v>
      </c>
      <c r="I57" s="12">
        <f t="shared" si="26"/>
        <v>1.5900000000000001E-2</v>
      </c>
      <c r="J57" s="30">
        <f t="shared" si="11"/>
        <v>44309</v>
      </c>
      <c r="K57" s="2">
        <f t="shared" si="12"/>
        <v>30</v>
      </c>
      <c r="L57" s="15">
        <f t="shared" si="13"/>
        <v>30</v>
      </c>
      <c r="M57" s="11">
        <f t="shared" si="2"/>
        <v>1.0018797310000001</v>
      </c>
      <c r="N57" s="11">
        <f t="shared" ca="1" si="3"/>
        <v>1.005614037</v>
      </c>
      <c r="O57" s="15">
        <f t="shared" si="36"/>
        <v>0</v>
      </c>
      <c r="P57" s="13">
        <f t="shared" ca="1" si="4"/>
        <v>5.6140369899999998</v>
      </c>
      <c r="Q57" s="19">
        <f t="shared" si="5"/>
        <v>0</v>
      </c>
      <c r="R57" s="13">
        <f t="shared" si="15"/>
        <v>0</v>
      </c>
      <c r="S57" s="4" t="str">
        <f t="shared" si="27"/>
        <v>J=</v>
      </c>
      <c r="T57" s="30">
        <f t="shared" si="28"/>
        <v>44911</v>
      </c>
      <c r="U57" s="4"/>
      <c r="V57" s="80"/>
      <c r="W57" s="64"/>
      <c r="X57" s="66"/>
      <c r="Y57" s="74"/>
      <c r="Z57" s="83"/>
      <c r="AA57" s="83"/>
      <c r="AB57" s="81"/>
      <c r="AC57" s="83"/>
      <c r="AD57" s="80"/>
      <c r="AE57" s="82"/>
      <c r="AF57" s="6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6">
        <f t="shared" si="8"/>
        <v>44355</v>
      </c>
      <c r="B58" s="14">
        <f t="shared" ca="1" si="22"/>
        <v>1005.810429</v>
      </c>
      <c r="C58" s="6">
        <f t="shared" si="9"/>
        <v>1000</v>
      </c>
      <c r="D58" s="12">
        <f ca="1">IF(A58&lt;$B$1,VLOOKUP(A58,[1]DI!$A$4:$B$15000,2,FALSE),0)</f>
        <v>3.4000000000000002E-2</v>
      </c>
      <c r="E58" s="13">
        <f t="shared" ca="1" si="23"/>
        <v>1.00013269</v>
      </c>
      <c r="F58" s="13">
        <f ca="1">(TRUNC(PRODUCT($E$12:$E57),16))</f>
        <v>1.0038604804036999</v>
      </c>
      <c r="G58" s="13">
        <f t="shared" si="24"/>
        <v>1</v>
      </c>
      <c r="H58" s="13">
        <f t="shared" ca="1" si="25"/>
        <v>1.0038604799999999</v>
      </c>
      <c r="I58" s="12">
        <f t="shared" si="26"/>
        <v>1.5900000000000001E-2</v>
      </c>
      <c r="J58" s="30">
        <f t="shared" si="11"/>
        <v>44309</v>
      </c>
      <c r="K58" s="2">
        <f t="shared" si="12"/>
        <v>31</v>
      </c>
      <c r="L58" s="15">
        <f t="shared" si="13"/>
        <v>31</v>
      </c>
      <c r="M58" s="11">
        <f t="shared" si="2"/>
        <v>1.00194245</v>
      </c>
      <c r="N58" s="11">
        <f t="shared" ca="1" si="3"/>
        <v>1.0058104290000001</v>
      </c>
      <c r="O58" s="15">
        <f t="shared" si="36"/>
        <v>0</v>
      </c>
      <c r="P58" s="13">
        <f t="shared" ca="1" si="4"/>
        <v>5.8104290000000001</v>
      </c>
      <c r="Q58" s="19">
        <f t="shared" si="5"/>
        <v>0</v>
      </c>
      <c r="R58" s="13">
        <f t="shared" si="15"/>
        <v>0</v>
      </c>
      <c r="S58" s="4" t="str">
        <f t="shared" si="27"/>
        <v>J=</v>
      </c>
      <c r="T58" s="30">
        <f t="shared" si="28"/>
        <v>44911</v>
      </c>
      <c r="U58" s="4"/>
      <c r="V58" s="129"/>
      <c r="W58" s="64"/>
      <c r="X58" s="66"/>
      <c r="Y58" s="74"/>
      <c r="Z58" s="83"/>
      <c r="AA58" s="83"/>
      <c r="AB58" s="81"/>
      <c r="AC58" s="83"/>
      <c r="AD58" s="80"/>
      <c r="AE58" s="82"/>
      <c r="AF58" s="64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6">
        <f t="shared" si="8"/>
        <v>44356</v>
      </c>
      <c r="B59" s="14">
        <f t="shared" ca="1" si="22"/>
        <v>1006.00686</v>
      </c>
      <c r="C59" s="6">
        <f t="shared" si="9"/>
        <v>1000</v>
      </c>
      <c r="D59" s="12">
        <f ca="1">IF(A59&lt;$B$1,VLOOKUP(A59,[1]DI!$A$4:$B$15000,2,FALSE),0)</f>
        <v>3.4000000000000002E-2</v>
      </c>
      <c r="E59" s="13">
        <f t="shared" ca="1" si="23"/>
        <v>1.00013269</v>
      </c>
      <c r="F59" s="13">
        <f ca="1">(TRUNC(PRODUCT($E$12:$E58),16))</f>
        <v>1.00399368265085</v>
      </c>
      <c r="G59" s="13">
        <f t="shared" si="24"/>
        <v>1</v>
      </c>
      <c r="H59" s="13">
        <f t="shared" ca="1" si="25"/>
        <v>1.00399368</v>
      </c>
      <c r="I59" s="12">
        <f t="shared" si="26"/>
        <v>1.5900000000000001E-2</v>
      </c>
      <c r="J59" s="30">
        <f t="shared" si="11"/>
        <v>44309</v>
      </c>
      <c r="K59" s="2">
        <f t="shared" si="12"/>
        <v>32</v>
      </c>
      <c r="L59" s="15">
        <f t="shared" si="13"/>
        <v>32</v>
      </c>
      <c r="M59" s="11">
        <f t="shared" si="2"/>
        <v>1.0020051720000001</v>
      </c>
      <c r="N59" s="11">
        <f t="shared" ca="1" si="3"/>
        <v>1.0060068600000001</v>
      </c>
      <c r="O59" s="15">
        <f t="shared" si="36"/>
        <v>0</v>
      </c>
      <c r="P59" s="13">
        <f t="shared" ca="1" si="4"/>
        <v>6.0068599999999996</v>
      </c>
      <c r="Q59" s="19">
        <f t="shared" si="5"/>
        <v>0</v>
      </c>
      <c r="R59" s="13">
        <f t="shared" si="15"/>
        <v>0</v>
      </c>
      <c r="S59" s="4" t="str">
        <f t="shared" si="27"/>
        <v>J=</v>
      </c>
      <c r="T59" s="30">
        <f t="shared" si="28"/>
        <v>44911</v>
      </c>
      <c r="U59" s="4"/>
      <c r="V59" s="80"/>
      <c r="W59" s="64"/>
      <c r="X59" s="66"/>
      <c r="Y59" s="74"/>
      <c r="Z59" s="83"/>
      <c r="AA59" s="83"/>
      <c r="AB59" s="81"/>
      <c r="AC59" s="83"/>
      <c r="AD59" s="80"/>
      <c r="AE59" s="82"/>
      <c r="AF59" s="64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6">
        <f t="shared" si="8"/>
        <v>44357</v>
      </c>
      <c r="B60" s="14">
        <f t="shared" ca="1" si="22"/>
        <v>1006.20333199</v>
      </c>
      <c r="C60" s="6">
        <f t="shared" si="9"/>
        <v>1000</v>
      </c>
      <c r="D60" s="12">
        <f ca="1">IF(A60&lt;$B$1,VLOOKUP(A60,[1]DI!$A$4:$B$15000,2,FALSE),0)</f>
        <v>3.4000000000000002E-2</v>
      </c>
      <c r="E60" s="13">
        <f t="shared" ca="1" si="23"/>
        <v>1.00013269</v>
      </c>
      <c r="F60" s="13">
        <f ca="1">(TRUNC(PRODUCT($E$12:$E59),16))</f>
        <v>1.0041269025726001</v>
      </c>
      <c r="G60" s="13">
        <f t="shared" si="24"/>
        <v>1</v>
      </c>
      <c r="H60" s="13">
        <f t="shared" ca="1" si="25"/>
        <v>1.0041268999999999</v>
      </c>
      <c r="I60" s="12">
        <f t="shared" si="26"/>
        <v>1.5900000000000001E-2</v>
      </c>
      <c r="J60" s="30">
        <f t="shared" si="11"/>
        <v>44309</v>
      </c>
      <c r="K60" s="2">
        <f t="shared" si="12"/>
        <v>33</v>
      </c>
      <c r="L60" s="15">
        <f t="shared" si="13"/>
        <v>33</v>
      </c>
      <c r="M60" s="11">
        <f t="shared" si="2"/>
        <v>1.002067898</v>
      </c>
      <c r="N60" s="11">
        <f t="shared" ca="1" si="3"/>
        <v>1.0062033319999999</v>
      </c>
      <c r="O60" s="15">
        <f t="shared" si="36"/>
        <v>0</v>
      </c>
      <c r="P60" s="13">
        <f t="shared" ca="1" si="4"/>
        <v>6.2033319899999997</v>
      </c>
      <c r="Q60" s="19">
        <f t="shared" si="5"/>
        <v>0</v>
      </c>
      <c r="R60" s="13">
        <f t="shared" si="15"/>
        <v>0</v>
      </c>
      <c r="S60" s="4" t="str">
        <f t="shared" si="27"/>
        <v>J=</v>
      </c>
      <c r="T60" s="30">
        <f t="shared" si="28"/>
        <v>44911</v>
      </c>
      <c r="U60" s="4"/>
      <c r="V60" s="80"/>
      <c r="W60" s="64"/>
      <c r="X60" s="66"/>
      <c r="Y60" s="74"/>
      <c r="Z60" s="83"/>
      <c r="AA60" s="83"/>
      <c r="AB60" s="81"/>
      <c r="AC60" s="83"/>
      <c r="AD60" s="80"/>
      <c r="AE60" s="82"/>
      <c r="AF60" s="64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6">
        <f t="shared" si="8"/>
        <v>44358</v>
      </c>
      <c r="B61" s="14">
        <f t="shared" ca="1" si="22"/>
        <v>1006.399846</v>
      </c>
      <c r="C61" s="6">
        <f t="shared" si="9"/>
        <v>1000</v>
      </c>
      <c r="D61" s="12">
        <f ca="1">IF(A61&lt;$B$1,VLOOKUP(A61,[1]DI!$A$4:$B$15000,2,FALSE),0)</f>
        <v>3.4000000000000002E-2</v>
      </c>
      <c r="E61" s="13">
        <f t="shared" ca="1" si="23"/>
        <v>1.00013269</v>
      </c>
      <c r="F61" s="13">
        <f ca="1">(TRUNC(PRODUCT($E$12:$E60),16))</f>
        <v>1.0042601401713001</v>
      </c>
      <c r="G61" s="13">
        <f t="shared" si="24"/>
        <v>1</v>
      </c>
      <c r="H61" s="13">
        <f t="shared" ca="1" si="25"/>
        <v>1.00426014</v>
      </c>
      <c r="I61" s="12">
        <f t="shared" si="26"/>
        <v>1.5900000000000001E-2</v>
      </c>
      <c r="J61" s="30">
        <f t="shared" si="11"/>
        <v>44309</v>
      </c>
      <c r="K61" s="2">
        <f t="shared" si="12"/>
        <v>34</v>
      </c>
      <c r="L61" s="15">
        <f t="shared" si="13"/>
        <v>34</v>
      </c>
      <c r="M61" s="11">
        <f t="shared" si="2"/>
        <v>1.0021306290000001</v>
      </c>
      <c r="N61" s="11">
        <f t="shared" ca="1" si="3"/>
        <v>1.0063998460000001</v>
      </c>
      <c r="O61" s="15">
        <f t="shared" si="36"/>
        <v>0</v>
      </c>
      <c r="P61" s="13">
        <f t="shared" ca="1" si="4"/>
        <v>6.3998460000000001</v>
      </c>
      <c r="Q61" s="19">
        <f t="shared" si="5"/>
        <v>0</v>
      </c>
      <c r="R61" s="13">
        <f t="shared" si="15"/>
        <v>0</v>
      </c>
      <c r="S61" s="4" t="str">
        <f t="shared" si="27"/>
        <v>J=</v>
      </c>
      <c r="T61" s="30">
        <f t="shared" si="28"/>
        <v>44911</v>
      </c>
      <c r="U61" s="4"/>
      <c r="V61" s="80"/>
      <c r="W61" s="64"/>
      <c r="X61" s="66"/>
      <c r="Y61" s="74"/>
      <c r="Z61" s="83"/>
      <c r="AA61" s="83"/>
      <c r="AB61" s="81"/>
      <c r="AC61" s="83"/>
      <c r="AD61" s="80"/>
      <c r="AE61" s="82"/>
      <c r="AF61" s="64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6">
        <f t="shared" si="8"/>
        <v>44359</v>
      </c>
      <c r="B62" s="14">
        <f t="shared" ca="1" si="22"/>
        <v>1006.59639899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23"/>
        <v>1</v>
      </c>
      <c r="F62" s="13">
        <f ca="1">(TRUNC(PRODUCT($E$12:$E61),16))</f>
        <v>1.0043933954493001</v>
      </c>
      <c r="G62" s="13">
        <f t="shared" si="24"/>
        <v>1</v>
      </c>
      <c r="H62" s="13">
        <f t="shared" ca="1" si="25"/>
        <v>1.0043934000000001</v>
      </c>
      <c r="I62" s="12">
        <f t="shared" si="26"/>
        <v>1.5900000000000001E-2</v>
      </c>
      <c r="J62" s="30">
        <f t="shared" si="11"/>
        <v>44309</v>
      </c>
      <c r="K62" s="2">
        <f t="shared" si="12"/>
        <v>34</v>
      </c>
      <c r="L62" s="15">
        <f t="shared" si="13"/>
        <v>35</v>
      </c>
      <c r="M62" s="11">
        <f t="shared" si="2"/>
        <v>1.0021933629999999</v>
      </c>
      <c r="N62" s="11">
        <f t="shared" ca="1" si="3"/>
        <v>1.006596399</v>
      </c>
      <c r="O62" s="15">
        <f t="shared" si="36"/>
        <v>0</v>
      </c>
      <c r="P62" s="13">
        <f t="shared" ca="1" si="4"/>
        <v>6.59639899</v>
      </c>
      <c r="Q62" s="19">
        <f t="shared" si="5"/>
        <v>0</v>
      </c>
      <c r="R62" s="13">
        <f t="shared" si="15"/>
        <v>0</v>
      </c>
      <c r="S62" s="4" t="str">
        <f t="shared" si="27"/>
        <v>J=</v>
      </c>
      <c r="T62" s="30">
        <f t="shared" si="28"/>
        <v>44911</v>
      </c>
      <c r="U62" s="4"/>
      <c r="V62" s="80"/>
      <c r="W62" s="64"/>
      <c r="X62" s="66"/>
      <c r="Y62" s="74"/>
      <c r="Z62" s="83"/>
      <c r="AA62" s="83"/>
      <c r="AB62" s="81"/>
      <c r="AC62" s="83"/>
      <c r="AD62" s="80"/>
      <c r="AE62" s="82"/>
      <c r="AF62" s="64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6">
        <f t="shared" si="8"/>
        <v>44360</v>
      </c>
      <c r="B63" s="14">
        <f t="shared" ca="1" si="22"/>
        <v>1006.59639899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23"/>
        <v>1</v>
      </c>
      <c r="F63" s="13">
        <f ca="1">(TRUNC(PRODUCT($E$12:$E62),16))</f>
        <v>1.0043933954493001</v>
      </c>
      <c r="G63" s="13">
        <f t="shared" si="24"/>
        <v>1</v>
      </c>
      <c r="H63" s="13">
        <f t="shared" ca="1" si="25"/>
        <v>1.0043934000000001</v>
      </c>
      <c r="I63" s="12">
        <f t="shared" si="26"/>
        <v>1.5900000000000001E-2</v>
      </c>
      <c r="J63" s="30">
        <f t="shared" si="11"/>
        <v>44309</v>
      </c>
      <c r="K63" s="2">
        <f t="shared" si="12"/>
        <v>34</v>
      </c>
      <c r="L63" s="15">
        <f t="shared" si="13"/>
        <v>35</v>
      </c>
      <c r="M63" s="11">
        <f t="shared" si="2"/>
        <v>1.0021933629999999</v>
      </c>
      <c r="N63" s="11">
        <f t="shared" ca="1" si="3"/>
        <v>1.006596399</v>
      </c>
      <c r="O63" s="15">
        <f t="shared" si="36"/>
        <v>0</v>
      </c>
      <c r="P63" s="13">
        <f t="shared" ca="1" si="4"/>
        <v>6.59639899</v>
      </c>
      <c r="Q63" s="19">
        <f t="shared" si="5"/>
        <v>0</v>
      </c>
      <c r="R63" s="13">
        <f t="shared" si="15"/>
        <v>0</v>
      </c>
      <c r="S63" s="4" t="str">
        <f t="shared" si="27"/>
        <v>J=</v>
      </c>
      <c r="T63" s="30">
        <f t="shared" si="28"/>
        <v>44911</v>
      </c>
      <c r="U63" s="4"/>
      <c r="V63" s="80"/>
      <c r="W63" s="64"/>
      <c r="X63" s="66"/>
      <c r="Y63" s="74"/>
      <c r="Z63" s="83"/>
      <c r="AA63" s="83"/>
      <c r="AB63" s="81"/>
      <c r="AC63" s="83"/>
      <c r="AD63" s="80"/>
      <c r="AE63" s="82"/>
      <c r="AF63" s="64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6">
        <f t="shared" si="8"/>
        <v>44361</v>
      </c>
      <c r="B64" s="14">
        <f t="shared" ca="1" si="22"/>
        <v>1006.59639899</v>
      </c>
      <c r="C64" s="6">
        <f t="shared" si="9"/>
        <v>1000</v>
      </c>
      <c r="D64" s="12">
        <f ca="1">IF(A64&lt;$B$1,VLOOKUP(A64,[1]DI!$A$4:$B$15000,2,FALSE),0)</f>
        <v>3.4000000000000002E-2</v>
      </c>
      <c r="E64" s="13">
        <f t="shared" ca="1" si="23"/>
        <v>1.00013269</v>
      </c>
      <c r="F64" s="13">
        <f ca="1">(TRUNC(PRODUCT($E$12:$E63),16))</f>
        <v>1.0043933954493001</v>
      </c>
      <c r="G64" s="13">
        <f t="shared" si="24"/>
        <v>1</v>
      </c>
      <c r="H64" s="13">
        <f t="shared" ca="1" si="25"/>
        <v>1.0043934000000001</v>
      </c>
      <c r="I64" s="12">
        <f t="shared" si="26"/>
        <v>1.5900000000000001E-2</v>
      </c>
      <c r="J64" s="30">
        <f t="shared" si="11"/>
        <v>44309</v>
      </c>
      <c r="K64" s="2">
        <f t="shared" si="12"/>
        <v>35</v>
      </c>
      <c r="L64" s="15">
        <f t="shared" si="13"/>
        <v>35</v>
      </c>
      <c r="M64" s="11">
        <f t="shared" si="2"/>
        <v>1.0021933629999999</v>
      </c>
      <c r="N64" s="11">
        <f t="shared" ca="1" si="3"/>
        <v>1.006596399</v>
      </c>
      <c r="O64" s="15">
        <f t="shared" si="36"/>
        <v>0</v>
      </c>
      <c r="P64" s="13">
        <f t="shared" ca="1" si="4"/>
        <v>6.59639899</v>
      </c>
      <c r="Q64" s="19">
        <f t="shared" si="5"/>
        <v>0</v>
      </c>
      <c r="R64" s="13">
        <f t="shared" si="15"/>
        <v>0</v>
      </c>
      <c r="S64" s="4" t="str">
        <f t="shared" si="27"/>
        <v>J=</v>
      </c>
      <c r="T64" s="30">
        <f t="shared" si="28"/>
        <v>44911</v>
      </c>
      <c r="U64" s="4"/>
      <c r="V64" s="80"/>
      <c r="W64" s="64"/>
      <c r="X64" s="66"/>
      <c r="Y64" s="74"/>
      <c r="Z64" s="83"/>
      <c r="AA64" s="83"/>
      <c r="AB64" s="81"/>
      <c r="AC64" s="83"/>
      <c r="AD64" s="80"/>
      <c r="AE64" s="82"/>
      <c r="AF64" s="64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6">
        <f t="shared" si="8"/>
        <v>44362</v>
      </c>
      <c r="B65" s="14">
        <f t="shared" ca="1" si="22"/>
        <v>1006.792984</v>
      </c>
      <c r="C65" s="6">
        <f t="shared" si="9"/>
        <v>1000</v>
      </c>
      <c r="D65" s="12">
        <f ca="1">IF(A65&lt;$B$1,VLOOKUP(A65,[1]DI!$A$4:$B$15000,2,FALSE),0)</f>
        <v>3.4000000000000002E-2</v>
      </c>
      <c r="E65" s="13">
        <f t="shared" ca="1" si="23"/>
        <v>1.00013269</v>
      </c>
      <c r="F65" s="13">
        <f ca="1">(TRUNC(PRODUCT($E$12:$E64),16))</f>
        <v>1.00452666840894</v>
      </c>
      <c r="G65" s="13">
        <f t="shared" si="24"/>
        <v>1</v>
      </c>
      <c r="H65" s="13">
        <f t="shared" ca="1" si="25"/>
        <v>1.00452667</v>
      </c>
      <c r="I65" s="12">
        <f t="shared" si="26"/>
        <v>1.5900000000000001E-2</v>
      </c>
      <c r="J65" s="30">
        <f t="shared" si="11"/>
        <v>44309</v>
      </c>
      <c r="K65" s="2">
        <f t="shared" si="12"/>
        <v>36</v>
      </c>
      <c r="L65" s="15">
        <f t="shared" si="13"/>
        <v>36</v>
      </c>
      <c r="M65" s="11">
        <f t="shared" si="2"/>
        <v>1.002256101</v>
      </c>
      <c r="N65" s="11">
        <f t="shared" ca="1" si="3"/>
        <v>1.0067929840000001</v>
      </c>
      <c r="O65" s="15">
        <f t="shared" si="36"/>
        <v>0</v>
      </c>
      <c r="P65" s="13">
        <f t="shared" ca="1" si="4"/>
        <v>6.7929839999999997</v>
      </c>
      <c r="Q65" s="19">
        <f t="shared" si="5"/>
        <v>0</v>
      </c>
      <c r="R65" s="13">
        <f t="shared" si="15"/>
        <v>0</v>
      </c>
      <c r="S65" s="4" t="str">
        <f t="shared" si="27"/>
        <v>J=</v>
      </c>
      <c r="T65" s="30">
        <f t="shared" si="28"/>
        <v>44911</v>
      </c>
      <c r="U65" s="4"/>
      <c r="V65" s="80"/>
      <c r="W65" s="64"/>
      <c r="X65" s="66"/>
      <c r="Y65" s="74"/>
      <c r="Z65" s="83"/>
      <c r="AA65" s="83"/>
      <c r="AB65" s="81"/>
      <c r="AC65" s="83"/>
      <c r="AD65" s="80"/>
      <c r="AE65" s="82"/>
      <c r="AF65" s="64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6">
        <f t="shared" si="8"/>
        <v>44363</v>
      </c>
      <c r="B66" s="14">
        <f t="shared" ca="1" si="22"/>
        <v>1006.98960899</v>
      </c>
      <c r="C66" s="6">
        <f t="shared" si="9"/>
        <v>1000</v>
      </c>
      <c r="D66" s="12">
        <f ca="1">IF(A66&lt;$B$1,VLOOKUP(A66,[1]DI!$A$4:$B$15000,2,FALSE),0)</f>
        <v>3.4000000000000002E-2</v>
      </c>
      <c r="E66" s="13">
        <f t="shared" ca="1" si="23"/>
        <v>1.00013269</v>
      </c>
      <c r="F66" s="13">
        <f ca="1">(TRUNC(PRODUCT($E$12:$E65),16))</f>
        <v>1.00465995905257</v>
      </c>
      <c r="G66" s="13">
        <f t="shared" si="24"/>
        <v>1</v>
      </c>
      <c r="H66" s="13">
        <f t="shared" ca="1" si="25"/>
        <v>1.0046599599999999</v>
      </c>
      <c r="I66" s="12">
        <f t="shared" si="26"/>
        <v>1.5900000000000001E-2</v>
      </c>
      <c r="J66" s="30">
        <f t="shared" si="11"/>
        <v>44309</v>
      </c>
      <c r="K66" s="2">
        <f t="shared" si="12"/>
        <v>37</v>
      </c>
      <c r="L66" s="15">
        <f t="shared" si="13"/>
        <v>37</v>
      </c>
      <c r="M66" s="11">
        <f t="shared" si="2"/>
        <v>1.0023188430000001</v>
      </c>
      <c r="N66" s="11">
        <f t="shared" ca="1" si="3"/>
        <v>1.0069896089999999</v>
      </c>
      <c r="O66" s="15">
        <f t="shared" si="36"/>
        <v>0</v>
      </c>
      <c r="P66" s="13">
        <f t="shared" ca="1" si="4"/>
        <v>6.9896089899999998</v>
      </c>
      <c r="Q66" s="19">
        <f t="shared" si="5"/>
        <v>0</v>
      </c>
      <c r="R66" s="13">
        <f t="shared" si="15"/>
        <v>0</v>
      </c>
      <c r="S66" s="4" t="str">
        <f t="shared" si="27"/>
        <v>J=</v>
      </c>
      <c r="T66" s="30">
        <f t="shared" si="28"/>
        <v>44911</v>
      </c>
      <c r="U66" s="4"/>
      <c r="V66" s="80"/>
      <c r="W66" s="64"/>
      <c r="X66" s="66"/>
      <c r="Y66" s="74"/>
      <c r="Z66" s="83"/>
      <c r="AA66" s="83"/>
      <c r="AB66" s="81"/>
      <c r="AC66" s="83"/>
      <c r="AD66" s="80"/>
      <c r="AE66" s="82"/>
      <c r="AF66" s="64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6">
        <f t="shared" si="8"/>
        <v>44364</v>
      </c>
      <c r="B67" s="14">
        <f t="shared" ca="1" si="22"/>
        <v>1007.186275</v>
      </c>
      <c r="C67" s="6">
        <f t="shared" si="9"/>
        <v>1000</v>
      </c>
      <c r="D67" s="12">
        <f ca="1">IF(A67&lt;$B$1,VLOOKUP(A67,[1]DI!$A$4:$B$15000,2,FALSE),0)</f>
        <v>4.1500000000000002E-2</v>
      </c>
      <c r="E67" s="13">
        <f t="shared" ca="1" si="23"/>
        <v>1.00016137</v>
      </c>
      <c r="F67" s="13">
        <f ca="1">(TRUNC(PRODUCT($E$12:$E66),16))</f>
        <v>1.0047932673825399</v>
      </c>
      <c r="G67" s="13">
        <f t="shared" si="24"/>
        <v>1</v>
      </c>
      <c r="H67" s="13">
        <f t="shared" ca="1" si="25"/>
        <v>1.00479327</v>
      </c>
      <c r="I67" s="12">
        <f t="shared" si="26"/>
        <v>1.5900000000000001E-2</v>
      </c>
      <c r="J67" s="30">
        <f t="shared" si="11"/>
        <v>44309</v>
      </c>
      <c r="K67" s="2">
        <f t="shared" si="12"/>
        <v>38</v>
      </c>
      <c r="L67" s="15">
        <f t="shared" si="13"/>
        <v>38</v>
      </c>
      <c r="M67" s="11">
        <f t="shared" si="2"/>
        <v>1.0023815890000001</v>
      </c>
      <c r="N67" s="11">
        <f t="shared" ca="1" si="3"/>
        <v>1.007186275</v>
      </c>
      <c r="O67" s="15">
        <f t="shared" si="36"/>
        <v>0</v>
      </c>
      <c r="P67" s="13">
        <f t="shared" ca="1" si="4"/>
        <v>7.1862750000000002</v>
      </c>
      <c r="Q67" s="19">
        <f t="shared" si="5"/>
        <v>0</v>
      </c>
      <c r="R67" s="13">
        <f t="shared" si="15"/>
        <v>0</v>
      </c>
      <c r="S67" s="4" t="str">
        <f t="shared" si="27"/>
        <v>J=</v>
      </c>
      <c r="T67" s="30">
        <f t="shared" si="28"/>
        <v>44911</v>
      </c>
      <c r="U67" s="4"/>
      <c r="V67" s="80"/>
      <c r="W67" s="64"/>
      <c r="X67" s="66"/>
      <c r="Y67" s="74"/>
      <c r="Z67" s="83"/>
      <c r="AA67" s="83"/>
      <c r="AB67" s="81"/>
      <c r="AC67" s="83"/>
      <c r="AD67" s="80"/>
      <c r="AE67" s="82"/>
      <c r="AF67" s="64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6">
        <f t="shared" si="8"/>
        <v>44365</v>
      </c>
      <c r="B68" s="14">
        <f t="shared" ca="1" si="22"/>
        <v>1007.411862</v>
      </c>
      <c r="C68" s="6">
        <f t="shared" si="9"/>
        <v>1000</v>
      </c>
      <c r="D68" s="12">
        <f ca="1">IF(A68&lt;$B$1,VLOOKUP(A68,[1]DI!$A$4:$B$15000,2,FALSE),0)</f>
        <v>4.1500000000000002E-2</v>
      </c>
      <c r="E68" s="13">
        <f t="shared" ca="1" si="23"/>
        <v>1.00016137</v>
      </c>
      <c r="F68" s="13">
        <f ca="1">(TRUNC(PRODUCT($E$12:$E67),16))</f>
        <v>1.0049554108720999</v>
      </c>
      <c r="G68" s="13">
        <f t="shared" si="24"/>
        <v>1</v>
      </c>
      <c r="H68" s="13">
        <f t="shared" ca="1" si="25"/>
        <v>1.00495541</v>
      </c>
      <c r="I68" s="12">
        <f t="shared" si="26"/>
        <v>1.5900000000000001E-2</v>
      </c>
      <c r="J68" s="30">
        <f t="shared" si="11"/>
        <v>44309</v>
      </c>
      <c r="K68" s="2">
        <f t="shared" si="12"/>
        <v>39</v>
      </c>
      <c r="L68" s="15">
        <f t="shared" si="13"/>
        <v>39</v>
      </c>
      <c r="M68" s="11">
        <f t="shared" si="2"/>
        <v>1.002444339</v>
      </c>
      <c r="N68" s="11">
        <f t="shared" ca="1" si="3"/>
        <v>1.0074118620000001</v>
      </c>
      <c r="O68" s="15">
        <f t="shared" si="36"/>
        <v>0</v>
      </c>
      <c r="P68" s="13">
        <f t="shared" ca="1" si="4"/>
        <v>7.4118620000000002</v>
      </c>
      <c r="Q68" s="19">
        <f t="shared" si="5"/>
        <v>0</v>
      </c>
      <c r="R68" s="13">
        <f t="shared" si="15"/>
        <v>0</v>
      </c>
      <c r="S68" s="4" t="str">
        <f t="shared" si="27"/>
        <v>J=</v>
      </c>
      <c r="T68" s="30">
        <f t="shared" si="28"/>
        <v>44911</v>
      </c>
      <c r="U68" s="4"/>
      <c r="V68" s="80"/>
      <c r="W68" s="64"/>
      <c r="X68" s="66"/>
      <c r="Y68" s="74"/>
      <c r="Z68" s="83"/>
      <c r="AA68" s="83"/>
      <c r="AB68" s="81"/>
      <c r="AC68" s="83"/>
      <c r="AD68" s="80"/>
      <c r="AE68" s="82"/>
      <c r="AF68" s="64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6">
        <f t="shared" si="8"/>
        <v>44366</v>
      </c>
      <c r="B69" s="14">
        <f t="shared" ca="1" si="22"/>
        <v>1007.63750299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23"/>
        <v>1</v>
      </c>
      <c r="F69" s="13">
        <f ca="1">(TRUNC(PRODUCT($E$12:$E68),16))</f>
        <v>1.00511758052675</v>
      </c>
      <c r="G69" s="13">
        <f t="shared" si="24"/>
        <v>1</v>
      </c>
      <c r="H69" s="13">
        <f t="shared" ca="1" si="25"/>
        <v>1.0051175800000001</v>
      </c>
      <c r="I69" s="12">
        <f t="shared" si="26"/>
        <v>1.5900000000000001E-2</v>
      </c>
      <c r="J69" s="30">
        <f t="shared" si="11"/>
        <v>44309</v>
      </c>
      <c r="K69" s="2">
        <f t="shared" si="12"/>
        <v>39</v>
      </c>
      <c r="L69" s="15">
        <f t="shared" si="13"/>
        <v>40</v>
      </c>
      <c r="M69" s="11">
        <f t="shared" si="2"/>
        <v>1.002507093</v>
      </c>
      <c r="N69" s="11">
        <f t="shared" ca="1" si="3"/>
        <v>1.007637503</v>
      </c>
      <c r="O69" s="15">
        <f t="shared" si="36"/>
        <v>0</v>
      </c>
      <c r="P69" s="13">
        <f t="shared" ca="1" si="4"/>
        <v>7.6375029899999998</v>
      </c>
      <c r="Q69" s="19">
        <f t="shared" si="5"/>
        <v>0</v>
      </c>
      <c r="R69" s="13">
        <f t="shared" si="15"/>
        <v>0</v>
      </c>
      <c r="S69" s="4" t="str">
        <f t="shared" si="27"/>
        <v>J=</v>
      </c>
      <c r="T69" s="30">
        <f t="shared" si="28"/>
        <v>44911</v>
      </c>
      <c r="U69" s="4"/>
      <c r="V69" s="80"/>
      <c r="W69" s="64"/>
      <c r="X69" s="66"/>
      <c r="Y69" s="74"/>
      <c r="Z69" s="83"/>
      <c r="AA69" s="83"/>
      <c r="AB69" s="81"/>
      <c r="AC69" s="83"/>
      <c r="AD69" s="80"/>
      <c r="AE69" s="82"/>
      <c r="AF69" s="64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6">
        <f t="shared" si="8"/>
        <v>44367</v>
      </c>
      <c r="B70" s="14">
        <f t="shared" ca="1" si="22"/>
        <v>1007.63750299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23"/>
        <v>1</v>
      </c>
      <c r="F70" s="13">
        <f ca="1">(TRUNC(PRODUCT($E$12:$E69),16))</f>
        <v>1.00511758052675</v>
      </c>
      <c r="G70" s="13">
        <f t="shared" si="24"/>
        <v>1</v>
      </c>
      <c r="H70" s="13">
        <f t="shared" ca="1" si="25"/>
        <v>1.0051175800000001</v>
      </c>
      <c r="I70" s="12">
        <f t="shared" si="26"/>
        <v>1.5900000000000001E-2</v>
      </c>
      <c r="J70" s="30">
        <f t="shared" si="11"/>
        <v>44309</v>
      </c>
      <c r="K70" s="2">
        <f t="shared" si="12"/>
        <v>39</v>
      </c>
      <c r="L70" s="15">
        <f t="shared" si="13"/>
        <v>40</v>
      </c>
      <c r="M70" s="11">
        <f t="shared" si="2"/>
        <v>1.002507093</v>
      </c>
      <c r="N70" s="11">
        <f t="shared" ca="1" si="3"/>
        <v>1.007637503</v>
      </c>
      <c r="O70" s="15">
        <f t="shared" si="36"/>
        <v>0</v>
      </c>
      <c r="P70" s="13">
        <f t="shared" ca="1" si="4"/>
        <v>7.6375029899999998</v>
      </c>
      <c r="Q70" s="19">
        <f t="shared" si="5"/>
        <v>0</v>
      </c>
      <c r="R70" s="13">
        <f t="shared" si="15"/>
        <v>0</v>
      </c>
      <c r="S70" s="4" t="str">
        <f t="shared" si="27"/>
        <v>J=</v>
      </c>
      <c r="T70" s="30">
        <f t="shared" si="28"/>
        <v>44911</v>
      </c>
      <c r="U70" s="4"/>
      <c r="V70" s="80"/>
      <c r="W70" s="64"/>
      <c r="X70" s="66"/>
      <c r="Y70" s="74"/>
      <c r="Z70" s="83"/>
      <c r="AA70" s="83"/>
      <c r="AB70" s="81"/>
      <c r="AC70" s="83"/>
      <c r="AD70" s="80"/>
      <c r="AE70" s="82"/>
      <c r="AF70" s="64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6">
        <f t="shared" si="8"/>
        <v>44368</v>
      </c>
      <c r="B71" s="14">
        <f t="shared" ca="1" si="22"/>
        <v>1007.63750299</v>
      </c>
      <c r="C71" s="6">
        <f t="shared" si="9"/>
        <v>1000</v>
      </c>
      <c r="D71" s="12">
        <f ca="1">IF(A71&lt;$B$1,VLOOKUP(A71,[1]DI!$A$4:$B$15000,2,FALSE),0)</f>
        <v>4.1500000000000002E-2</v>
      </c>
      <c r="E71" s="13">
        <f t="shared" ca="1" si="23"/>
        <v>1.00016137</v>
      </c>
      <c r="F71" s="13">
        <f ca="1">(TRUNC(PRODUCT($E$12:$E70),16))</f>
        <v>1.00511758052675</v>
      </c>
      <c r="G71" s="13">
        <f t="shared" si="24"/>
        <v>1</v>
      </c>
      <c r="H71" s="13">
        <f t="shared" ca="1" si="25"/>
        <v>1.0051175800000001</v>
      </c>
      <c r="I71" s="12">
        <f t="shared" si="26"/>
        <v>1.5900000000000001E-2</v>
      </c>
      <c r="J71" s="30">
        <f t="shared" si="11"/>
        <v>44309</v>
      </c>
      <c r="K71" s="2">
        <f t="shared" si="12"/>
        <v>40</v>
      </c>
      <c r="L71" s="15">
        <f t="shared" si="13"/>
        <v>40</v>
      </c>
      <c r="M71" s="11">
        <f t="shared" si="2"/>
        <v>1.002507093</v>
      </c>
      <c r="N71" s="11">
        <f t="shared" ca="1" si="3"/>
        <v>1.007637503</v>
      </c>
      <c r="O71" s="15">
        <f t="shared" si="36"/>
        <v>0</v>
      </c>
      <c r="P71" s="13">
        <f t="shared" ca="1" si="4"/>
        <v>7.6375029899999998</v>
      </c>
      <c r="Q71" s="19">
        <f t="shared" si="5"/>
        <v>0</v>
      </c>
      <c r="R71" s="13">
        <f t="shared" si="15"/>
        <v>0</v>
      </c>
      <c r="S71" s="4" t="str">
        <f t="shared" si="27"/>
        <v>J=</v>
      </c>
      <c r="T71" s="30">
        <f t="shared" si="28"/>
        <v>44911</v>
      </c>
      <c r="U71" s="4"/>
      <c r="V71" s="80"/>
      <c r="W71" s="64"/>
      <c r="X71" s="66"/>
      <c r="Y71" s="74"/>
      <c r="Z71" s="83"/>
      <c r="AA71" s="83"/>
      <c r="AB71" s="81"/>
      <c r="AC71" s="83"/>
      <c r="AD71" s="80"/>
      <c r="AE71" s="82"/>
      <c r="AF71" s="64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6">
        <f t="shared" si="8"/>
        <v>44369</v>
      </c>
      <c r="B72" s="14">
        <f t="shared" ca="1" si="22"/>
        <v>1007.86319899</v>
      </c>
      <c r="C72" s="6">
        <f t="shared" si="9"/>
        <v>1000</v>
      </c>
      <c r="D72" s="12">
        <f ca="1">IF(A72&lt;$B$1,VLOOKUP(A72,[1]DI!$A$4:$B$15000,2,FALSE),0)</f>
        <v>4.1500000000000002E-2</v>
      </c>
      <c r="E72" s="13">
        <f t="shared" ca="1" si="23"/>
        <v>1.00016137</v>
      </c>
      <c r="F72" s="13">
        <f ca="1">(TRUNC(PRODUCT($E$12:$E71),16))</f>
        <v>1.00527977635072</v>
      </c>
      <c r="G72" s="13">
        <f t="shared" si="24"/>
        <v>1</v>
      </c>
      <c r="H72" s="13">
        <f t="shared" ca="1" si="25"/>
        <v>1.00527978</v>
      </c>
      <c r="I72" s="12">
        <f t="shared" si="26"/>
        <v>1.5900000000000001E-2</v>
      </c>
      <c r="J72" s="30">
        <f t="shared" si="11"/>
        <v>44309</v>
      </c>
      <c r="K72" s="2">
        <f t="shared" si="12"/>
        <v>41</v>
      </c>
      <c r="L72" s="15">
        <f t="shared" si="13"/>
        <v>41</v>
      </c>
      <c r="M72" s="11">
        <f t="shared" si="2"/>
        <v>1.0025698510000001</v>
      </c>
      <c r="N72" s="11">
        <f t="shared" ca="1" si="3"/>
        <v>1.007863199</v>
      </c>
      <c r="O72" s="15">
        <f t="shared" si="36"/>
        <v>0</v>
      </c>
      <c r="P72" s="13">
        <f t="shared" ca="1" si="4"/>
        <v>7.8631989899999999</v>
      </c>
      <c r="Q72" s="19">
        <f t="shared" si="5"/>
        <v>0</v>
      </c>
      <c r="R72" s="13">
        <f t="shared" si="15"/>
        <v>0</v>
      </c>
      <c r="S72" s="4" t="str">
        <f t="shared" si="27"/>
        <v>J=</v>
      </c>
      <c r="T72" s="30">
        <f t="shared" si="28"/>
        <v>44911</v>
      </c>
      <c r="U72" s="4"/>
      <c r="V72" s="80"/>
      <c r="W72" s="64"/>
      <c r="X72" s="66"/>
      <c r="Y72" s="74"/>
      <c r="Z72" s="83"/>
      <c r="AA72" s="83"/>
      <c r="AB72" s="81"/>
      <c r="AC72" s="83"/>
      <c r="AD72" s="80"/>
      <c r="AE72" s="82"/>
      <c r="AF72" s="64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6">
        <f t="shared" si="8"/>
        <v>44370</v>
      </c>
      <c r="B73" s="14">
        <f t="shared" ca="1" si="22"/>
        <v>1008.088939</v>
      </c>
      <c r="C73" s="6">
        <f t="shared" si="9"/>
        <v>1000</v>
      </c>
      <c r="D73" s="12">
        <f ca="1">IF(A73&lt;$B$1,VLOOKUP(A73,[1]DI!$A$4:$B$15000,2,FALSE),0)</f>
        <v>4.1500000000000002E-2</v>
      </c>
      <c r="E73" s="13">
        <f t="shared" ca="1" si="23"/>
        <v>1.00016137</v>
      </c>
      <c r="F73" s="13">
        <f ca="1">(TRUNC(PRODUCT($E$12:$E72),16))</f>
        <v>1.0054419983482299</v>
      </c>
      <c r="G73" s="13">
        <f t="shared" si="24"/>
        <v>1</v>
      </c>
      <c r="H73" s="13">
        <f t="shared" ca="1" si="25"/>
        <v>1.0054419999999999</v>
      </c>
      <c r="I73" s="12">
        <f t="shared" si="26"/>
        <v>1.5900000000000001E-2</v>
      </c>
      <c r="J73" s="30">
        <f t="shared" si="11"/>
        <v>44309</v>
      </c>
      <c r="K73" s="2">
        <f t="shared" si="12"/>
        <v>42</v>
      </c>
      <c r="L73" s="15">
        <f t="shared" si="13"/>
        <v>42</v>
      </c>
      <c r="M73" s="11">
        <f t="shared" si="2"/>
        <v>1.002632612</v>
      </c>
      <c r="N73" s="11">
        <f t="shared" ca="1" si="3"/>
        <v>1.0080889390000001</v>
      </c>
      <c r="O73" s="15">
        <f t="shared" si="36"/>
        <v>0</v>
      </c>
      <c r="P73" s="13">
        <f t="shared" ca="1" si="4"/>
        <v>8.0889389999999999</v>
      </c>
      <c r="Q73" s="19">
        <f t="shared" si="5"/>
        <v>0</v>
      </c>
      <c r="R73" s="13">
        <f t="shared" si="15"/>
        <v>0</v>
      </c>
      <c r="S73" s="4" t="str">
        <f t="shared" si="27"/>
        <v>J=</v>
      </c>
      <c r="T73" s="30">
        <f t="shared" si="28"/>
        <v>44911</v>
      </c>
      <c r="U73" s="4"/>
      <c r="V73" s="80"/>
      <c r="W73" s="64"/>
      <c r="X73" s="66"/>
      <c r="Y73" s="74"/>
      <c r="Z73" s="83"/>
      <c r="AA73" s="83"/>
      <c r="AB73" s="81"/>
      <c r="AC73" s="83"/>
      <c r="AD73" s="80"/>
      <c r="AE73" s="82"/>
      <c r="AF73" s="64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6">
        <f t="shared" si="8"/>
        <v>44371</v>
      </c>
      <c r="B74" s="14">
        <f t="shared" ca="1" si="22"/>
        <v>1008.314734</v>
      </c>
      <c r="C74" s="6">
        <f t="shared" si="9"/>
        <v>1000</v>
      </c>
      <c r="D74" s="12">
        <f ca="1">IF(A74&lt;$B$1,VLOOKUP(A74,[1]DI!$A$4:$B$15000,2,FALSE),0)</f>
        <v>4.1500000000000002E-2</v>
      </c>
      <c r="E74" s="13">
        <f t="shared" ca="1" si="23"/>
        <v>1.00016137</v>
      </c>
      <c r="F74" s="13">
        <f ca="1">(TRUNC(PRODUCT($E$12:$E73),16))</f>
        <v>1.0056042465235</v>
      </c>
      <c r="G74" s="13">
        <f t="shared" si="24"/>
        <v>1</v>
      </c>
      <c r="H74" s="13">
        <f t="shared" ca="1" si="25"/>
        <v>1.00560425</v>
      </c>
      <c r="I74" s="12">
        <f t="shared" si="26"/>
        <v>1.5900000000000001E-2</v>
      </c>
      <c r="J74" s="30">
        <f t="shared" si="11"/>
        <v>44309</v>
      </c>
      <c r="K74" s="2">
        <f t="shared" si="12"/>
        <v>43</v>
      </c>
      <c r="L74" s="15">
        <f t="shared" si="13"/>
        <v>43</v>
      </c>
      <c r="M74" s="11">
        <f t="shared" si="2"/>
        <v>1.0026953780000001</v>
      </c>
      <c r="N74" s="11">
        <f t="shared" ca="1" si="3"/>
        <v>1.008314734</v>
      </c>
      <c r="O74" s="15">
        <f t="shared" si="36"/>
        <v>0</v>
      </c>
      <c r="P74" s="13">
        <f t="shared" ca="1" si="4"/>
        <v>8.3147339999999996</v>
      </c>
      <c r="Q74" s="19">
        <f t="shared" si="5"/>
        <v>0</v>
      </c>
      <c r="R74" s="13">
        <f t="shared" si="15"/>
        <v>0</v>
      </c>
      <c r="S74" s="4" t="str">
        <f t="shared" si="27"/>
        <v>J=</v>
      </c>
      <c r="T74" s="30">
        <f t="shared" si="28"/>
        <v>44911</v>
      </c>
      <c r="U74" s="4"/>
      <c r="V74" s="80"/>
      <c r="W74" s="64"/>
      <c r="X74" s="66"/>
      <c r="Y74" s="74"/>
      <c r="Z74" s="83"/>
      <c r="AA74" s="83"/>
      <c r="AB74" s="81"/>
      <c r="AC74" s="83"/>
      <c r="AD74" s="80"/>
      <c r="AE74" s="82"/>
      <c r="AF74" s="6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6">
        <f t="shared" si="8"/>
        <v>44372</v>
      </c>
      <c r="B75" s="14">
        <f t="shared" ca="1" si="22"/>
        <v>1008.540573</v>
      </c>
      <c r="C75" s="6">
        <f t="shared" si="9"/>
        <v>1000</v>
      </c>
      <c r="D75" s="12">
        <f ca="1">IF(A75&lt;$B$1,VLOOKUP(A75,[1]DI!$A$4:$B$15000,2,FALSE),0)</f>
        <v>4.1500000000000002E-2</v>
      </c>
      <c r="E75" s="13">
        <f t="shared" ca="1" si="23"/>
        <v>1.00016137</v>
      </c>
      <c r="F75" s="13">
        <f ca="1">(TRUNC(PRODUCT($E$12:$E74),16))</f>
        <v>1.00576652088077</v>
      </c>
      <c r="G75" s="13">
        <f t="shared" si="24"/>
        <v>1</v>
      </c>
      <c r="H75" s="13">
        <f t="shared" ca="1" si="25"/>
        <v>1.0057665200000001</v>
      </c>
      <c r="I75" s="12">
        <f t="shared" si="26"/>
        <v>1.5900000000000001E-2</v>
      </c>
      <c r="J75" s="30">
        <f t="shared" si="11"/>
        <v>44309</v>
      </c>
      <c r="K75" s="2">
        <f t="shared" si="12"/>
        <v>44</v>
      </c>
      <c r="L75" s="15">
        <f t="shared" si="13"/>
        <v>44</v>
      </c>
      <c r="M75" s="11">
        <f t="shared" si="2"/>
        <v>1.0027581480000001</v>
      </c>
      <c r="N75" s="11">
        <f t="shared" ca="1" si="3"/>
        <v>1.0085405730000001</v>
      </c>
      <c r="O75" s="15">
        <f t="shared" si="36"/>
        <v>0</v>
      </c>
      <c r="P75" s="13">
        <f t="shared" ca="1" si="4"/>
        <v>8.5405730000000002</v>
      </c>
      <c r="Q75" s="19">
        <f t="shared" si="5"/>
        <v>0</v>
      </c>
      <c r="R75" s="13">
        <f t="shared" si="15"/>
        <v>0</v>
      </c>
      <c r="S75" s="4" t="str">
        <f t="shared" si="27"/>
        <v>J=</v>
      </c>
      <c r="T75" s="30">
        <f t="shared" si="28"/>
        <v>44911</v>
      </c>
      <c r="U75" s="4"/>
      <c r="V75" s="80"/>
      <c r="W75" s="64"/>
      <c r="X75" s="66"/>
      <c r="Y75" s="74"/>
      <c r="Z75" s="83"/>
      <c r="AA75" s="83"/>
      <c r="AB75" s="81"/>
      <c r="AC75" s="83"/>
      <c r="AD75" s="80"/>
      <c r="AE75" s="82"/>
      <c r="AF75" s="64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6">
        <f t="shared" si="8"/>
        <v>44373</v>
      </c>
      <c r="B76" s="14">
        <f t="shared" ca="1" si="22"/>
        <v>1008.76646599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ca="1" si="23"/>
        <v>1</v>
      </c>
      <c r="F76" s="13">
        <f ca="1">(TRUNC(PRODUCT($E$12:$E75),16))</f>
        <v>1.0059288214242399</v>
      </c>
      <c r="G76" s="13">
        <f t="shared" si="24"/>
        <v>1</v>
      </c>
      <c r="H76" s="13">
        <f t="shared" ca="1" si="25"/>
        <v>1.0059288200000001</v>
      </c>
      <c r="I76" s="12">
        <f t="shared" si="26"/>
        <v>1.5900000000000001E-2</v>
      </c>
      <c r="J76" s="30">
        <f t="shared" si="11"/>
        <v>44309</v>
      </c>
      <c r="K76" s="2">
        <f t="shared" si="12"/>
        <v>44</v>
      </c>
      <c r="L76" s="15">
        <f t="shared" si="13"/>
        <v>45</v>
      </c>
      <c r="M76" s="11">
        <f t="shared" ref="M76:M139" si="50">ROUND((I76+1)^(L76/252),9)</f>
        <v>1.0028209210000001</v>
      </c>
      <c r="N76" s="11">
        <f t="shared" ref="N76:N139" ca="1" si="51">ROUND(H76*M76,9)</f>
        <v>1.008766466</v>
      </c>
      <c r="O76" s="15">
        <f t="shared" si="36"/>
        <v>0</v>
      </c>
      <c r="P76" s="13">
        <f t="shared" ref="P76:P139" ca="1" si="52">TRUNC(((N76-1)*C76),8)</f>
        <v>8.7664659900000004</v>
      </c>
      <c r="Q76" s="19">
        <f t="shared" ref="Q76:Q139" si="53">IF($O76&gt;0,VLOOKUP($O76,$V$12:$AB$150,7),0)</f>
        <v>0</v>
      </c>
      <c r="R76" s="13">
        <f t="shared" si="15"/>
        <v>0</v>
      </c>
      <c r="S76" s="4" t="str">
        <f t="shared" si="27"/>
        <v>J=</v>
      </c>
      <c r="T76" s="30">
        <f t="shared" si="28"/>
        <v>44911</v>
      </c>
      <c r="U76" s="4"/>
      <c r="V76" s="80"/>
      <c r="W76" s="64"/>
      <c r="X76" s="66"/>
      <c r="Y76" s="74"/>
      <c r="Z76" s="83"/>
      <c r="AA76" s="83"/>
      <c r="AB76" s="81"/>
      <c r="AC76" s="83"/>
      <c r="AD76" s="80"/>
      <c r="AE76" s="82"/>
      <c r="AF76" s="64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6">
        <f t="shared" ref="A77:A140" si="54">(A76+1)</f>
        <v>44374</v>
      </c>
      <c r="B77" s="14">
        <f t="shared" ca="1" si="22"/>
        <v>1008.76646599</v>
      </c>
      <c r="C77" s="6">
        <f t="shared" ref="C77:C140" si="55">(C76-R76)</f>
        <v>1000</v>
      </c>
      <c r="D77" s="12">
        <f ca="1">IF(A77&lt;$B$1,VLOOKUP(A77,[1]DI!$A$4:$B$15000,2,FALSE),0)</f>
        <v>0</v>
      </c>
      <c r="E77" s="13">
        <f t="shared" ca="1" si="23"/>
        <v>1</v>
      </c>
      <c r="F77" s="13">
        <f ca="1">(TRUNC(PRODUCT($E$12:$E76),16))</f>
        <v>1.0059288214242399</v>
      </c>
      <c r="G77" s="13">
        <f t="shared" si="24"/>
        <v>1</v>
      </c>
      <c r="H77" s="13">
        <f t="shared" ca="1" si="25"/>
        <v>1.0059288200000001</v>
      </c>
      <c r="I77" s="12">
        <f t="shared" si="26"/>
        <v>1.5900000000000001E-2</v>
      </c>
      <c r="J77" s="30">
        <f t="shared" ref="J77:J140" si="56">IF(O76&gt;0,VLOOKUP(O76,V$12:AF$150,2),J76)</f>
        <v>44309</v>
      </c>
      <c r="K77" s="2">
        <f t="shared" ref="K77:K140" si="57">IF(A77&gt;J77,IF(NETWORKDAYS(J77,A77,$V$160:$V$544)-1=0,1,NETWORKDAYS(J77,A77,$V$160:$V$544)-1),0)</f>
        <v>44</v>
      </c>
      <c r="L77" s="15">
        <f t="shared" ref="L77:L140" si="58">IF(AND(K77=1,K76=1),1,IF(K77&gt;0,IF(K77=K76,K77+1,K77),0))</f>
        <v>45</v>
      </c>
      <c r="M77" s="11">
        <f t="shared" si="50"/>
        <v>1.0028209210000001</v>
      </c>
      <c r="N77" s="11">
        <f t="shared" ca="1" si="51"/>
        <v>1.008766466</v>
      </c>
      <c r="O77" s="15">
        <f t="shared" si="36"/>
        <v>0</v>
      </c>
      <c r="P77" s="13">
        <f t="shared" ca="1" si="52"/>
        <v>8.7664659900000004</v>
      </c>
      <c r="Q77" s="19">
        <f t="shared" si="53"/>
        <v>0</v>
      </c>
      <c r="R77" s="13">
        <f t="shared" ref="R77:R140" si="59">IF(Q77&gt;0,TRUNC(Q77*C77,8),0)</f>
        <v>0</v>
      </c>
      <c r="S77" s="4" t="str">
        <f t="shared" si="27"/>
        <v>J=</v>
      </c>
      <c r="T77" s="30">
        <f t="shared" si="28"/>
        <v>44911</v>
      </c>
      <c r="U77" s="4"/>
      <c r="V77" s="80"/>
      <c r="W77" s="64"/>
      <c r="X77" s="66"/>
      <c r="Y77" s="74"/>
      <c r="Z77" s="83"/>
      <c r="AA77" s="83"/>
      <c r="AB77" s="81"/>
      <c r="AC77" s="83"/>
      <c r="AD77" s="80"/>
      <c r="AE77" s="82"/>
      <c r="AF77" s="64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6">
        <f t="shared" si="54"/>
        <v>44375</v>
      </c>
      <c r="B78" s="14">
        <f t="shared" ref="B78:B141" ca="1" si="60">IF(A78&lt;=TODAY(),C78+P78,IF(AND(A78&gt;TODAY(),A78&lt;=$B$1),IF(VLOOKUP(TODAY(),$A$10:$D$5000,4,FALSE)=0,"n.d",C78+P78),"n.d"))</f>
        <v>1008.76646599</v>
      </c>
      <c r="C78" s="6">
        <f t="shared" si="55"/>
        <v>1000</v>
      </c>
      <c r="D78" s="12">
        <f ca="1">IF(A78&lt;$B$1,VLOOKUP(A78,[1]DI!$A$4:$B$15000,2,FALSE),0)</f>
        <v>4.1500000000000002E-2</v>
      </c>
      <c r="E78" s="13">
        <f t="shared" ref="E78:E141" ca="1" si="61">ROUND(((1+D78)^(1/252)),8)</f>
        <v>1.00016137</v>
      </c>
      <c r="F78" s="13">
        <f ca="1">(TRUNC(PRODUCT($E$12:$E77),16))</f>
        <v>1.0059288214242399</v>
      </c>
      <c r="G78" s="13">
        <f t="shared" ref="G78:G141" si="62">IF(O77&gt;0,F77,G77)</f>
        <v>1</v>
      </c>
      <c r="H78" s="13">
        <f t="shared" ref="H78:H141" ca="1" si="63">ROUND(F78/G78,8)</f>
        <v>1.0059288200000001</v>
      </c>
      <c r="I78" s="12">
        <f t="shared" ref="I78:I141" si="64">I77</f>
        <v>1.5900000000000001E-2</v>
      </c>
      <c r="J78" s="30">
        <f t="shared" si="56"/>
        <v>44309</v>
      </c>
      <c r="K78" s="2">
        <f t="shared" si="57"/>
        <v>45</v>
      </c>
      <c r="L78" s="15">
        <f t="shared" si="58"/>
        <v>45</v>
      </c>
      <c r="M78" s="11">
        <f t="shared" si="50"/>
        <v>1.0028209210000001</v>
      </c>
      <c r="N78" s="11">
        <f t="shared" ca="1" si="51"/>
        <v>1.008766466</v>
      </c>
      <c r="O78" s="15">
        <f t="shared" si="36"/>
        <v>0</v>
      </c>
      <c r="P78" s="13">
        <f t="shared" ca="1" si="52"/>
        <v>8.7664659900000004</v>
      </c>
      <c r="Q78" s="19">
        <f t="shared" si="53"/>
        <v>0</v>
      </c>
      <c r="R78" s="13">
        <f t="shared" si="59"/>
        <v>0</v>
      </c>
      <c r="S78" s="4" t="str">
        <f t="shared" ref="S78:S141" si="65">IF(O77&gt;0,VLOOKUP(O77,V$12:AF$25,10),S77)</f>
        <v>J=</v>
      </c>
      <c r="T78" s="30">
        <f t="shared" ref="T78:T141" si="66">IF(O77&gt;0,VLOOKUP(O77,V$12:AF$25,11),T77)</f>
        <v>44911</v>
      </c>
      <c r="U78" s="4"/>
      <c r="V78" s="80"/>
      <c r="W78" s="64"/>
      <c r="X78" s="66"/>
      <c r="Y78" s="74"/>
      <c r="Z78" s="83"/>
      <c r="AA78" s="83"/>
      <c r="AB78" s="81"/>
      <c r="AC78" s="83"/>
      <c r="AD78" s="80"/>
      <c r="AE78" s="82"/>
      <c r="AF78" s="64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6">
        <f t="shared" si="54"/>
        <v>44376</v>
      </c>
      <c r="B79" s="14">
        <f t="shared" ca="1" si="60"/>
        <v>1008.99241399</v>
      </c>
      <c r="C79" s="6">
        <f t="shared" si="55"/>
        <v>1000</v>
      </c>
      <c r="D79" s="12">
        <f ca="1">IF(A79&lt;$B$1,VLOOKUP(A79,[1]DI!$A$4:$B$15000,2,FALSE),0)</f>
        <v>4.1500000000000002E-2</v>
      </c>
      <c r="E79" s="13">
        <f t="shared" ca="1" si="61"/>
        <v>1.00016137</v>
      </c>
      <c r="F79" s="13">
        <f ca="1">(TRUNC(PRODUCT($E$12:$E78),16))</f>
        <v>1.00609114815815</v>
      </c>
      <c r="G79" s="13">
        <f t="shared" si="62"/>
        <v>1</v>
      </c>
      <c r="H79" s="13">
        <f t="shared" ca="1" si="63"/>
        <v>1.00609115</v>
      </c>
      <c r="I79" s="12">
        <f t="shared" si="64"/>
        <v>1.5900000000000001E-2</v>
      </c>
      <c r="J79" s="30">
        <f t="shared" si="56"/>
        <v>44309</v>
      </c>
      <c r="K79" s="2">
        <f t="shared" si="57"/>
        <v>46</v>
      </c>
      <c r="L79" s="15">
        <f t="shared" si="58"/>
        <v>46</v>
      </c>
      <c r="M79" s="11">
        <f t="shared" si="50"/>
        <v>1.0028836990000001</v>
      </c>
      <c r="N79" s="11">
        <f t="shared" ca="1" si="51"/>
        <v>1.0089924139999999</v>
      </c>
      <c r="O79" s="15">
        <f t="shared" ref="O79:O142" si="67">IF(VLOOKUP(A79,W$12:AD$25,8)=VLOOKUP(A78,W$12:AD$25,8),0,VLOOKUP(A79,W$12:AD$25,8))</f>
        <v>0</v>
      </c>
      <c r="P79" s="13">
        <f t="shared" ca="1" si="52"/>
        <v>8.9924139899999993</v>
      </c>
      <c r="Q79" s="19">
        <f t="shared" si="53"/>
        <v>0</v>
      </c>
      <c r="R79" s="13">
        <f t="shared" si="59"/>
        <v>0</v>
      </c>
      <c r="S79" s="4" t="str">
        <f t="shared" si="65"/>
        <v>J=</v>
      </c>
      <c r="T79" s="30">
        <f t="shared" si="66"/>
        <v>44911</v>
      </c>
      <c r="U79" s="4"/>
      <c r="V79" s="80"/>
      <c r="W79" s="64"/>
      <c r="X79" s="66"/>
      <c r="Y79" s="74"/>
      <c r="Z79" s="83"/>
      <c r="AA79" s="83"/>
      <c r="AB79" s="81"/>
      <c r="AC79" s="83"/>
      <c r="AD79" s="80"/>
      <c r="AE79" s="82"/>
      <c r="AF79" s="64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6">
        <f t="shared" si="54"/>
        <v>44377</v>
      </c>
      <c r="B80" s="14">
        <f t="shared" ca="1" si="60"/>
        <v>1009.218406</v>
      </c>
      <c r="C80" s="6">
        <f t="shared" si="55"/>
        <v>1000</v>
      </c>
      <c r="D80" s="12">
        <f ca="1">IF(A80&lt;$B$1,VLOOKUP(A80,[1]DI!$A$4:$B$15000,2,FALSE),0)</f>
        <v>4.1500000000000002E-2</v>
      </c>
      <c r="E80" s="13">
        <f t="shared" ca="1" si="61"/>
        <v>1.00016137</v>
      </c>
      <c r="F80" s="13">
        <f ca="1">(TRUNC(PRODUCT($E$12:$E79),16))</f>
        <v>1.00625350108673</v>
      </c>
      <c r="G80" s="13">
        <f t="shared" si="62"/>
        <v>1</v>
      </c>
      <c r="H80" s="13">
        <f t="shared" ca="1" si="63"/>
        <v>1.0062534999999999</v>
      </c>
      <c r="I80" s="12">
        <f t="shared" si="64"/>
        <v>1.5900000000000001E-2</v>
      </c>
      <c r="J80" s="30">
        <f t="shared" si="56"/>
        <v>44309</v>
      </c>
      <c r="K80" s="2">
        <f t="shared" si="57"/>
        <v>47</v>
      </c>
      <c r="L80" s="15">
        <f t="shared" si="58"/>
        <v>47</v>
      </c>
      <c r="M80" s="11">
        <f t="shared" si="50"/>
        <v>1.0029464800000001</v>
      </c>
      <c r="N80" s="11">
        <f t="shared" ca="1" si="51"/>
        <v>1.009218406</v>
      </c>
      <c r="O80" s="15">
        <f t="shared" si="67"/>
        <v>0</v>
      </c>
      <c r="P80" s="13">
        <f t="shared" ca="1" si="52"/>
        <v>9.2184059999999999</v>
      </c>
      <c r="Q80" s="19">
        <f t="shared" si="53"/>
        <v>0</v>
      </c>
      <c r="R80" s="13">
        <f t="shared" si="59"/>
        <v>0</v>
      </c>
      <c r="S80" s="4" t="str">
        <f t="shared" si="65"/>
        <v>J=</v>
      </c>
      <c r="T80" s="30">
        <f t="shared" si="66"/>
        <v>44911</v>
      </c>
      <c r="U80" s="4"/>
      <c r="V80" s="80"/>
      <c r="W80" s="64"/>
      <c r="X80" s="66"/>
      <c r="Y80" s="74"/>
      <c r="Z80" s="83"/>
      <c r="AA80" s="83"/>
      <c r="AB80" s="81"/>
      <c r="AC80" s="83"/>
      <c r="AD80" s="80"/>
      <c r="AE80" s="82"/>
      <c r="AF80" s="64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6">
        <f t="shared" si="54"/>
        <v>44378</v>
      </c>
      <c r="B81" s="14">
        <f t="shared" ca="1" si="60"/>
        <v>1009.444452</v>
      </c>
      <c r="C81" s="6">
        <f t="shared" si="55"/>
        <v>1000</v>
      </c>
      <c r="D81" s="12">
        <f ca="1">IF(A81&lt;$B$1,VLOOKUP(A81,[1]DI!$A$4:$B$15000,2,FALSE),0)</f>
        <v>4.1500000000000002E-2</v>
      </c>
      <c r="E81" s="13">
        <f t="shared" ca="1" si="61"/>
        <v>1.00016137</v>
      </c>
      <c r="F81" s="13">
        <f ca="1">(TRUNC(PRODUCT($E$12:$E80),16))</f>
        <v>1.0064158802142</v>
      </c>
      <c r="G81" s="13">
        <f t="shared" si="62"/>
        <v>1</v>
      </c>
      <c r="H81" s="13">
        <f t="shared" ca="1" si="63"/>
        <v>1.00641588</v>
      </c>
      <c r="I81" s="12">
        <f t="shared" si="64"/>
        <v>1.5900000000000001E-2</v>
      </c>
      <c r="J81" s="30">
        <f t="shared" si="56"/>
        <v>44309</v>
      </c>
      <c r="K81" s="2">
        <f t="shared" si="57"/>
        <v>48</v>
      </c>
      <c r="L81" s="15">
        <f t="shared" si="58"/>
        <v>48</v>
      </c>
      <c r="M81" s="11">
        <f t="shared" si="50"/>
        <v>1.003009265</v>
      </c>
      <c r="N81" s="11">
        <f t="shared" ca="1" si="51"/>
        <v>1.0094444520000001</v>
      </c>
      <c r="O81" s="15">
        <f t="shared" si="67"/>
        <v>0</v>
      </c>
      <c r="P81" s="13">
        <f t="shared" ca="1" si="52"/>
        <v>9.4444520000000001</v>
      </c>
      <c r="Q81" s="19">
        <f t="shared" si="53"/>
        <v>0</v>
      </c>
      <c r="R81" s="13">
        <f t="shared" si="59"/>
        <v>0</v>
      </c>
      <c r="S81" s="4" t="str">
        <f t="shared" si="65"/>
        <v>J=</v>
      </c>
      <c r="T81" s="30">
        <f t="shared" si="66"/>
        <v>44911</v>
      </c>
      <c r="U81" s="4"/>
      <c r="V81" s="80"/>
      <c r="W81" s="64"/>
      <c r="X81" s="66"/>
      <c r="Y81" s="74"/>
      <c r="Z81" s="83"/>
      <c r="AA81" s="83"/>
      <c r="AB81" s="81"/>
      <c r="AC81" s="83"/>
      <c r="AD81" s="80"/>
      <c r="AE81" s="82"/>
      <c r="AF81" s="64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6">
        <f t="shared" si="54"/>
        <v>44379</v>
      </c>
      <c r="B82" s="14">
        <f t="shared" ca="1" si="60"/>
        <v>1009.67055399</v>
      </c>
      <c r="C82" s="6">
        <f t="shared" si="55"/>
        <v>1000</v>
      </c>
      <c r="D82" s="12">
        <f ca="1">IF(A82&lt;$B$1,VLOOKUP(A82,[1]DI!$A$4:$B$15000,2,FALSE),0)</f>
        <v>4.1500000000000002E-2</v>
      </c>
      <c r="E82" s="13">
        <f t="shared" ca="1" si="61"/>
        <v>1.00016137</v>
      </c>
      <c r="F82" s="13">
        <f ca="1">(TRUNC(PRODUCT($E$12:$E81),16))</f>
        <v>1.00657828554479</v>
      </c>
      <c r="G82" s="13">
        <f t="shared" si="62"/>
        <v>1</v>
      </c>
      <c r="H82" s="13">
        <f t="shared" ca="1" si="63"/>
        <v>1.00657829</v>
      </c>
      <c r="I82" s="12">
        <f t="shared" si="64"/>
        <v>1.5900000000000001E-2</v>
      </c>
      <c r="J82" s="30">
        <f t="shared" si="56"/>
        <v>44309</v>
      </c>
      <c r="K82" s="2">
        <f t="shared" si="57"/>
        <v>49</v>
      </c>
      <c r="L82" s="15">
        <f t="shared" si="58"/>
        <v>49</v>
      </c>
      <c r="M82" s="11">
        <f t="shared" si="50"/>
        <v>1.0030720550000001</v>
      </c>
      <c r="N82" s="11">
        <f t="shared" ca="1" si="51"/>
        <v>1.0096705539999999</v>
      </c>
      <c r="O82" s="15">
        <f t="shared" si="67"/>
        <v>0</v>
      </c>
      <c r="P82" s="13">
        <f t="shared" ca="1" si="52"/>
        <v>9.6705539900000002</v>
      </c>
      <c r="Q82" s="19">
        <f t="shared" si="53"/>
        <v>0</v>
      </c>
      <c r="R82" s="13">
        <f t="shared" si="59"/>
        <v>0</v>
      </c>
      <c r="S82" s="4" t="str">
        <f t="shared" si="65"/>
        <v>J=</v>
      </c>
      <c r="T82" s="30">
        <f t="shared" si="66"/>
        <v>44911</v>
      </c>
      <c r="U82" s="4"/>
      <c r="V82" s="80"/>
      <c r="W82" s="64"/>
      <c r="X82" s="66"/>
      <c r="Y82" s="74"/>
      <c r="Z82" s="83"/>
      <c r="AA82" s="83"/>
      <c r="AB82" s="81"/>
      <c r="AC82" s="83"/>
      <c r="AD82" s="80"/>
      <c r="AE82" s="82"/>
      <c r="AF82" s="64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6">
        <f t="shared" si="54"/>
        <v>44380</v>
      </c>
      <c r="B83" s="14">
        <f t="shared" ca="1" si="60"/>
        <v>1009.896699</v>
      </c>
      <c r="C83" s="6">
        <f t="shared" si="55"/>
        <v>1000</v>
      </c>
      <c r="D83" s="12">
        <f ca="1">IF(A83&lt;$B$1,VLOOKUP(A83,[1]DI!$A$4:$B$15000,2,FALSE),0)</f>
        <v>0</v>
      </c>
      <c r="E83" s="13">
        <f t="shared" ca="1" si="61"/>
        <v>1</v>
      </c>
      <c r="F83" s="13">
        <f ca="1">(TRUNC(PRODUCT($E$12:$E82),16))</f>
        <v>1.0067407170827301</v>
      </c>
      <c r="G83" s="13">
        <f t="shared" si="62"/>
        <v>1</v>
      </c>
      <c r="H83" s="13">
        <f t="shared" ca="1" si="63"/>
        <v>1.00674072</v>
      </c>
      <c r="I83" s="12">
        <f t="shared" si="64"/>
        <v>1.5900000000000001E-2</v>
      </c>
      <c r="J83" s="30">
        <f t="shared" si="56"/>
        <v>44309</v>
      </c>
      <c r="K83" s="2">
        <f t="shared" si="57"/>
        <v>49</v>
      </c>
      <c r="L83" s="15">
        <f t="shared" si="58"/>
        <v>50</v>
      </c>
      <c r="M83" s="11">
        <f t="shared" si="50"/>
        <v>1.003134848</v>
      </c>
      <c r="N83" s="11">
        <f t="shared" ca="1" si="51"/>
        <v>1.009896699</v>
      </c>
      <c r="O83" s="15">
        <f t="shared" si="67"/>
        <v>0</v>
      </c>
      <c r="P83" s="13">
        <f t="shared" ca="1" si="52"/>
        <v>9.8966989999999999</v>
      </c>
      <c r="Q83" s="19">
        <f t="shared" si="53"/>
        <v>0</v>
      </c>
      <c r="R83" s="13">
        <f t="shared" si="59"/>
        <v>0</v>
      </c>
      <c r="S83" s="4" t="str">
        <f t="shared" si="65"/>
        <v>J=</v>
      </c>
      <c r="T83" s="30">
        <f t="shared" si="66"/>
        <v>44911</v>
      </c>
      <c r="U83" s="4"/>
      <c r="V83" s="80"/>
      <c r="W83" s="64"/>
      <c r="X83" s="66"/>
      <c r="Y83" s="74"/>
      <c r="Z83" s="83"/>
      <c r="AA83" s="83"/>
      <c r="AB83" s="81"/>
      <c r="AC83" s="83"/>
      <c r="AD83" s="80"/>
      <c r="AE83" s="82"/>
      <c r="AF83" s="64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6">
        <f t="shared" si="54"/>
        <v>44381</v>
      </c>
      <c r="B84" s="14">
        <f t="shared" ca="1" si="60"/>
        <v>1009.896699</v>
      </c>
      <c r="C84" s="6">
        <f t="shared" si="55"/>
        <v>1000</v>
      </c>
      <c r="D84" s="12">
        <f ca="1">IF(A84&lt;$B$1,VLOOKUP(A84,[1]DI!$A$4:$B$15000,2,FALSE),0)</f>
        <v>0</v>
      </c>
      <c r="E84" s="13">
        <f t="shared" ca="1" si="61"/>
        <v>1</v>
      </c>
      <c r="F84" s="13">
        <f ca="1">(TRUNC(PRODUCT($E$12:$E83),16))</f>
        <v>1.0067407170827301</v>
      </c>
      <c r="G84" s="13">
        <f t="shared" si="62"/>
        <v>1</v>
      </c>
      <c r="H84" s="13">
        <f t="shared" ca="1" si="63"/>
        <v>1.00674072</v>
      </c>
      <c r="I84" s="12">
        <f t="shared" si="64"/>
        <v>1.5900000000000001E-2</v>
      </c>
      <c r="J84" s="30">
        <f t="shared" si="56"/>
        <v>44309</v>
      </c>
      <c r="K84" s="2">
        <f t="shared" si="57"/>
        <v>49</v>
      </c>
      <c r="L84" s="15">
        <f t="shared" si="58"/>
        <v>50</v>
      </c>
      <c r="M84" s="11">
        <f t="shared" si="50"/>
        <v>1.003134848</v>
      </c>
      <c r="N84" s="11">
        <f t="shared" ca="1" si="51"/>
        <v>1.009896699</v>
      </c>
      <c r="O84" s="15">
        <f t="shared" si="67"/>
        <v>0</v>
      </c>
      <c r="P84" s="13">
        <f t="shared" ca="1" si="52"/>
        <v>9.8966989999999999</v>
      </c>
      <c r="Q84" s="19">
        <f t="shared" si="53"/>
        <v>0</v>
      </c>
      <c r="R84" s="13">
        <f t="shared" si="59"/>
        <v>0</v>
      </c>
      <c r="S84" s="4" t="str">
        <f t="shared" si="65"/>
        <v>J=</v>
      </c>
      <c r="T84" s="30">
        <f t="shared" si="66"/>
        <v>44911</v>
      </c>
      <c r="U84" s="4"/>
      <c r="V84" s="80"/>
      <c r="W84" s="64"/>
      <c r="X84" s="66"/>
      <c r="Y84" s="74"/>
      <c r="Z84" s="83"/>
      <c r="AA84" s="83"/>
      <c r="AB84" s="81"/>
      <c r="AC84" s="83"/>
      <c r="AD84" s="80"/>
      <c r="AE84" s="82"/>
      <c r="AF84" s="64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6">
        <f t="shared" si="54"/>
        <v>44382</v>
      </c>
      <c r="B85" s="14">
        <f t="shared" ca="1" si="60"/>
        <v>1009.896699</v>
      </c>
      <c r="C85" s="6">
        <f t="shared" si="55"/>
        <v>1000</v>
      </c>
      <c r="D85" s="12">
        <f ca="1">IF(A85&lt;$B$1,VLOOKUP(A85,[1]DI!$A$4:$B$15000,2,FALSE),0)</f>
        <v>4.1500000000000002E-2</v>
      </c>
      <c r="E85" s="13">
        <f t="shared" ca="1" si="61"/>
        <v>1.00016137</v>
      </c>
      <c r="F85" s="13">
        <f ca="1">(TRUNC(PRODUCT($E$12:$E84),16))</f>
        <v>1.0067407170827301</v>
      </c>
      <c r="G85" s="13">
        <f t="shared" si="62"/>
        <v>1</v>
      </c>
      <c r="H85" s="13">
        <f t="shared" ca="1" si="63"/>
        <v>1.00674072</v>
      </c>
      <c r="I85" s="12">
        <f t="shared" si="64"/>
        <v>1.5900000000000001E-2</v>
      </c>
      <c r="J85" s="30">
        <f t="shared" si="56"/>
        <v>44309</v>
      </c>
      <c r="K85" s="2">
        <f t="shared" si="57"/>
        <v>50</v>
      </c>
      <c r="L85" s="15">
        <f t="shared" si="58"/>
        <v>50</v>
      </c>
      <c r="M85" s="11">
        <f t="shared" si="50"/>
        <v>1.003134848</v>
      </c>
      <c r="N85" s="11">
        <f t="shared" ca="1" si="51"/>
        <v>1.009896699</v>
      </c>
      <c r="O85" s="15">
        <f t="shared" si="67"/>
        <v>0</v>
      </c>
      <c r="P85" s="13">
        <f t="shared" ca="1" si="52"/>
        <v>9.8966989999999999</v>
      </c>
      <c r="Q85" s="19">
        <f t="shared" si="53"/>
        <v>0</v>
      </c>
      <c r="R85" s="13">
        <f t="shared" si="59"/>
        <v>0</v>
      </c>
      <c r="S85" s="4" t="str">
        <f t="shared" si="65"/>
        <v>J=</v>
      </c>
      <c r="T85" s="30">
        <f t="shared" si="66"/>
        <v>44911</v>
      </c>
      <c r="U85" s="4"/>
      <c r="V85" s="80"/>
      <c r="W85" s="64"/>
      <c r="X85" s="66"/>
      <c r="Y85" s="74"/>
      <c r="Z85" s="83"/>
      <c r="AA85" s="83"/>
      <c r="AB85" s="81"/>
      <c r="AC85" s="83"/>
      <c r="AD85" s="80"/>
      <c r="AE85" s="82"/>
      <c r="AF85" s="64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6">
        <f t="shared" si="54"/>
        <v>44383</v>
      </c>
      <c r="B86" s="14">
        <f t="shared" ca="1" si="60"/>
        <v>1010.122889</v>
      </c>
      <c r="C86" s="6">
        <f t="shared" si="55"/>
        <v>1000</v>
      </c>
      <c r="D86" s="12">
        <f ca="1">IF(A86&lt;$B$1,VLOOKUP(A86,[1]DI!$A$4:$B$15000,2,FALSE),0)</f>
        <v>4.1500000000000002E-2</v>
      </c>
      <c r="E86" s="13">
        <f t="shared" ca="1" si="61"/>
        <v>1.00016137</v>
      </c>
      <c r="F86" s="13">
        <f ca="1">(TRUNC(PRODUCT($E$12:$E85),16))</f>
        <v>1.0069031748322499</v>
      </c>
      <c r="G86" s="13">
        <f t="shared" si="62"/>
        <v>1</v>
      </c>
      <c r="H86" s="13">
        <f t="shared" ca="1" si="63"/>
        <v>1.00690317</v>
      </c>
      <c r="I86" s="12">
        <f t="shared" si="64"/>
        <v>1.5900000000000001E-2</v>
      </c>
      <c r="J86" s="30">
        <f t="shared" si="56"/>
        <v>44309</v>
      </c>
      <c r="K86" s="2">
        <f t="shared" si="57"/>
        <v>51</v>
      </c>
      <c r="L86" s="15">
        <f t="shared" si="58"/>
        <v>51</v>
      </c>
      <c r="M86" s="11">
        <f t="shared" si="50"/>
        <v>1.003197645</v>
      </c>
      <c r="N86" s="11">
        <f t="shared" ca="1" si="51"/>
        <v>1.010122889</v>
      </c>
      <c r="O86" s="15">
        <f t="shared" si="67"/>
        <v>0</v>
      </c>
      <c r="P86" s="13">
        <f t="shared" ca="1" si="52"/>
        <v>10.122889000000001</v>
      </c>
      <c r="Q86" s="19">
        <f t="shared" si="53"/>
        <v>0</v>
      </c>
      <c r="R86" s="13">
        <f t="shared" si="59"/>
        <v>0</v>
      </c>
      <c r="S86" s="4" t="str">
        <f t="shared" si="65"/>
        <v>J=</v>
      </c>
      <c r="T86" s="30">
        <f t="shared" si="66"/>
        <v>44911</v>
      </c>
      <c r="U86" s="4"/>
      <c r="V86" s="80"/>
      <c r="W86" s="64"/>
      <c r="X86" s="66"/>
      <c r="Y86" s="74"/>
      <c r="Z86" s="83"/>
      <c r="AA86" s="83"/>
      <c r="AB86" s="81"/>
      <c r="AC86" s="83"/>
      <c r="AD86" s="80"/>
      <c r="AE86" s="82"/>
      <c r="AF86" s="64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6">
        <f t="shared" si="54"/>
        <v>44384</v>
      </c>
      <c r="B87" s="14">
        <f t="shared" ca="1" si="60"/>
        <v>1010.349143</v>
      </c>
      <c r="C87" s="6">
        <f t="shared" si="55"/>
        <v>1000</v>
      </c>
      <c r="D87" s="12">
        <f ca="1">IF(A87&lt;$B$1,VLOOKUP(A87,[1]DI!$A$4:$B$15000,2,FALSE),0)</f>
        <v>4.1500000000000002E-2</v>
      </c>
      <c r="E87" s="13">
        <f t="shared" ca="1" si="61"/>
        <v>1.00016137</v>
      </c>
      <c r="F87" s="13">
        <f ca="1">(TRUNC(PRODUCT($E$12:$E86),16))</f>
        <v>1.0070656587975699</v>
      </c>
      <c r="G87" s="13">
        <f t="shared" si="62"/>
        <v>1</v>
      </c>
      <c r="H87" s="13">
        <f t="shared" ca="1" si="63"/>
        <v>1.0070656600000001</v>
      </c>
      <c r="I87" s="12">
        <f t="shared" si="64"/>
        <v>1.5900000000000001E-2</v>
      </c>
      <c r="J87" s="30">
        <f t="shared" si="56"/>
        <v>44309</v>
      </c>
      <c r="K87" s="2">
        <f t="shared" si="57"/>
        <v>52</v>
      </c>
      <c r="L87" s="15">
        <f t="shared" si="58"/>
        <v>52</v>
      </c>
      <c r="M87" s="11">
        <f t="shared" si="50"/>
        <v>1.0032604460000001</v>
      </c>
      <c r="N87" s="11">
        <f t="shared" ca="1" si="51"/>
        <v>1.010349143</v>
      </c>
      <c r="O87" s="15">
        <f t="shared" si="67"/>
        <v>0</v>
      </c>
      <c r="P87" s="13">
        <f t="shared" ca="1" si="52"/>
        <v>10.349143</v>
      </c>
      <c r="Q87" s="19">
        <f t="shared" si="53"/>
        <v>0</v>
      </c>
      <c r="R87" s="13">
        <f t="shared" si="59"/>
        <v>0</v>
      </c>
      <c r="S87" s="4" t="str">
        <f t="shared" si="65"/>
        <v>J=</v>
      </c>
      <c r="T87" s="30">
        <f t="shared" si="66"/>
        <v>44911</v>
      </c>
      <c r="U87" s="4"/>
      <c r="V87" s="80"/>
      <c r="W87" s="64"/>
      <c r="X87" s="66"/>
      <c r="Y87" s="74"/>
      <c r="Z87" s="83"/>
      <c r="AA87" s="83"/>
      <c r="AB87" s="81"/>
      <c r="AC87" s="83"/>
      <c r="AD87" s="80"/>
      <c r="AE87" s="82"/>
      <c r="AF87" s="64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6">
        <f t="shared" si="54"/>
        <v>44385</v>
      </c>
      <c r="B88" s="14">
        <f t="shared" ca="1" si="60"/>
        <v>1010.5754419899999</v>
      </c>
      <c r="C88" s="6">
        <f t="shared" si="55"/>
        <v>1000</v>
      </c>
      <c r="D88" s="12">
        <f ca="1">IF(A88&lt;$B$1,VLOOKUP(A88,[1]DI!$A$4:$B$15000,2,FALSE),0)</f>
        <v>4.1500000000000002E-2</v>
      </c>
      <c r="E88" s="13">
        <f t="shared" ca="1" si="61"/>
        <v>1.00016137</v>
      </c>
      <c r="F88" s="13">
        <f ca="1">(TRUNC(PRODUCT($E$12:$E87),16))</f>
        <v>1.0072281689829301</v>
      </c>
      <c r="G88" s="13">
        <f t="shared" si="62"/>
        <v>1</v>
      </c>
      <c r="H88" s="13">
        <f t="shared" ca="1" si="63"/>
        <v>1.0072281700000001</v>
      </c>
      <c r="I88" s="12">
        <f t="shared" si="64"/>
        <v>1.5900000000000001E-2</v>
      </c>
      <c r="J88" s="30">
        <f t="shared" si="56"/>
        <v>44309</v>
      </c>
      <c r="K88" s="2">
        <f t="shared" si="57"/>
        <v>53</v>
      </c>
      <c r="L88" s="15">
        <f t="shared" si="58"/>
        <v>53</v>
      </c>
      <c r="M88" s="11">
        <f t="shared" si="50"/>
        <v>1.0033232510000001</v>
      </c>
      <c r="N88" s="11">
        <f t="shared" ca="1" si="51"/>
        <v>1.0105754419999999</v>
      </c>
      <c r="O88" s="15">
        <f t="shared" si="67"/>
        <v>0</v>
      </c>
      <c r="P88" s="13">
        <f t="shared" ca="1" si="52"/>
        <v>10.57544199</v>
      </c>
      <c r="Q88" s="19">
        <f t="shared" si="53"/>
        <v>0</v>
      </c>
      <c r="R88" s="13">
        <f t="shared" si="59"/>
        <v>0</v>
      </c>
      <c r="S88" s="4" t="str">
        <f t="shared" si="65"/>
        <v>J=</v>
      </c>
      <c r="T88" s="30">
        <f t="shared" si="66"/>
        <v>44911</v>
      </c>
      <c r="U88" s="4"/>
      <c r="V88" s="80"/>
      <c r="W88" s="64"/>
      <c r="X88" s="66"/>
      <c r="Y88" s="74"/>
      <c r="Z88" s="83"/>
      <c r="AA88" s="83"/>
      <c r="AB88" s="81"/>
      <c r="AC88" s="83"/>
      <c r="AD88" s="80"/>
      <c r="AE88" s="82"/>
      <c r="AF88" s="64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6">
        <f t="shared" si="54"/>
        <v>44386</v>
      </c>
      <c r="B89" s="14">
        <f t="shared" ca="1" si="60"/>
        <v>1010.80179499</v>
      </c>
      <c r="C89" s="6">
        <f t="shared" si="55"/>
        <v>1000</v>
      </c>
      <c r="D89" s="12">
        <f ca="1">IF(A89&lt;$B$1,VLOOKUP(A89,[1]DI!$A$4:$B$15000,2,FALSE),0)</f>
        <v>4.1500000000000002E-2</v>
      </c>
      <c r="E89" s="13">
        <f t="shared" ca="1" si="61"/>
        <v>1.00016137</v>
      </c>
      <c r="F89" s="13">
        <f ca="1">(TRUNC(PRODUCT($E$12:$E88),16))</f>
        <v>1.0073907053925599</v>
      </c>
      <c r="G89" s="13">
        <f t="shared" si="62"/>
        <v>1</v>
      </c>
      <c r="H89" s="13">
        <f t="shared" ca="1" si="63"/>
        <v>1.0073907099999999</v>
      </c>
      <c r="I89" s="12">
        <f t="shared" si="64"/>
        <v>1.5900000000000001E-2</v>
      </c>
      <c r="J89" s="30">
        <f t="shared" si="56"/>
        <v>44309</v>
      </c>
      <c r="K89" s="2">
        <f t="shared" si="57"/>
        <v>54</v>
      </c>
      <c r="L89" s="15">
        <f t="shared" si="58"/>
        <v>54</v>
      </c>
      <c r="M89" s="11">
        <f t="shared" si="50"/>
        <v>1.00338606</v>
      </c>
      <c r="N89" s="11">
        <f t="shared" ca="1" si="51"/>
        <v>1.0108017949999999</v>
      </c>
      <c r="O89" s="15">
        <f t="shared" si="67"/>
        <v>0</v>
      </c>
      <c r="P89" s="13">
        <f t="shared" ca="1" si="52"/>
        <v>10.801794989999999</v>
      </c>
      <c r="Q89" s="19">
        <f t="shared" si="53"/>
        <v>0</v>
      </c>
      <c r="R89" s="13">
        <f t="shared" si="59"/>
        <v>0</v>
      </c>
      <c r="S89" s="4" t="str">
        <f t="shared" si="65"/>
        <v>J=</v>
      </c>
      <c r="T89" s="30">
        <f t="shared" si="66"/>
        <v>44911</v>
      </c>
      <c r="U89" s="4"/>
      <c r="V89" s="80"/>
      <c r="W89" s="64"/>
      <c r="X89" s="66"/>
      <c r="Y89" s="74"/>
      <c r="Z89" s="83"/>
      <c r="AA89" s="83"/>
      <c r="AB89" s="81"/>
      <c r="AC89" s="83"/>
      <c r="AD89" s="80"/>
      <c r="AE89" s="82"/>
      <c r="AF89" s="64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6">
        <f t="shared" si="54"/>
        <v>44387</v>
      </c>
      <c r="B90" s="14">
        <f t="shared" ca="1" si="60"/>
        <v>1011.02819199</v>
      </c>
      <c r="C90" s="6">
        <f t="shared" si="55"/>
        <v>1000</v>
      </c>
      <c r="D90" s="12">
        <f ca="1">IF(A90&lt;$B$1,VLOOKUP(A90,[1]DI!$A$4:$B$15000,2,FALSE),0)</f>
        <v>0</v>
      </c>
      <c r="E90" s="13">
        <f t="shared" ca="1" si="61"/>
        <v>1</v>
      </c>
      <c r="F90" s="13">
        <f ca="1">(TRUNC(PRODUCT($E$12:$E89),16))</f>
        <v>1.00755326803069</v>
      </c>
      <c r="G90" s="13">
        <f t="shared" si="62"/>
        <v>1</v>
      </c>
      <c r="H90" s="13">
        <f t="shared" ca="1" si="63"/>
        <v>1.0075532700000001</v>
      </c>
      <c r="I90" s="12">
        <f t="shared" si="64"/>
        <v>1.5900000000000001E-2</v>
      </c>
      <c r="J90" s="30">
        <f t="shared" si="56"/>
        <v>44309</v>
      </c>
      <c r="K90" s="2">
        <f t="shared" si="57"/>
        <v>54</v>
      </c>
      <c r="L90" s="15">
        <f t="shared" si="58"/>
        <v>55</v>
      </c>
      <c r="M90" s="11">
        <f t="shared" si="50"/>
        <v>1.0034488720000001</v>
      </c>
      <c r="N90" s="11">
        <f t="shared" ca="1" si="51"/>
        <v>1.0110281919999999</v>
      </c>
      <c r="O90" s="15">
        <f t="shared" si="67"/>
        <v>0</v>
      </c>
      <c r="P90" s="13">
        <f t="shared" ca="1" si="52"/>
        <v>11.02819199</v>
      </c>
      <c r="Q90" s="19">
        <f t="shared" si="53"/>
        <v>0</v>
      </c>
      <c r="R90" s="13">
        <f t="shared" si="59"/>
        <v>0</v>
      </c>
      <c r="S90" s="4" t="str">
        <f t="shared" si="65"/>
        <v>J=</v>
      </c>
      <c r="T90" s="30">
        <f t="shared" si="66"/>
        <v>44911</v>
      </c>
      <c r="U90" s="4"/>
      <c r="V90" s="80"/>
      <c r="W90" s="64"/>
      <c r="X90" s="66"/>
      <c r="Y90" s="74"/>
      <c r="Z90" s="83"/>
      <c r="AA90" s="83"/>
      <c r="AB90" s="81"/>
      <c r="AC90" s="83"/>
      <c r="AD90" s="80"/>
      <c r="AE90" s="82"/>
      <c r="AF90" s="64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6">
        <f t="shared" si="54"/>
        <v>44388</v>
      </c>
      <c r="B91" s="14">
        <f t="shared" ca="1" si="60"/>
        <v>1011.02819199</v>
      </c>
      <c r="C91" s="6">
        <f t="shared" si="55"/>
        <v>1000</v>
      </c>
      <c r="D91" s="12">
        <f ca="1">IF(A91&lt;$B$1,VLOOKUP(A91,[1]DI!$A$4:$B$15000,2,FALSE),0)</f>
        <v>0</v>
      </c>
      <c r="E91" s="13">
        <f t="shared" ca="1" si="61"/>
        <v>1</v>
      </c>
      <c r="F91" s="13">
        <f ca="1">(TRUNC(PRODUCT($E$12:$E90),16))</f>
        <v>1.00755326803069</v>
      </c>
      <c r="G91" s="13">
        <f t="shared" si="62"/>
        <v>1</v>
      </c>
      <c r="H91" s="13">
        <f t="shared" ca="1" si="63"/>
        <v>1.0075532700000001</v>
      </c>
      <c r="I91" s="12">
        <f t="shared" si="64"/>
        <v>1.5900000000000001E-2</v>
      </c>
      <c r="J91" s="30">
        <f t="shared" si="56"/>
        <v>44309</v>
      </c>
      <c r="K91" s="2">
        <f t="shared" si="57"/>
        <v>54</v>
      </c>
      <c r="L91" s="15">
        <f t="shared" si="58"/>
        <v>55</v>
      </c>
      <c r="M91" s="11">
        <f t="shared" si="50"/>
        <v>1.0034488720000001</v>
      </c>
      <c r="N91" s="11">
        <f t="shared" ca="1" si="51"/>
        <v>1.0110281919999999</v>
      </c>
      <c r="O91" s="15">
        <f t="shared" si="67"/>
        <v>0</v>
      </c>
      <c r="P91" s="13">
        <f t="shared" ca="1" si="52"/>
        <v>11.02819199</v>
      </c>
      <c r="Q91" s="19">
        <f t="shared" si="53"/>
        <v>0</v>
      </c>
      <c r="R91" s="13">
        <f t="shared" si="59"/>
        <v>0</v>
      </c>
      <c r="S91" s="4" t="str">
        <f t="shared" si="65"/>
        <v>J=</v>
      </c>
      <c r="T91" s="30">
        <f t="shared" si="66"/>
        <v>44911</v>
      </c>
      <c r="U91" s="4"/>
      <c r="V91" s="80"/>
      <c r="W91" s="64"/>
      <c r="X91" s="66"/>
      <c r="Y91" s="74"/>
      <c r="Z91" s="83"/>
      <c r="AA91" s="83"/>
      <c r="AB91" s="81"/>
      <c r="AC91" s="83"/>
      <c r="AD91" s="80"/>
      <c r="AE91" s="82"/>
      <c r="AF91" s="64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6">
        <f t="shared" si="54"/>
        <v>44389</v>
      </c>
      <c r="B92" s="14">
        <f t="shared" ca="1" si="60"/>
        <v>1011.02819199</v>
      </c>
      <c r="C92" s="6">
        <f t="shared" si="55"/>
        <v>1000</v>
      </c>
      <c r="D92" s="12">
        <f ca="1">IF(A92&lt;$B$1,VLOOKUP(A92,[1]DI!$A$4:$B$15000,2,FALSE),0)</f>
        <v>4.1500000000000002E-2</v>
      </c>
      <c r="E92" s="13">
        <f t="shared" ca="1" si="61"/>
        <v>1.00016137</v>
      </c>
      <c r="F92" s="13">
        <f ca="1">(TRUNC(PRODUCT($E$12:$E91),16))</f>
        <v>1.00755326803069</v>
      </c>
      <c r="G92" s="13">
        <f t="shared" si="62"/>
        <v>1</v>
      </c>
      <c r="H92" s="13">
        <f t="shared" ca="1" si="63"/>
        <v>1.0075532700000001</v>
      </c>
      <c r="I92" s="12">
        <f t="shared" si="64"/>
        <v>1.5900000000000001E-2</v>
      </c>
      <c r="J92" s="30">
        <f t="shared" si="56"/>
        <v>44309</v>
      </c>
      <c r="K92" s="2">
        <f t="shared" si="57"/>
        <v>55</v>
      </c>
      <c r="L92" s="15">
        <f t="shared" si="58"/>
        <v>55</v>
      </c>
      <c r="M92" s="11">
        <f t="shared" si="50"/>
        <v>1.0034488720000001</v>
      </c>
      <c r="N92" s="11">
        <f t="shared" ca="1" si="51"/>
        <v>1.0110281919999999</v>
      </c>
      <c r="O92" s="15">
        <f t="shared" si="67"/>
        <v>0</v>
      </c>
      <c r="P92" s="13">
        <f t="shared" ca="1" si="52"/>
        <v>11.02819199</v>
      </c>
      <c r="Q92" s="19">
        <f t="shared" si="53"/>
        <v>0</v>
      </c>
      <c r="R92" s="13">
        <f t="shared" si="59"/>
        <v>0</v>
      </c>
      <c r="S92" s="4" t="str">
        <f t="shared" si="65"/>
        <v>J=</v>
      </c>
      <c r="T92" s="30">
        <f t="shared" si="66"/>
        <v>44911</v>
      </c>
      <c r="U92" s="4"/>
      <c r="V92" s="80"/>
      <c r="W92" s="64"/>
      <c r="X92" s="66"/>
      <c r="Y92" s="74"/>
      <c r="Z92" s="83"/>
      <c r="AA92" s="83"/>
      <c r="AB92" s="81"/>
      <c r="AC92" s="83"/>
      <c r="AD92" s="80"/>
      <c r="AE92" s="82"/>
      <c r="AF92" s="64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6">
        <f t="shared" si="54"/>
        <v>44390</v>
      </c>
      <c r="B93" s="14">
        <f t="shared" ca="1" si="60"/>
        <v>1011.254645</v>
      </c>
      <c r="C93" s="6">
        <f t="shared" si="55"/>
        <v>1000</v>
      </c>
      <c r="D93" s="12">
        <f ca="1">IF(A93&lt;$B$1,VLOOKUP(A93,[1]DI!$A$4:$B$15000,2,FALSE),0)</f>
        <v>4.1500000000000002E-2</v>
      </c>
      <c r="E93" s="13">
        <f t="shared" ca="1" si="61"/>
        <v>1.00016137</v>
      </c>
      <c r="F93" s="13">
        <f ca="1">(TRUNC(PRODUCT($E$12:$E92),16))</f>
        <v>1.0077158569015501</v>
      </c>
      <c r="G93" s="13">
        <f t="shared" si="62"/>
        <v>1</v>
      </c>
      <c r="H93" s="13">
        <f t="shared" ca="1" si="63"/>
        <v>1.00771586</v>
      </c>
      <c r="I93" s="12">
        <f t="shared" si="64"/>
        <v>1.5900000000000001E-2</v>
      </c>
      <c r="J93" s="30">
        <f t="shared" si="56"/>
        <v>44309</v>
      </c>
      <c r="K93" s="2">
        <f t="shared" si="57"/>
        <v>56</v>
      </c>
      <c r="L93" s="15">
        <f t="shared" si="58"/>
        <v>56</v>
      </c>
      <c r="M93" s="11">
        <f t="shared" si="50"/>
        <v>1.003511689</v>
      </c>
      <c r="N93" s="11">
        <f t="shared" ca="1" si="51"/>
        <v>1.011254645</v>
      </c>
      <c r="O93" s="15">
        <f t="shared" si="67"/>
        <v>0</v>
      </c>
      <c r="P93" s="13">
        <f t="shared" ca="1" si="52"/>
        <v>11.254645</v>
      </c>
      <c r="Q93" s="19">
        <f t="shared" si="53"/>
        <v>0</v>
      </c>
      <c r="R93" s="13">
        <f t="shared" si="59"/>
        <v>0</v>
      </c>
      <c r="S93" s="4" t="str">
        <f t="shared" si="65"/>
        <v>J=</v>
      </c>
      <c r="T93" s="30">
        <f t="shared" si="66"/>
        <v>44911</v>
      </c>
      <c r="U93" s="4"/>
      <c r="V93" s="80"/>
      <c r="W93" s="64"/>
      <c r="X93" s="66"/>
      <c r="Y93" s="74"/>
      <c r="Z93" s="83"/>
      <c r="AA93" s="83"/>
      <c r="AB93" s="81"/>
      <c r="AC93" s="83"/>
      <c r="AD93" s="80"/>
      <c r="AE93" s="82"/>
      <c r="AF93" s="64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6">
        <f t="shared" si="54"/>
        <v>44391</v>
      </c>
      <c r="B94" s="14">
        <f t="shared" ca="1" si="60"/>
        <v>1011.481142</v>
      </c>
      <c r="C94" s="6">
        <f t="shared" si="55"/>
        <v>1000</v>
      </c>
      <c r="D94" s="12">
        <f ca="1">IF(A94&lt;$B$1,VLOOKUP(A94,[1]DI!$A$4:$B$15000,2,FALSE),0)</f>
        <v>4.1500000000000002E-2</v>
      </c>
      <c r="E94" s="13">
        <f t="shared" ca="1" si="61"/>
        <v>1.00016137</v>
      </c>
      <c r="F94" s="13">
        <f ca="1">(TRUNC(PRODUCT($E$12:$E93),16))</f>
        <v>1.0078784720093801</v>
      </c>
      <c r="G94" s="13">
        <f t="shared" si="62"/>
        <v>1</v>
      </c>
      <c r="H94" s="13">
        <f t="shared" ca="1" si="63"/>
        <v>1.0078784700000001</v>
      </c>
      <c r="I94" s="12">
        <f t="shared" si="64"/>
        <v>1.5900000000000001E-2</v>
      </c>
      <c r="J94" s="30">
        <f t="shared" si="56"/>
        <v>44309</v>
      </c>
      <c r="K94" s="2">
        <f t="shared" si="57"/>
        <v>57</v>
      </c>
      <c r="L94" s="15">
        <f t="shared" si="58"/>
        <v>57</v>
      </c>
      <c r="M94" s="11">
        <f t="shared" si="50"/>
        <v>1.00357451</v>
      </c>
      <c r="N94" s="11">
        <f t="shared" ca="1" si="51"/>
        <v>1.0114811420000001</v>
      </c>
      <c r="O94" s="15">
        <f t="shared" si="67"/>
        <v>0</v>
      </c>
      <c r="P94" s="13">
        <f t="shared" ca="1" si="52"/>
        <v>11.481142</v>
      </c>
      <c r="Q94" s="19">
        <f t="shared" si="53"/>
        <v>0</v>
      </c>
      <c r="R94" s="13">
        <f t="shared" si="59"/>
        <v>0</v>
      </c>
      <c r="S94" s="4" t="str">
        <f t="shared" si="65"/>
        <v>J=</v>
      </c>
      <c r="T94" s="30">
        <f t="shared" si="66"/>
        <v>44911</v>
      </c>
      <c r="U94" s="4"/>
      <c r="V94" s="80"/>
      <c r="W94" s="64"/>
      <c r="X94" s="66"/>
      <c r="Y94" s="74"/>
      <c r="Z94" s="83"/>
      <c r="AA94" s="83"/>
      <c r="AB94" s="81"/>
      <c r="AC94" s="83"/>
      <c r="AD94" s="80"/>
      <c r="AE94" s="82"/>
      <c r="AF94" s="64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6">
        <f t="shared" si="54"/>
        <v>44392</v>
      </c>
      <c r="B95" s="14">
        <f t="shared" ca="1" si="60"/>
        <v>1011.707692</v>
      </c>
      <c r="C95" s="6">
        <f t="shared" si="55"/>
        <v>1000</v>
      </c>
      <c r="D95" s="12">
        <f ca="1">IF(A95&lt;$B$1,VLOOKUP(A95,[1]DI!$A$4:$B$15000,2,FALSE),0)</f>
        <v>4.1500000000000002E-2</v>
      </c>
      <c r="E95" s="13">
        <f t="shared" ca="1" si="61"/>
        <v>1.00016137</v>
      </c>
      <c r="F95" s="13">
        <f ca="1">(TRUNC(PRODUCT($E$12:$E94),16))</f>
        <v>1.00804111335841</v>
      </c>
      <c r="G95" s="13">
        <f t="shared" si="62"/>
        <v>1</v>
      </c>
      <c r="H95" s="13">
        <f t="shared" ca="1" si="63"/>
        <v>1.00804111</v>
      </c>
      <c r="I95" s="12">
        <f t="shared" si="64"/>
        <v>1.5900000000000001E-2</v>
      </c>
      <c r="J95" s="30">
        <f t="shared" si="56"/>
        <v>44309</v>
      </c>
      <c r="K95" s="2">
        <f t="shared" si="57"/>
        <v>58</v>
      </c>
      <c r="L95" s="15">
        <f t="shared" si="58"/>
        <v>58</v>
      </c>
      <c r="M95" s="11">
        <f t="shared" si="50"/>
        <v>1.003637334</v>
      </c>
      <c r="N95" s="11">
        <f t="shared" ca="1" si="51"/>
        <v>1.0117076920000001</v>
      </c>
      <c r="O95" s="15">
        <f t="shared" si="67"/>
        <v>0</v>
      </c>
      <c r="P95" s="13">
        <f t="shared" ca="1" si="52"/>
        <v>11.707692</v>
      </c>
      <c r="Q95" s="19">
        <f t="shared" si="53"/>
        <v>0</v>
      </c>
      <c r="R95" s="13">
        <f t="shared" si="59"/>
        <v>0</v>
      </c>
      <c r="S95" s="4" t="str">
        <f t="shared" si="65"/>
        <v>J=</v>
      </c>
      <c r="T95" s="30">
        <f t="shared" si="66"/>
        <v>44911</v>
      </c>
      <c r="U95" s="4"/>
      <c r="V95" s="80"/>
      <c r="W95" s="64"/>
      <c r="X95" s="66"/>
      <c r="Y95" s="74"/>
      <c r="Z95" s="83"/>
      <c r="AA95" s="83"/>
      <c r="AB95" s="81"/>
      <c r="AC95" s="83"/>
      <c r="AD95" s="80"/>
      <c r="AE95" s="82"/>
      <c r="AF95" s="64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6">
        <f t="shared" si="54"/>
        <v>44393</v>
      </c>
      <c r="B96" s="14">
        <f t="shared" ca="1" si="60"/>
        <v>1011.93429799</v>
      </c>
      <c r="C96" s="6">
        <f t="shared" si="55"/>
        <v>1000</v>
      </c>
      <c r="D96" s="12">
        <f ca="1">IF(A96&lt;$B$1,VLOOKUP(A96,[1]DI!$A$4:$B$15000,2,FALSE),0)</f>
        <v>4.1500000000000002E-2</v>
      </c>
      <c r="E96" s="13">
        <f t="shared" ca="1" si="61"/>
        <v>1.00016137</v>
      </c>
      <c r="F96" s="13">
        <f ca="1">(TRUNC(PRODUCT($E$12:$E95),16))</f>
        <v>1.0082037809528701</v>
      </c>
      <c r="G96" s="13">
        <f t="shared" si="62"/>
        <v>1</v>
      </c>
      <c r="H96" s="13">
        <f t="shared" ca="1" si="63"/>
        <v>1.0082037800000001</v>
      </c>
      <c r="I96" s="12">
        <f t="shared" si="64"/>
        <v>1.5900000000000001E-2</v>
      </c>
      <c r="J96" s="30">
        <f t="shared" si="56"/>
        <v>44309</v>
      </c>
      <c r="K96" s="2">
        <f t="shared" si="57"/>
        <v>59</v>
      </c>
      <c r="L96" s="15">
        <f t="shared" si="58"/>
        <v>59</v>
      </c>
      <c r="M96" s="11">
        <f t="shared" si="50"/>
        <v>1.003700163</v>
      </c>
      <c r="N96" s="11">
        <f t="shared" ca="1" si="51"/>
        <v>1.0119342979999999</v>
      </c>
      <c r="O96" s="15">
        <f t="shared" si="67"/>
        <v>0</v>
      </c>
      <c r="P96" s="13">
        <f t="shared" ca="1" si="52"/>
        <v>11.934297989999999</v>
      </c>
      <c r="Q96" s="19">
        <f t="shared" si="53"/>
        <v>0</v>
      </c>
      <c r="R96" s="13">
        <f t="shared" si="59"/>
        <v>0</v>
      </c>
      <c r="S96" s="4" t="str">
        <f t="shared" si="65"/>
        <v>J=</v>
      </c>
      <c r="T96" s="30">
        <f t="shared" si="66"/>
        <v>44911</v>
      </c>
      <c r="U96" s="4"/>
      <c r="V96" s="80"/>
      <c r="W96" s="64"/>
      <c r="X96" s="66"/>
      <c r="Y96" s="74"/>
      <c r="Z96" s="83"/>
      <c r="AA96" s="83"/>
      <c r="AB96" s="81"/>
      <c r="AC96" s="83"/>
      <c r="AD96" s="80"/>
      <c r="AE96" s="82"/>
      <c r="AF96" s="64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6">
        <f t="shared" si="54"/>
        <v>44394</v>
      </c>
      <c r="B97" s="14">
        <f t="shared" ca="1" si="60"/>
        <v>1012.160948</v>
      </c>
      <c r="C97" s="6">
        <f t="shared" si="55"/>
        <v>1000</v>
      </c>
      <c r="D97" s="12">
        <f ca="1">IF(A97&lt;$B$1,VLOOKUP(A97,[1]DI!$A$4:$B$15000,2,FALSE),0)</f>
        <v>0</v>
      </c>
      <c r="E97" s="13">
        <f t="shared" ca="1" si="61"/>
        <v>1</v>
      </c>
      <c r="F97" s="13">
        <f ca="1">(TRUNC(PRODUCT($E$12:$E96),16))</f>
        <v>1.008366474797</v>
      </c>
      <c r="G97" s="13">
        <f t="shared" si="62"/>
        <v>1</v>
      </c>
      <c r="H97" s="13">
        <f t="shared" ca="1" si="63"/>
        <v>1.0083664699999999</v>
      </c>
      <c r="I97" s="12">
        <f t="shared" si="64"/>
        <v>1.5900000000000001E-2</v>
      </c>
      <c r="J97" s="30">
        <f t="shared" si="56"/>
        <v>44309</v>
      </c>
      <c r="K97" s="2">
        <f t="shared" si="57"/>
        <v>59</v>
      </c>
      <c r="L97" s="15">
        <f t="shared" si="58"/>
        <v>60</v>
      </c>
      <c r="M97" s="11">
        <f t="shared" si="50"/>
        <v>1.003762995</v>
      </c>
      <c r="N97" s="11">
        <f t="shared" ca="1" si="51"/>
        <v>1.012160948</v>
      </c>
      <c r="O97" s="15">
        <f t="shared" si="67"/>
        <v>0</v>
      </c>
      <c r="P97" s="13">
        <f t="shared" ca="1" si="52"/>
        <v>12.160947999999999</v>
      </c>
      <c r="Q97" s="19">
        <f t="shared" si="53"/>
        <v>0</v>
      </c>
      <c r="R97" s="13">
        <f t="shared" si="59"/>
        <v>0</v>
      </c>
      <c r="S97" s="4" t="str">
        <f t="shared" si="65"/>
        <v>J=</v>
      </c>
      <c r="T97" s="30">
        <f t="shared" si="66"/>
        <v>44911</v>
      </c>
      <c r="U97" s="4"/>
      <c r="V97" s="80"/>
      <c r="W97" s="64"/>
      <c r="X97" s="66"/>
      <c r="Y97" s="74"/>
      <c r="Z97" s="83"/>
      <c r="AA97" s="83"/>
      <c r="AB97" s="81"/>
      <c r="AC97" s="83"/>
      <c r="AD97" s="80"/>
      <c r="AE97" s="82"/>
      <c r="AF97" s="64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6">
        <f t="shared" si="54"/>
        <v>44395</v>
      </c>
      <c r="B98" s="14">
        <f t="shared" ca="1" si="60"/>
        <v>1012.160948</v>
      </c>
      <c r="C98" s="6">
        <f t="shared" si="55"/>
        <v>1000</v>
      </c>
      <c r="D98" s="12">
        <f ca="1">IF(A98&lt;$B$1,VLOOKUP(A98,[1]DI!$A$4:$B$15000,2,FALSE),0)</f>
        <v>0</v>
      </c>
      <c r="E98" s="13">
        <f t="shared" ca="1" si="61"/>
        <v>1</v>
      </c>
      <c r="F98" s="13">
        <f ca="1">(TRUNC(PRODUCT($E$12:$E97),16))</f>
        <v>1.008366474797</v>
      </c>
      <c r="G98" s="13">
        <f t="shared" si="62"/>
        <v>1</v>
      </c>
      <c r="H98" s="13">
        <f t="shared" ca="1" si="63"/>
        <v>1.0083664699999999</v>
      </c>
      <c r="I98" s="12">
        <f t="shared" si="64"/>
        <v>1.5900000000000001E-2</v>
      </c>
      <c r="J98" s="30">
        <f t="shared" si="56"/>
        <v>44309</v>
      </c>
      <c r="K98" s="2">
        <f t="shared" si="57"/>
        <v>59</v>
      </c>
      <c r="L98" s="15">
        <f t="shared" si="58"/>
        <v>60</v>
      </c>
      <c r="M98" s="11">
        <f t="shared" si="50"/>
        <v>1.003762995</v>
      </c>
      <c r="N98" s="11">
        <f t="shared" ca="1" si="51"/>
        <v>1.012160948</v>
      </c>
      <c r="O98" s="15">
        <f t="shared" si="67"/>
        <v>0</v>
      </c>
      <c r="P98" s="13">
        <f t="shared" ca="1" si="52"/>
        <v>12.160947999999999</v>
      </c>
      <c r="Q98" s="19">
        <f t="shared" si="53"/>
        <v>0</v>
      </c>
      <c r="R98" s="13">
        <f t="shared" si="59"/>
        <v>0</v>
      </c>
      <c r="S98" s="4" t="str">
        <f t="shared" si="65"/>
        <v>J=</v>
      </c>
      <c r="T98" s="30">
        <f t="shared" si="66"/>
        <v>44911</v>
      </c>
      <c r="U98" s="4"/>
      <c r="V98" s="80"/>
      <c r="W98" s="64"/>
      <c r="X98" s="66"/>
      <c r="Y98" s="74"/>
      <c r="Z98" s="83"/>
      <c r="AA98" s="83"/>
      <c r="AB98" s="81"/>
      <c r="AC98" s="83"/>
      <c r="AD98" s="80"/>
      <c r="AE98" s="82"/>
      <c r="AF98" s="64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6">
        <f t="shared" si="54"/>
        <v>44396</v>
      </c>
      <c r="B99" s="14">
        <f t="shared" ca="1" si="60"/>
        <v>1012.160948</v>
      </c>
      <c r="C99" s="6">
        <f t="shared" si="55"/>
        <v>1000</v>
      </c>
      <c r="D99" s="12">
        <f ca="1">IF(A99&lt;$B$1,VLOOKUP(A99,[1]DI!$A$4:$B$15000,2,FALSE),0)</f>
        <v>4.1500000000000002E-2</v>
      </c>
      <c r="E99" s="13">
        <f t="shared" ca="1" si="61"/>
        <v>1.00016137</v>
      </c>
      <c r="F99" s="13">
        <f ca="1">(TRUNC(PRODUCT($E$12:$E98),16))</f>
        <v>1.008366474797</v>
      </c>
      <c r="G99" s="13">
        <f t="shared" si="62"/>
        <v>1</v>
      </c>
      <c r="H99" s="13">
        <f t="shared" ca="1" si="63"/>
        <v>1.0083664699999999</v>
      </c>
      <c r="I99" s="12">
        <f t="shared" si="64"/>
        <v>1.5900000000000001E-2</v>
      </c>
      <c r="J99" s="30">
        <f t="shared" si="56"/>
        <v>44309</v>
      </c>
      <c r="K99" s="2">
        <f t="shared" si="57"/>
        <v>60</v>
      </c>
      <c r="L99" s="15">
        <f t="shared" si="58"/>
        <v>60</v>
      </c>
      <c r="M99" s="11">
        <f t="shared" si="50"/>
        <v>1.003762995</v>
      </c>
      <c r="N99" s="11">
        <f t="shared" ca="1" si="51"/>
        <v>1.012160948</v>
      </c>
      <c r="O99" s="15">
        <f t="shared" si="67"/>
        <v>0</v>
      </c>
      <c r="P99" s="13">
        <f t="shared" ca="1" si="52"/>
        <v>12.160947999999999</v>
      </c>
      <c r="Q99" s="19">
        <f t="shared" si="53"/>
        <v>0</v>
      </c>
      <c r="R99" s="13">
        <f t="shared" si="59"/>
        <v>0</v>
      </c>
      <c r="S99" s="4" t="str">
        <f t="shared" si="65"/>
        <v>J=</v>
      </c>
      <c r="T99" s="30">
        <f t="shared" si="66"/>
        <v>44911</v>
      </c>
      <c r="U99" s="4"/>
      <c r="V99" s="80"/>
      <c r="W99" s="64"/>
      <c r="X99" s="66"/>
      <c r="Y99" s="74"/>
      <c r="Z99" s="83"/>
      <c r="AA99" s="83"/>
      <c r="AB99" s="81"/>
      <c r="AC99" s="83"/>
      <c r="AD99" s="80"/>
      <c r="AE99" s="82"/>
      <c r="AF99" s="64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6">
        <f t="shared" si="54"/>
        <v>44397</v>
      </c>
      <c r="B100" s="14">
        <f t="shared" ca="1" si="60"/>
        <v>1012.387653</v>
      </c>
      <c r="C100" s="6">
        <f t="shared" si="55"/>
        <v>1000</v>
      </c>
      <c r="D100" s="12">
        <f ca="1">IF(A100&lt;$B$1,VLOOKUP(A100,[1]DI!$A$4:$B$15000,2,FALSE),0)</f>
        <v>4.1500000000000002E-2</v>
      </c>
      <c r="E100" s="13">
        <f t="shared" ca="1" si="61"/>
        <v>1.00016137</v>
      </c>
      <c r="F100" s="13">
        <f ca="1">(TRUNC(PRODUCT($E$12:$E99),16))</f>
        <v>1.0085291948950399</v>
      </c>
      <c r="G100" s="13">
        <f t="shared" si="62"/>
        <v>1</v>
      </c>
      <c r="H100" s="13">
        <f t="shared" ca="1" si="63"/>
        <v>1.00852919</v>
      </c>
      <c r="I100" s="12">
        <f t="shared" si="64"/>
        <v>1.5900000000000001E-2</v>
      </c>
      <c r="J100" s="30">
        <f t="shared" si="56"/>
        <v>44309</v>
      </c>
      <c r="K100" s="2">
        <f t="shared" si="57"/>
        <v>61</v>
      </c>
      <c r="L100" s="15">
        <f t="shared" si="58"/>
        <v>61</v>
      </c>
      <c r="M100" s="11">
        <f t="shared" si="50"/>
        <v>1.003825832</v>
      </c>
      <c r="N100" s="11">
        <f t="shared" ca="1" si="51"/>
        <v>1.012387653</v>
      </c>
      <c r="O100" s="15">
        <f t="shared" si="67"/>
        <v>0</v>
      </c>
      <c r="P100" s="13">
        <f t="shared" ca="1" si="52"/>
        <v>12.387653</v>
      </c>
      <c r="Q100" s="19">
        <f t="shared" si="53"/>
        <v>0</v>
      </c>
      <c r="R100" s="13">
        <f t="shared" si="59"/>
        <v>0</v>
      </c>
      <c r="S100" s="4" t="str">
        <f t="shared" si="65"/>
        <v>J=</v>
      </c>
      <c r="T100" s="30">
        <f t="shared" si="66"/>
        <v>44911</v>
      </c>
      <c r="U100" s="4"/>
      <c r="V100" s="80"/>
      <c r="W100" s="64"/>
      <c r="X100" s="66"/>
      <c r="Y100" s="74"/>
      <c r="Z100" s="83"/>
      <c r="AA100" s="83"/>
      <c r="AB100" s="81"/>
      <c r="AC100" s="83"/>
      <c r="AD100" s="80"/>
      <c r="AE100" s="82"/>
      <c r="AF100" s="64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6">
        <f t="shared" si="54"/>
        <v>44398</v>
      </c>
      <c r="B101" s="14">
        <f t="shared" ca="1" si="60"/>
        <v>1012.614412</v>
      </c>
      <c r="C101" s="6">
        <f t="shared" si="55"/>
        <v>1000</v>
      </c>
      <c r="D101" s="12">
        <f ca="1">IF(A101&lt;$B$1,VLOOKUP(A101,[1]DI!$A$4:$B$15000,2,FALSE),0)</f>
        <v>4.1500000000000002E-2</v>
      </c>
      <c r="E101" s="13">
        <f t="shared" ca="1" si="61"/>
        <v>1.00016137</v>
      </c>
      <c r="F101" s="13">
        <f ca="1">(TRUNC(PRODUCT($E$12:$E100),16))</f>
        <v>1.0086919412512201</v>
      </c>
      <c r="G101" s="13">
        <f t="shared" si="62"/>
        <v>1</v>
      </c>
      <c r="H101" s="13">
        <f t="shared" ca="1" si="63"/>
        <v>1.0086919400000001</v>
      </c>
      <c r="I101" s="12">
        <f t="shared" si="64"/>
        <v>1.5900000000000001E-2</v>
      </c>
      <c r="J101" s="30">
        <f t="shared" si="56"/>
        <v>44309</v>
      </c>
      <c r="K101" s="2">
        <f t="shared" si="57"/>
        <v>62</v>
      </c>
      <c r="L101" s="15">
        <f t="shared" si="58"/>
        <v>62</v>
      </c>
      <c r="M101" s="11">
        <f t="shared" si="50"/>
        <v>1.003888672</v>
      </c>
      <c r="N101" s="11">
        <f t="shared" ca="1" si="51"/>
        <v>1.012614412</v>
      </c>
      <c r="O101" s="15">
        <f t="shared" si="67"/>
        <v>0</v>
      </c>
      <c r="P101" s="13">
        <f t="shared" ca="1" si="52"/>
        <v>12.614412</v>
      </c>
      <c r="Q101" s="19">
        <f t="shared" si="53"/>
        <v>0</v>
      </c>
      <c r="R101" s="13">
        <f t="shared" si="59"/>
        <v>0</v>
      </c>
      <c r="S101" s="4" t="str">
        <f t="shared" si="65"/>
        <v>J=</v>
      </c>
      <c r="T101" s="30">
        <f t="shared" si="66"/>
        <v>44911</v>
      </c>
      <c r="U101" s="4"/>
      <c r="V101" s="80"/>
      <c r="W101" s="64"/>
      <c r="X101" s="66"/>
      <c r="Y101" s="74"/>
      <c r="Z101" s="83"/>
      <c r="AA101" s="83"/>
      <c r="AB101" s="81"/>
      <c r="AC101" s="83"/>
      <c r="AD101" s="80"/>
      <c r="AE101" s="82"/>
      <c r="AF101" s="64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6">
        <f t="shared" si="54"/>
        <v>44399</v>
      </c>
      <c r="B102" s="14">
        <f t="shared" ca="1" si="60"/>
        <v>1012.841217</v>
      </c>
      <c r="C102" s="6">
        <f t="shared" si="55"/>
        <v>1000</v>
      </c>
      <c r="D102" s="12">
        <f ca="1">IF(A102&lt;$B$1,VLOOKUP(A102,[1]DI!$A$4:$B$15000,2,FALSE),0)</f>
        <v>4.1500000000000002E-2</v>
      </c>
      <c r="E102" s="13">
        <f t="shared" ca="1" si="61"/>
        <v>1.00016137</v>
      </c>
      <c r="F102" s="13">
        <f ca="1">(TRUNC(PRODUCT($E$12:$E101),16))</f>
        <v>1.0088547138697801</v>
      </c>
      <c r="G102" s="13">
        <f t="shared" si="62"/>
        <v>1</v>
      </c>
      <c r="H102" s="13">
        <f t="shared" ca="1" si="63"/>
        <v>1.00885471</v>
      </c>
      <c r="I102" s="12">
        <f t="shared" si="64"/>
        <v>1.5900000000000001E-2</v>
      </c>
      <c r="J102" s="30">
        <f t="shared" si="56"/>
        <v>44309</v>
      </c>
      <c r="K102" s="2">
        <f t="shared" si="57"/>
        <v>63</v>
      </c>
      <c r="L102" s="15">
        <f t="shared" si="58"/>
        <v>63</v>
      </c>
      <c r="M102" s="11">
        <f t="shared" si="50"/>
        <v>1.003951517</v>
      </c>
      <c r="N102" s="11">
        <f t="shared" ca="1" si="51"/>
        <v>1.0128412170000001</v>
      </c>
      <c r="O102" s="15">
        <f t="shared" si="67"/>
        <v>0</v>
      </c>
      <c r="P102" s="13">
        <f t="shared" ca="1" si="52"/>
        <v>12.841217</v>
      </c>
      <c r="Q102" s="19">
        <f t="shared" si="53"/>
        <v>0</v>
      </c>
      <c r="R102" s="13">
        <f t="shared" si="59"/>
        <v>0</v>
      </c>
      <c r="S102" s="4" t="str">
        <f t="shared" si="65"/>
        <v>J=</v>
      </c>
      <c r="T102" s="30">
        <f t="shared" si="66"/>
        <v>44911</v>
      </c>
      <c r="U102" s="4"/>
      <c r="V102" s="80"/>
      <c r="W102" s="64"/>
      <c r="X102" s="66"/>
      <c r="Y102" s="74"/>
      <c r="Z102" s="83"/>
      <c r="AA102" s="83"/>
      <c r="AB102" s="81"/>
      <c r="AC102" s="83"/>
      <c r="AD102" s="80"/>
      <c r="AE102" s="82"/>
      <c r="AF102" s="64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6">
        <f t="shared" si="54"/>
        <v>44400</v>
      </c>
      <c r="B103" s="14">
        <f t="shared" ca="1" si="60"/>
        <v>1013.068075</v>
      </c>
      <c r="C103" s="6">
        <f t="shared" si="55"/>
        <v>1000</v>
      </c>
      <c r="D103" s="12">
        <f ca="1">IF(A103&lt;$B$1,VLOOKUP(A103,[1]DI!$A$4:$B$15000,2,FALSE),0)</f>
        <v>4.1500000000000002E-2</v>
      </c>
      <c r="E103" s="13">
        <f t="shared" ca="1" si="61"/>
        <v>1.00016137</v>
      </c>
      <c r="F103" s="13">
        <f ca="1">(TRUNC(PRODUCT($E$12:$E102),16))</f>
        <v>1.0090175127549601</v>
      </c>
      <c r="G103" s="13">
        <f t="shared" si="62"/>
        <v>1</v>
      </c>
      <c r="H103" s="13">
        <f t="shared" ca="1" si="63"/>
        <v>1.0090175100000001</v>
      </c>
      <c r="I103" s="12">
        <f t="shared" si="64"/>
        <v>1.5900000000000001E-2</v>
      </c>
      <c r="J103" s="30">
        <f t="shared" si="56"/>
        <v>44309</v>
      </c>
      <c r="K103" s="2">
        <f t="shared" si="57"/>
        <v>64</v>
      </c>
      <c r="L103" s="15">
        <f t="shared" si="58"/>
        <v>64</v>
      </c>
      <c r="M103" s="11">
        <f t="shared" si="50"/>
        <v>1.004014365</v>
      </c>
      <c r="N103" s="11">
        <f t="shared" ca="1" si="51"/>
        <v>1.0130680750000001</v>
      </c>
      <c r="O103" s="15">
        <f t="shared" si="67"/>
        <v>0</v>
      </c>
      <c r="P103" s="13">
        <f t="shared" ca="1" si="52"/>
        <v>13.068075</v>
      </c>
      <c r="Q103" s="19">
        <f t="shared" si="53"/>
        <v>0</v>
      </c>
      <c r="R103" s="13">
        <f t="shared" si="59"/>
        <v>0</v>
      </c>
      <c r="S103" s="4" t="str">
        <f t="shared" si="65"/>
        <v>J=</v>
      </c>
      <c r="T103" s="30">
        <f t="shared" si="66"/>
        <v>44911</v>
      </c>
      <c r="U103" s="4"/>
      <c r="V103" s="80"/>
      <c r="W103" s="64"/>
      <c r="X103" s="66"/>
      <c r="Y103" s="74"/>
      <c r="Z103" s="83"/>
      <c r="AA103" s="83"/>
      <c r="AB103" s="81"/>
      <c r="AC103" s="83"/>
      <c r="AD103" s="80"/>
      <c r="AE103" s="82"/>
      <c r="AF103" s="64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6">
        <f t="shared" si="54"/>
        <v>44401</v>
      </c>
      <c r="B104" s="14">
        <f t="shared" ca="1" si="60"/>
        <v>1013.294987</v>
      </c>
      <c r="C104" s="6">
        <f t="shared" si="55"/>
        <v>1000</v>
      </c>
      <c r="D104" s="12">
        <f ca="1">IF(A104&lt;$B$1,VLOOKUP(A104,[1]DI!$A$4:$B$15000,2,FALSE),0)</f>
        <v>0</v>
      </c>
      <c r="E104" s="13">
        <f t="shared" ca="1" si="61"/>
        <v>1</v>
      </c>
      <c r="F104" s="13">
        <f ca="1">(TRUNC(PRODUCT($E$12:$E103),16))</f>
        <v>1.00918033791099</v>
      </c>
      <c r="G104" s="13">
        <f t="shared" si="62"/>
        <v>1</v>
      </c>
      <c r="H104" s="13">
        <f t="shared" ca="1" si="63"/>
        <v>1.0091803399999999</v>
      </c>
      <c r="I104" s="12">
        <f t="shared" si="64"/>
        <v>1.5900000000000001E-2</v>
      </c>
      <c r="J104" s="30">
        <f t="shared" si="56"/>
        <v>44309</v>
      </c>
      <c r="K104" s="2">
        <f t="shared" si="57"/>
        <v>64</v>
      </c>
      <c r="L104" s="15">
        <f t="shared" si="58"/>
        <v>65</v>
      </c>
      <c r="M104" s="11">
        <f t="shared" si="50"/>
        <v>1.0040772170000001</v>
      </c>
      <c r="N104" s="11">
        <f t="shared" ca="1" si="51"/>
        <v>1.0132949870000001</v>
      </c>
      <c r="O104" s="15">
        <f t="shared" si="67"/>
        <v>0</v>
      </c>
      <c r="P104" s="13">
        <f t="shared" ca="1" si="52"/>
        <v>13.294987000000001</v>
      </c>
      <c r="Q104" s="19">
        <f t="shared" si="53"/>
        <v>0</v>
      </c>
      <c r="R104" s="13">
        <f t="shared" si="59"/>
        <v>0</v>
      </c>
      <c r="S104" s="4" t="str">
        <f t="shared" si="65"/>
        <v>J=</v>
      </c>
      <c r="T104" s="30">
        <f t="shared" si="66"/>
        <v>44911</v>
      </c>
      <c r="U104" s="10"/>
      <c r="V104" s="80"/>
      <c r="W104" s="64"/>
      <c r="X104" s="66"/>
      <c r="Y104" s="74"/>
      <c r="Z104" s="83"/>
      <c r="AA104" s="83"/>
      <c r="AB104" s="81"/>
      <c r="AC104" s="83"/>
      <c r="AD104" s="80"/>
      <c r="AE104" s="82"/>
      <c r="AF104" s="64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6">
        <f t="shared" si="54"/>
        <v>44402</v>
      </c>
      <c r="B105" s="14">
        <f t="shared" ca="1" si="60"/>
        <v>1013.294987</v>
      </c>
      <c r="C105" s="6">
        <f t="shared" si="55"/>
        <v>1000</v>
      </c>
      <c r="D105" s="12">
        <f ca="1">IF(A105&lt;$B$1,VLOOKUP(A105,[1]DI!$A$4:$B$15000,2,FALSE),0)</f>
        <v>0</v>
      </c>
      <c r="E105" s="13">
        <f t="shared" ca="1" si="61"/>
        <v>1</v>
      </c>
      <c r="F105" s="13">
        <f ca="1">(TRUNC(PRODUCT($E$12:$E104),16))</f>
        <v>1.00918033791099</v>
      </c>
      <c r="G105" s="13">
        <f t="shared" si="62"/>
        <v>1</v>
      </c>
      <c r="H105" s="13">
        <f t="shared" ca="1" si="63"/>
        <v>1.0091803399999999</v>
      </c>
      <c r="I105" s="12">
        <f t="shared" si="64"/>
        <v>1.5900000000000001E-2</v>
      </c>
      <c r="J105" s="30">
        <f t="shared" si="56"/>
        <v>44309</v>
      </c>
      <c r="K105" s="2">
        <f t="shared" si="57"/>
        <v>64</v>
      </c>
      <c r="L105" s="15">
        <f t="shared" si="58"/>
        <v>65</v>
      </c>
      <c r="M105" s="11">
        <f t="shared" si="50"/>
        <v>1.0040772170000001</v>
      </c>
      <c r="N105" s="11">
        <f t="shared" ca="1" si="51"/>
        <v>1.0132949870000001</v>
      </c>
      <c r="O105" s="15">
        <f t="shared" si="67"/>
        <v>0</v>
      </c>
      <c r="P105" s="13">
        <f t="shared" ca="1" si="52"/>
        <v>13.294987000000001</v>
      </c>
      <c r="Q105" s="19">
        <f t="shared" si="53"/>
        <v>0</v>
      </c>
      <c r="R105" s="13">
        <f t="shared" si="59"/>
        <v>0</v>
      </c>
      <c r="S105" s="4" t="str">
        <f t="shared" si="65"/>
        <v>J=</v>
      </c>
      <c r="T105" s="30">
        <f t="shared" si="66"/>
        <v>44911</v>
      </c>
      <c r="U105" s="4"/>
      <c r="V105" s="80"/>
      <c r="W105" s="64"/>
      <c r="X105" s="66"/>
      <c r="Y105" s="74"/>
      <c r="Z105" s="83"/>
      <c r="AA105" s="83"/>
      <c r="AB105" s="81"/>
      <c r="AC105" s="83"/>
      <c r="AD105" s="80"/>
      <c r="AE105" s="82"/>
      <c r="AF105" s="64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6">
        <f t="shared" si="54"/>
        <v>44403</v>
      </c>
      <c r="B106" s="14">
        <f t="shared" ca="1" si="60"/>
        <v>1013.294987</v>
      </c>
      <c r="C106" s="6">
        <f t="shared" si="55"/>
        <v>1000</v>
      </c>
      <c r="D106" s="12">
        <f ca="1">IF(A106&lt;$B$1,VLOOKUP(A106,[1]DI!$A$4:$B$15000,2,FALSE),0)</f>
        <v>4.1500000000000002E-2</v>
      </c>
      <c r="E106" s="13">
        <f t="shared" ca="1" si="61"/>
        <v>1.00016137</v>
      </c>
      <c r="F106" s="13">
        <f ca="1">(TRUNC(PRODUCT($E$12:$E105),16))</f>
        <v>1.00918033791099</v>
      </c>
      <c r="G106" s="13">
        <f t="shared" si="62"/>
        <v>1</v>
      </c>
      <c r="H106" s="13">
        <f t="shared" ca="1" si="63"/>
        <v>1.0091803399999999</v>
      </c>
      <c r="I106" s="12">
        <f t="shared" si="64"/>
        <v>1.5900000000000001E-2</v>
      </c>
      <c r="J106" s="30">
        <f t="shared" si="56"/>
        <v>44309</v>
      </c>
      <c r="K106" s="2">
        <f t="shared" si="57"/>
        <v>65</v>
      </c>
      <c r="L106" s="15">
        <f t="shared" si="58"/>
        <v>65</v>
      </c>
      <c r="M106" s="11">
        <f t="shared" si="50"/>
        <v>1.0040772170000001</v>
      </c>
      <c r="N106" s="11">
        <f t="shared" ca="1" si="51"/>
        <v>1.0132949870000001</v>
      </c>
      <c r="O106" s="15">
        <f t="shared" si="67"/>
        <v>0</v>
      </c>
      <c r="P106" s="13">
        <f t="shared" ca="1" si="52"/>
        <v>13.294987000000001</v>
      </c>
      <c r="Q106" s="19">
        <f t="shared" si="53"/>
        <v>0</v>
      </c>
      <c r="R106" s="13">
        <f t="shared" si="59"/>
        <v>0</v>
      </c>
      <c r="S106" s="4" t="str">
        <f t="shared" si="65"/>
        <v>J=</v>
      </c>
      <c r="T106" s="30">
        <f t="shared" si="66"/>
        <v>44911</v>
      </c>
      <c r="U106" s="4"/>
      <c r="V106" s="80"/>
      <c r="W106" s="64"/>
      <c r="X106" s="66"/>
      <c r="Y106" s="74"/>
      <c r="Z106" s="83"/>
      <c r="AA106" s="83"/>
      <c r="AB106" s="81"/>
      <c r="AC106" s="83"/>
      <c r="AD106" s="80"/>
      <c r="AE106" s="82"/>
      <c r="AF106" s="64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6">
        <f t="shared" si="54"/>
        <v>44404</v>
      </c>
      <c r="B107" s="14">
        <f t="shared" ca="1" si="60"/>
        <v>1013.521944</v>
      </c>
      <c r="C107" s="6">
        <f t="shared" si="55"/>
        <v>1000</v>
      </c>
      <c r="D107" s="12">
        <f ca="1">IF(A107&lt;$B$1,VLOOKUP(A107,[1]DI!$A$4:$B$15000,2,FALSE),0)</f>
        <v>4.1500000000000002E-2</v>
      </c>
      <c r="E107" s="13">
        <f t="shared" ca="1" si="61"/>
        <v>1.00016137</v>
      </c>
      <c r="F107" s="13">
        <f ca="1">(TRUNC(PRODUCT($E$12:$E106),16))</f>
        <v>1.0093431893421201</v>
      </c>
      <c r="G107" s="13">
        <f t="shared" si="62"/>
        <v>1</v>
      </c>
      <c r="H107" s="13">
        <f t="shared" ca="1" si="63"/>
        <v>1.0093431900000001</v>
      </c>
      <c r="I107" s="12">
        <f t="shared" si="64"/>
        <v>1.5900000000000001E-2</v>
      </c>
      <c r="J107" s="30">
        <f t="shared" si="56"/>
        <v>44309</v>
      </c>
      <c r="K107" s="2">
        <f t="shared" si="57"/>
        <v>66</v>
      </c>
      <c r="L107" s="15">
        <f t="shared" si="58"/>
        <v>66</v>
      </c>
      <c r="M107" s="11">
        <f t="shared" si="50"/>
        <v>1.0041400730000001</v>
      </c>
      <c r="N107" s="11">
        <f t="shared" ca="1" si="51"/>
        <v>1.0135219440000001</v>
      </c>
      <c r="O107" s="15">
        <f t="shared" si="67"/>
        <v>0</v>
      </c>
      <c r="P107" s="13">
        <f t="shared" ca="1" si="52"/>
        <v>13.521944</v>
      </c>
      <c r="Q107" s="19">
        <f t="shared" si="53"/>
        <v>0</v>
      </c>
      <c r="R107" s="13">
        <f t="shared" si="59"/>
        <v>0</v>
      </c>
      <c r="S107" s="4" t="str">
        <f t="shared" si="65"/>
        <v>J=</v>
      </c>
      <c r="T107" s="30">
        <f t="shared" si="66"/>
        <v>44911</v>
      </c>
      <c r="U107" s="4"/>
      <c r="V107" s="80"/>
      <c r="W107" s="64"/>
      <c r="X107" s="66"/>
      <c r="Y107" s="74"/>
      <c r="Z107" s="83"/>
      <c r="AA107" s="83"/>
      <c r="AB107" s="81"/>
      <c r="AC107" s="83"/>
      <c r="AD107" s="80"/>
      <c r="AE107" s="82"/>
      <c r="AF107" s="64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6">
        <f t="shared" si="54"/>
        <v>44405</v>
      </c>
      <c r="B108" s="14">
        <f t="shared" ca="1" si="60"/>
        <v>1013.74895599</v>
      </c>
      <c r="C108" s="6">
        <f t="shared" si="55"/>
        <v>1000</v>
      </c>
      <c r="D108" s="12">
        <f ca="1">IF(A108&lt;$B$1,VLOOKUP(A108,[1]DI!$A$4:$B$15000,2,FALSE),0)</f>
        <v>4.1500000000000002E-2</v>
      </c>
      <c r="E108" s="13">
        <f t="shared" ca="1" si="61"/>
        <v>1.00016137</v>
      </c>
      <c r="F108" s="13">
        <f ca="1">(TRUNC(PRODUCT($E$12:$E107),16))</f>
        <v>1.0095060670525799</v>
      </c>
      <c r="G108" s="13">
        <f t="shared" si="62"/>
        <v>1</v>
      </c>
      <c r="H108" s="13">
        <f t="shared" ca="1" si="63"/>
        <v>1.00950607</v>
      </c>
      <c r="I108" s="12">
        <f t="shared" si="64"/>
        <v>1.5900000000000001E-2</v>
      </c>
      <c r="J108" s="30">
        <f t="shared" si="56"/>
        <v>44309</v>
      </c>
      <c r="K108" s="2">
        <f t="shared" si="57"/>
        <v>67</v>
      </c>
      <c r="L108" s="15">
        <f t="shared" si="58"/>
        <v>67</v>
      </c>
      <c r="M108" s="11">
        <f t="shared" si="50"/>
        <v>1.004202933</v>
      </c>
      <c r="N108" s="11">
        <f t="shared" ca="1" si="51"/>
        <v>1.0137489559999999</v>
      </c>
      <c r="O108" s="15">
        <f t="shared" si="67"/>
        <v>0</v>
      </c>
      <c r="P108" s="13">
        <f t="shared" ca="1" si="52"/>
        <v>13.748955990000001</v>
      </c>
      <c r="Q108" s="19">
        <f t="shared" si="53"/>
        <v>0</v>
      </c>
      <c r="R108" s="13">
        <f t="shared" si="59"/>
        <v>0</v>
      </c>
      <c r="S108" s="4" t="str">
        <f t="shared" si="65"/>
        <v>J=</v>
      </c>
      <c r="T108" s="30">
        <f t="shared" si="66"/>
        <v>44911</v>
      </c>
      <c r="U108" s="4"/>
      <c r="V108" s="80"/>
      <c r="W108" s="64"/>
      <c r="X108" s="66"/>
      <c r="Y108" s="74"/>
      <c r="Z108" s="83"/>
      <c r="AA108" s="83"/>
      <c r="AB108" s="81"/>
      <c r="AC108" s="83"/>
      <c r="AD108" s="80"/>
      <c r="AE108" s="82"/>
      <c r="AF108" s="64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6">
        <f t="shared" si="54"/>
        <v>44406</v>
      </c>
      <c r="B109" s="14">
        <f t="shared" ca="1" si="60"/>
        <v>1013.976013</v>
      </c>
      <c r="C109" s="6">
        <f t="shared" si="55"/>
        <v>1000</v>
      </c>
      <c r="D109" s="12">
        <f ca="1">IF(A109&lt;$B$1,VLOOKUP(A109,[1]DI!$A$4:$B$15000,2,FALSE),0)</f>
        <v>4.1500000000000002E-2</v>
      </c>
      <c r="E109" s="13">
        <f t="shared" ca="1" si="61"/>
        <v>1.00016137</v>
      </c>
      <c r="F109" s="13">
        <f ca="1">(TRUNC(PRODUCT($E$12:$E108),16))</f>
        <v>1.00966897104662</v>
      </c>
      <c r="G109" s="13">
        <f t="shared" si="62"/>
        <v>1</v>
      </c>
      <c r="H109" s="13">
        <f t="shared" ca="1" si="63"/>
        <v>1.0096689700000001</v>
      </c>
      <c r="I109" s="12">
        <f t="shared" si="64"/>
        <v>1.5900000000000001E-2</v>
      </c>
      <c r="J109" s="30">
        <f t="shared" si="56"/>
        <v>44309</v>
      </c>
      <c r="K109" s="2">
        <f t="shared" si="57"/>
        <v>68</v>
      </c>
      <c r="L109" s="15">
        <f t="shared" si="58"/>
        <v>68</v>
      </c>
      <c r="M109" s="11">
        <f t="shared" si="50"/>
        <v>1.004265797</v>
      </c>
      <c r="N109" s="11">
        <f t="shared" ca="1" si="51"/>
        <v>1.013976013</v>
      </c>
      <c r="O109" s="15">
        <f t="shared" si="67"/>
        <v>0</v>
      </c>
      <c r="P109" s="13">
        <f t="shared" ca="1" si="52"/>
        <v>13.976013</v>
      </c>
      <c r="Q109" s="19">
        <f t="shared" si="53"/>
        <v>0</v>
      </c>
      <c r="R109" s="13">
        <f t="shared" si="59"/>
        <v>0</v>
      </c>
      <c r="S109" s="4" t="str">
        <f t="shared" si="65"/>
        <v>J=</v>
      </c>
      <c r="T109" s="30">
        <f t="shared" si="66"/>
        <v>44911</v>
      </c>
      <c r="U109" s="4"/>
      <c r="V109" s="80"/>
      <c r="W109" s="64"/>
      <c r="X109" s="66"/>
      <c r="Y109" s="74"/>
      <c r="Z109" s="83"/>
      <c r="AA109" s="83"/>
      <c r="AB109" s="81"/>
      <c r="AC109" s="83"/>
      <c r="AD109" s="80"/>
      <c r="AE109" s="82"/>
      <c r="AF109" s="64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6">
        <f t="shared" si="54"/>
        <v>44407</v>
      </c>
      <c r="B110" s="14">
        <f t="shared" ca="1" si="60"/>
        <v>1014.203124</v>
      </c>
      <c r="C110" s="6">
        <f t="shared" si="55"/>
        <v>1000</v>
      </c>
      <c r="D110" s="12">
        <f ca="1">IF(A110&lt;$B$1,VLOOKUP(A110,[1]DI!$A$4:$B$15000,2,FALSE),0)</f>
        <v>4.1500000000000002E-2</v>
      </c>
      <c r="E110" s="13">
        <f t="shared" ca="1" si="61"/>
        <v>1.00016137</v>
      </c>
      <c r="F110" s="13">
        <f ca="1">(TRUNC(PRODUCT($E$12:$E109),16))</f>
        <v>1.00983190132848</v>
      </c>
      <c r="G110" s="13">
        <f t="shared" si="62"/>
        <v>1</v>
      </c>
      <c r="H110" s="13">
        <f t="shared" ca="1" si="63"/>
        <v>1.0098319</v>
      </c>
      <c r="I110" s="12">
        <f t="shared" si="64"/>
        <v>1.5900000000000001E-2</v>
      </c>
      <c r="J110" s="30">
        <f t="shared" si="56"/>
        <v>44309</v>
      </c>
      <c r="K110" s="2">
        <f t="shared" si="57"/>
        <v>69</v>
      </c>
      <c r="L110" s="15">
        <f t="shared" si="58"/>
        <v>69</v>
      </c>
      <c r="M110" s="11">
        <f t="shared" si="50"/>
        <v>1.0043286650000001</v>
      </c>
      <c r="N110" s="11">
        <f t="shared" ca="1" si="51"/>
        <v>1.014203124</v>
      </c>
      <c r="O110" s="15">
        <f t="shared" si="67"/>
        <v>0</v>
      </c>
      <c r="P110" s="13">
        <f t="shared" ca="1" si="52"/>
        <v>14.203124000000001</v>
      </c>
      <c r="Q110" s="19">
        <f t="shared" si="53"/>
        <v>0</v>
      </c>
      <c r="R110" s="13">
        <f t="shared" si="59"/>
        <v>0</v>
      </c>
      <c r="S110" s="4" t="str">
        <f t="shared" si="65"/>
        <v>J=</v>
      </c>
      <c r="T110" s="30">
        <f t="shared" si="66"/>
        <v>44911</v>
      </c>
      <c r="U110" s="4"/>
      <c r="V110" s="80"/>
      <c r="W110" s="64"/>
      <c r="X110" s="66"/>
      <c r="Y110" s="74"/>
      <c r="Z110" s="83"/>
      <c r="AA110" s="83"/>
      <c r="AB110" s="81"/>
      <c r="AC110" s="83"/>
      <c r="AD110" s="80"/>
      <c r="AE110" s="82"/>
      <c r="AF110" s="64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6">
        <f t="shared" si="54"/>
        <v>44408</v>
      </c>
      <c r="B111" s="14">
        <f t="shared" ca="1" si="60"/>
        <v>1014.43029</v>
      </c>
      <c r="C111" s="6">
        <f t="shared" si="55"/>
        <v>1000</v>
      </c>
      <c r="D111" s="12">
        <f ca="1">IF(A111&lt;$B$1,VLOOKUP(A111,[1]DI!$A$4:$B$15000,2,FALSE),0)</f>
        <v>0</v>
      </c>
      <c r="E111" s="13">
        <f t="shared" ca="1" si="61"/>
        <v>1</v>
      </c>
      <c r="F111" s="13">
        <f ca="1">(TRUNC(PRODUCT($E$12:$E110),16))</f>
        <v>1.0099948579024001</v>
      </c>
      <c r="G111" s="13">
        <f t="shared" si="62"/>
        <v>1</v>
      </c>
      <c r="H111" s="13">
        <f t="shared" ca="1" si="63"/>
        <v>1.0099948599999999</v>
      </c>
      <c r="I111" s="12">
        <f t="shared" si="64"/>
        <v>1.5900000000000001E-2</v>
      </c>
      <c r="J111" s="30">
        <f t="shared" si="56"/>
        <v>44309</v>
      </c>
      <c r="K111" s="2">
        <f t="shared" si="57"/>
        <v>69</v>
      </c>
      <c r="L111" s="15">
        <f t="shared" si="58"/>
        <v>70</v>
      </c>
      <c r="M111" s="11">
        <f t="shared" si="50"/>
        <v>1.0043915370000001</v>
      </c>
      <c r="N111" s="11">
        <f t="shared" ca="1" si="51"/>
        <v>1.01443029</v>
      </c>
      <c r="O111" s="15">
        <f t="shared" si="67"/>
        <v>0</v>
      </c>
      <c r="P111" s="13">
        <f t="shared" ca="1" si="52"/>
        <v>14.430289999999999</v>
      </c>
      <c r="Q111" s="19">
        <f t="shared" si="53"/>
        <v>0</v>
      </c>
      <c r="R111" s="13">
        <f t="shared" si="59"/>
        <v>0</v>
      </c>
      <c r="S111" s="4" t="str">
        <f t="shared" si="65"/>
        <v>J=</v>
      </c>
      <c r="T111" s="30">
        <f t="shared" si="66"/>
        <v>44911</v>
      </c>
      <c r="U111" s="4"/>
      <c r="V111" s="80"/>
      <c r="W111" s="64"/>
      <c r="X111" s="66"/>
      <c r="Y111" s="74"/>
      <c r="Z111" s="83"/>
      <c r="AA111" s="83"/>
      <c r="AB111" s="81"/>
      <c r="AC111" s="83"/>
      <c r="AD111" s="80"/>
      <c r="AE111" s="82"/>
      <c r="AF111" s="64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6">
        <f t="shared" si="54"/>
        <v>44409</v>
      </c>
      <c r="B112" s="14">
        <f t="shared" ca="1" si="60"/>
        <v>1014.43029</v>
      </c>
      <c r="C112" s="6">
        <f t="shared" si="55"/>
        <v>1000</v>
      </c>
      <c r="D112" s="12">
        <f ca="1">IF(A112&lt;$B$1,VLOOKUP(A112,[1]DI!$A$4:$B$15000,2,FALSE),0)</f>
        <v>0</v>
      </c>
      <c r="E112" s="13">
        <f t="shared" ca="1" si="61"/>
        <v>1</v>
      </c>
      <c r="F112" s="13">
        <f ca="1">(TRUNC(PRODUCT($E$12:$E111),16))</f>
        <v>1.0099948579024001</v>
      </c>
      <c r="G112" s="13">
        <f t="shared" si="62"/>
        <v>1</v>
      </c>
      <c r="H112" s="13">
        <f t="shared" ca="1" si="63"/>
        <v>1.0099948599999999</v>
      </c>
      <c r="I112" s="12">
        <f t="shared" si="64"/>
        <v>1.5900000000000001E-2</v>
      </c>
      <c r="J112" s="30">
        <f t="shared" si="56"/>
        <v>44309</v>
      </c>
      <c r="K112" s="2">
        <f t="shared" si="57"/>
        <v>69</v>
      </c>
      <c r="L112" s="15">
        <f t="shared" si="58"/>
        <v>70</v>
      </c>
      <c r="M112" s="11">
        <f t="shared" si="50"/>
        <v>1.0043915370000001</v>
      </c>
      <c r="N112" s="11">
        <f t="shared" ca="1" si="51"/>
        <v>1.01443029</v>
      </c>
      <c r="O112" s="15">
        <f t="shared" si="67"/>
        <v>0</v>
      </c>
      <c r="P112" s="13">
        <f t="shared" ca="1" si="52"/>
        <v>14.430289999999999</v>
      </c>
      <c r="Q112" s="19">
        <f t="shared" si="53"/>
        <v>0</v>
      </c>
      <c r="R112" s="13">
        <f t="shared" si="59"/>
        <v>0</v>
      </c>
      <c r="S112" s="4" t="str">
        <f t="shared" si="65"/>
        <v>J=</v>
      </c>
      <c r="T112" s="30">
        <f t="shared" si="66"/>
        <v>44911</v>
      </c>
      <c r="U112" s="4"/>
      <c r="V112" s="80"/>
      <c r="W112" s="64"/>
      <c r="X112" s="66"/>
      <c r="Y112" s="74"/>
      <c r="Z112" s="83"/>
      <c r="AA112" s="83"/>
      <c r="AB112" s="81"/>
      <c r="AC112" s="83"/>
      <c r="AD112" s="80"/>
      <c r="AE112" s="82"/>
      <c r="AF112" s="64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6">
        <f t="shared" si="54"/>
        <v>44410</v>
      </c>
      <c r="B113" s="14">
        <f t="shared" ca="1" si="60"/>
        <v>1014.43029</v>
      </c>
      <c r="C113" s="6">
        <f t="shared" si="55"/>
        <v>1000</v>
      </c>
      <c r="D113" s="12">
        <f ca="1">IF(A113&lt;$B$1,VLOOKUP(A113,[1]DI!$A$4:$B$15000,2,FALSE),0)</f>
        <v>4.1500000000000002E-2</v>
      </c>
      <c r="E113" s="13">
        <f t="shared" ca="1" si="61"/>
        <v>1.00016137</v>
      </c>
      <c r="F113" s="13">
        <f ca="1">(TRUNC(PRODUCT($E$12:$E112),16))</f>
        <v>1.0099948579024001</v>
      </c>
      <c r="G113" s="13">
        <f t="shared" si="62"/>
        <v>1</v>
      </c>
      <c r="H113" s="13">
        <f t="shared" ca="1" si="63"/>
        <v>1.0099948599999999</v>
      </c>
      <c r="I113" s="12">
        <f t="shared" si="64"/>
        <v>1.5900000000000001E-2</v>
      </c>
      <c r="J113" s="30">
        <f t="shared" si="56"/>
        <v>44309</v>
      </c>
      <c r="K113" s="2">
        <f t="shared" si="57"/>
        <v>70</v>
      </c>
      <c r="L113" s="15">
        <f t="shared" si="58"/>
        <v>70</v>
      </c>
      <c r="M113" s="11">
        <f t="shared" si="50"/>
        <v>1.0043915370000001</v>
      </c>
      <c r="N113" s="11">
        <f t="shared" ca="1" si="51"/>
        <v>1.01443029</v>
      </c>
      <c r="O113" s="15">
        <f t="shared" si="67"/>
        <v>0</v>
      </c>
      <c r="P113" s="13">
        <f t="shared" ca="1" si="52"/>
        <v>14.430289999999999</v>
      </c>
      <c r="Q113" s="19">
        <f t="shared" si="53"/>
        <v>0</v>
      </c>
      <c r="R113" s="13">
        <f t="shared" si="59"/>
        <v>0</v>
      </c>
      <c r="S113" s="4" t="str">
        <f t="shared" si="65"/>
        <v>J=</v>
      </c>
      <c r="T113" s="30">
        <f t="shared" si="66"/>
        <v>44911</v>
      </c>
      <c r="U113" s="4"/>
      <c r="V113" s="80"/>
      <c r="W113" s="64"/>
      <c r="X113" s="66"/>
      <c r="Y113" s="74"/>
      <c r="Z113" s="83"/>
      <c r="AA113" s="83"/>
      <c r="AB113" s="81"/>
      <c r="AC113" s="83"/>
      <c r="AD113" s="80"/>
      <c r="AE113" s="82"/>
      <c r="AF113" s="64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6">
        <f t="shared" si="54"/>
        <v>44411</v>
      </c>
      <c r="B114" s="14">
        <f t="shared" ca="1" si="60"/>
        <v>1014.65749899</v>
      </c>
      <c r="C114" s="6">
        <f t="shared" si="55"/>
        <v>1000</v>
      </c>
      <c r="D114" s="12">
        <f ca="1">IF(A114&lt;$B$1,VLOOKUP(A114,[1]DI!$A$4:$B$15000,2,FALSE),0)</f>
        <v>4.1500000000000002E-2</v>
      </c>
      <c r="E114" s="13">
        <f t="shared" ca="1" si="61"/>
        <v>1.00016137</v>
      </c>
      <c r="F114" s="13">
        <f ca="1">(TRUNC(PRODUCT($E$12:$E113),16))</f>
        <v>1.0101578407726199</v>
      </c>
      <c r="G114" s="13">
        <f t="shared" si="62"/>
        <v>1</v>
      </c>
      <c r="H114" s="13">
        <f t="shared" ca="1" si="63"/>
        <v>1.01015784</v>
      </c>
      <c r="I114" s="12">
        <f t="shared" si="64"/>
        <v>1.5900000000000001E-2</v>
      </c>
      <c r="J114" s="30">
        <f t="shared" si="56"/>
        <v>44309</v>
      </c>
      <c r="K114" s="2">
        <f t="shared" si="57"/>
        <v>71</v>
      </c>
      <c r="L114" s="15">
        <f t="shared" si="58"/>
        <v>71</v>
      </c>
      <c r="M114" s="11">
        <f t="shared" si="50"/>
        <v>1.0044544120000001</v>
      </c>
      <c r="N114" s="11">
        <f t="shared" ca="1" si="51"/>
        <v>1.0146574989999999</v>
      </c>
      <c r="O114" s="15">
        <f t="shared" si="67"/>
        <v>0</v>
      </c>
      <c r="P114" s="13">
        <f t="shared" ca="1" si="52"/>
        <v>14.657498990000001</v>
      </c>
      <c r="Q114" s="19">
        <f t="shared" si="53"/>
        <v>0</v>
      </c>
      <c r="R114" s="13">
        <f t="shared" si="59"/>
        <v>0</v>
      </c>
      <c r="S114" s="4" t="str">
        <f t="shared" si="65"/>
        <v>J=</v>
      </c>
      <c r="T114" s="30">
        <f t="shared" si="66"/>
        <v>44911</v>
      </c>
      <c r="U114" s="4"/>
      <c r="V114" s="80"/>
      <c r="W114" s="64"/>
      <c r="X114" s="66"/>
      <c r="Y114" s="74"/>
      <c r="Z114" s="83"/>
      <c r="AA114" s="83"/>
      <c r="AB114" s="81"/>
      <c r="AC114" s="83"/>
      <c r="AD114" s="80"/>
      <c r="AE114" s="82"/>
      <c r="AF114" s="64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6">
        <f t="shared" si="54"/>
        <v>44412</v>
      </c>
      <c r="B115" s="14">
        <f t="shared" ca="1" si="60"/>
        <v>1014.884764</v>
      </c>
      <c r="C115" s="6">
        <f t="shared" si="55"/>
        <v>1000</v>
      </c>
      <c r="D115" s="12">
        <f ca="1">IF(A115&lt;$B$1,VLOOKUP(A115,[1]DI!$A$4:$B$15000,2,FALSE),0)</f>
        <v>4.1500000000000002E-2</v>
      </c>
      <c r="E115" s="13">
        <f t="shared" ca="1" si="61"/>
        <v>1.00016137</v>
      </c>
      <c r="F115" s="13">
        <f ca="1">(TRUNC(PRODUCT($E$12:$E114),16))</f>
        <v>1.01032084994338</v>
      </c>
      <c r="G115" s="13">
        <f t="shared" si="62"/>
        <v>1</v>
      </c>
      <c r="H115" s="13">
        <f t="shared" ca="1" si="63"/>
        <v>1.01032085</v>
      </c>
      <c r="I115" s="12">
        <f t="shared" si="64"/>
        <v>1.5900000000000001E-2</v>
      </c>
      <c r="J115" s="30">
        <f t="shared" si="56"/>
        <v>44309</v>
      </c>
      <c r="K115" s="2">
        <f t="shared" si="57"/>
        <v>72</v>
      </c>
      <c r="L115" s="15">
        <f t="shared" si="58"/>
        <v>72</v>
      </c>
      <c r="M115" s="11">
        <f t="shared" si="50"/>
        <v>1.0045172920000001</v>
      </c>
      <c r="N115" s="11">
        <f t="shared" ca="1" si="51"/>
        <v>1.0148847640000001</v>
      </c>
      <c r="O115" s="15">
        <f t="shared" si="67"/>
        <v>0</v>
      </c>
      <c r="P115" s="13">
        <f t="shared" ca="1" si="52"/>
        <v>14.884764000000001</v>
      </c>
      <c r="Q115" s="19">
        <f t="shared" si="53"/>
        <v>0</v>
      </c>
      <c r="R115" s="13">
        <f t="shared" si="59"/>
        <v>0</v>
      </c>
      <c r="S115" s="4" t="str">
        <f t="shared" si="65"/>
        <v>J=</v>
      </c>
      <c r="T115" s="30">
        <f t="shared" si="66"/>
        <v>44911</v>
      </c>
      <c r="U115" s="4"/>
      <c r="V115" s="80"/>
      <c r="W115" s="64"/>
      <c r="X115" s="66"/>
      <c r="Y115" s="74"/>
      <c r="Z115" s="83"/>
      <c r="AA115" s="83"/>
      <c r="AB115" s="81"/>
      <c r="AC115" s="83"/>
      <c r="AD115" s="80"/>
      <c r="AE115" s="82"/>
      <c r="AF115" s="64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6">
        <f t="shared" si="54"/>
        <v>44413</v>
      </c>
      <c r="B116" s="14">
        <f t="shared" ca="1" si="60"/>
        <v>1015.112084</v>
      </c>
      <c r="C116" s="6">
        <f t="shared" si="55"/>
        <v>1000</v>
      </c>
      <c r="D116" s="12">
        <f ca="1">IF(A116&lt;$B$1,VLOOKUP(A116,[1]DI!$A$4:$B$15000,2,FALSE),0)</f>
        <v>5.1499999999999997E-2</v>
      </c>
      <c r="E116" s="13">
        <f t="shared" ca="1" si="61"/>
        <v>1.0001993</v>
      </c>
      <c r="F116" s="13">
        <f ca="1">(TRUNC(PRODUCT($E$12:$E115),16))</f>
        <v>1.01048388541894</v>
      </c>
      <c r="G116" s="13">
        <f t="shared" si="62"/>
        <v>1</v>
      </c>
      <c r="H116" s="13">
        <f t="shared" ca="1" si="63"/>
        <v>1.0104838899999999</v>
      </c>
      <c r="I116" s="12">
        <f t="shared" si="64"/>
        <v>1.5900000000000001E-2</v>
      </c>
      <c r="J116" s="30">
        <f t="shared" si="56"/>
        <v>44309</v>
      </c>
      <c r="K116" s="2">
        <f t="shared" si="57"/>
        <v>73</v>
      </c>
      <c r="L116" s="15">
        <f t="shared" si="58"/>
        <v>73</v>
      </c>
      <c r="M116" s="11">
        <f t="shared" si="50"/>
        <v>1.0045801759999999</v>
      </c>
      <c r="N116" s="11">
        <f t="shared" ca="1" si="51"/>
        <v>1.0151120840000001</v>
      </c>
      <c r="O116" s="15">
        <f t="shared" si="67"/>
        <v>0</v>
      </c>
      <c r="P116" s="13">
        <f t="shared" ca="1" si="52"/>
        <v>15.112083999999999</v>
      </c>
      <c r="Q116" s="19">
        <f t="shared" si="53"/>
        <v>0</v>
      </c>
      <c r="R116" s="13">
        <f t="shared" si="59"/>
        <v>0</v>
      </c>
      <c r="S116" s="4" t="str">
        <f t="shared" si="65"/>
        <v>J=</v>
      </c>
      <c r="T116" s="30">
        <f t="shared" si="66"/>
        <v>44911</v>
      </c>
      <c r="U116" s="4"/>
      <c r="V116" s="80"/>
      <c r="W116" s="64"/>
      <c r="X116" s="66"/>
      <c r="Y116" s="74"/>
      <c r="Z116" s="83"/>
      <c r="AA116" s="83"/>
      <c r="AB116" s="81"/>
      <c r="AC116" s="83"/>
      <c r="AD116" s="80"/>
      <c r="AE116" s="82"/>
      <c r="AF116" s="64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6">
        <f t="shared" si="54"/>
        <v>44414</v>
      </c>
      <c r="B117" s="14">
        <f t="shared" ca="1" si="60"/>
        <v>1015.377945</v>
      </c>
      <c r="C117" s="6">
        <f t="shared" si="55"/>
        <v>1000</v>
      </c>
      <c r="D117" s="12">
        <f ca="1">IF(A117&lt;$B$1,VLOOKUP(A117,[1]DI!$A$4:$B$15000,2,FALSE),0)</f>
        <v>5.1499999999999997E-2</v>
      </c>
      <c r="E117" s="13">
        <f t="shared" ca="1" si="61"/>
        <v>1.0001993</v>
      </c>
      <c r="F117" s="13">
        <f ca="1">(TRUNC(PRODUCT($E$12:$E116),16))</f>
        <v>1.0106852748573001</v>
      </c>
      <c r="G117" s="13">
        <f t="shared" si="62"/>
        <v>1</v>
      </c>
      <c r="H117" s="13">
        <f t="shared" ca="1" si="63"/>
        <v>1.01068527</v>
      </c>
      <c r="I117" s="12">
        <f t="shared" si="64"/>
        <v>1.5900000000000001E-2</v>
      </c>
      <c r="J117" s="30">
        <f t="shared" si="56"/>
        <v>44309</v>
      </c>
      <c r="K117" s="2">
        <f t="shared" si="57"/>
        <v>74</v>
      </c>
      <c r="L117" s="15">
        <f t="shared" si="58"/>
        <v>74</v>
      </c>
      <c r="M117" s="11">
        <f t="shared" si="50"/>
        <v>1.0046430630000001</v>
      </c>
      <c r="N117" s="11">
        <f t="shared" ca="1" si="51"/>
        <v>1.015377945</v>
      </c>
      <c r="O117" s="15">
        <f t="shared" si="67"/>
        <v>0</v>
      </c>
      <c r="P117" s="13">
        <f t="shared" ca="1" si="52"/>
        <v>15.377945</v>
      </c>
      <c r="Q117" s="19">
        <f t="shared" si="53"/>
        <v>0</v>
      </c>
      <c r="R117" s="13">
        <f t="shared" si="59"/>
        <v>0</v>
      </c>
      <c r="S117" s="4" t="str">
        <f t="shared" si="65"/>
        <v>J=</v>
      </c>
      <c r="T117" s="30">
        <f t="shared" si="66"/>
        <v>44911</v>
      </c>
      <c r="U117" s="4"/>
      <c r="V117" s="80"/>
      <c r="W117" s="64"/>
      <c r="X117" s="66"/>
      <c r="Y117" s="74"/>
      <c r="Z117" s="83"/>
      <c r="AA117" s="83"/>
      <c r="AB117" s="81"/>
      <c r="AC117" s="83"/>
      <c r="AD117" s="80"/>
      <c r="AE117" s="82"/>
      <c r="AF117" s="64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6">
        <f t="shared" si="54"/>
        <v>44415</v>
      </c>
      <c r="B118" s="14">
        <f t="shared" ca="1" si="60"/>
        <v>1015.6438869999999</v>
      </c>
      <c r="C118" s="6">
        <f t="shared" si="55"/>
        <v>1000</v>
      </c>
      <c r="D118" s="12">
        <f ca="1">IF(A118&lt;$B$1,VLOOKUP(A118,[1]DI!$A$4:$B$15000,2,FALSE),0)</f>
        <v>0</v>
      </c>
      <c r="E118" s="13">
        <f t="shared" ca="1" si="61"/>
        <v>1</v>
      </c>
      <c r="F118" s="13">
        <f ca="1">(TRUNC(PRODUCT($E$12:$E117),16))</f>
        <v>1.01088670443258</v>
      </c>
      <c r="G118" s="13">
        <f t="shared" si="62"/>
        <v>1</v>
      </c>
      <c r="H118" s="13">
        <f t="shared" ca="1" si="63"/>
        <v>1.0108866999999999</v>
      </c>
      <c r="I118" s="12">
        <f t="shared" si="64"/>
        <v>1.5900000000000001E-2</v>
      </c>
      <c r="J118" s="30">
        <f t="shared" si="56"/>
        <v>44309</v>
      </c>
      <c r="K118" s="2">
        <f t="shared" si="57"/>
        <v>74</v>
      </c>
      <c r="L118" s="15">
        <f t="shared" si="58"/>
        <v>75</v>
      </c>
      <c r="M118" s="11">
        <f t="shared" si="50"/>
        <v>1.0047059549999999</v>
      </c>
      <c r="N118" s="11">
        <f t="shared" ca="1" si="51"/>
        <v>1.015643887</v>
      </c>
      <c r="O118" s="15">
        <f t="shared" si="67"/>
        <v>0</v>
      </c>
      <c r="P118" s="13">
        <f t="shared" ca="1" si="52"/>
        <v>15.643886999999999</v>
      </c>
      <c r="Q118" s="19">
        <f t="shared" si="53"/>
        <v>0</v>
      </c>
      <c r="R118" s="13">
        <f t="shared" si="59"/>
        <v>0</v>
      </c>
      <c r="S118" s="4" t="str">
        <f t="shared" si="65"/>
        <v>J=</v>
      </c>
      <c r="T118" s="30">
        <f t="shared" si="66"/>
        <v>44911</v>
      </c>
      <c r="U118" s="4"/>
      <c r="V118" s="80"/>
      <c r="W118" s="64"/>
      <c r="X118" s="66"/>
      <c r="Y118" s="74"/>
      <c r="Z118" s="83"/>
      <c r="AA118" s="83"/>
      <c r="AB118" s="81"/>
      <c r="AC118" s="83"/>
      <c r="AD118" s="80"/>
      <c r="AE118" s="82"/>
      <c r="AF118" s="64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6">
        <f t="shared" si="54"/>
        <v>44416</v>
      </c>
      <c r="B119" s="14">
        <f t="shared" ca="1" si="60"/>
        <v>1015.6438869999999</v>
      </c>
      <c r="C119" s="6">
        <f t="shared" si="55"/>
        <v>1000</v>
      </c>
      <c r="D119" s="12">
        <f ca="1">IF(A119&lt;$B$1,VLOOKUP(A119,[1]DI!$A$4:$B$15000,2,FALSE),0)</f>
        <v>0</v>
      </c>
      <c r="E119" s="13">
        <f t="shared" ca="1" si="61"/>
        <v>1</v>
      </c>
      <c r="F119" s="13">
        <f ca="1">(TRUNC(PRODUCT($E$12:$E118),16))</f>
        <v>1.01088670443258</v>
      </c>
      <c r="G119" s="13">
        <f t="shared" si="62"/>
        <v>1</v>
      </c>
      <c r="H119" s="13">
        <f t="shared" ca="1" si="63"/>
        <v>1.0108866999999999</v>
      </c>
      <c r="I119" s="12">
        <f t="shared" si="64"/>
        <v>1.5900000000000001E-2</v>
      </c>
      <c r="J119" s="30">
        <f t="shared" si="56"/>
        <v>44309</v>
      </c>
      <c r="K119" s="2">
        <f t="shared" si="57"/>
        <v>74</v>
      </c>
      <c r="L119" s="15">
        <f t="shared" si="58"/>
        <v>75</v>
      </c>
      <c r="M119" s="11">
        <f t="shared" si="50"/>
        <v>1.0047059549999999</v>
      </c>
      <c r="N119" s="11">
        <f t="shared" ca="1" si="51"/>
        <v>1.015643887</v>
      </c>
      <c r="O119" s="15">
        <f t="shared" si="67"/>
        <v>0</v>
      </c>
      <c r="P119" s="13">
        <f t="shared" ca="1" si="52"/>
        <v>15.643886999999999</v>
      </c>
      <c r="Q119" s="19">
        <f t="shared" si="53"/>
        <v>0</v>
      </c>
      <c r="R119" s="13">
        <f t="shared" si="59"/>
        <v>0</v>
      </c>
      <c r="S119" s="4" t="str">
        <f t="shared" si="65"/>
        <v>J=</v>
      </c>
      <c r="T119" s="30">
        <f t="shared" si="66"/>
        <v>44911</v>
      </c>
      <c r="U119" s="4"/>
      <c r="V119" s="80"/>
      <c r="W119" s="64"/>
      <c r="X119" s="66"/>
      <c r="Y119" s="74"/>
      <c r="Z119" s="83"/>
      <c r="AA119" s="83"/>
      <c r="AB119" s="81"/>
      <c r="AC119" s="83"/>
      <c r="AD119" s="80"/>
      <c r="AE119" s="82"/>
      <c r="AF119" s="64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6">
        <f t="shared" si="54"/>
        <v>44417</v>
      </c>
      <c r="B120" s="14">
        <f t="shared" ca="1" si="60"/>
        <v>1015.6438869999999</v>
      </c>
      <c r="C120" s="6">
        <f t="shared" si="55"/>
        <v>1000</v>
      </c>
      <c r="D120" s="12">
        <f ca="1">IF(A120&lt;$B$1,VLOOKUP(A120,[1]DI!$A$4:$B$15000,2,FALSE),0)</f>
        <v>5.1499999999999997E-2</v>
      </c>
      <c r="E120" s="13">
        <f t="shared" ca="1" si="61"/>
        <v>1.0001993</v>
      </c>
      <c r="F120" s="13">
        <f ca="1">(TRUNC(PRODUCT($E$12:$E119),16))</f>
        <v>1.01088670443258</v>
      </c>
      <c r="G120" s="13">
        <f t="shared" si="62"/>
        <v>1</v>
      </c>
      <c r="H120" s="13">
        <f t="shared" ca="1" si="63"/>
        <v>1.0108866999999999</v>
      </c>
      <c r="I120" s="12">
        <f t="shared" si="64"/>
        <v>1.5900000000000001E-2</v>
      </c>
      <c r="J120" s="30">
        <f t="shared" si="56"/>
        <v>44309</v>
      </c>
      <c r="K120" s="2">
        <f t="shared" si="57"/>
        <v>75</v>
      </c>
      <c r="L120" s="15">
        <f t="shared" si="58"/>
        <v>75</v>
      </c>
      <c r="M120" s="11">
        <f t="shared" si="50"/>
        <v>1.0047059549999999</v>
      </c>
      <c r="N120" s="11">
        <f t="shared" ca="1" si="51"/>
        <v>1.015643887</v>
      </c>
      <c r="O120" s="15">
        <f t="shared" si="67"/>
        <v>0</v>
      </c>
      <c r="P120" s="13">
        <f t="shared" ca="1" si="52"/>
        <v>15.643886999999999</v>
      </c>
      <c r="Q120" s="19">
        <f t="shared" si="53"/>
        <v>0</v>
      </c>
      <c r="R120" s="13">
        <f t="shared" si="59"/>
        <v>0</v>
      </c>
      <c r="S120" s="4" t="str">
        <f t="shared" si="65"/>
        <v>J=</v>
      </c>
      <c r="T120" s="30">
        <f t="shared" si="66"/>
        <v>44911</v>
      </c>
      <c r="U120" s="4"/>
      <c r="V120" s="80"/>
      <c r="W120" s="64"/>
      <c r="X120" s="66"/>
      <c r="Y120" s="74"/>
      <c r="Z120" s="83"/>
      <c r="AA120" s="83"/>
      <c r="AB120" s="81"/>
      <c r="AC120" s="83"/>
      <c r="AD120" s="80"/>
      <c r="AE120" s="82"/>
      <c r="AF120" s="64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6">
        <f t="shared" si="54"/>
        <v>44418</v>
      </c>
      <c r="B121" s="14">
        <f t="shared" ca="1" si="60"/>
        <v>1015.909898</v>
      </c>
      <c r="C121" s="6">
        <f t="shared" si="55"/>
        <v>1000</v>
      </c>
      <c r="D121" s="12">
        <f ca="1">IF(A121&lt;$B$1,VLOOKUP(A121,[1]DI!$A$4:$B$15000,2,FALSE),0)</f>
        <v>5.1499999999999997E-2</v>
      </c>
      <c r="E121" s="13">
        <f t="shared" ca="1" si="61"/>
        <v>1.0001993</v>
      </c>
      <c r="F121" s="13">
        <f ca="1">(TRUNC(PRODUCT($E$12:$E120),16))</f>
        <v>1.01108817415277</v>
      </c>
      <c r="G121" s="13">
        <f t="shared" si="62"/>
        <v>1</v>
      </c>
      <c r="H121" s="13">
        <f t="shared" ca="1" si="63"/>
        <v>1.0110881700000001</v>
      </c>
      <c r="I121" s="12">
        <f t="shared" si="64"/>
        <v>1.5900000000000001E-2</v>
      </c>
      <c r="J121" s="30">
        <f t="shared" si="56"/>
        <v>44309</v>
      </c>
      <c r="K121" s="2">
        <f t="shared" si="57"/>
        <v>76</v>
      </c>
      <c r="L121" s="15">
        <f t="shared" si="58"/>
        <v>76</v>
      </c>
      <c r="M121" s="11">
        <f t="shared" si="50"/>
        <v>1.00476885</v>
      </c>
      <c r="N121" s="11">
        <f t="shared" ca="1" si="51"/>
        <v>1.0159098980000001</v>
      </c>
      <c r="O121" s="15">
        <f t="shared" si="67"/>
        <v>0</v>
      </c>
      <c r="P121" s="13">
        <f t="shared" ca="1" si="52"/>
        <v>15.909898</v>
      </c>
      <c r="Q121" s="19">
        <f t="shared" si="53"/>
        <v>0</v>
      </c>
      <c r="R121" s="13">
        <f t="shared" si="59"/>
        <v>0</v>
      </c>
      <c r="S121" s="4" t="str">
        <f t="shared" si="65"/>
        <v>J=</v>
      </c>
      <c r="T121" s="30">
        <f t="shared" si="66"/>
        <v>44911</v>
      </c>
      <c r="U121" s="4"/>
      <c r="V121" s="80"/>
      <c r="W121" s="64"/>
      <c r="X121" s="66"/>
      <c r="Y121" s="74"/>
      <c r="Z121" s="83"/>
      <c r="AA121" s="83"/>
      <c r="AB121" s="81"/>
      <c r="AC121" s="83"/>
      <c r="AD121" s="80"/>
      <c r="AE121" s="82"/>
      <c r="AF121" s="64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6">
        <f t="shared" si="54"/>
        <v>44419</v>
      </c>
      <c r="B122" s="14">
        <f t="shared" ca="1" si="60"/>
        <v>1016.175979</v>
      </c>
      <c r="C122" s="6">
        <f t="shared" si="55"/>
        <v>1000</v>
      </c>
      <c r="D122" s="12">
        <f ca="1">IF(A122&lt;$B$1,VLOOKUP(A122,[1]DI!$A$4:$B$15000,2,FALSE),0)</f>
        <v>5.1499999999999997E-2</v>
      </c>
      <c r="E122" s="13">
        <f t="shared" ca="1" si="61"/>
        <v>1.0001993</v>
      </c>
      <c r="F122" s="13">
        <f ca="1">(TRUNC(PRODUCT($E$12:$E121),16))</f>
        <v>1.01128968402588</v>
      </c>
      <c r="G122" s="13">
        <f t="shared" si="62"/>
        <v>1</v>
      </c>
      <c r="H122" s="13">
        <f t="shared" ca="1" si="63"/>
        <v>1.01128968</v>
      </c>
      <c r="I122" s="12">
        <f t="shared" si="64"/>
        <v>1.5900000000000001E-2</v>
      </c>
      <c r="J122" s="30">
        <f t="shared" si="56"/>
        <v>44309</v>
      </c>
      <c r="K122" s="2">
        <f t="shared" si="57"/>
        <v>77</v>
      </c>
      <c r="L122" s="15">
        <f t="shared" si="58"/>
        <v>77</v>
      </c>
      <c r="M122" s="11">
        <f t="shared" si="50"/>
        <v>1.0048317499999999</v>
      </c>
      <c r="N122" s="11">
        <f t="shared" ca="1" si="51"/>
        <v>1.016175979</v>
      </c>
      <c r="O122" s="15">
        <f t="shared" si="67"/>
        <v>0</v>
      </c>
      <c r="P122" s="13">
        <f t="shared" ca="1" si="52"/>
        <v>16.175979000000002</v>
      </c>
      <c r="Q122" s="19">
        <f t="shared" si="53"/>
        <v>0</v>
      </c>
      <c r="R122" s="13">
        <f t="shared" si="59"/>
        <v>0</v>
      </c>
      <c r="S122" s="4" t="str">
        <f t="shared" si="65"/>
        <v>J=</v>
      </c>
      <c r="T122" s="30">
        <f t="shared" si="66"/>
        <v>44911</v>
      </c>
      <c r="U122" s="4"/>
      <c r="V122" s="80"/>
      <c r="W122" s="64"/>
      <c r="X122" s="66"/>
      <c r="Y122" s="74"/>
      <c r="Z122" s="83"/>
      <c r="AA122" s="83"/>
      <c r="AB122" s="81"/>
      <c r="AC122" s="83"/>
      <c r="AD122" s="80"/>
      <c r="AE122" s="82"/>
      <c r="AF122" s="64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6">
        <f t="shared" si="54"/>
        <v>44420</v>
      </c>
      <c r="B123" s="14">
        <f t="shared" ca="1" si="60"/>
        <v>1016.442129</v>
      </c>
      <c r="C123" s="6">
        <f t="shared" si="55"/>
        <v>1000</v>
      </c>
      <c r="D123" s="12">
        <f ca="1">IF(A123&lt;$B$1,VLOOKUP(A123,[1]DI!$A$4:$B$15000,2,FALSE),0)</f>
        <v>5.1499999999999997E-2</v>
      </c>
      <c r="E123" s="13">
        <f t="shared" ca="1" si="61"/>
        <v>1.0001993</v>
      </c>
      <c r="F123" s="13">
        <f ca="1">(TRUNC(PRODUCT($E$12:$E122),16))</f>
        <v>1.01149123405991</v>
      </c>
      <c r="G123" s="13">
        <f t="shared" si="62"/>
        <v>1</v>
      </c>
      <c r="H123" s="13">
        <f t="shared" ca="1" si="63"/>
        <v>1.0114912300000001</v>
      </c>
      <c r="I123" s="12">
        <f t="shared" si="64"/>
        <v>1.5900000000000001E-2</v>
      </c>
      <c r="J123" s="30">
        <f t="shared" si="56"/>
        <v>44309</v>
      </c>
      <c r="K123" s="2">
        <f t="shared" si="57"/>
        <v>78</v>
      </c>
      <c r="L123" s="15">
        <f t="shared" si="58"/>
        <v>78</v>
      </c>
      <c r="M123" s="11">
        <f t="shared" si="50"/>
        <v>1.004894653</v>
      </c>
      <c r="N123" s="11">
        <f t="shared" ca="1" si="51"/>
        <v>1.0164421290000001</v>
      </c>
      <c r="O123" s="15">
        <f t="shared" si="67"/>
        <v>0</v>
      </c>
      <c r="P123" s="13">
        <f t="shared" ca="1" si="52"/>
        <v>16.442129000000001</v>
      </c>
      <c r="Q123" s="19">
        <f t="shared" si="53"/>
        <v>0</v>
      </c>
      <c r="R123" s="13">
        <f t="shared" si="59"/>
        <v>0</v>
      </c>
      <c r="S123" s="4" t="str">
        <f t="shared" si="65"/>
        <v>J=</v>
      </c>
      <c r="T123" s="30">
        <f t="shared" si="66"/>
        <v>44911</v>
      </c>
      <c r="U123" s="4"/>
      <c r="V123" s="80"/>
      <c r="W123" s="64"/>
      <c r="X123" s="66"/>
      <c r="Y123" s="74"/>
      <c r="Z123" s="83"/>
      <c r="AA123" s="83"/>
      <c r="AB123" s="81"/>
      <c r="AC123" s="83"/>
      <c r="AD123" s="80"/>
      <c r="AE123" s="82"/>
      <c r="AF123" s="64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6">
        <f t="shared" si="54"/>
        <v>44421</v>
      </c>
      <c r="B124" s="14">
        <f t="shared" ca="1" si="60"/>
        <v>1016.708348</v>
      </c>
      <c r="C124" s="6">
        <f t="shared" si="55"/>
        <v>1000</v>
      </c>
      <c r="D124" s="12">
        <f ca="1">IF(A124&lt;$B$1,VLOOKUP(A124,[1]DI!$A$4:$B$15000,2,FALSE),0)</f>
        <v>5.1499999999999997E-2</v>
      </c>
      <c r="E124" s="13">
        <f t="shared" ca="1" si="61"/>
        <v>1.0001993</v>
      </c>
      <c r="F124" s="13">
        <f ca="1">(TRUNC(PRODUCT($E$12:$E123),16))</f>
        <v>1.01169282426286</v>
      </c>
      <c r="G124" s="13">
        <f t="shared" si="62"/>
        <v>1</v>
      </c>
      <c r="H124" s="13">
        <f t="shared" ca="1" si="63"/>
        <v>1.0116928199999999</v>
      </c>
      <c r="I124" s="12">
        <f t="shared" si="64"/>
        <v>1.5900000000000001E-2</v>
      </c>
      <c r="J124" s="30">
        <f t="shared" si="56"/>
        <v>44309</v>
      </c>
      <c r="K124" s="2">
        <f t="shared" si="57"/>
        <v>79</v>
      </c>
      <c r="L124" s="15">
        <f t="shared" si="58"/>
        <v>79</v>
      </c>
      <c r="M124" s="11">
        <f t="shared" si="50"/>
        <v>1.00495756</v>
      </c>
      <c r="N124" s="11">
        <f t="shared" ca="1" si="51"/>
        <v>1.0167083480000001</v>
      </c>
      <c r="O124" s="15">
        <f t="shared" si="67"/>
        <v>0</v>
      </c>
      <c r="P124" s="13">
        <f t="shared" ca="1" si="52"/>
        <v>16.708348000000001</v>
      </c>
      <c r="Q124" s="19">
        <f t="shared" si="53"/>
        <v>0</v>
      </c>
      <c r="R124" s="13">
        <f t="shared" si="59"/>
        <v>0</v>
      </c>
      <c r="S124" s="4" t="str">
        <f t="shared" si="65"/>
        <v>J=</v>
      </c>
      <c r="T124" s="30">
        <f t="shared" si="66"/>
        <v>44911</v>
      </c>
      <c r="U124" s="4"/>
      <c r="V124" s="80"/>
      <c r="W124" s="64"/>
      <c r="X124" s="66"/>
      <c r="Y124" s="74"/>
      <c r="Z124" s="83"/>
      <c r="AA124" s="83"/>
      <c r="AB124" s="81"/>
      <c r="AC124" s="83"/>
      <c r="AD124" s="80"/>
      <c r="AE124" s="82"/>
      <c r="AF124" s="64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6">
        <f t="shared" si="54"/>
        <v>44422</v>
      </c>
      <c r="B125" s="14">
        <f t="shared" ca="1" si="60"/>
        <v>1016.97463699</v>
      </c>
      <c r="C125" s="6">
        <f t="shared" si="55"/>
        <v>1000</v>
      </c>
      <c r="D125" s="12">
        <f ca="1">IF(A125&lt;$B$1,VLOOKUP(A125,[1]DI!$A$4:$B$15000,2,FALSE),0)</f>
        <v>0</v>
      </c>
      <c r="E125" s="13">
        <f t="shared" ca="1" si="61"/>
        <v>1</v>
      </c>
      <c r="F125" s="13">
        <f ca="1">(TRUNC(PRODUCT($E$12:$E124),16))</f>
        <v>1.01189445464273</v>
      </c>
      <c r="G125" s="13">
        <f t="shared" si="62"/>
        <v>1</v>
      </c>
      <c r="H125" s="13">
        <f t="shared" ca="1" si="63"/>
        <v>1.01189445</v>
      </c>
      <c r="I125" s="12">
        <f t="shared" si="64"/>
        <v>1.5900000000000001E-2</v>
      </c>
      <c r="J125" s="30">
        <f t="shared" si="56"/>
        <v>44309</v>
      </c>
      <c r="K125" s="2">
        <f t="shared" si="57"/>
        <v>79</v>
      </c>
      <c r="L125" s="15">
        <f t="shared" si="58"/>
        <v>80</v>
      </c>
      <c r="M125" s="11">
        <f t="shared" si="50"/>
        <v>1.0050204709999999</v>
      </c>
      <c r="N125" s="11">
        <f t="shared" ca="1" si="51"/>
        <v>1.0169746369999999</v>
      </c>
      <c r="O125" s="15">
        <f t="shared" si="67"/>
        <v>0</v>
      </c>
      <c r="P125" s="13">
        <f t="shared" ca="1" si="52"/>
        <v>16.97463699</v>
      </c>
      <c r="Q125" s="19">
        <f t="shared" si="53"/>
        <v>0</v>
      </c>
      <c r="R125" s="13">
        <f t="shared" si="59"/>
        <v>0</v>
      </c>
      <c r="S125" s="4" t="str">
        <f t="shared" si="65"/>
        <v>J=</v>
      </c>
      <c r="T125" s="30">
        <f t="shared" si="66"/>
        <v>44911</v>
      </c>
      <c r="U125" s="4"/>
      <c r="V125" s="80"/>
      <c r="W125" s="64"/>
      <c r="X125" s="66"/>
      <c r="Y125" s="74"/>
      <c r="Z125" s="83"/>
      <c r="AA125" s="83"/>
      <c r="AB125" s="81"/>
      <c r="AC125" s="83"/>
      <c r="AD125" s="80"/>
      <c r="AE125" s="82"/>
      <c r="AF125" s="64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6">
        <f t="shared" si="54"/>
        <v>44423</v>
      </c>
      <c r="B126" s="14">
        <f t="shared" ca="1" si="60"/>
        <v>1016.97463699</v>
      </c>
      <c r="C126" s="6">
        <f t="shared" si="55"/>
        <v>1000</v>
      </c>
      <c r="D126" s="12">
        <f ca="1">IF(A126&lt;$B$1,VLOOKUP(A126,[1]DI!$A$4:$B$15000,2,FALSE),0)</f>
        <v>0</v>
      </c>
      <c r="E126" s="13">
        <f t="shared" ca="1" si="61"/>
        <v>1</v>
      </c>
      <c r="F126" s="13">
        <f ca="1">(TRUNC(PRODUCT($E$12:$E125),16))</f>
        <v>1.01189445464273</v>
      </c>
      <c r="G126" s="13">
        <f t="shared" si="62"/>
        <v>1</v>
      </c>
      <c r="H126" s="13">
        <f t="shared" ca="1" si="63"/>
        <v>1.01189445</v>
      </c>
      <c r="I126" s="12">
        <f t="shared" si="64"/>
        <v>1.5900000000000001E-2</v>
      </c>
      <c r="J126" s="30">
        <f t="shared" si="56"/>
        <v>44309</v>
      </c>
      <c r="K126" s="2">
        <f t="shared" si="57"/>
        <v>79</v>
      </c>
      <c r="L126" s="15">
        <f t="shared" si="58"/>
        <v>80</v>
      </c>
      <c r="M126" s="11">
        <f t="shared" si="50"/>
        <v>1.0050204709999999</v>
      </c>
      <c r="N126" s="11">
        <f t="shared" ca="1" si="51"/>
        <v>1.0169746369999999</v>
      </c>
      <c r="O126" s="15">
        <f t="shared" si="67"/>
        <v>0</v>
      </c>
      <c r="P126" s="13">
        <f t="shared" ca="1" si="52"/>
        <v>16.97463699</v>
      </c>
      <c r="Q126" s="19">
        <f t="shared" si="53"/>
        <v>0</v>
      </c>
      <c r="R126" s="13">
        <f t="shared" si="59"/>
        <v>0</v>
      </c>
      <c r="S126" s="4" t="str">
        <f t="shared" si="65"/>
        <v>J=</v>
      </c>
      <c r="T126" s="30">
        <f t="shared" si="66"/>
        <v>44911</v>
      </c>
      <c r="U126" s="4"/>
      <c r="V126" s="80"/>
      <c r="W126" s="64"/>
      <c r="X126" s="66"/>
      <c r="Y126" s="74"/>
      <c r="Z126" s="83"/>
      <c r="AA126" s="83"/>
      <c r="AB126" s="81"/>
      <c r="AC126" s="83"/>
      <c r="AD126" s="80"/>
      <c r="AE126" s="82"/>
      <c r="AF126" s="64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6">
        <f t="shared" si="54"/>
        <v>44424</v>
      </c>
      <c r="B127" s="14">
        <f t="shared" ca="1" si="60"/>
        <v>1016.97463699</v>
      </c>
      <c r="C127" s="6">
        <f t="shared" si="55"/>
        <v>1000</v>
      </c>
      <c r="D127" s="12">
        <f ca="1">IF(A127&lt;$B$1,VLOOKUP(A127,[1]DI!$A$4:$B$15000,2,FALSE),0)</f>
        <v>5.1499999999999997E-2</v>
      </c>
      <c r="E127" s="13">
        <f t="shared" ca="1" si="61"/>
        <v>1.0001993</v>
      </c>
      <c r="F127" s="13">
        <f ca="1">(TRUNC(PRODUCT($E$12:$E126),16))</f>
        <v>1.01189445464273</v>
      </c>
      <c r="G127" s="13">
        <f t="shared" si="62"/>
        <v>1</v>
      </c>
      <c r="H127" s="13">
        <f t="shared" ca="1" si="63"/>
        <v>1.01189445</v>
      </c>
      <c r="I127" s="12">
        <f t="shared" si="64"/>
        <v>1.5900000000000001E-2</v>
      </c>
      <c r="J127" s="30">
        <f t="shared" si="56"/>
        <v>44309</v>
      </c>
      <c r="K127" s="2">
        <f t="shared" si="57"/>
        <v>80</v>
      </c>
      <c r="L127" s="15">
        <f t="shared" si="58"/>
        <v>80</v>
      </c>
      <c r="M127" s="11">
        <f t="shared" si="50"/>
        <v>1.0050204709999999</v>
      </c>
      <c r="N127" s="11">
        <f t="shared" ca="1" si="51"/>
        <v>1.0169746369999999</v>
      </c>
      <c r="O127" s="15">
        <f t="shared" si="67"/>
        <v>0</v>
      </c>
      <c r="P127" s="13">
        <f t="shared" ca="1" si="52"/>
        <v>16.97463699</v>
      </c>
      <c r="Q127" s="19">
        <f t="shared" si="53"/>
        <v>0</v>
      </c>
      <c r="R127" s="13">
        <f t="shared" si="59"/>
        <v>0</v>
      </c>
      <c r="S127" s="4" t="str">
        <f t="shared" si="65"/>
        <v>J=</v>
      </c>
      <c r="T127" s="30">
        <f t="shared" si="66"/>
        <v>44911</v>
      </c>
      <c r="U127" s="4"/>
      <c r="V127" s="80"/>
      <c r="W127" s="64"/>
      <c r="X127" s="66"/>
      <c r="Y127" s="74"/>
      <c r="Z127" s="83"/>
      <c r="AA127" s="83"/>
      <c r="AB127" s="81"/>
      <c r="AC127" s="83"/>
      <c r="AD127" s="80"/>
      <c r="AE127" s="82"/>
      <c r="AF127" s="64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6">
        <f t="shared" si="54"/>
        <v>44425</v>
      </c>
      <c r="B128" s="14">
        <f t="shared" ca="1" si="60"/>
        <v>1017.24100599</v>
      </c>
      <c r="C128" s="6">
        <f t="shared" si="55"/>
        <v>1000</v>
      </c>
      <c r="D128" s="12">
        <f ca="1">IF(A128&lt;$B$1,VLOOKUP(A128,[1]DI!$A$4:$B$15000,2,FALSE),0)</f>
        <v>5.1499999999999997E-2</v>
      </c>
      <c r="E128" s="13">
        <f t="shared" ca="1" si="61"/>
        <v>1.0001993</v>
      </c>
      <c r="F128" s="13">
        <f ca="1">(TRUNC(PRODUCT($E$12:$E127),16))</f>
        <v>1.01209612520754</v>
      </c>
      <c r="G128" s="13">
        <f t="shared" si="62"/>
        <v>1</v>
      </c>
      <c r="H128" s="13">
        <f t="shared" ca="1" si="63"/>
        <v>1.01209613</v>
      </c>
      <c r="I128" s="12">
        <f t="shared" si="64"/>
        <v>1.5900000000000001E-2</v>
      </c>
      <c r="J128" s="30">
        <f t="shared" si="56"/>
        <v>44309</v>
      </c>
      <c r="K128" s="2">
        <f t="shared" si="57"/>
        <v>81</v>
      </c>
      <c r="L128" s="15">
        <f t="shared" si="58"/>
        <v>81</v>
      </c>
      <c r="M128" s="11">
        <f t="shared" si="50"/>
        <v>1.005083387</v>
      </c>
      <c r="N128" s="11">
        <f t="shared" ca="1" si="51"/>
        <v>1.0172410059999999</v>
      </c>
      <c r="O128" s="15">
        <f t="shared" si="67"/>
        <v>0</v>
      </c>
      <c r="P128" s="13">
        <f t="shared" ca="1" si="52"/>
        <v>17.241005990000001</v>
      </c>
      <c r="Q128" s="19">
        <f t="shared" si="53"/>
        <v>0</v>
      </c>
      <c r="R128" s="13">
        <f t="shared" si="59"/>
        <v>0</v>
      </c>
      <c r="S128" s="4" t="str">
        <f t="shared" si="65"/>
        <v>J=</v>
      </c>
      <c r="T128" s="30">
        <f t="shared" si="66"/>
        <v>44911</v>
      </c>
      <c r="U128" s="4"/>
      <c r="V128" s="80"/>
      <c r="W128" s="64"/>
      <c r="X128" s="66"/>
      <c r="Y128" s="74"/>
      <c r="Z128" s="83"/>
      <c r="AA128" s="83"/>
      <c r="AB128" s="81"/>
      <c r="AC128" s="83"/>
      <c r="AD128" s="80"/>
      <c r="AE128" s="82"/>
      <c r="AF128" s="64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6">
        <f t="shared" si="54"/>
        <v>44426</v>
      </c>
      <c r="B129" s="14">
        <f t="shared" ca="1" si="60"/>
        <v>1017.507434</v>
      </c>
      <c r="C129" s="6">
        <f t="shared" si="55"/>
        <v>1000</v>
      </c>
      <c r="D129" s="12">
        <f ca="1">IF(A129&lt;$B$1,VLOOKUP(A129,[1]DI!$A$4:$B$15000,2,FALSE),0)</f>
        <v>5.1499999999999997E-2</v>
      </c>
      <c r="E129" s="13">
        <f t="shared" ca="1" si="61"/>
        <v>1.0001993</v>
      </c>
      <c r="F129" s="13">
        <f ca="1">(TRUNC(PRODUCT($E$12:$E128),16))</f>
        <v>1.0122978359653001</v>
      </c>
      <c r="G129" s="13">
        <f t="shared" si="62"/>
        <v>1</v>
      </c>
      <c r="H129" s="13">
        <f t="shared" ca="1" si="63"/>
        <v>1.01229784</v>
      </c>
      <c r="I129" s="12">
        <f t="shared" si="64"/>
        <v>1.5900000000000001E-2</v>
      </c>
      <c r="J129" s="30">
        <f t="shared" si="56"/>
        <v>44309</v>
      </c>
      <c r="K129" s="2">
        <f t="shared" si="57"/>
        <v>82</v>
      </c>
      <c r="L129" s="15">
        <f t="shared" si="58"/>
        <v>82</v>
      </c>
      <c r="M129" s="11">
        <f t="shared" si="50"/>
        <v>1.0051463060000001</v>
      </c>
      <c r="N129" s="11">
        <f t="shared" ca="1" si="51"/>
        <v>1.0175074340000001</v>
      </c>
      <c r="O129" s="15">
        <f t="shared" si="67"/>
        <v>0</v>
      </c>
      <c r="P129" s="13">
        <f t="shared" ca="1" si="52"/>
        <v>17.507434</v>
      </c>
      <c r="Q129" s="19">
        <f t="shared" si="53"/>
        <v>0</v>
      </c>
      <c r="R129" s="13">
        <f t="shared" si="59"/>
        <v>0</v>
      </c>
      <c r="S129" s="4" t="str">
        <f t="shared" si="65"/>
        <v>J=</v>
      </c>
      <c r="T129" s="30">
        <f t="shared" si="66"/>
        <v>44911</v>
      </c>
      <c r="U129" s="4"/>
      <c r="V129" s="80"/>
      <c r="W129" s="64"/>
      <c r="X129" s="66"/>
      <c r="Y129" s="74"/>
      <c r="Z129" s="83"/>
      <c r="AA129" s="83"/>
      <c r="AB129" s="81"/>
      <c r="AC129" s="83"/>
      <c r="AD129" s="80"/>
      <c r="AE129" s="82"/>
      <c r="AF129" s="64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6">
        <f t="shared" si="54"/>
        <v>44427</v>
      </c>
      <c r="B130" s="14">
        <f t="shared" ca="1" si="60"/>
        <v>1017.7739319999999</v>
      </c>
      <c r="C130" s="6">
        <f t="shared" si="55"/>
        <v>1000</v>
      </c>
      <c r="D130" s="12">
        <f ca="1">IF(A130&lt;$B$1,VLOOKUP(A130,[1]DI!$A$4:$B$15000,2,FALSE),0)</f>
        <v>5.1499999999999997E-2</v>
      </c>
      <c r="E130" s="13">
        <f t="shared" ca="1" si="61"/>
        <v>1.0001993</v>
      </c>
      <c r="F130" s="13">
        <f ca="1">(TRUNC(PRODUCT($E$12:$E129),16))</f>
        <v>1.0124995869240101</v>
      </c>
      <c r="G130" s="13">
        <f t="shared" si="62"/>
        <v>1</v>
      </c>
      <c r="H130" s="13">
        <f t="shared" ca="1" si="63"/>
        <v>1.01249959</v>
      </c>
      <c r="I130" s="12">
        <f t="shared" si="64"/>
        <v>1.5900000000000001E-2</v>
      </c>
      <c r="J130" s="30">
        <f t="shared" si="56"/>
        <v>44309</v>
      </c>
      <c r="K130" s="2">
        <f t="shared" si="57"/>
        <v>83</v>
      </c>
      <c r="L130" s="15">
        <f t="shared" si="58"/>
        <v>83</v>
      </c>
      <c r="M130" s="11">
        <f t="shared" si="50"/>
        <v>1.0052092290000001</v>
      </c>
      <c r="N130" s="11">
        <f t="shared" ca="1" si="51"/>
        <v>1.0177739320000001</v>
      </c>
      <c r="O130" s="15">
        <f t="shared" si="67"/>
        <v>0</v>
      </c>
      <c r="P130" s="13">
        <f t="shared" ca="1" si="52"/>
        <v>17.773931999999999</v>
      </c>
      <c r="Q130" s="19">
        <f t="shared" si="53"/>
        <v>0</v>
      </c>
      <c r="R130" s="13">
        <f t="shared" si="59"/>
        <v>0</v>
      </c>
      <c r="S130" s="4" t="str">
        <f t="shared" si="65"/>
        <v>J=</v>
      </c>
      <c r="T130" s="30">
        <f t="shared" si="66"/>
        <v>44911</v>
      </c>
      <c r="U130" s="4"/>
      <c r="V130" s="80"/>
      <c r="W130" s="64"/>
      <c r="X130" s="66"/>
      <c r="Y130" s="74"/>
      <c r="Z130" s="83"/>
      <c r="AA130" s="83"/>
      <c r="AB130" s="81"/>
      <c r="AC130" s="83"/>
      <c r="AD130" s="80"/>
      <c r="AE130" s="82"/>
      <c r="AF130" s="64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6">
        <f t="shared" si="54"/>
        <v>44428</v>
      </c>
      <c r="B131" s="14">
        <f t="shared" ca="1" si="60"/>
        <v>1018.0404999899999</v>
      </c>
      <c r="C131" s="6">
        <f t="shared" si="55"/>
        <v>1000</v>
      </c>
      <c r="D131" s="12">
        <f ca="1">IF(A131&lt;$B$1,VLOOKUP(A131,[1]DI!$A$4:$B$15000,2,FALSE),0)</f>
        <v>5.1499999999999997E-2</v>
      </c>
      <c r="E131" s="13">
        <f t="shared" ca="1" si="61"/>
        <v>1.0001993</v>
      </c>
      <c r="F131" s="13">
        <f ca="1">(TRUNC(PRODUCT($E$12:$E130),16))</f>
        <v>1.01270137809168</v>
      </c>
      <c r="G131" s="13">
        <f t="shared" si="62"/>
        <v>1</v>
      </c>
      <c r="H131" s="13">
        <f t="shared" ca="1" si="63"/>
        <v>1.01270138</v>
      </c>
      <c r="I131" s="12">
        <f t="shared" si="64"/>
        <v>1.5900000000000001E-2</v>
      </c>
      <c r="J131" s="30">
        <f t="shared" si="56"/>
        <v>44309</v>
      </c>
      <c r="K131" s="2">
        <f t="shared" si="57"/>
        <v>84</v>
      </c>
      <c r="L131" s="15">
        <f t="shared" si="58"/>
        <v>84</v>
      </c>
      <c r="M131" s="11">
        <f t="shared" si="50"/>
        <v>1.005272156</v>
      </c>
      <c r="N131" s="11">
        <f t="shared" ca="1" si="51"/>
        <v>1.0180404999999999</v>
      </c>
      <c r="O131" s="15">
        <f t="shared" si="67"/>
        <v>0</v>
      </c>
      <c r="P131" s="13">
        <f t="shared" ca="1" si="52"/>
        <v>18.040499990000001</v>
      </c>
      <c r="Q131" s="19">
        <f t="shared" si="53"/>
        <v>0</v>
      </c>
      <c r="R131" s="13">
        <f t="shared" si="59"/>
        <v>0</v>
      </c>
      <c r="S131" s="4" t="str">
        <f t="shared" si="65"/>
        <v>J=</v>
      </c>
      <c r="T131" s="30">
        <f t="shared" si="66"/>
        <v>44911</v>
      </c>
      <c r="U131" s="4"/>
      <c r="V131" s="80"/>
      <c r="W131" s="64"/>
      <c r="X131" s="66"/>
      <c r="Y131" s="74"/>
      <c r="Z131" s="83"/>
      <c r="AA131" s="83"/>
      <c r="AB131" s="81"/>
      <c r="AC131" s="83"/>
      <c r="AD131" s="80"/>
      <c r="AE131" s="82"/>
      <c r="AF131" s="64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6">
        <f t="shared" si="54"/>
        <v>44429</v>
      </c>
      <c r="B132" s="14">
        <f t="shared" ca="1" si="60"/>
        <v>1018.307136</v>
      </c>
      <c r="C132" s="6">
        <f t="shared" si="55"/>
        <v>1000</v>
      </c>
      <c r="D132" s="12">
        <f ca="1">IF(A132&lt;$B$1,VLOOKUP(A132,[1]DI!$A$4:$B$15000,2,FALSE),0)</f>
        <v>0</v>
      </c>
      <c r="E132" s="13">
        <f t="shared" ca="1" si="61"/>
        <v>1</v>
      </c>
      <c r="F132" s="13">
        <f ca="1">(TRUNC(PRODUCT($E$12:$E131),16))</f>
        <v>1.0129032094763299</v>
      </c>
      <c r="G132" s="13">
        <f t="shared" si="62"/>
        <v>1</v>
      </c>
      <c r="H132" s="13">
        <f t="shared" ca="1" si="63"/>
        <v>1.0129032099999999</v>
      </c>
      <c r="I132" s="12">
        <f t="shared" si="64"/>
        <v>1.5900000000000001E-2</v>
      </c>
      <c r="J132" s="30">
        <f t="shared" si="56"/>
        <v>44309</v>
      </c>
      <c r="K132" s="2">
        <f t="shared" si="57"/>
        <v>84</v>
      </c>
      <c r="L132" s="15">
        <f t="shared" si="58"/>
        <v>85</v>
      </c>
      <c r="M132" s="11">
        <f t="shared" si="50"/>
        <v>1.0053350860000001</v>
      </c>
      <c r="N132" s="11">
        <f t="shared" ca="1" si="51"/>
        <v>1.018307136</v>
      </c>
      <c r="O132" s="15">
        <f t="shared" si="67"/>
        <v>0</v>
      </c>
      <c r="P132" s="13">
        <f t="shared" ca="1" si="52"/>
        <v>18.307136</v>
      </c>
      <c r="Q132" s="19">
        <f t="shared" si="53"/>
        <v>0</v>
      </c>
      <c r="R132" s="13">
        <f t="shared" si="59"/>
        <v>0</v>
      </c>
      <c r="S132" s="4" t="str">
        <f t="shared" si="65"/>
        <v>J=</v>
      </c>
      <c r="T132" s="30">
        <f t="shared" si="66"/>
        <v>44911</v>
      </c>
      <c r="U132" s="4"/>
      <c r="V132" s="80"/>
      <c r="W132" s="64"/>
      <c r="X132" s="66"/>
      <c r="Y132" s="74"/>
      <c r="Z132" s="83"/>
      <c r="AA132" s="83"/>
      <c r="AB132" s="81"/>
      <c r="AC132" s="83"/>
      <c r="AD132" s="80"/>
      <c r="AE132" s="82"/>
      <c r="AF132" s="64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6">
        <f t="shared" si="54"/>
        <v>44430</v>
      </c>
      <c r="B133" s="14">
        <f t="shared" ca="1" si="60"/>
        <v>1018.307136</v>
      </c>
      <c r="C133" s="6">
        <f t="shared" si="55"/>
        <v>1000</v>
      </c>
      <c r="D133" s="12">
        <f ca="1">IF(A133&lt;$B$1,VLOOKUP(A133,[1]DI!$A$4:$B$15000,2,FALSE),0)</f>
        <v>0</v>
      </c>
      <c r="E133" s="13">
        <f t="shared" ca="1" si="61"/>
        <v>1</v>
      </c>
      <c r="F133" s="13">
        <f ca="1">(TRUNC(PRODUCT($E$12:$E132),16))</f>
        <v>1.0129032094763299</v>
      </c>
      <c r="G133" s="13">
        <f t="shared" si="62"/>
        <v>1</v>
      </c>
      <c r="H133" s="13">
        <f t="shared" ca="1" si="63"/>
        <v>1.0129032099999999</v>
      </c>
      <c r="I133" s="12">
        <f t="shared" si="64"/>
        <v>1.5900000000000001E-2</v>
      </c>
      <c r="J133" s="30">
        <f t="shared" si="56"/>
        <v>44309</v>
      </c>
      <c r="K133" s="2">
        <f t="shared" si="57"/>
        <v>84</v>
      </c>
      <c r="L133" s="15">
        <f t="shared" si="58"/>
        <v>85</v>
      </c>
      <c r="M133" s="11">
        <f t="shared" si="50"/>
        <v>1.0053350860000001</v>
      </c>
      <c r="N133" s="11">
        <f t="shared" ca="1" si="51"/>
        <v>1.018307136</v>
      </c>
      <c r="O133" s="15">
        <f t="shared" si="67"/>
        <v>0</v>
      </c>
      <c r="P133" s="13">
        <f t="shared" ca="1" si="52"/>
        <v>18.307136</v>
      </c>
      <c r="Q133" s="19">
        <f t="shared" si="53"/>
        <v>0</v>
      </c>
      <c r="R133" s="13">
        <f t="shared" si="59"/>
        <v>0</v>
      </c>
      <c r="S133" s="4" t="str">
        <f t="shared" si="65"/>
        <v>J=</v>
      </c>
      <c r="T133" s="30">
        <f t="shared" si="66"/>
        <v>44911</v>
      </c>
      <c r="U133" s="4"/>
      <c r="V133" s="80"/>
      <c r="W133" s="64"/>
      <c r="X133" s="66"/>
      <c r="Y133" s="74"/>
      <c r="Z133" s="83"/>
      <c r="AA133" s="83"/>
      <c r="AB133" s="81"/>
      <c r="AC133" s="83"/>
      <c r="AD133" s="80"/>
      <c r="AE133" s="82"/>
      <c r="AF133" s="64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6">
        <f t="shared" si="54"/>
        <v>44431</v>
      </c>
      <c r="B134" s="14">
        <f t="shared" ca="1" si="60"/>
        <v>1018.307136</v>
      </c>
      <c r="C134" s="6">
        <f t="shared" si="55"/>
        <v>1000</v>
      </c>
      <c r="D134" s="12">
        <f ca="1">IF(A134&lt;$B$1,VLOOKUP(A134,[1]DI!$A$4:$B$15000,2,FALSE),0)</f>
        <v>5.1499999999999997E-2</v>
      </c>
      <c r="E134" s="13">
        <f t="shared" ca="1" si="61"/>
        <v>1.0001993</v>
      </c>
      <c r="F134" s="13">
        <f ca="1">(TRUNC(PRODUCT($E$12:$E133),16))</f>
        <v>1.0129032094763299</v>
      </c>
      <c r="G134" s="13">
        <f t="shared" si="62"/>
        <v>1</v>
      </c>
      <c r="H134" s="13">
        <f t="shared" ca="1" si="63"/>
        <v>1.0129032099999999</v>
      </c>
      <c r="I134" s="12">
        <f t="shared" si="64"/>
        <v>1.5900000000000001E-2</v>
      </c>
      <c r="J134" s="30">
        <f t="shared" si="56"/>
        <v>44309</v>
      </c>
      <c r="K134" s="2">
        <f t="shared" si="57"/>
        <v>85</v>
      </c>
      <c r="L134" s="15">
        <f t="shared" si="58"/>
        <v>85</v>
      </c>
      <c r="M134" s="11">
        <f t="shared" si="50"/>
        <v>1.0053350860000001</v>
      </c>
      <c r="N134" s="11">
        <f t="shared" ca="1" si="51"/>
        <v>1.018307136</v>
      </c>
      <c r="O134" s="15">
        <f t="shared" si="67"/>
        <v>0</v>
      </c>
      <c r="P134" s="13">
        <f t="shared" ca="1" si="52"/>
        <v>18.307136</v>
      </c>
      <c r="Q134" s="19">
        <f t="shared" si="53"/>
        <v>0</v>
      </c>
      <c r="R134" s="13">
        <f t="shared" si="59"/>
        <v>0</v>
      </c>
      <c r="S134" s="4" t="str">
        <f t="shared" si="65"/>
        <v>J=</v>
      </c>
      <c r="T134" s="30">
        <f t="shared" si="66"/>
        <v>44911</v>
      </c>
      <c r="U134" s="4"/>
      <c r="V134" s="80"/>
      <c r="W134" s="64"/>
      <c r="X134" s="66"/>
      <c r="Y134" s="74"/>
      <c r="Z134" s="83"/>
      <c r="AA134" s="83"/>
      <c r="AB134" s="81"/>
      <c r="AC134" s="83"/>
      <c r="AD134" s="80"/>
      <c r="AE134" s="82"/>
      <c r="AF134" s="64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6">
        <f t="shared" si="54"/>
        <v>44432</v>
      </c>
      <c r="B135" s="14">
        <f t="shared" ca="1" si="60"/>
        <v>1018.57384199</v>
      </c>
      <c r="C135" s="6">
        <f t="shared" si="55"/>
        <v>1000</v>
      </c>
      <c r="D135" s="12">
        <f ca="1">IF(A135&lt;$B$1,VLOOKUP(A135,[1]DI!$A$4:$B$15000,2,FALSE),0)</f>
        <v>5.1499999999999997E-2</v>
      </c>
      <c r="E135" s="13">
        <f t="shared" ca="1" si="61"/>
        <v>1.0001993</v>
      </c>
      <c r="F135" s="13">
        <f ca="1">(TRUNC(PRODUCT($E$12:$E134),16))</f>
        <v>1.0131050810859801</v>
      </c>
      <c r="G135" s="13">
        <f t="shared" si="62"/>
        <v>1</v>
      </c>
      <c r="H135" s="13">
        <f t="shared" ca="1" si="63"/>
        <v>1.0131050800000001</v>
      </c>
      <c r="I135" s="12">
        <f t="shared" si="64"/>
        <v>1.5900000000000001E-2</v>
      </c>
      <c r="J135" s="30">
        <f t="shared" si="56"/>
        <v>44309</v>
      </c>
      <c r="K135" s="2">
        <f t="shared" si="57"/>
        <v>86</v>
      </c>
      <c r="L135" s="15">
        <f t="shared" si="58"/>
        <v>86</v>
      </c>
      <c r="M135" s="11">
        <f t="shared" si="50"/>
        <v>1.005398021</v>
      </c>
      <c r="N135" s="11">
        <f t="shared" ca="1" si="51"/>
        <v>1.0185738419999999</v>
      </c>
      <c r="O135" s="15">
        <f t="shared" si="67"/>
        <v>0</v>
      </c>
      <c r="P135" s="13">
        <f t="shared" ca="1" si="52"/>
        <v>18.573841989999998</v>
      </c>
      <c r="Q135" s="19">
        <f t="shared" si="53"/>
        <v>0</v>
      </c>
      <c r="R135" s="13">
        <f t="shared" si="59"/>
        <v>0</v>
      </c>
      <c r="S135" s="4" t="str">
        <f t="shared" si="65"/>
        <v>J=</v>
      </c>
      <c r="T135" s="30">
        <f t="shared" si="66"/>
        <v>44911</v>
      </c>
      <c r="U135" s="4"/>
      <c r="V135" s="80"/>
      <c r="W135" s="64"/>
      <c r="X135" s="66"/>
      <c r="Y135" s="74"/>
      <c r="Z135" s="83"/>
      <c r="AA135" s="83"/>
      <c r="AB135" s="81"/>
      <c r="AC135" s="83"/>
      <c r="AD135" s="80"/>
      <c r="AE135" s="82"/>
      <c r="AF135" s="64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6">
        <f t="shared" si="54"/>
        <v>44433</v>
      </c>
      <c r="B136" s="14">
        <f t="shared" ca="1" si="60"/>
        <v>1018.8406189900001</v>
      </c>
      <c r="C136" s="6">
        <f t="shared" si="55"/>
        <v>1000</v>
      </c>
      <c r="D136" s="12">
        <f ca="1">IF(A136&lt;$B$1,VLOOKUP(A136,[1]DI!$A$4:$B$15000,2,FALSE),0)</f>
        <v>5.1499999999999997E-2</v>
      </c>
      <c r="E136" s="13">
        <f t="shared" ca="1" si="61"/>
        <v>1.0001993</v>
      </c>
      <c r="F136" s="13">
        <f ca="1">(TRUNC(PRODUCT($E$12:$E135),16))</f>
        <v>1.01330699292864</v>
      </c>
      <c r="G136" s="13">
        <f t="shared" si="62"/>
        <v>1</v>
      </c>
      <c r="H136" s="13">
        <f t="shared" ca="1" si="63"/>
        <v>1.01330699</v>
      </c>
      <c r="I136" s="12">
        <f t="shared" si="64"/>
        <v>1.5900000000000001E-2</v>
      </c>
      <c r="J136" s="30">
        <f t="shared" si="56"/>
        <v>44309</v>
      </c>
      <c r="K136" s="2">
        <f t="shared" si="57"/>
        <v>87</v>
      </c>
      <c r="L136" s="15">
        <f t="shared" si="58"/>
        <v>87</v>
      </c>
      <c r="M136" s="11">
        <f t="shared" si="50"/>
        <v>1.00546096</v>
      </c>
      <c r="N136" s="11">
        <f t="shared" ca="1" si="51"/>
        <v>1.0188406189999999</v>
      </c>
      <c r="O136" s="15">
        <f t="shared" si="67"/>
        <v>0</v>
      </c>
      <c r="P136" s="13">
        <f t="shared" ca="1" si="52"/>
        <v>18.840618989999999</v>
      </c>
      <c r="Q136" s="19">
        <f t="shared" si="53"/>
        <v>0</v>
      </c>
      <c r="R136" s="13">
        <f t="shared" si="59"/>
        <v>0</v>
      </c>
      <c r="S136" s="4" t="str">
        <f t="shared" si="65"/>
        <v>J=</v>
      </c>
      <c r="T136" s="30">
        <f t="shared" si="66"/>
        <v>44911</v>
      </c>
      <c r="U136" s="4"/>
      <c r="V136" s="80"/>
      <c r="W136" s="64"/>
      <c r="X136" s="66"/>
      <c r="Y136" s="74"/>
      <c r="Z136" s="83"/>
      <c r="AA136" s="83"/>
      <c r="AB136" s="81"/>
      <c r="AC136" s="83"/>
      <c r="AD136" s="80"/>
      <c r="AE136" s="82"/>
      <c r="AF136" s="64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6">
        <f t="shared" si="54"/>
        <v>44434</v>
      </c>
      <c r="B137" s="14">
        <f t="shared" ca="1" si="60"/>
        <v>1019.107475</v>
      </c>
      <c r="C137" s="6">
        <f t="shared" si="55"/>
        <v>1000</v>
      </c>
      <c r="D137" s="12">
        <f ca="1">IF(A137&lt;$B$1,VLOOKUP(A137,[1]DI!$A$4:$B$15000,2,FALSE),0)</f>
        <v>5.1499999999999997E-2</v>
      </c>
      <c r="E137" s="13">
        <f t="shared" ca="1" si="61"/>
        <v>1.0001993</v>
      </c>
      <c r="F137" s="13">
        <f ca="1">(TRUNC(PRODUCT($E$12:$E136),16))</f>
        <v>1.01350894501233</v>
      </c>
      <c r="G137" s="13">
        <f t="shared" si="62"/>
        <v>1</v>
      </c>
      <c r="H137" s="13">
        <f t="shared" ca="1" si="63"/>
        <v>1.0135089500000001</v>
      </c>
      <c r="I137" s="12">
        <f t="shared" si="64"/>
        <v>1.5900000000000001E-2</v>
      </c>
      <c r="J137" s="30">
        <f t="shared" si="56"/>
        <v>44309</v>
      </c>
      <c r="K137" s="2">
        <f t="shared" si="57"/>
        <v>88</v>
      </c>
      <c r="L137" s="15">
        <f t="shared" si="58"/>
        <v>88</v>
      </c>
      <c r="M137" s="11">
        <f t="shared" si="50"/>
        <v>1.0055239030000001</v>
      </c>
      <c r="N137" s="11">
        <f t="shared" ca="1" si="51"/>
        <v>1.019107475</v>
      </c>
      <c r="O137" s="15">
        <f t="shared" si="67"/>
        <v>0</v>
      </c>
      <c r="P137" s="13">
        <f t="shared" ca="1" si="52"/>
        <v>19.107475000000001</v>
      </c>
      <c r="Q137" s="19">
        <f t="shared" si="53"/>
        <v>0</v>
      </c>
      <c r="R137" s="13">
        <f t="shared" si="59"/>
        <v>0</v>
      </c>
      <c r="S137" s="4" t="str">
        <f t="shared" si="65"/>
        <v>J=</v>
      </c>
      <c r="T137" s="30">
        <f t="shared" si="66"/>
        <v>44911</v>
      </c>
      <c r="U137" s="4"/>
      <c r="V137" s="80"/>
      <c r="W137" s="64"/>
      <c r="X137" s="66"/>
      <c r="Y137" s="74"/>
      <c r="Z137" s="83"/>
      <c r="AA137" s="83"/>
      <c r="AB137" s="81"/>
      <c r="AC137" s="83"/>
      <c r="AD137" s="80"/>
      <c r="AE137" s="82"/>
      <c r="AF137" s="64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6">
        <f t="shared" si="54"/>
        <v>44435</v>
      </c>
      <c r="B138" s="14">
        <f t="shared" ca="1" si="60"/>
        <v>1019.3743899999999</v>
      </c>
      <c r="C138" s="6">
        <f t="shared" si="55"/>
        <v>1000</v>
      </c>
      <c r="D138" s="12">
        <f ca="1">IF(A138&lt;$B$1,VLOOKUP(A138,[1]DI!$A$4:$B$15000,2,FALSE),0)</f>
        <v>5.1499999999999997E-2</v>
      </c>
      <c r="E138" s="13">
        <f t="shared" ca="1" si="61"/>
        <v>1.0001993</v>
      </c>
      <c r="F138" s="13">
        <f ca="1">(TRUNC(PRODUCT($E$12:$E137),16))</f>
        <v>1.0137109373450699</v>
      </c>
      <c r="G138" s="13">
        <f t="shared" si="62"/>
        <v>1</v>
      </c>
      <c r="H138" s="13">
        <f t="shared" ca="1" si="63"/>
        <v>1.0137109399999999</v>
      </c>
      <c r="I138" s="12">
        <f t="shared" si="64"/>
        <v>1.5900000000000001E-2</v>
      </c>
      <c r="J138" s="30">
        <f t="shared" si="56"/>
        <v>44309</v>
      </c>
      <c r="K138" s="2">
        <f t="shared" si="57"/>
        <v>89</v>
      </c>
      <c r="L138" s="15">
        <f t="shared" si="58"/>
        <v>89</v>
      </c>
      <c r="M138" s="11">
        <f t="shared" si="50"/>
        <v>1.0055868489999999</v>
      </c>
      <c r="N138" s="11">
        <f t="shared" ca="1" si="51"/>
        <v>1.0193743900000001</v>
      </c>
      <c r="O138" s="15">
        <f t="shared" si="67"/>
        <v>0</v>
      </c>
      <c r="P138" s="13">
        <f t="shared" ca="1" si="52"/>
        <v>19.374389999999998</v>
      </c>
      <c r="Q138" s="19">
        <f t="shared" si="53"/>
        <v>0</v>
      </c>
      <c r="R138" s="13">
        <f t="shared" si="59"/>
        <v>0</v>
      </c>
      <c r="S138" s="4" t="str">
        <f t="shared" si="65"/>
        <v>J=</v>
      </c>
      <c r="T138" s="30">
        <f t="shared" si="66"/>
        <v>44911</v>
      </c>
      <c r="U138" s="4"/>
      <c r="V138" s="80"/>
      <c r="W138" s="64"/>
      <c r="X138" s="66"/>
      <c r="Y138" s="74"/>
      <c r="Z138" s="83"/>
      <c r="AA138" s="83"/>
      <c r="AB138" s="81"/>
      <c r="AC138" s="83"/>
      <c r="AD138" s="80"/>
      <c r="AE138" s="82"/>
      <c r="AF138" s="64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6">
        <f t="shared" si="54"/>
        <v>44436</v>
      </c>
      <c r="B139" s="14">
        <f t="shared" ca="1" si="60"/>
        <v>1019.641375</v>
      </c>
      <c r="C139" s="6">
        <f t="shared" si="55"/>
        <v>1000</v>
      </c>
      <c r="D139" s="12">
        <f ca="1">IF(A139&lt;$B$1,VLOOKUP(A139,[1]DI!$A$4:$B$15000,2,FALSE),0)</f>
        <v>0</v>
      </c>
      <c r="E139" s="13">
        <f t="shared" ca="1" si="61"/>
        <v>1</v>
      </c>
      <c r="F139" s="13">
        <f ca="1">(TRUNC(PRODUCT($E$12:$E138),16))</f>
        <v>1.0139129699348901</v>
      </c>
      <c r="G139" s="13">
        <f t="shared" si="62"/>
        <v>1</v>
      </c>
      <c r="H139" s="13">
        <f t="shared" ca="1" si="63"/>
        <v>1.01391297</v>
      </c>
      <c r="I139" s="12">
        <f t="shared" si="64"/>
        <v>1.5900000000000001E-2</v>
      </c>
      <c r="J139" s="30">
        <f t="shared" si="56"/>
        <v>44309</v>
      </c>
      <c r="K139" s="2">
        <f t="shared" si="57"/>
        <v>89</v>
      </c>
      <c r="L139" s="15">
        <f t="shared" si="58"/>
        <v>90</v>
      </c>
      <c r="M139" s="11">
        <f t="shared" si="50"/>
        <v>1.0056498</v>
      </c>
      <c r="N139" s="11">
        <f t="shared" ca="1" si="51"/>
        <v>1.019641375</v>
      </c>
      <c r="O139" s="15">
        <f t="shared" si="67"/>
        <v>0</v>
      </c>
      <c r="P139" s="13">
        <f t="shared" ca="1" si="52"/>
        <v>19.641375</v>
      </c>
      <c r="Q139" s="19">
        <f t="shared" si="53"/>
        <v>0</v>
      </c>
      <c r="R139" s="13">
        <f t="shared" si="59"/>
        <v>0</v>
      </c>
      <c r="S139" s="4" t="str">
        <f t="shared" si="65"/>
        <v>J=</v>
      </c>
      <c r="T139" s="30">
        <f t="shared" si="66"/>
        <v>44911</v>
      </c>
      <c r="U139" s="4"/>
      <c r="V139" s="80"/>
      <c r="W139" s="64"/>
      <c r="X139" s="66"/>
      <c r="Y139" s="74"/>
      <c r="Z139" s="83"/>
      <c r="AA139" s="83"/>
      <c r="AB139" s="81"/>
      <c r="AC139" s="83"/>
      <c r="AD139" s="80"/>
      <c r="AE139" s="82"/>
      <c r="AF139" s="64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6">
        <f t="shared" si="54"/>
        <v>44437</v>
      </c>
      <c r="B140" s="14">
        <f t="shared" ca="1" si="60"/>
        <v>1019.641375</v>
      </c>
      <c r="C140" s="6">
        <f t="shared" si="55"/>
        <v>1000</v>
      </c>
      <c r="D140" s="12">
        <f ca="1">IF(A140&lt;$B$1,VLOOKUP(A140,[1]DI!$A$4:$B$15000,2,FALSE),0)</f>
        <v>0</v>
      </c>
      <c r="E140" s="13">
        <f t="shared" ca="1" si="61"/>
        <v>1</v>
      </c>
      <c r="F140" s="13">
        <f ca="1">(TRUNC(PRODUCT($E$12:$E139),16))</f>
        <v>1.0139129699348901</v>
      </c>
      <c r="G140" s="13">
        <f t="shared" si="62"/>
        <v>1</v>
      </c>
      <c r="H140" s="13">
        <f t="shared" ca="1" si="63"/>
        <v>1.01391297</v>
      </c>
      <c r="I140" s="12">
        <f t="shared" si="64"/>
        <v>1.5900000000000001E-2</v>
      </c>
      <c r="J140" s="30">
        <f t="shared" si="56"/>
        <v>44309</v>
      </c>
      <c r="K140" s="2">
        <f t="shared" si="57"/>
        <v>89</v>
      </c>
      <c r="L140" s="15">
        <f t="shared" si="58"/>
        <v>90</v>
      </c>
      <c r="M140" s="11">
        <f t="shared" ref="M140:M203" si="68">ROUND((I140+1)^(L140/252),9)</f>
        <v>1.0056498</v>
      </c>
      <c r="N140" s="11">
        <f t="shared" ref="N140:N203" ca="1" si="69">ROUND(H140*M140,9)</f>
        <v>1.019641375</v>
      </c>
      <c r="O140" s="15">
        <f t="shared" si="67"/>
        <v>0</v>
      </c>
      <c r="P140" s="13">
        <f t="shared" ref="P140:P203" ca="1" si="70">TRUNC(((N140-1)*C140),8)</f>
        <v>19.641375</v>
      </c>
      <c r="Q140" s="19">
        <f t="shared" ref="Q140:Q203" si="71">IF($O140&gt;0,VLOOKUP($O140,$V$12:$AB$150,7),0)</f>
        <v>0</v>
      </c>
      <c r="R140" s="13">
        <f t="shared" si="59"/>
        <v>0</v>
      </c>
      <c r="S140" s="4" t="str">
        <f t="shared" si="65"/>
        <v>J=</v>
      </c>
      <c r="T140" s="30">
        <f t="shared" si="66"/>
        <v>44911</v>
      </c>
      <c r="U140" s="4"/>
      <c r="V140" s="80"/>
      <c r="W140" s="64"/>
      <c r="X140" s="66"/>
      <c r="Y140" s="74"/>
      <c r="Z140" s="83"/>
      <c r="AA140" s="83"/>
      <c r="AB140" s="81"/>
      <c r="AC140" s="83"/>
      <c r="AD140" s="80"/>
      <c r="AE140" s="82"/>
      <c r="AF140" s="64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6">
        <f t="shared" ref="A141:A204" si="72">(A140+1)</f>
        <v>44438</v>
      </c>
      <c r="B141" s="14">
        <f t="shared" ca="1" si="60"/>
        <v>1019.641375</v>
      </c>
      <c r="C141" s="6">
        <f t="shared" ref="C141:C204" si="73">(C140-R140)</f>
        <v>1000</v>
      </c>
      <c r="D141" s="12">
        <f ca="1">IF(A141&lt;$B$1,VLOOKUP(A141,[1]DI!$A$4:$B$15000,2,FALSE),0)</f>
        <v>5.1499999999999997E-2</v>
      </c>
      <c r="E141" s="13">
        <f t="shared" ca="1" si="61"/>
        <v>1.0001993</v>
      </c>
      <c r="F141" s="13">
        <f ca="1">(TRUNC(PRODUCT($E$12:$E140),16))</f>
        <v>1.0139129699348901</v>
      </c>
      <c r="G141" s="13">
        <f t="shared" si="62"/>
        <v>1</v>
      </c>
      <c r="H141" s="13">
        <f t="shared" ca="1" si="63"/>
        <v>1.01391297</v>
      </c>
      <c r="I141" s="12">
        <f t="shared" si="64"/>
        <v>1.5900000000000001E-2</v>
      </c>
      <c r="J141" s="30">
        <f t="shared" ref="J141:J204" si="74">IF(O140&gt;0,VLOOKUP(O140,V$12:AF$150,2),J140)</f>
        <v>44309</v>
      </c>
      <c r="K141" s="2">
        <f t="shared" ref="K141:K204" si="75">IF(A141&gt;J141,IF(NETWORKDAYS(J141,A141,$V$160:$V$544)-1=0,1,NETWORKDAYS(J141,A141,$V$160:$V$544)-1),0)</f>
        <v>90</v>
      </c>
      <c r="L141" s="15">
        <f t="shared" ref="L141:L204" si="76">IF(AND(K141=1,K140=1),1,IF(K141&gt;0,IF(K141=K140,K141+1,K141),0))</f>
        <v>90</v>
      </c>
      <c r="M141" s="11">
        <f t="shared" si="68"/>
        <v>1.0056498</v>
      </c>
      <c r="N141" s="11">
        <f t="shared" ca="1" si="69"/>
        <v>1.019641375</v>
      </c>
      <c r="O141" s="15">
        <f t="shared" si="67"/>
        <v>0</v>
      </c>
      <c r="P141" s="13">
        <f t="shared" ca="1" si="70"/>
        <v>19.641375</v>
      </c>
      <c r="Q141" s="19">
        <f t="shared" si="71"/>
        <v>0</v>
      </c>
      <c r="R141" s="13">
        <f t="shared" ref="R141:R204" si="77">IF(Q141&gt;0,TRUNC(Q141*C141,8),0)</f>
        <v>0</v>
      </c>
      <c r="S141" s="4" t="str">
        <f t="shared" si="65"/>
        <v>J=</v>
      </c>
      <c r="T141" s="30">
        <f t="shared" si="66"/>
        <v>44911</v>
      </c>
      <c r="U141" s="4"/>
      <c r="V141" s="80"/>
      <c r="W141" s="64"/>
      <c r="X141" s="66"/>
      <c r="Y141" s="74"/>
      <c r="Z141" s="83"/>
      <c r="AA141" s="83"/>
      <c r="AB141" s="81"/>
      <c r="AC141" s="83"/>
      <c r="AD141" s="80"/>
      <c r="AE141" s="82"/>
      <c r="AF141" s="64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6">
        <f t="shared" si="72"/>
        <v>44439</v>
      </c>
      <c r="B142" s="14">
        <f t="shared" ref="B142:B205" ca="1" si="78">IF(A142&lt;=TODAY(),C142+P142,IF(AND(A142&gt;TODAY(),A142&lt;=$B$1),IF(VLOOKUP(TODAY(),$A$10:$D$5000,4,FALSE)=0,"n.d",C142+P142),"n.d"))</f>
        <v>1019.90843</v>
      </c>
      <c r="C142" s="6">
        <f t="shared" si="73"/>
        <v>1000</v>
      </c>
      <c r="D142" s="12">
        <f ca="1">IF(A142&lt;$B$1,VLOOKUP(A142,[1]DI!$A$4:$B$15000,2,FALSE),0)</f>
        <v>5.1499999999999997E-2</v>
      </c>
      <c r="E142" s="13">
        <f t="shared" ref="E142:E205" ca="1" si="79">ROUND(((1+D142)^(1/252)),8)</f>
        <v>1.0001993</v>
      </c>
      <c r="F142" s="13">
        <f ca="1">(TRUNC(PRODUCT($E$12:$E141),16))</f>
        <v>1.01411504278979</v>
      </c>
      <c r="G142" s="13">
        <f t="shared" ref="G142:G205" si="80">IF(O141&gt;0,F141,G141)</f>
        <v>1</v>
      </c>
      <c r="H142" s="13">
        <f t="shared" ref="H142:H205" ca="1" si="81">ROUND(F142/G142,8)</f>
        <v>1.0141150400000001</v>
      </c>
      <c r="I142" s="12">
        <f t="shared" ref="I142:I205" si="82">I141</f>
        <v>1.5900000000000001E-2</v>
      </c>
      <c r="J142" s="30">
        <f t="shared" si="74"/>
        <v>44309</v>
      </c>
      <c r="K142" s="2">
        <f t="shared" si="75"/>
        <v>91</v>
      </c>
      <c r="L142" s="15">
        <f t="shared" si="76"/>
        <v>91</v>
      </c>
      <c r="M142" s="11">
        <f t="shared" si="68"/>
        <v>1.0057127539999999</v>
      </c>
      <c r="N142" s="11">
        <f t="shared" ca="1" si="69"/>
        <v>1.0199084300000001</v>
      </c>
      <c r="O142" s="15">
        <f t="shared" si="67"/>
        <v>0</v>
      </c>
      <c r="P142" s="13">
        <f t="shared" ca="1" si="70"/>
        <v>19.908429999999999</v>
      </c>
      <c r="Q142" s="19">
        <f t="shared" si="71"/>
        <v>0</v>
      </c>
      <c r="R142" s="13">
        <f t="shared" si="77"/>
        <v>0</v>
      </c>
      <c r="S142" s="4" t="str">
        <f t="shared" ref="S142:S205" si="83">IF(O141&gt;0,VLOOKUP(O141,V$12:AF$25,10),S141)</f>
        <v>J=</v>
      </c>
      <c r="T142" s="30">
        <f t="shared" ref="T142:T205" si="84">IF(O141&gt;0,VLOOKUP(O141,V$12:AF$25,11),T141)</f>
        <v>44911</v>
      </c>
      <c r="U142" s="3"/>
      <c r="V142" s="80"/>
      <c r="W142" s="64"/>
      <c r="X142" s="66"/>
      <c r="Y142" s="74"/>
      <c r="Z142" s="83"/>
      <c r="AA142" s="83"/>
      <c r="AB142" s="81"/>
      <c r="AC142" s="83"/>
      <c r="AD142" s="80"/>
      <c r="AE142" s="82"/>
      <c r="AF142" s="64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6">
        <f t="shared" si="72"/>
        <v>44440</v>
      </c>
      <c r="B143" s="14">
        <f t="shared" ca="1" si="78"/>
        <v>1020.17556499</v>
      </c>
      <c r="C143" s="6">
        <f t="shared" si="73"/>
        <v>1000</v>
      </c>
      <c r="D143" s="12">
        <f ca="1">IF(A143&lt;$B$1,VLOOKUP(A143,[1]DI!$A$4:$B$15000,2,FALSE),0)</f>
        <v>5.1499999999999997E-2</v>
      </c>
      <c r="E143" s="13">
        <f t="shared" ca="1" si="79"/>
        <v>1.0001993</v>
      </c>
      <c r="F143" s="13">
        <f ca="1">(TRUNC(PRODUCT($E$12:$E142),16))</f>
        <v>1.0143171559178199</v>
      </c>
      <c r="G143" s="13">
        <f t="shared" si="80"/>
        <v>1</v>
      </c>
      <c r="H143" s="13">
        <f t="shared" ca="1" si="81"/>
        <v>1.0143171600000001</v>
      </c>
      <c r="I143" s="12">
        <f t="shared" si="82"/>
        <v>1.5900000000000001E-2</v>
      </c>
      <c r="J143" s="30">
        <f t="shared" si="74"/>
        <v>44309</v>
      </c>
      <c r="K143" s="2">
        <f t="shared" si="75"/>
        <v>92</v>
      </c>
      <c r="L143" s="15">
        <f t="shared" si="76"/>
        <v>92</v>
      </c>
      <c r="M143" s="11">
        <f t="shared" si="68"/>
        <v>1.005775713</v>
      </c>
      <c r="N143" s="11">
        <f t="shared" ca="1" si="69"/>
        <v>1.020175565</v>
      </c>
      <c r="O143" s="15">
        <f t="shared" ref="O143:O206" si="85">IF(VLOOKUP(A143,W$12:AD$25,8)=VLOOKUP(A142,W$12:AD$25,8),0,VLOOKUP(A143,W$12:AD$25,8))</f>
        <v>0</v>
      </c>
      <c r="P143" s="13">
        <f t="shared" ca="1" si="70"/>
        <v>20.175564990000002</v>
      </c>
      <c r="Q143" s="19">
        <f t="shared" si="71"/>
        <v>0</v>
      </c>
      <c r="R143" s="13">
        <f t="shared" si="77"/>
        <v>0</v>
      </c>
      <c r="S143" s="4" t="str">
        <f t="shared" si="83"/>
        <v>J=</v>
      </c>
      <c r="T143" s="30">
        <f t="shared" si="84"/>
        <v>44911</v>
      </c>
      <c r="U143" s="3"/>
      <c r="V143" s="80"/>
      <c r="W143" s="64"/>
      <c r="X143" s="66"/>
      <c r="Y143" s="74"/>
      <c r="Z143" s="83"/>
      <c r="AA143" s="83"/>
      <c r="AB143" s="81"/>
      <c r="AC143" s="83"/>
      <c r="AD143" s="80"/>
      <c r="AE143" s="82"/>
      <c r="AF143" s="64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6">
        <f t="shared" si="72"/>
        <v>44441</v>
      </c>
      <c r="B144" s="14">
        <f t="shared" ca="1" si="78"/>
        <v>1020.442759</v>
      </c>
      <c r="C144" s="6">
        <f t="shared" si="73"/>
        <v>1000</v>
      </c>
      <c r="D144" s="12">
        <f ca="1">IF(A144&lt;$B$1,VLOOKUP(A144,[1]DI!$A$4:$B$15000,2,FALSE),0)</f>
        <v>5.1499999999999997E-2</v>
      </c>
      <c r="E144" s="13">
        <f t="shared" ca="1" si="79"/>
        <v>1.0001993</v>
      </c>
      <c r="F144" s="13">
        <f ca="1">(TRUNC(PRODUCT($E$12:$E143),16))</f>
        <v>1.014519309327</v>
      </c>
      <c r="G144" s="13">
        <f t="shared" si="80"/>
        <v>1</v>
      </c>
      <c r="H144" s="13">
        <f t="shared" ca="1" si="81"/>
        <v>1.0145193100000001</v>
      </c>
      <c r="I144" s="12">
        <f t="shared" si="82"/>
        <v>1.5900000000000001E-2</v>
      </c>
      <c r="J144" s="30">
        <f t="shared" si="74"/>
        <v>44309</v>
      </c>
      <c r="K144" s="2">
        <f t="shared" si="75"/>
        <v>93</v>
      </c>
      <c r="L144" s="15">
        <f t="shared" si="76"/>
        <v>93</v>
      </c>
      <c r="M144" s="11">
        <f t="shared" si="68"/>
        <v>1.0058386749999999</v>
      </c>
      <c r="N144" s="11">
        <f t="shared" ca="1" si="69"/>
        <v>1.020442759</v>
      </c>
      <c r="O144" s="15">
        <f t="shared" si="85"/>
        <v>0</v>
      </c>
      <c r="P144" s="13">
        <f t="shared" ca="1" si="70"/>
        <v>20.442758999999999</v>
      </c>
      <c r="Q144" s="19">
        <f t="shared" si="71"/>
        <v>0</v>
      </c>
      <c r="R144" s="13">
        <f t="shared" si="77"/>
        <v>0</v>
      </c>
      <c r="S144" s="4" t="str">
        <f t="shared" si="83"/>
        <v>J=</v>
      </c>
      <c r="T144" s="30">
        <f t="shared" si="84"/>
        <v>44911</v>
      </c>
      <c r="U144" s="3"/>
      <c r="V144" s="80"/>
      <c r="W144" s="64"/>
      <c r="X144" s="66"/>
      <c r="Y144" s="74"/>
      <c r="Z144" s="83"/>
      <c r="AA144" s="83"/>
      <c r="AB144" s="81"/>
      <c r="AC144" s="83"/>
      <c r="AD144" s="80"/>
      <c r="AE144" s="82"/>
      <c r="AF144" s="64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6">
        <f t="shared" si="72"/>
        <v>44442</v>
      </c>
      <c r="B145" s="14">
        <f t="shared" ca="1" si="78"/>
        <v>1020.71002299</v>
      </c>
      <c r="C145" s="6">
        <f t="shared" si="73"/>
        <v>1000</v>
      </c>
      <c r="D145" s="12">
        <f ca="1">IF(A145&lt;$B$1,VLOOKUP(A145,[1]DI!$A$4:$B$15000,2,FALSE),0)</f>
        <v>5.1499999999999997E-2</v>
      </c>
      <c r="E145" s="13">
        <f t="shared" ca="1" si="79"/>
        <v>1.0001993</v>
      </c>
      <c r="F145" s="13">
        <f ca="1">(TRUNC(PRODUCT($E$12:$E144),16))</f>
        <v>1.01472150302535</v>
      </c>
      <c r="G145" s="13">
        <f t="shared" si="80"/>
        <v>1</v>
      </c>
      <c r="H145" s="13">
        <f t="shared" ca="1" si="81"/>
        <v>1.0147215000000001</v>
      </c>
      <c r="I145" s="12">
        <f t="shared" si="82"/>
        <v>1.5900000000000001E-2</v>
      </c>
      <c r="J145" s="30">
        <f t="shared" si="74"/>
        <v>44309</v>
      </c>
      <c r="K145" s="2">
        <f t="shared" si="75"/>
        <v>94</v>
      </c>
      <c r="L145" s="15">
        <f t="shared" si="76"/>
        <v>94</v>
      </c>
      <c r="M145" s="11">
        <f t="shared" si="68"/>
        <v>1.005901642</v>
      </c>
      <c r="N145" s="11">
        <f t="shared" ca="1" si="69"/>
        <v>1.0207100229999999</v>
      </c>
      <c r="O145" s="15">
        <f t="shared" si="85"/>
        <v>0</v>
      </c>
      <c r="P145" s="13">
        <f t="shared" ca="1" si="70"/>
        <v>20.710022989999999</v>
      </c>
      <c r="Q145" s="19">
        <f t="shared" si="71"/>
        <v>0</v>
      </c>
      <c r="R145" s="13">
        <f t="shared" si="77"/>
        <v>0</v>
      </c>
      <c r="S145" s="4" t="str">
        <f t="shared" si="83"/>
        <v>J=</v>
      </c>
      <c r="T145" s="30">
        <f t="shared" si="84"/>
        <v>44911</v>
      </c>
      <c r="U145" s="3"/>
      <c r="V145" s="80"/>
      <c r="W145" s="64"/>
      <c r="X145" s="66"/>
      <c r="Y145" s="74"/>
      <c r="Z145" s="83"/>
      <c r="AA145" s="83"/>
      <c r="AB145" s="81"/>
      <c r="AC145" s="83"/>
      <c r="AD145" s="80"/>
      <c r="AE145" s="82"/>
      <c r="AF145" s="64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6">
        <f t="shared" si="72"/>
        <v>44443</v>
      </c>
      <c r="B146" s="14">
        <f t="shared" ca="1" si="78"/>
        <v>1020.977366</v>
      </c>
      <c r="C146" s="6">
        <f t="shared" si="73"/>
        <v>1000</v>
      </c>
      <c r="D146" s="12">
        <f ca="1">IF(A146&lt;$B$1,VLOOKUP(A146,[1]DI!$A$4:$B$15000,2,FALSE),0)</f>
        <v>0</v>
      </c>
      <c r="E146" s="13">
        <f t="shared" ca="1" si="79"/>
        <v>1</v>
      </c>
      <c r="F146" s="13">
        <f ca="1">(TRUNC(PRODUCT($E$12:$E145),16))</f>
        <v>1.0149237370209001</v>
      </c>
      <c r="G146" s="13">
        <f t="shared" si="80"/>
        <v>1</v>
      </c>
      <c r="H146" s="13">
        <f t="shared" ca="1" si="81"/>
        <v>1.01492374</v>
      </c>
      <c r="I146" s="12">
        <f t="shared" si="82"/>
        <v>1.5900000000000001E-2</v>
      </c>
      <c r="J146" s="30">
        <f t="shared" si="74"/>
        <v>44309</v>
      </c>
      <c r="K146" s="2">
        <f t="shared" si="75"/>
        <v>94</v>
      </c>
      <c r="L146" s="15">
        <f t="shared" si="76"/>
        <v>95</v>
      </c>
      <c r="M146" s="11">
        <f t="shared" si="68"/>
        <v>1.0059646120000001</v>
      </c>
      <c r="N146" s="11">
        <f t="shared" ca="1" si="69"/>
        <v>1.0209773660000001</v>
      </c>
      <c r="O146" s="15">
        <f t="shared" si="85"/>
        <v>0</v>
      </c>
      <c r="P146" s="13">
        <f t="shared" ca="1" si="70"/>
        <v>20.977366</v>
      </c>
      <c r="Q146" s="19">
        <f t="shared" si="71"/>
        <v>0</v>
      </c>
      <c r="R146" s="13">
        <f t="shared" si="77"/>
        <v>0</v>
      </c>
      <c r="S146" s="4" t="str">
        <f t="shared" si="83"/>
        <v>J=</v>
      </c>
      <c r="T146" s="30">
        <f t="shared" si="84"/>
        <v>44911</v>
      </c>
      <c r="U146" s="3"/>
      <c r="V146" s="80"/>
      <c r="W146" s="64"/>
      <c r="X146" s="66"/>
      <c r="Y146" s="74"/>
      <c r="Z146" s="83"/>
      <c r="AA146" s="83"/>
      <c r="AB146" s="81"/>
      <c r="AC146" s="83"/>
      <c r="AD146" s="80"/>
      <c r="AE146" s="82"/>
      <c r="AF146" s="64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6">
        <f t="shared" si="72"/>
        <v>44444</v>
      </c>
      <c r="B147" s="14">
        <f t="shared" ca="1" si="78"/>
        <v>1020.977366</v>
      </c>
      <c r="C147" s="6">
        <f t="shared" si="73"/>
        <v>1000</v>
      </c>
      <c r="D147" s="12">
        <f ca="1">IF(A147&lt;$B$1,VLOOKUP(A147,[1]DI!$A$4:$B$15000,2,FALSE),0)</f>
        <v>0</v>
      </c>
      <c r="E147" s="13">
        <f t="shared" ca="1" si="79"/>
        <v>1</v>
      </c>
      <c r="F147" s="13">
        <f ca="1">(TRUNC(PRODUCT($E$12:$E146),16))</f>
        <v>1.0149237370209001</v>
      </c>
      <c r="G147" s="13">
        <f t="shared" si="80"/>
        <v>1</v>
      </c>
      <c r="H147" s="13">
        <f t="shared" ca="1" si="81"/>
        <v>1.01492374</v>
      </c>
      <c r="I147" s="12">
        <f t="shared" si="82"/>
        <v>1.5900000000000001E-2</v>
      </c>
      <c r="J147" s="30">
        <f t="shared" si="74"/>
        <v>44309</v>
      </c>
      <c r="K147" s="2">
        <f t="shared" si="75"/>
        <v>94</v>
      </c>
      <c r="L147" s="15">
        <f t="shared" si="76"/>
        <v>95</v>
      </c>
      <c r="M147" s="11">
        <f t="shared" si="68"/>
        <v>1.0059646120000001</v>
      </c>
      <c r="N147" s="11">
        <f t="shared" ca="1" si="69"/>
        <v>1.0209773660000001</v>
      </c>
      <c r="O147" s="15">
        <f t="shared" si="85"/>
        <v>0</v>
      </c>
      <c r="P147" s="13">
        <f t="shared" ca="1" si="70"/>
        <v>20.977366</v>
      </c>
      <c r="Q147" s="19">
        <f t="shared" si="71"/>
        <v>0</v>
      </c>
      <c r="R147" s="13">
        <f t="shared" si="77"/>
        <v>0</v>
      </c>
      <c r="S147" s="4" t="str">
        <f t="shared" si="83"/>
        <v>J=</v>
      </c>
      <c r="T147" s="30">
        <f t="shared" si="84"/>
        <v>44911</v>
      </c>
      <c r="U147" s="3"/>
      <c r="V147" s="80"/>
      <c r="W147" s="64"/>
      <c r="X147" s="66"/>
      <c r="Y147" s="74"/>
      <c r="Z147" s="83"/>
      <c r="AA147" s="83"/>
      <c r="AB147" s="81"/>
      <c r="AC147" s="83"/>
      <c r="AD147" s="80"/>
      <c r="AE147" s="82"/>
      <c r="AF147" s="64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6">
        <f t="shared" si="72"/>
        <v>44445</v>
      </c>
      <c r="B148" s="14">
        <f t="shared" ca="1" si="78"/>
        <v>1020.977366</v>
      </c>
      <c r="C148" s="6">
        <f t="shared" si="73"/>
        <v>1000</v>
      </c>
      <c r="D148" s="12">
        <f ca="1">IF(A148&lt;$B$1,VLOOKUP(A148,[1]DI!$A$4:$B$15000,2,FALSE),0)</f>
        <v>5.1499999999999997E-2</v>
      </c>
      <c r="E148" s="13">
        <f t="shared" ca="1" si="79"/>
        <v>1.0001993</v>
      </c>
      <c r="F148" s="13">
        <f ca="1">(TRUNC(PRODUCT($E$12:$E147),16))</f>
        <v>1.0149237370209001</v>
      </c>
      <c r="G148" s="13">
        <f t="shared" si="80"/>
        <v>1</v>
      </c>
      <c r="H148" s="13">
        <f t="shared" ca="1" si="81"/>
        <v>1.01492374</v>
      </c>
      <c r="I148" s="12">
        <f t="shared" si="82"/>
        <v>1.5900000000000001E-2</v>
      </c>
      <c r="J148" s="30">
        <f t="shared" si="74"/>
        <v>44309</v>
      </c>
      <c r="K148" s="2">
        <f t="shared" si="75"/>
        <v>95</v>
      </c>
      <c r="L148" s="15">
        <f t="shared" si="76"/>
        <v>95</v>
      </c>
      <c r="M148" s="11">
        <f t="shared" si="68"/>
        <v>1.0059646120000001</v>
      </c>
      <c r="N148" s="11">
        <f t="shared" ca="1" si="69"/>
        <v>1.0209773660000001</v>
      </c>
      <c r="O148" s="15">
        <f t="shared" si="85"/>
        <v>0</v>
      </c>
      <c r="P148" s="13">
        <f t="shared" ca="1" si="70"/>
        <v>20.977366</v>
      </c>
      <c r="Q148" s="19">
        <f t="shared" si="71"/>
        <v>0</v>
      </c>
      <c r="R148" s="13">
        <f t="shared" si="77"/>
        <v>0</v>
      </c>
      <c r="S148" s="4" t="str">
        <f t="shared" si="83"/>
        <v>J=</v>
      </c>
      <c r="T148" s="30">
        <f t="shared" si="84"/>
        <v>44911</v>
      </c>
      <c r="U148" s="3"/>
      <c r="V148" s="80"/>
      <c r="W148" s="64"/>
      <c r="X148" s="66"/>
      <c r="Y148" s="74"/>
      <c r="Z148" s="83"/>
      <c r="AA148" s="83"/>
      <c r="AB148" s="81"/>
      <c r="AC148" s="83"/>
      <c r="AD148" s="80"/>
      <c r="AE148" s="82"/>
      <c r="AF148" s="64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6">
        <f t="shared" si="72"/>
        <v>44446</v>
      </c>
      <c r="B149" s="14">
        <f t="shared" ca="1" si="78"/>
        <v>1021.24476899</v>
      </c>
      <c r="C149" s="6">
        <f t="shared" si="73"/>
        <v>1000</v>
      </c>
      <c r="D149" s="12">
        <f ca="1">IF(A149&lt;$B$1,VLOOKUP(A149,[1]DI!$A$4:$B$15000,2,FALSE),0)</f>
        <v>0</v>
      </c>
      <c r="E149" s="13">
        <f t="shared" ca="1" si="79"/>
        <v>1</v>
      </c>
      <c r="F149" s="13">
        <f ca="1">(TRUNC(PRODUCT($E$12:$E148),16))</f>
        <v>1.01512601132169</v>
      </c>
      <c r="G149" s="13">
        <f t="shared" si="80"/>
        <v>1</v>
      </c>
      <c r="H149" s="13">
        <f t="shared" ca="1" si="81"/>
        <v>1.0151260099999999</v>
      </c>
      <c r="I149" s="12">
        <f t="shared" si="82"/>
        <v>1.5900000000000001E-2</v>
      </c>
      <c r="J149" s="30">
        <f t="shared" si="74"/>
        <v>44309</v>
      </c>
      <c r="K149" s="2">
        <f t="shared" si="75"/>
        <v>95</v>
      </c>
      <c r="L149" s="15">
        <f t="shared" si="76"/>
        <v>96</v>
      </c>
      <c r="M149" s="11">
        <f t="shared" si="68"/>
        <v>1.0060275860000001</v>
      </c>
      <c r="N149" s="11">
        <f t="shared" ca="1" si="69"/>
        <v>1.0212447689999999</v>
      </c>
      <c r="O149" s="15">
        <f t="shared" si="85"/>
        <v>0</v>
      </c>
      <c r="P149" s="13">
        <f t="shared" ca="1" si="70"/>
        <v>21.244768990000001</v>
      </c>
      <c r="Q149" s="19">
        <f t="shared" si="71"/>
        <v>0</v>
      </c>
      <c r="R149" s="13">
        <f t="shared" si="77"/>
        <v>0</v>
      </c>
      <c r="S149" s="4" t="str">
        <f t="shared" si="83"/>
        <v>J=</v>
      </c>
      <c r="T149" s="30">
        <f t="shared" si="84"/>
        <v>44911</v>
      </c>
      <c r="U149" s="3"/>
      <c r="V149" s="80"/>
      <c r="W149" s="64"/>
      <c r="X149" s="66"/>
      <c r="Y149" s="74"/>
      <c r="Z149" s="83"/>
      <c r="AA149" s="83"/>
      <c r="AB149" s="81"/>
      <c r="AC149" s="83"/>
      <c r="AD149" s="80"/>
      <c r="AE149" s="82"/>
      <c r="AF149" s="64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6">
        <f t="shared" si="72"/>
        <v>44447</v>
      </c>
      <c r="B150" s="14">
        <f t="shared" ca="1" si="78"/>
        <v>1021.24476899</v>
      </c>
      <c r="C150" s="6">
        <f t="shared" si="73"/>
        <v>1000</v>
      </c>
      <c r="D150" s="12">
        <f ca="1">IF(A150&lt;$B$1,VLOOKUP(A150,[1]DI!$A$4:$B$15000,2,FALSE),0)</f>
        <v>5.1499999999999997E-2</v>
      </c>
      <c r="E150" s="13">
        <f t="shared" ca="1" si="79"/>
        <v>1.0001993</v>
      </c>
      <c r="F150" s="13">
        <f ca="1">(TRUNC(PRODUCT($E$12:$E149),16))</f>
        <v>1.01512601132169</v>
      </c>
      <c r="G150" s="13">
        <f t="shared" si="80"/>
        <v>1</v>
      </c>
      <c r="H150" s="13">
        <f t="shared" ca="1" si="81"/>
        <v>1.0151260099999999</v>
      </c>
      <c r="I150" s="12">
        <f t="shared" si="82"/>
        <v>1.5900000000000001E-2</v>
      </c>
      <c r="J150" s="30">
        <f t="shared" si="74"/>
        <v>44309</v>
      </c>
      <c r="K150" s="2">
        <f t="shared" si="75"/>
        <v>96</v>
      </c>
      <c r="L150" s="15">
        <f t="shared" si="76"/>
        <v>96</v>
      </c>
      <c r="M150" s="11">
        <f t="shared" si="68"/>
        <v>1.0060275860000001</v>
      </c>
      <c r="N150" s="11">
        <f t="shared" ca="1" si="69"/>
        <v>1.0212447689999999</v>
      </c>
      <c r="O150" s="15">
        <f t="shared" si="85"/>
        <v>0</v>
      </c>
      <c r="P150" s="13">
        <f t="shared" ca="1" si="70"/>
        <v>21.244768990000001</v>
      </c>
      <c r="Q150" s="19">
        <f t="shared" si="71"/>
        <v>0</v>
      </c>
      <c r="R150" s="13">
        <f t="shared" si="77"/>
        <v>0</v>
      </c>
      <c r="S150" s="4" t="str">
        <f t="shared" si="83"/>
        <v>J=</v>
      </c>
      <c r="T150" s="30">
        <f t="shared" si="84"/>
        <v>44911</v>
      </c>
      <c r="U150" s="3"/>
      <c r="V150" s="80"/>
      <c r="W150" s="64"/>
      <c r="X150" s="66"/>
      <c r="Y150" s="74"/>
      <c r="Z150" s="83"/>
      <c r="AA150" s="83"/>
      <c r="AB150" s="81"/>
      <c r="AC150" s="83"/>
      <c r="AD150" s="80"/>
      <c r="AE150" s="82"/>
      <c r="AF150" s="64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6">
        <f t="shared" si="72"/>
        <v>44448</v>
      </c>
      <c r="B151" s="14">
        <f t="shared" ca="1" si="78"/>
        <v>1021.512252</v>
      </c>
      <c r="C151" s="6">
        <f t="shared" si="73"/>
        <v>1000</v>
      </c>
      <c r="D151" s="12">
        <f ca="1">IF(A151&lt;$B$1,VLOOKUP(A151,[1]DI!$A$4:$B$15000,2,FALSE),0)</f>
        <v>5.1499999999999997E-2</v>
      </c>
      <c r="E151" s="13">
        <f t="shared" ca="1" si="79"/>
        <v>1.0001993</v>
      </c>
      <c r="F151" s="13">
        <f ca="1">(TRUNC(PRODUCT($E$12:$E150),16))</f>
        <v>1.01532832593574</v>
      </c>
      <c r="G151" s="13">
        <f t="shared" si="80"/>
        <v>1</v>
      </c>
      <c r="H151" s="13">
        <f t="shared" ca="1" si="81"/>
        <v>1.01532833</v>
      </c>
      <c r="I151" s="12">
        <f t="shared" si="82"/>
        <v>1.5900000000000001E-2</v>
      </c>
      <c r="J151" s="30">
        <f t="shared" si="74"/>
        <v>44309</v>
      </c>
      <c r="K151" s="2">
        <f t="shared" si="75"/>
        <v>97</v>
      </c>
      <c r="L151" s="15">
        <f t="shared" si="76"/>
        <v>97</v>
      </c>
      <c r="M151" s="11">
        <f t="shared" si="68"/>
        <v>1.006090564</v>
      </c>
      <c r="N151" s="11">
        <f t="shared" ca="1" si="69"/>
        <v>1.021512252</v>
      </c>
      <c r="O151" s="15">
        <f t="shared" si="85"/>
        <v>0</v>
      </c>
      <c r="P151" s="13">
        <f t="shared" ca="1" si="70"/>
        <v>21.512252</v>
      </c>
      <c r="Q151" s="19">
        <f t="shared" si="71"/>
        <v>0</v>
      </c>
      <c r="R151" s="13">
        <f t="shared" si="77"/>
        <v>0</v>
      </c>
      <c r="S151" s="4" t="str">
        <f t="shared" si="83"/>
        <v>J=</v>
      </c>
      <c r="T151" s="30">
        <f t="shared" si="84"/>
        <v>44911</v>
      </c>
      <c r="U151" s="3"/>
      <c r="V151" s="80"/>
      <c r="W151" s="64"/>
      <c r="X151" s="66"/>
      <c r="Y151" s="74"/>
      <c r="Z151" s="83"/>
      <c r="AA151" s="83"/>
      <c r="AB151" s="81"/>
      <c r="AC151" s="83"/>
      <c r="AD151" s="80"/>
      <c r="AE151" s="82"/>
      <c r="AF151" s="64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6">
        <f t="shared" si="72"/>
        <v>44449</v>
      </c>
      <c r="B152" s="14">
        <f t="shared" ca="1" si="78"/>
        <v>1021.77979599</v>
      </c>
      <c r="C152" s="6">
        <f t="shared" si="73"/>
        <v>1000</v>
      </c>
      <c r="D152" s="12">
        <f ca="1">IF(A152&lt;$B$1,VLOOKUP(A152,[1]DI!$A$4:$B$15000,2,FALSE),0)</f>
        <v>5.1499999999999997E-2</v>
      </c>
      <c r="E152" s="13">
        <f t="shared" ca="1" si="79"/>
        <v>1.0001993</v>
      </c>
      <c r="F152" s="13">
        <f ca="1">(TRUNC(PRODUCT($E$12:$E151),16))</f>
        <v>1.0155306808711</v>
      </c>
      <c r="G152" s="13">
        <f t="shared" si="80"/>
        <v>1</v>
      </c>
      <c r="H152" s="13">
        <f t="shared" ca="1" si="81"/>
        <v>1.0155306799999999</v>
      </c>
      <c r="I152" s="12">
        <f t="shared" si="82"/>
        <v>1.5900000000000001E-2</v>
      </c>
      <c r="J152" s="30">
        <f t="shared" si="74"/>
        <v>44309</v>
      </c>
      <c r="K152" s="2">
        <f t="shared" si="75"/>
        <v>98</v>
      </c>
      <c r="L152" s="15">
        <f t="shared" si="76"/>
        <v>98</v>
      </c>
      <c r="M152" s="11">
        <f t="shared" si="68"/>
        <v>1.006153547</v>
      </c>
      <c r="N152" s="11">
        <f t="shared" ca="1" si="69"/>
        <v>1.0217797959999999</v>
      </c>
      <c r="O152" s="15">
        <f t="shared" si="85"/>
        <v>0</v>
      </c>
      <c r="P152" s="13">
        <f t="shared" ca="1" si="70"/>
        <v>21.77979599</v>
      </c>
      <c r="Q152" s="19">
        <f t="shared" si="71"/>
        <v>0</v>
      </c>
      <c r="R152" s="13">
        <f t="shared" si="77"/>
        <v>0</v>
      </c>
      <c r="S152" s="4" t="str">
        <f t="shared" si="83"/>
        <v>J=</v>
      </c>
      <c r="T152" s="30">
        <f t="shared" si="84"/>
        <v>44911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6">
        <f t="shared" si="72"/>
        <v>44450</v>
      </c>
      <c r="B153" s="14">
        <f t="shared" ca="1" si="78"/>
        <v>1022.047418</v>
      </c>
      <c r="C153" s="6">
        <f t="shared" si="73"/>
        <v>1000</v>
      </c>
      <c r="D153" s="12">
        <f ca="1">IF(A153&lt;$B$1,VLOOKUP(A153,[1]DI!$A$4:$B$15000,2,FALSE),0)</f>
        <v>0</v>
      </c>
      <c r="E153" s="13">
        <f t="shared" ca="1" si="79"/>
        <v>1</v>
      </c>
      <c r="F153" s="13">
        <f ca="1">(TRUNC(PRODUCT($E$12:$E152),16))</f>
        <v>1.0157330761358001</v>
      </c>
      <c r="G153" s="13">
        <f t="shared" si="80"/>
        <v>1</v>
      </c>
      <c r="H153" s="13">
        <f t="shared" ca="1" si="81"/>
        <v>1.01573308</v>
      </c>
      <c r="I153" s="12">
        <f t="shared" si="82"/>
        <v>1.5900000000000001E-2</v>
      </c>
      <c r="J153" s="30">
        <f t="shared" si="74"/>
        <v>44309</v>
      </c>
      <c r="K153" s="2">
        <f t="shared" si="75"/>
        <v>98</v>
      </c>
      <c r="L153" s="15">
        <f t="shared" si="76"/>
        <v>99</v>
      </c>
      <c r="M153" s="11">
        <f t="shared" si="68"/>
        <v>1.0062165329999999</v>
      </c>
      <c r="N153" s="11">
        <f t="shared" ca="1" si="69"/>
        <v>1.0220474180000001</v>
      </c>
      <c r="O153" s="15">
        <f t="shared" si="85"/>
        <v>0</v>
      </c>
      <c r="P153" s="13">
        <f t="shared" ca="1" si="70"/>
        <v>22.047418</v>
      </c>
      <c r="Q153" s="19">
        <f t="shared" si="71"/>
        <v>0</v>
      </c>
      <c r="R153" s="13">
        <f t="shared" si="77"/>
        <v>0</v>
      </c>
      <c r="S153" s="4" t="str">
        <f t="shared" si="83"/>
        <v>J=</v>
      </c>
      <c r="T153" s="30">
        <f t="shared" si="84"/>
        <v>44911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6">
        <f t="shared" si="72"/>
        <v>44451</v>
      </c>
      <c r="B154" s="14">
        <f t="shared" ca="1" si="78"/>
        <v>1022.047418</v>
      </c>
      <c r="C154" s="6">
        <f t="shared" si="73"/>
        <v>1000</v>
      </c>
      <c r="D154" s="12">
        <f ca="1">IF(A154&lt;$B$1,VLOOKUP(A154,[1]DI!$A$4:$B$15000,2,FALSE),0)</f>
        <v>0</v>
      </c>
      <c r="E154" s="13">
        <f t="shared" ca="1" si="79"/>
        <v>1</v>
      </c>
      <c r="F154" s="13">
        <f ca="1">(TRUNC(PRODUCT($E$12:$E153),16))</f>
        <v>1.0157330761358001</v>
      </c>
      <c r="G154" s="13">
        <f t="shared" si="80"/>
        <v>1</v>
      </c>
      <c r="H154" s="13">
        <f t="shared" ca="1" si="81"/>
        <v>1.01573308</v>
      </c>
      <c r="I154" s="12">
        <f t="shared" si="82"/>
        <v>1.5900000000000001E-2</v>
      </c>
      <c r="J154" s="30">
        <f t="shared" si="74"/>
        <v>44309</v>
      </c>
      <c r="K154" s="2">
        <f t="shared" si="75"/>
        <v>98</v>
      </c>
      <c r="L154" s="15">
        <f t="shared" si="76"/>
        <v>99</v>
      </c>
      <c r="M154" s="11">
        <f t="shared" si="68"/>
        <v>1.0062165329999999</v>
      </c>
      <c r="N154" s="11">
        <f t="shared" ca="1" si="69"/>
        <v>1.0220474180000001</v>
      </c>
      <c r="O154" s="15">
        <f t="shared" si="85"/>
        <v>0</v>
      </c>
      <c r="P154" s="13">
        <f t="shared" ca="1" si="70"/>
        <v>22.047418</v>
      </c>
      <c r="Q154" s="19">
        <f t="shared" si="71"/>
        <v>0</v>
      </c>
      <c r="R154" s="13">
        <f t="shared" si="77"/>
        <v>0</v>
      </c>
      <c r="S154" s="4" t="str">
        <f t="shared" si="83"/>
        <v>J=</v>
      </c>
      <c r="T154" s="30">
        <f t="shared" si="84"/>
        <v>44911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6">
        <f t="shared" si="72"/>
        <v>44452</v>
      </c>
      <c r="B155" s="14">
        <f t="shared" ca="1" si="78"/>
        <v>1022.047418</v>
      </c>
      <c r="C155" s="6">
        <f t="shared" si="73"/>
        <v>1000</v>
      </c>
      <c r="D155" s="12">
        <f ca="1">IF(A155&lt;$B$1,VLOOKUP(A155,[1]DI!$A$4:$B$15000,2,FALSE),0)</f>
        <v>5.1499999999999997E-2</v>
      </c>
      <c r="E155" s="13">
        <f t="shared" ca="1" si="79"/>
        <v>1.0001993</v>
      </c>
      <c r="F155" s="13">
        <f ca="1">(TRUNC(PRODUCT($E$12:$E154),16))</f>
        <v>1.0157330761358001</v>
      </c>
      <c r="G155" s="13">
        <f t="shared" si="80"/>
        <v>1</v>
      </c>
      <c r="H155" s="13">
        <f t="shared" ca="1" si="81"/>
        <v>1.01573308</v>
      </c>
      <c r="I155" s="12">
        <f t="shared" si="82"/>
        <v>1.5900000000000001E-2</v>
      </c>
      <c r="J155" s="30">
        <f t="shared" si="74"/>
        <v>44309</v>
      </c>
      <c r="K155" s="2">
        <f t="shared" si="75"/>
        <v>99</v>
      </c>
      <c r="L155" s="15">
        <f t="shared" si="76"/>
        <v>99</v>
      </c>
      <c r="M155" s="11">
        <f t="shared" si="68"/>
        <v>1.0062165329999999</v>
      </c>
      <c r="N155" s="11">
        <f t="shared" ca="1" si="69"/>
        <v>1.0220474180000001</v>
      </c>
      <c r="O155" s="15">
        <f t="shared" si="85"/>
        <v>0</v>
      </c>
      <c r="P155" s="13">
        <f t="shared" ca="1" si="70"/>
        <v>22.047418</v>
      </c>
      <c r="Q155" s="19">
        <f t="shared" si="71"/>
        <v>0</v>
      </c>
      <c r="R155" s="13">
        <f t="shared" si="77"/>
        <v>0</v>
      </c>
      <c r="S155" s="4" t="str">
        <f t="shared" si="83"/>
        <v>J=</v>
      </c>
      <c r="T155" s="30">
        <f t="shared" si="84"/>
        <v>44911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6">
        <f t="shared" si="72"/>
        <v>44453</v>
      </c>
      <c r="B156" s="14">
        <f t="shared" ca="1" si="78"/>
        <v>1022.31509999</v>
      </c>
      <c r="C156" s="6">
        <f t="shared" si="73"/>
        <v>1000</v>
      </c>
      <c r="D156" s="12">
        <f ca="1">IF(A156&lt;$B$1,VLOOKUP(A156,[1]DI!$A$4:$B$15000,2,FALSE),0)</f>
        <v>5.1499999999999997E-2</v>
      </c>
      <c r="E156" s="13">
        <f t="shared" ca="1" si="79"/>
        <v>1.0001993</v>
      </c>
      <c r="F156" s="13">
        <f ca="1">(TRUNC(PRODUCT($E$12:$E155),16))</f>
        <v>1.0159355117378699</v>
      </c>
      <c r="G156" s="13">
        <f t="shared" si="80"/>
        <v>1</v>
      </c>
      <c r="H156" s="13">
        <f t="shared" ca="1" si="81"/>
        <v>1.01593551</v>
      </c>
      <c r="I156" s="12">
        <f t="shared" si="82"/>
        <v>1.5900000000000001E-2</v>
      </c>
      <c r="J156" s="30">
        <f t="shared" si="74"/>
        <v>44309</v>
      </c>
      <c r="K156" s="2">
        <f t="shared" si="75"/>
        <v>100</v>
      </c>
      <c r="L156" s="15">
        <f t="shared" si="76"/>
        <v>100</v>
      </c>
      <c r="M156" s="11">
        <f t="shared" si="68"/>
        <v>1.0062795229999999</v>
      </c>
      <c r="N156" s="11">
        <f t="shared" ca="1" si="69"/>
        <v>1.0223150999999999</v>
      </c>
      <c r="O156" s="15">
        <f t="shared" si="85"/>
        <v>0</v>
      </c>
      <c r="P156" s="13">
        <f t="shared" ca="1" si="70"/>
        <v>22.31509999</v>
      </c>
      <c r="Q156" s="19">
        <f t="shared" si="71"/>
        <v>0</v>
      </c>
      <c r="R156" s="13">
        <f t="shared" si="77"/>
        <v>0</v>
      </c>
      <c r="S156" s="4" t="str">
        <f t="shared" si="83"/>
        <v>J=</v>
      </c>
      <c r="T156" s="30">
        <f t="shared" si="84"/>
        <v>44911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6">
        <f t="shared" si="72"/>
        <v>44454</v>
      </c>
      <c r="B157" s="14">
        <f t="shared" ca="1" si="78"/>
        <v>1022.58286199</v>
      </c>
      <c r="C157" s="6">
        <f t="shared" si="73"/>
        <v>1000</v>
      </c>
      <c r="D157" s="12">
        <f ca="1">IF(A157&lt;$B$1,VLOOKUP(A157,[1]DI!$A$4:$B$15000,2,FALSE),0)</f>
        <v>5.1499999999999997E-2</v>
      </c>
      <c r="E157" s="13">
        <f t="shared" ca="1" si="79"/>
        <v>1.0001993</v>
      </c>
      <c r="F157" s="13">
        <f ca="1">(TRUNC(PRODUCT($E$12:$E156),16))</f>
        <v>1.01613798768536</v>
      </c>
      <c r="G157" s="13">
        <f t="shared" si="80"/>
        <v>1</v>
      </c>
      <c r="H157" s="13">
        <f t="shared" ca="1" si="81"/>
        <v>1.01613799</v>
      </c>
      <c r="I157" s="12">
        <f t="shared" si="82"/>
        <v>1.5900000000000001E-2</v>
      </c>
      <c r="J157" s="30">
        <f t="shared" si="74"/>
        <v>44309</v>
      </c>
      <c r="K157" s="2">
        <f t="shared" si="75"/>
        <v>101</v>
      </c>
      <c r="L157" s="15">
        <f t="shared" si="76"/>
        <v>101</v>
      </c>
      <c r="M157" s="11">
        <f t="shared" si="68"/>
        <v>1.006342517</v>
      </c>
      <c r="N157" s="11">
        <f t="shared" ca="1" si="69"/>
        <v>1.0225828619999999</v>
      </c>
      <c r="O157" s="15">
        <f t="shared" si="85"/>
        <v>0</v>
      </c>
      <c r="P157" s="13">
        <f t="shared" ca="1" si="70"/>
        <v>22.582861990000001</v>
      </c>
      <c r="Q157" s="19">
        <f t="shared" si="71"/>
        <v>0</v>
      </c>
      <c r="R157" s="13">
        <f t="shared" si="77"/>
        <v>0</v>
      </c>
      <c r="S157" s="4" t="str">
        <f t="shared" si="83"/>
        <v>J=</v>
      </c>
      <c r="T157" s="30">
        <f t="shared" si="84"/>
        <v>44911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6">
        <f t="shared" si="72"/>
        <v>44455</v>
      </c>
      <c r="B158" s="14">
        <f t="shared" ca="1" si="78"/>
        <v>1022.85068299</v>
      </c>
      <c r="C158" s="6">
        <f t="shared" si="73"/>
        <v>1000</v>
      </c>
      <c r="D158" s="12">
        <f ca="1">IF(A158&lt;$B$1,VLOOKUP(A158,[1]DI!$A$4:$B$15000,2,FALSE),0)</f>
        <v>5.1499999999999997E-2</v>
      </c>
      <c r="E158" s="13">
        <f t="shared" ca="1" si="79"/>
        <v>1.0001993</v>
      </c>
      <c r="F158" s="13">
        <f ca="1">(TRUNC(PRODUCT($E$12:$E157),16))</f>
        <v>1.01634050398631</v>
      </c>
      <c r="G158" s="13">
        <f t="shared" si="80"/>
        <v>1</v>
      </c>
      <c r="H158" s="13">
        <f t="shared" ca="1" si="81"/>
        <v>1.0163405000000001</v>
      </c>
      <c r="I158" s="12">
        <f t="shared" si="82"/>
        <v>1.5900000000000001E-2</v>
      </c>
      <c r="J158" s="30">
        <f t="shared" si="74"/>
        <v>44309</v>
      </c>
      <c r="K158" s="2">
        <f t="shared" si="75"/>
        <v>102</v>
      </c>
      <c r="L158" s="15">
        <f t="shared" si="76"/>
        <v>102</v>
      </c>
      <c r="M158" s="11">
        <f t="shared" si="68"/>
        <v>1.0064055139999999</v>
      </c>
      <c r="N158" s="11">
        <f t="shared" ca="1" si="69"/>
        <v>1.0228506829999999</v>
      </c>
      <c r="O158" s="15">
        <f t="shared" si="85"/>
        <v>0</v>
      </c>
      <c r="P158" s="13">
        <f t="shared" ca="1" si="70"/>
        <v>22.850682989999999</v>
      </c>
      <c r="Q158" s="19">
        <f t="shared" si="71"/>
        <v>0</v>
      </c>
      <c r="R158" s="13">
        <f t="shared" si="77"/>
        <v>0</v>
      </c>
      <c r="S158" s="4" t="str">
        <f t="shared" si="83"/>
        <v>J=</v>
      </c>
      <c r="T158" s="30">
        <f t="shared" si="84"/>
        <v>44911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6">
        <f t="shared" si="72"/>
        <v>44456</v>
      </c>
      <c r="B159" s="14">
        <f t="shared" ca="1" si="78"/>
        <v>1023.1185850000001</v>
      </c>
      <c r="C159" s="6">
        <f t="shared" si="73"/>
        <v>1000</v>
      </c>
      <c r="D159" s="12">
        <f ca="1">IF(A159&lt;$B$1,VLOOKUP(A159,[1]DI!$A$4:$B$15000,2,FALSE),0)</f>
        <v>5.1499999999999997E-2</v>
      </c>
      <c r="E159" s="13">
        <f t="shared" ca="1" si="79"/>
        <v>1.0001993</v>
      </c>
      <c r="F159" s="13">
        <f ca="1">(TRUNC(PRODUCT($E$12:$E158),16))</f>
        <v>1.01654306064875</v>
      </c>
      <c r="G159" s="13">
        <f t="shared" si="80"/>
        <v>1</v>
      </c>
      <c r="H159" s="13">
        <f t="shared" ca="1" si="81"/>
        <v>1.0165430600000001</v>
      </c>
      <c r="I159" s="12">
        <f t="shared" si="82"/>
        <v>1.5900000000000001E-2</v>
      </c>
      <c r="J159" s="30">
        <f t="shared" si="74"/>
        <v>44309</v>
      </c>
      <c r="K159" s="2">
        <f t="shared" si="75"/>
        <v>103</v>
      </c>
      <c r="L159" s="15">
        <f t="shared" si="76"/>
        <v>103</v>
      </c>
      <c r="M159" s="11">
        <f t="shared" si="68"/>
        <v>1.006468516</v>
      </c>
      <c r="N159" s="11">
        <f t="shared" ca="1" si="69"/>
        <v>1.023118585</v>
      </c>
      <c r="O159" s="15">
        <f t="shared" si="85"/>
        <v>0</v>
      </c>
      <c r="P159" s="13">
        <f t="shared" ca="1" si="70"/>
        <v>23.118584999999999</v>
      </c>
      <c r="Q159" s="19">
        <f t="shared" si="71"/>
        <v>0</v>
      </c>
      <c r="R159" s="13">
        <f t="shared" si="77"/>
        <v>0</v>
      </c>
      <c r="S159" s="4" t="str">
        <f t="shared" si="83"/>
        <v>J=</v>
      </c>
      <c r="T159" s="30">
        <f t="shared" si="84"/>
        <v>44911</v>
      </c>
      <c r="U159" s="3"/>
      <c r="V159" s="68" t="s">
        <v>51</v>
      </c>
      <c r="W159" s="69"/>
      <c r="X159" s="70"/>
      <c r="Y159" s="1"/>
      <c r="AA159" s="71" t="s">
        <v>52</v>
      </c>
      <c r="AB159" s="71" t="s">
        <v>53</v>
      </c>
      <c r="AC159" s="71" t="s">
        <v>54</v>
      </c>
      <c r="AD159" s="72" t="s">
        <v>32</v>
      </c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6">
        <f t="shared" si="72"/>
        <v>44457</v>
      </c>
      <c r="B160" s="14">
        <f t="shared" ca="1" si="78"/>
        <v>1023.386557</v>
      </c>
      <c r="C160" s="6">
        <f t="shared" si="73"/>
        <v>1000</v>
      </c>
      <c r="D160" s="12">
        <f ca="1">IF(A160&lt;$B$1,VLOOKUP(A160,[1]DI!$A$4:$B$15000,2,FALSE),0)</f>
        <v>0</v>
      </c>
      <c r="E160" s="13">
        <f t="shared" ca="1" si="79"/>
        <v>1</v>
      </c>
      <c r="F160" s="13">
        <f ca="1">(TRUNC(PRODUCT($E$12:$E159),16))</f>
        <v>1.0167456576807401</v>
      </c>
      <c r="G160" s="13">
        <f t="shared" si="80"/>
        <v>1</v>
      </c>
      <c r="H160" s="13">
        <f t="shared" ca="1" si="81"/>
        <v>1.01674566</v>
      </c>
      <c r="I160" s="12">
        <f t="shared" si="82"/>
        <v>1.5900000000000001E-2</v>
      </c>
      <c r="J160" s="30">
        <f t="shared" si="74"/>
        <v>44309</v>
      </c>
      <c r="K160" s="2">
        <f t="shared" si="75"/>
        <v>103</v>
      </c>
      <c r="L160" s="15">
        <f t="shared" si="76"/>
        <v>104</v>
      </c>
      <c r="M160" s="11">
        <f t="shared" si="68"/>
        <v>1.006531522</v>
      </c>
      <c r="N160" s="11">
        <f t="shared" ca="1" si="69"/>
        <v>1.023386557</v>
      </c>
      <c r="O160" s="15">
        <f t="shared" si="85"/>
        <v>0</v>
      </c>
      <c r="P160" s="13">
        <f t="shared" ca="1" si="70"/>
        <v>23.386557</v>
      </c>
      <c r="Q160" s="19">
        <f t="shared" si="71"/>
        <v>0</v>
      </c>
      <c r="R160" s="13">
        <f t="shared" si="77"/>
        <v>0</v>
      </c>
      <c r="S160" s="4" t="str">
        <f t="shared" si="83"/>
        <v>J=</v>
      </c>
      <c r="T160" s="30">
        <f t="shared" si="84"/>
        <v>44911</v>
      </c>
      <c r="U160" s="3"/>
      <c r="V160" s="73">
        <f>[2]Plan1!$A230</f>
        <v>43831</v>
      </c>
      <c r="W160" s="73" t="str">
        <f>[2]Plan1!$C230</f>
        <v>Confraternização Universal</v>
      </c>
      <c r="X160" s="66"/>
      <c r="Y160" s="1"/>
      <c r="AA160" s="64">
        <f t="shared" ref="AA160" si="86">WORKDAY(AB160,-1,$V$160:$V$544)</f>
        <v>44308</v>
      </c>
      <c r="AB160" s="65">
        <f>A9</f>
        <v>44309</v>
      </c>
      <c r="AC160" s="64">
        <f t="shared" ref="AC160:AC163" si="87">WORKDAY(AA160,1,$V$160:$V$544)</f>
        <v>44309</v>
      </c>
      <c r="AD160" s="128">
        <v>1.5900000000000001E-2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6">
        <f t="shared" si="72"/>
        <v>44458</v>
      </c>
      <c r="B161" s="14">
        <f t="shared" ca="1" si="78"/>
        <v>1023.386557</v>
      </c>
      <c r="C161" s="6">
        <f t="shared" si="73"/>
        <v>1000</v>
      </c>
      <c r="D161" s="12">
        <f ca="1">IF(A161&lt;$B$1,VLOOKUP(A161,[1]DI!$A$4:$B$15000,2,FALSE),0)</f>
        <v>0</v>
      </c>
      <c r="E161" s="13">
        <f t="shared" ca="1" si="79"/>
        <v>1</v>
      </c>
      <c r="F161" s="13">
        <f ca="1">(TRUNC(PRODUCT($E$12:$E160),16))</f>
        <v>1.0167456576807401</v>
      </c>
      <c r="G161" s="13">
        <f t="shared" si="80"/>
        <v>1</v>
      </c>
      <c r="H161" s="13">
        <f t="shared" ca="1" si="81"/>
        <v>1.01674566</v>
      </c>
      <c r="I161" s="12">
        <f t="shared" si="82"/>
        <v>1.5900000000000001E-2</v>
      </c>
      <c r="J161" s="30">
        <f t="shared" si="74"/>
        <v>44309</v>
      </c>
      <c r="K161" s="2">
        <f t="shared" si="75"/>
        <v>103</v>
      </c>
      <c r="L161" s="15">
        <f t="shared" si="76"/>
        <v>104</v>
      </c>
      <c r="M161" s="11">
        <f t="shared" si="68"/>
        <v>1.006531522</v>
      </c>
      <c r="N161" s="11">
        <f t="shared" ca="1" si="69"/>
        <v>1.023386557</v>
      </c>
      <c r="O161" s="15">
        <f t="shared" si="85"/>
        <v>0</v>
      </c>
      <c r="P161" s="13">
        <f t="shared" ca="1" si="70"/>
        <v>23.386557</v>
      </c>
      <c r="Q161" s="19">
        <f t="shared" si="71"/>
        <v>0</v>
      </c>
      <c r="R161" s="13">
        <f t="shared" si="77"/>
        <v>0</v>
      </c>
      <c r="S161" s="4" t="str">
        <f t="shared" si="83"/>
        <v>J=</v>
      </c>
      <c r="T161" s="30">
        <f t="shared" si="84"/>
        <v>44911</v>
      </c>
      <c r="U161" s="3"/>
      <c r="V161" s="73">
        <f>[2]Plan1!$A231</f>
        <v>43885</v>
      </c>
      <c r="W161" s="73" t="str">
        <f>[2]Plan1!$C231</f>
        <v>Carnaval</v>
      </c>
      <c r="X161" s="66"/>
      <c r="Y161" s="1"/>
      <c r="AA161" s="64">
        <f>WORKDAY(AB161,-1,$V$160:$V$544)</f>
        <v>44910</v>
      </c>
      <c r="AB161" s="64">
        <v>44911</v>
      </c>
      <c r="AC161" s="64">
        <f t="shared" si="87"/>
        <v>44911</v>
      </c>
      <c r="AD161" s="128">
        <v>1.7000000000000001E-2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6">
        <f t="shared" si="72"/>
        <v>44459</v>
      </c>
      <c r="B162" s="14">
        <f t="shared" ca="1" si="78"/>
        <v>1023.386557</v>
      </c>
      <c r="C162" s="6">
        <f t="shared" si="73"/>
        <v>1000</v>
      </c>
      <c r="D162" s="12">
        <f ca="1">IF(A162&lt;$B$1,VLOOKUP(A162,[1]DI!$A$4:$B$15000,2,FALSE),0)</f>
        <v>5.1499999999999997E-2</v>
      </c>
      <c r="E162" s="13">
        <f t="shared" ca="1" si="79"/>
        <v>1.0001993</v>
      </c>
      <c r="F162" s="13">
        <f ca="1">(TRUNC(PRODUCT($E$12:$E161),16))</f>
        <v>1.0167456576807401</v>
      </c>
      <c r="G162" s="13">
        <f t="shared" si="80"/>
        <v>1</v>
      </c>
      <c r="H162" s="13">
        <f t="shared" ca="1" si="81"/>
        <v>1.01674566</v>
      </c>
      <c r="I162" s="12">
        <f t="shared" si="82"/>
        <v>1.5900000000000001E-2</v>
      </c>
      <c r="J162" s="30">
        <f t="shared" si="74"/>
        <v>44309</v>
      </c>
      <c r="K162" s="2">
        <f t="shared" si="75"/>
        <v>104</v>
      </c>
      <c r="L162" s="15">
        <f t="shared" si="76"/>
        <v>104</v>
      </c>
      <c r="M162" s="11">
        <f t="shared" si="68"/>
        <v>1.006531522</v>
      </c>
      <c r="N162" s="11">
        <f t="shared" ca="1" si="69"/>
        <v>1.023386557</v>
      </c>
      <c r="O162" s="15">
        <f t="shared" si="85"/>
        <v>0</v>
      </c>
      <c r="P162" s="13">
        <f t="shared" ca="1" si="70"/>
        <v>23.386557</v>
      </c>
      <c r="Q162" s="19">
        <f t="shared" si="71"/>
        <v>0</v>
      </c>
      <c r="R162" s="13">
        <f t="shared" si="77"/>
        <v>0</v>
      </c>
      <c r="S162" s="4" t="str">
        <f t="shared" si="83"/>
        <v>J=</v>
      </c>
      <c r="T162" s="30">
        <f t="shared" si="84"/>
        <v>44911</v>
      </c>
      <c r="U162" s="3"/>
      <c r="V162" s="73">
        <f>[2]Plan1!$A232</f>
        <v>43886</v>
      </c>
      <c r="W162" s="73" t="str">
        <f>[2]Plan1!$C232</f>
        <v>Carnaval</v>
      </c>
      <c r="X162" s="66"/>
      <c r="Y162" s="1"/>
      <c r="AA162" s="64">
        <f>WORKDAY(AB162,-1,$V$160:$V$544)</f>
        <v>45089</v>
      </c>
      <c r="AB162" s="64">
        <v>45090</v>
      </c>
      <c r="AC162" s="64">
        <f t="shared" si="87"/>
        <v>45090</v>
      </c>
      <c r="AD162" s="128">
        <v>1.7000000000000001E-2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6">
        <f t="shared" si="72"/>
        <v>44460</v>
      </c>
      <c r="B163" s="14">
        <f t="shared" ca="1" si="78"/>
        <v>1023.654598</v>
      </c>
      <c r="C163" s="6">
        <f t="shared" si="73"/>
        <v>1000</v>
      </c>
      <c r="D163" s="12">
        <f ca="1">IF(A163&lt;$B$1,VLOOKUP(A163,[1]DI!$A$4:$B$15000,2,FALSE),0)</f>
        <v>5.1499999999999997E-2</v>
      </c>
      <c r="E163" s="13">
        <f t="shared" ca="1" si="79"/>
        <v>1.0001993</v>
      </c>
      <c r="F163" s="13">
        <f ca="1">(TRUNC(PRODUCT($E$12:$E162),16))</f>
        <v>1.0169482950903199</v>
      </c>
      <c r="G163" s="13">
        <f t="shared" si="80"/>
        <v>1</v>
      </c>
      <c r="H163" s="13">
        <f t="shared" ca="1" si="81"/>
        <v>1.0169482999999999</v>
      </c>
      <c r="I163" s="12">
        <f t="shared" si="82"/>
        <v>1.5900000000000001E-2</v>
      </c>
      <c r="J163" s="30">
        <f t="shared" si="74"/>
        <v>44309</v>
      </c>
      <c r="K163" s="2">
        <f t="shared" si="75"/>
        <v>105</v>
      </c>
      <c r="L163" s="15">
        <f t="shared" si="76"/>
        <v>105</v>
      </c>
      <c r="M163" s="11">
        <f t="shared" si="68"/>
        <v>1.006594532</v>
      </c>
      <c r="N163" s="11">
        <f t="shared" ca="1" si="69"/>
        <v>1.023654598</v>
      </c>
      <c r="O163" s="15">
        <f t="shared" si="85"/>
        <v>0</v>
      </c>
      <c r="P163" s="13">
        <f t="shared" ca="1" si="70"/>
        <v>23.654598</v>
      </c>
      <c r="Q163" s="19">
        <f t="shared" si="71"/>
        <v>0</v>
      </c>
      <c r="R163" s="13">
        <f t="shared" si="77"/>
        <v>0</v>
      </c>
      <c r="S163" s="4" t="str">
        <f t="shared" si="83"/>
        <v>J=</v>
      </c>
      <c r="T163" s="30">
        <f t="shared" si="84"/>
        <v>44911</v>
      </c>
      <c r="U163" s="3"/>
      <c r="V163" s="73">
        <f>[2]Plan1!$A233</f>
        <v>43931</v>
      </c>
      <c r="W163" s="73" t="str">
        <f>[2]Plan1!$C233</f>
        <v>Paixão de Cristo</v>
      </c>
      <c r="X163" s="66"/>
      <c r="Y163" s="1"/>
      <c r="AA163" s="64">
        <f>WORKDAY(AB163,-1,$V$160:$V$544)</f>
        <v>45168</v>
      </c>
      <c r="AB163" s="64">
        <v>45169</v>
      </c>
      <c r="AC163" s="64">
        <f t="shared" si="87"/>
        <v>45169</v>
      </c>
      <c r="AD163" s="128">
        <v>1.7000000000000001E-2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6">
        <f t="shared" si="72"/>
        <v>44461</v>
      </c>
      <c r="B164" s="14">
        <f t="shared" ca="1" si="78"/>
        <v>1023.922698</v>
      </c>
      <c r="C164" s="6">
        <f t="shared" si="73"/>
        <v>1000</v>
      </c>
      <c r="D164" s="12">
        <f ca="1">IF(A164&lt;$B$1,VLOOKUP(A164,[1]DI!$A$4:$B$15000,2,FALSE),0)</f>
        <v>5.1499999999999997E-2</v>
      </c>
      <c r="E164" s="13">
        <f t="shared" ca="1" si="79"/>
        <v>1.0001993</v>
      </c>
      <c r="F164" s="13">
        <f ca="1">(TRUNC(PRODUCT($E$12:$E163),16))</f>
        <v>1.0171509728855299</v>
      </c>
      <c r="G164" s="13">
        <f t="shared" si="80"/>
        <v>1</v>
      </c>
      <c r="H164" s="13">
        <f t="shared" ca="1" si="81"/>
        <v>1.0171509700000001</v>
      </c>
      <c r="I164" s="12">
        <f t="shared" si="82"/>
        <v>1.5900000000000001E-2</v>
      </c>
      <c r="J164" s="30">
        <f t="shared" si="74"/>
        <v>44309</v>
      </c>
      <c r="K164" s="2">
        <f t="shared" si="75"/>
        <v>106</v>
      </c>
      <c r="L164" s="15">
        <f t="shared" si="76"/>
        <v>106</v>
      </c>
      <c r="M164" s="11">
        <f t="shared" si="68"/>
        <v>1.0066575449999999</v>
      </c>
      <c r="N164" s="11">
        <f t="shared" ca="1" si="69"/>
        <v>1.023922698</v>
      </c>
      <c r="O164" s="15">
        <f t="shared" si="85"/>
        <v>0</v>
      </c>
      <c r="P164" s="13">
        <f t="shared" ca="1" si="70"/>
        <v>23.922698</v>
      </c>
      <c r="Q164" s="19">
        <f t="shared" si="71"/>
        <v>0</v>
      </c>
      <c r="R164" s="13">
        <f t="shared" si="77"/>
        <v>0</v>
      </c>
      <c r="S164" s="4" t="str">
        <f t="shared" si="83"/>
        <v>J=</v>
      </c>
      <c r="T164" s="30">
        <f t="shared" si="84"/>
        <v>44911</v>
      </c>
      <c r="U164" s="3"/>
      <c r="V164" s="73">
        <f>[2]Plan1!$A234</f>
        <v>43942</v>
      </c>
      <c r="W164" s="73" t="str">
        <f>[2]Plan1!$C234</f>
        <v>Tiradentes</v>
      </c>
      <c r="X164" s="66"/>
      <c r="Y164" s="1"/>
      <c r="AA164" s="64">
        <f>WORKDAY(AB164,-1,$V$160:$V$544)</f>
        <v>45244</v>
      </c>
      <c r="AB164" s="64">
        <v>45246</v>
      </c>
      <c r="AC164" s="64">
        <f t="shared" ref="AC164" si="88">WORKDAY(AA164,1,$V$160:$V$544)</f>
        <v>45246</v>
      </c>
      <c r="AD164" s="128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6">
        <f t="shared" si="72"/>
        <v>44462</v>
      </c>
      <c r="B165" s="14">
        <f t="shared" ca="1" si="78"/>
        <v>1024.19087999</v>
      </c>
      <c r="C165" s="6">
        <f t="shared" si="73"/>
        <v>1000</v>
      </c>
      <c r="D165" s="12">
        <f ca="1">IF(A165&lt;$B$1,VLOOKUP(A165,[1]DI!$A$4:$B$15000,2,FALSE),0)</f>
        <v>6.1499999999999999E-2</v>
      </c>
      <c r="E165" s="13">
        <f t="shared" ca="1" si="79"/>
        <v>1.0002368699999999</v>
      </c>
      <c r="F165" s="13">
        <f ca="1">(TRUNC(PRODUCT($E$12:$E164),16))</f>
        <v>1.0173536910744201</v>
      </c>
      <c r="G165" s="13">
        <f t="shared" si="80"/>
        <v>1</v>
      </c>
      <c r="H165" s="13">
        <f t="shared" ca="1" si="81"/>
        <v>1.01735369</v>
      </c>
      <c r="I165" s="12">
        <f t="shared" si="82"/>
        <v>1.5900000000000001E-2</v>
      </c>
      <c r="J165" s="30">
        <f t="shared" si="74"/>
        <v>44309</v>
      </c>
      <c r="K165" s="2">
        <f t="shared" si="75"/>
        <v>107</v>
      </c>
      <c r="L165" s="15">
        <f t="shared" si="76"/>
        <v>107</v>
      </c>
      <c r="M165" s="11">
        <f t="shared" si="68"/>
        <v>1.006720563</v>
      </c>
      <c r="N165" s="11">
        <f t="shared" ca="1" si="69"/>
        <v>1.0241908799999999</v>
      </c>
      <c r="O165" s="15">
        <f t="shared" si="85"/>
        <v>0</v>
      </c>
      <c r="P165" s="13">
        <f t="shared" ca="1" si="70"/>
        <v>24.190879989999999</v>
      </c>
      <c r="Q165" s="19">
        <f t="shared" si="71"/>
        <v>0</v>
      </c>
      <c r="R165" s="13">
        <f t="shared" si="77"/>
        <v>0</v>
      </c>
      <c r="S165" s="4" t="str">
        <f t="shared" si="83"/>
        <v>J=</v>
      </c>
      <c r="T165" s="30">
        <f t="shared" si="84"/>
        <v>44911</v>
      </c>
      <c r="U165" s="3"/>
      <c r="V165" s="73">
        <f>[2]Plan1!$A235</f>
        <v>43952</v>
      </c>
      <c r="W165" s="73" t="str">
        <f>[2]Plan1!$C235</f>
        <v>Dia do Trabalho</v>
      </c>
      <c r="X165" s="66"/>
      <c r="Y165" s="1"/>
      <c r="AA165" s="64"/>
      <c r="AB165" s="64"/>
      <c r="AC165" s="64"/>
      <c r="AD165" s="128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6">
        <f t="shared" si="72"/>
        <v>44463</v>
      </c>
      <c r="B166" s="14">
        <f t="shared" ca="1" si="78"/>
        <v>1024.4976099999999</v>
      </c>
      <c r="C166" s="6">
        <f t="shared" si="73"/>
        <v>1000</v>
      </c>
      <c r="D166" s="12">
        <f ca="1">IF(A166&lt;$B$1,VLOOKUP(A166,[1]DI!$A$4:$B$15000,2,FALSE),0)</f>
        <v>6.1499999999999999E-2</v>
      </c>
      <c r="E166" s="13">
        <f t="shared" ca="1" si="79"/>
        <v>1.0002368699999999</v>
      </c>
      <c r="F166" s="13">
        <f ca="1">(TRUNC(PRODUCT($E$12:$E165),16))</f>
        <v>1.01759467164323</v>
      </c>
      <c r="G166" s="13">
        <f t="shared" si="80"/>
        <v>1</v>
      </c>
      <c r="H166" s="13">
        <f t="shared" ca="1" si="81"/>
        <v>1.01759467</v>
      </c>
      <c r="I166" s="12">
        <f t="shared" si="82"/>
        <v>1.5900000000000001E-2</v>
      </c>
      <c r="J166" s="30">
        <f t="shared" si="74"/>
        <v>44309</v>
      </c>
      <c r="K166" s="2">
        <f t="shared" si="75"/>
        <v>108</v>
      </c>
      <c r="L166" s="15">
        <f t="shared" si="76"/>
        <v>108</v>
      </c>
      <c r="M166" s="11">
        <f t="shared" si="68"/>
        <v>1.006783585</v>
      </c>
      <c r="N166" s="11">
        <f t="shared" ca="1" si="69"/>
        <v>1.0244976100000001</v>
      </c>
      <c r="O166" s="15">
        <f t="shared" si="85"/>
        <v>0</v>
      </c>
      <c r="P166" s="13">
        <f t="shared" ca="1" si="70"/>
        <v>24.497610000000002</v>
      </c>
      <c r="Q166" s="19">
        <f t="shared" si="71"/>
        <v>0</v>
      </c>
      <c r="R166" s="13">
        <f t="shared" si="77"/>
        <v>0</v>
      </c>
      <c r="S166" s="4" t="str">
        <f t="shared" si="83"/>
        <v>J=</v>
      </c>
      <c r="T166" s="30">
        <f t="shared" si="84"/>
        <v>44911</v>
      </c>
      <c r="U166" s="3"/>
      <c r="V166" s="73">
        <f>[2]Plan1!$A236</f>
        <v>43993</v>
      </c>
      <c r="W166" s="73" t="str">
        <f>[2]Plan1!$C236</f>
        <v>Corpus Christi</v>
      </c>
      <c r="X166" s="66"/>
      <c r="Y166" s="1"/>
      <c r="AA166" s="64"/>
      <c r="AB166" s="64"/>
      <c r="AC166" s="64"/>
      <c r="AD166" s="128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6">
        <f t="shared" si="72"/>
        <v>44464</v>
      </c>
      <c r="B167" s="14">
        <f t="shared" ca="1" si="78"/>
        <v>1024.8044339999999</v>
      </c>
      <c r="C167" s="6">
        <f t="shared" si="73"/>
        <v>1000</v>
      </c>
      <c r="D167" s="12">
        <f ca="1">IF(A167&lt;$B$1,VLOOKUP(A167,[1]DI!$A$4:$B$15000,2,FALSE),0)</f>
        <v>0</v>
      </c>
      <c r="E167" s="13">
        <f t="shared" ca="1" si="79"/>
        <v>1</v>
      </c>
      <c r="F167" s="13">
        <f ca="1">(TRUNC(PRODUCT($E$12:$E166),16))</f>
        <v>1.0178357092931001</v>
      </c>
      <c r="G167" s="13">
        <f t="shared" si="80"/>
        <v>1</v>
      </c>
      <c r="H167" s="13">
        <f t="shared" ca="1" si="81"/>
        <v>1.0178357099999999</v>
      </c>
      <c r="I167" s="12">
        <f t="shared" si="82"/>
        <v>1.5900000000000001E-2</v>
      </c>
      <c r="J167" s="30">
        <f t="shared" si="74"/>
        <v>44309</v>
      </c>
      <c r="K167" s="2">
        <f t="shared" si="75"/>
        <v>108</v>
      </c>
      <c r="L167" s="15">
        <f t="shared" si="76"/>
        <v>109</v>
      </c>
      <c r="M167" s="11">
        <f t="shared" si="68"/>
        <v>1.00684661</v>
      </c>
      <c r="N167" s="11">
        <f t="shared" ca="1" si="69"/>
        <v>1.024804434</v>
      </c>
      <c r="O167" s="15">
        <f t="shared" si="85"/>
        <v>0</v>
      </c>
      <c r="P167" s="13">
        <f t="shared" ca="1" si="70"/>
        <v>24.804434000000001</v>
      </c>
      <c r="Q167" s="19">
        <f t="shared" si="71"/>
        <v>0</v>
      </c>
      <c r="R167" s="13">
        <f t="shared" si="77"/>
        <v>0</v>
      </c>
      <c r="S167" s="4" t="str">
        <f t="shared" si="83"/>
        <v>J=</v>
      </c>
      <c r="T167" s="30">
        <f t="shared" si="84"/>
        <v>44911</v>
      </c>
      <c r="U167" s="3"/>
      <c r="V167" s="73">
        <f>[2]Plan1!$A237</f>
        <v>44081</v>
      </c>
      <c r="W167" s="73" t="str">
        <f>[2]Plan1!$C237</f>
        <v>Independência do Brasil</v>
      </c>
      <c r="X167" s="66"/>
      <c r="Y167" s="1"/>
      <c r="AA167" s="64"/>
      <c r="AB167" s="64"/>
      <c r="AC167" s="64"/>
      <c r="AD167" s="128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6">
        <f t="shared" si="72"/>
        <v>44465</v>
      </c>
      <c r="B168" s="14">
        <f t="shared" ca="1" si="78"/>
        <v>1024.8044339999999</v>
      </c>
      <c r="C168" s="6">
        <f t="shared" si="73"/>
        <v>1000</v>
      </c>
      <c r="D168" s="12">
        <f ca="1">IF(A168&lt;$B$1,VLOOKUP(A168,[1]DI!$A$4:$B$15000,2,FALSE),0)</f>
        <v>0</v>
      </c>
      <c r="E168" s="13">
        <f t="shared" ca="1" si="79"/>
        <v>1</v>
      </c>
      <c r="F168" s="13">
        <f ca="1">(TRUNC(PRODUCT($E$12:$E167),16))</f>
        <v>1.0178357092931001</v>
      </c>
      <c r="G168" s="13">
        <f t="shared" si="80"/>
        <v>1</v>
      </c>
      <c r="H168" s="13">
        <f t="shared" ca="1" si="81"/>
        <v>1.0178357099999999</v>
      </c>
      <c r="I168" s="12">
        <f t="shared" si="82"/>
        <v>1.5900000000000001E-2</v>
      </c>
      <c r="J168" s="30">
        <f t="shared" si="74"/>
        <v>44309</v>
      </c>
      <c r="K168" s="2">
        <f t="shared" si="75"/>
        <v>108</v>
      </c>
      <c r="L168" s="15">
        <f t="shared" si="76"/>
        <v>109</v>
      </c>
      <c r="M168" s="11">
        <f t="shared" si="68"/>
        <v>1.00684661</v>
      </c>
      <c r="N168" s="11">
        <f t="shared" ca="1" si="69"/>
        <v>1.024804434</v>
      </c>
      <c r="O168" s="15">
        <f t="shared" si="85"/>
        <v>0</v>
      </c>
      <c r="P168" s="13">
        <f t="shared" ca="1" si="70"/>
        <v>24.804434000000001</v>
      </c>
      <c r="Q168" s="19">
        <f t="shared" si="71"/>
        <v>0</v>
      </c>
      <c r="R168" s="13">
        <f t="shared" si="77"/>
        <v>0</v>
      </c>
      <c r="S168" s="4" t="str">
        <f t="shared" si="83"/>
        <v>J=</v>
      </c>
      <c r="T168" s="30">
        <f t="shared" si="84"/>
        <v>44911</v>
      </c>
      <c r="U168" s="3"/>
      <c r="V168" s="73">
        <f>[2]Plan1!$A238</f>
        <v>44116</v>
      </c>
      <c r="W168" s="73" t="str">
        <f>[2]Plan1!$C238</f>
        <v>Nossa Sr.a Aparecida - Padroeira do Brasil</v>
      </c>
      <c r="X168" s="66"/>
      <c r="Y168" s="1"/>
      <c r="AA168" s="64"/>
      <c r="AB168" s="64"/>
      <c r="AC168" s="64"/>
      <c r="AD168" s="128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6">
        <f t="shared" si="72"/>
        <v>44466</v>
      </c>
      <c r="B169" s="14">
        <f t="shared" ca="1" si="78"/>
        <v>1024.8044339999999</v>
      </c>
      <c r="C169" s="6">
        <f t="shared" si="73"/>
        <v>1000</v>
      </c>
      <c r="D169" s="12">
        <f ca="1">IF(A169&lt;$B$1,VLOOKUP(A169,[1]DI!$A$4:$B$15000,2,FALSE),0)</f>
        <v>6.1499999999999999E-2</v>
      </c>
      <c r="E169" s="13">
        <f t="shared" ca="1" si="79"/>
        <v>1.0002368699999999</v>
      </c>
      <c r="F169" s="13">
        <f ca="1">(TRUNC(PRODUCT($E$12:$E168),16))</f>
        <v>1.0178357092931001</v>
      </c>
      <c r="G169" s="13">
        <f t="shared" si="80"/>
        <v>1</v>
      </c>
      <c r="H169" s="13">
        <f t="shared" ca="1" si="81"/>
        <v>1.0178357099999999</v>
      </c>
      <c r="I169" s="12">
        <f t="shared" si="82"/>
        <v>1.5900000000000001E-2</v>
      </c>
      <c r="J169" s="30">
        <f t="shared" si="74"/>
        <v>44309</v>
      </c>
      <c r="K169" s="2">
        <f t="shared" si="75"/>
        <v>109</v>
      </c>
      <c r="L169" s="15">
        <f t="shared" si="76"/>
        <v>109</v>
      </c>
      <c r="M169" s="11">
        <f t="shared" si="68"/>
        <v>1.00684661</v>
      </c>
      <c r="N169" s="11">
        <f t="shared" ca="1" si="69"/>
        <v>1.024804434</v>
      </c>
      <c r="O169" s="15">
        <f t="shared" si="85"/>
        <v>0</v>
      </c>
      <c r="P169" s="13">
        <f t="shared" ca="1" si="70"/>
        <v>24.804434000000001</v>
      </c>
      <c r="Q169" s="19">
        <f t="shared" si="71"/>
        <v>0</v>
      </c>
      <c r="R169" s="13">
        <f t="shared" si="77"/>
        <v>0</v>
      </c>
      <c r="S169" s="4" t="str">
        <f t="shared" si="83"/>
        <v>J=</v>
      </c>
      <c r="T169" s="30">
        <f t="shared" si="84"/>
        <v>44911</v>
      </c>
      <c r="U169" s="3"/>
      <c r="V169" s="73">
        <f>[2]Plan1!$A239</f>
        <v>44137</v>
      </c>
      <c r="W169" s="73" t="str">
        <f>[2]Plan1!$C239</f>
        <v>Finados</v>
      </c>
      <c r="X169" s="66"/>
      <c r="Y169" s="1"/>
      <c r="AA169" s="64"/>
      <c r="AB169" s="64"/>
      <c r="AC169" s="64"/>
      <c r="AD169" s="128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6">
        <f t="shared" si="72"/>
        <v>44467</v>
      </c>
      <c r="B170" s="14">
        <f t="shared" ca="1" si="78"/>
        <v>1025.11134399</v>
      </c>
      <c r="C170" s="6">
        <f t="shared" si="73"/>
        <v>1000</v>
      </c>
      <c r="D170" s="12">
        <f ca="1">IF(A170&lt;$B$1,VLOOKUP(A170,[1]DI!$A$4:$B$15000,2,FALSE),0)</f>
        <v>6.1499999999999999E-2</v>
      </c>
      <c r="E170" s="13">
        <f t="shared" ca="1" si="79"/>
        <v>1.0002368699999999</v>
      </c>
      <c r="F170" s="13">
        <f ca="1">(TRUNC(PRODUCT($E$12:$E169),16))</f>
        <v>1.0180768040375601</v>
      </c>
      <c r="G170" s="13">
        <f t="shared" si="80"/>
        <v>1</v>
      </c>
      <c r="H170" s="13">
        <f t="shared" ca="1" si="81"/>
        <v>1.0180768</v>
      </c>
      <c r="I170" s="12">
        <f t="shared" si="82"/>
        <v>1.5900000000000001E-2</v>
      </c>
      <c r="J170" s="30">
        <f t="shared" si="74"/>
        <v>44309</v>
      </c>
      <c r="K170" s="2">
        <f t="shared" si="75"/>
        <v>110</v>
      </c>
      <c r="L170" s="15">
        <f t="shared" si="76"/>
        <v>110</v>
      </c>
      <c r="M170" s="11">
        <f t="shared" si="68"/>
        <v>1.0069096399999999</v>
      </c>
      <c r="N170" s="11">
        <f t="shared" ca="1" si="69"/>
        <v>1.0251113439999999</v>
      </c>
      <c r="O170" s="15">
        <f t="shared" si="85"/>
        <v>0</v>
      </c>
      <c r="P170" s="13">
        <f t="shared" ca="1" si="70"/>
        <v>25.111343990000002</v>
      </c>
      <c r="Q170" s="19">
        <f t="shared" si="71"/>
        <v>0</v>
      </c>
      <c r="R170" s="13">
        <f t="shared" si="77"/>
        <v>0</v>
      </c>
      <c r="S170" s="4" t="str">
        <f t="shared" si="83"/>
        <v>J=</v>
      </c>
      <c r="T170" s="30">
        <f t="shared" si="84"/>
        <v>44911</v>
      </c>
      <c r="U170" s="3"/>
      <c r="V170" s="73">
        <f>[2]Plan1!$A240</f>
        <v>44150</v>
      </c>
      <c r="W170" s="73" t="str">
        <f>[2]Plan1!$C240</f>
        <v>Proclamação da República</v>
      </c>
      <c r="X170" s="66"/>
      <c r="Y170" s="1"/>
      <c r="AA170" s="64"/>
      <c r="AB170" s="64"/>
      <c r="AC170" s="64"/>
      <c r="AD170" s="128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6">
        <f t="shared" si="72"/>
        <v>44468</v>
      </c>
      <c r="B171" s="14">
        <f t="shared" ca="1" si="78"/>
        <v>1025.4183579999999</v>
      </c>
      <c r="C171" s="6">
        <f t="shared" si="73"/>
        <v>1000</v>
      </c>
      <c r="D171" s="12">
        <f ca="1">IF(A171&lt;$B$1,VLOOKUP(A171,[1]DI!$A$4:$B$15000,2,FALSE),0)</f>
        <v>6.1499999999999999E-2</v>
      </c>
      <c r="E171" s="13">
        <f t="shared" ca="1" si="79"/>
        <v>1.0002368699999999</v>
      </c>
      <c r="F171" s="13">
        <f ca="1">(TRUNC(PRODUCT($E$12:$E170),16))</f>
        <v>1.0183179558901301</v>
      </c>
      <c r="G171" s="13">
        <f t="shared" si="80"/>
        <v>1</v>
      </c>
      <c r="H171" s="13">
        <f t="shared" ca="1" si="81"/>
        <v>1.0183179600000001</v>
      </c>
      <c r="I171" s="12">
        <f t="shared" si="82"/>
        <v>1.5900000000000001E-2</v>
      </c>
      <c r="J171" s="30">
        <f t="shared" si="74"/>
        <v>44309</v>
      </c>
      <c r="K171" s="2">
        <f t="shared" si="75"/>
        <v>111</v>
      </c>
      <c r="L171" s="15">
        <f t="shared" si="76"/>
        <v>111</v>
      </c>
      <c r="M171" s="11">
        <f t="shared" si="68"/>
        <v>1.0069726729999999</v>
      </c>
      <c r="N171" s="11">
        <f t="shared" ca="1" si="69"/>
        <v>1.025418358</v>
      </c>
      <c r="O171" s="15">
        <f t="shared" si="85"/>
        <v>0</v>
      </c>
      <c r="P171" s="13">
        <f t="shared" ca="1" si="70"/>
        <v>25.418358000000001</v>
      </c>
      <c r="Q171" s="19">
        <f t="shared" si="71"/>
        <v>0</v>
      </c>
      <c r="R171" s="13">
        <f t="shared" si="77"/>
        <v>0</v>
      </c>
      <c r="S171" s="4" t="str">
        <f t="shared" si="83"/>
        <v>J=</v>
      </c>
      <c r="T171" s="30">
        <f t="shared" si="84"/>
        <v>44911</v>
      </c>
      <c r="U171" s="3"/>
      <c r="V171" s="73">
        <f>[2]Plan1!$A241</f>
        <v>44190</v>
      </c>
      <c r="W171" s="73" t="str">
        <f>[2]Plan1!$C241</f>
        <v>Natal</v>
      </c>
      <c r="X171" s="66"/>
      <c r="Y171" s="1"/>
      <c r="AA171" s="64"/>
      <c r="AB171" s="64"/>
      <c r="AC171" s="64"/>
      <c r="AD171" s="128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6">
        <f t="shared" si="72"/>
        <v>44469</v>
      </c>
      <c r="B172" s="14">
        <f t="shared" ca="1" si="78"/>
        <v>1025.7254469899999</v>
      </c>
      <c r="C172" s="6">
        <f t="shared" si="73"/>
        <v>1000</v>
      </c>
      <c r="D172" s="12">
        <f ca="1">IF(A172&lt;$B$1,VLOOKUP(A172,[1]DI!$A$4:$B$15000,2,FALSE),0)</f>
        <v>6.1499999999999999E-2</v>
      </c>
      <c r="E172" s="13">
        <f t="shared" ca="1" si="79"/>
        <v>1.0002368699999999</v>
      </c>
      <c r="F172" s="13">
        <f ca="1">(TRUNC(PRODUCT($E$12:$E171),16))</f>
        <v>1.0185591648643499</v>
      </c>
      <c r="G172" s="13">
        <f t="shared" si="80"/>
        <v>1</v>
      </c>
      <c r="H172" s="13">
        <f t="shared" ca="1" si="81"/>
        <v>1.0185591599999999</v>
      </c>
      <c r="I172" s="12">
        <f t="shared" si="82"/>
        <v>1.5900000000000001E-2</v>
      </c>
      <c r="J172" s="30">
        <f t="shared" si="74"/>
        <v>44309</v>
      </c>
      <c r="K172" s="2">
        <f t="shared" si="75"/>
        <v>112</v>
      </c>
      <c r="L172" s="15">
        <f t="shared" si="76"/>
        <v>112</v>
      </c>
      <c r="M172" s="11">
        <f t="shared" si="68"/>
        <v>1.00703571</v>
      </c>
      <c r="N172" s="11">
        <f t="shared" ca="1" si="69"/>
        <v>1.0257254469999999</v>
      </c>
      <c r="O172" s="15">
        <f t="shared" si="85"/>
        <v>0</v>
      </c>
      <c r="P172" s="13">
        <f t="shared" ca="1" si="70"/>
        <v>25.725446989999998</v>
      </c>
      <c r="Q172" s="19">
        <f t="shared" si="71"/>
        <v>0</v>
      </c>
      <c r="R172" s="13">
        <f t="shared" si="77"/>
        <v>0</v>
      </c>
      <c r="S172" s="4" t="str">
        <f t="shared" si="83"/>
        <v>J=</v>
      </c>
      <c r="T172" s="30">
        <f t="shared" si="84"/>
        <v>44911</v>
      </c>
      <c r="U172" s="3"/>
      <c r="V172" s="73">
        <f>[2]Plan1!$A242</f>
        <v>44197</v>
      </c>
      <c r="W172" s="73" t="str">
        <f>[2]Plan1!$C242</f>
        <v>Confraternização Universal</v>
      </c>
      <c r="X172" s="66"/>
      <c r="Y172" s="1"/>
      <c r="AA172" s="64"/>
      <c r="AB172" s="64"/>
      <c r="AC172" s="64"/>
      <c r="AD172" s="128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6">
        <f t="shared" si="72"/>
        <v>44470</v>
      </c>
      <c r="B173" s="14">
        <f t="shared" ca="1" si="78"/>
        <v>1026.0326419999999</v>
      </c>
      <c r="C173" s="6">
        <f t="shared" si="73"/>
        <v>1000</v>
      </c>
      <c r="D173" s="12">
        <f ca="1">IF(A173&lt;$B$1,VLOOKUP(A173,[1]DI!$A$4:$B$15000,2,FALSE),0)</f>
        <v>6.1499999999999999E-2</v>
      </c>
      <c r="E173" s="13">
        <f t="shared" ca="1" si="79"/>
        <v>1.0002368699999999</v>
      </c>
      <c r="F173" s="13">
        <f ca="1">(TRUNC(PRODUCT($E$12:$E172),16))</f>
        <v>1.01880043097373</v>
      </c>
      <c r="G173" s="13">
        <f t="shared" si="80"/>
        <v>1</v>
      </c>
      <c r="H173" s="13">
        <f t="shared" ca="1" si="81"/>
        <v>1.01880043</v>
      </c>
      <c r="I173" s="12">
        <f t="shared" si="82"/>
        <v>1.5900000000000001E-2</v>
      </c>
      <c r="J173" s="30">
        <f t="shared" si="74"/>
        <v>44309</v>
      </c>
      <c r="K173" s="2">
        <f t="shared" si="75"/>
        <v>113</v>
      </c>
      <c r="L173" s="15">
        <f t="shared" si="76"/>
        <v>113</v>
      </c>
      <c r="M173" s="11">
        <f t="shared" si="68"/>
        <v>1.0070987520000001</v>
      </c>
      <c r="N173" s="11">
        <f t="shared" ca="1" si="69"/>
        <v>1.0260326420000001</v>
      </c>
      <c r="O173" s="15">
        <f t="shared" si="85"/>
        <v>0</v>
      </c>
      <c r="P173" s="13">
        <f t="shared" ca="1" si="70"/>
        <v>26.032641999999999</v>
      </c>
      <c r="Q173" s="19">
        <f t="shared" si="71"/>
        <v>0</v>
      </c>
      <c r="R173" s="13">
        <f t="shared" si="77"/>
        <v>0</v>
      </c>
      <c r="S173" s="4" t="str">
        <f t="shared" si="83"/>
        <v>J=</v>
      </c>
      <c r="T173" s="30">
        <f t="shared" si="84"/>
        <v>44911</v>
      </c>
      <c r="U173" s="3"/>
      <c r="V173" s="73">
        <f>[2]Plan1!$A243</f>
        <v>44242</v>
      </c>
      <c r="W173" s="73" t="str">
        <f>[2]Plan1!$C243</f>
        <v>Carnaval</v>
      </c>
      <c r="X173" s="66"/>
      <c r="Y173" s="1"/>
      <c r="AA173" s="64"/>
      <c r="AB173" s="64"/>
      <c r="AC173" s="64"/>
      <c r="AD173" s="128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6">
        <f t="shared" si="72"/>
        <v>44471</v>
      </c>
      <c r="B174" s="14">
        <f t="shared" ca="1" si="78"/>
        <v>1026.3399199999999</v>
      </c>
      <c r="C174" s="6">
        <f t="shared" si="73"/>
        <v>1000</v>
      </c>
      <c r="D174" s="12">
        <f ca="1">IF(A174&lt;$B$1,VLOOKUP(A174,[1]DI!$A$4:$B$15000,2,FALSE),0)</f>
        <v>0</v>
      </c>
      <c r="E174" s="13">
        <f t="shared" ca="1" si="79"/>
        <v>1</v>
      </c>
      <c r="F174" s="13">
        <f ca="1">(TRUNC(PRODUCT($E$12:$E173),16))</f>
        <v>1.01904175423181</v>
      </c>
      <c r="G174" s="13">
        <f t="shared" si="80"/>
        <v>1</v>
      </c>
      <c r="H174" s="13">
        <f t="shared" ca="1" si="81"/>
        <v>1.01904175</v>
      </c>
      <c r="I174" s="12">
        <f t="shared" si="82"/>
        <v>1.5900000000000001E-2</v>
      </c>
      <c r="J174" s="30">
        <f t="shared" si="74"/>
        <v>44309</v>
      </c>
      <c r="K174" s="2">
        <f t="shared" si="75"/>
        <v>113</v>
      </c>
      <c r="L174" s="15">
        <f t="shared" si="76"/>
        <v>114</v>
      </c>
      <c r="M174" s="11">
        <f t="shared" si="68"/>
        <v>1.007161797</v>
      </c>
      <c r="N174" s="11">
        <f t="shared" ca="1" si="69"/>
        <v>1.0263399200000001</v>
      </c>
      <c r="O174" s="15">
        <f t="shared" si="85"/>
        <v>0</v>
      </c>
      <c r="P174" s="13">
        <f t="shared" ca="1" si="70"/>
        <v>26.339919999999999</v>
      </c>
      <c r="Q174" s="19">
        <f t="shared" si="71"/>
        <v>0</v>
      </c>
      <c r="R174" s="13">
        <f t="shared" si="77"/>
        <v>0</v>
      </c>
      <c r="S174" s="4" t="str">
        <f t="shared" si="83"/>
        <v>J=</v>
      </c>
      <c r="T174" s="30">
        <f t="shared" si="84"/>
        <v>44911</v>
      </c>
      <c r="U174" s="3"/>
      <c r="V174" s="73">
        <f>[2]Plan1!$A244</f>
        <v>44243</v>
      </c>
      <c r="W174" s="73" t="str">
        <f>[2]Plan1!$C244</f>
        <v>Carnaval</v>
      </c>
      <c r="X174" s="66"/>
      <c r="Y174" s="1"/>
      <c r="AA174" s="64"/>
      <c r="AB174" s="64"/>
      <c r="AC174" s="64"/>
      <c r="AD174" s="128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6">
        <f t="shared" si="72"/>
        <v>44472</v>
      </c>
      <c r="B175" s="14">
        <f t="shared" ca="1" si="78"/>
        <v>1026.3399199999999</v>
      </c>
      <c r="C175" s="6">
        <f t="shared" si="73"/>
        <v>1000</v>
      </c>
      <c r="D175" s="12">
        <f ca="1">IF(A175&lt;$B$1,VLOOKUP(A175,[1]DI!$A$4:$B$15000,2,FALSE),0)</f>
        <v>0</v>
      </c>
      <c r="E175" s="13">
        <f t="shared" ca="1" si="79"/>
        <v>1</v>
      </c>
      <c r="F175" s="13">
        <f ca="1">(TRUNC(PRODUCT($E$12:$E174),16))</f>
        <v>1.01904175423181</v>
      </c>
      <c r="G175" s="13">
        <f t="shared" si="80"/>
        <v>1</v>
      </c>
      <c r="H175" s="13">
        <f t="shared" ca="1" si="81"/>
        <v>1.01904175</v>
      </c>
      <c r="I175" s="12">
        <f t="shared" si="82"/>
        <v>1.5900000000000001E-2</v>
      </c>
      <c r="J175" s="30">
        <f t="shared" si="74"/>
        <v>44309</v>
      </c>
      <c r="K175" s="2">
        <f t="shared" si="75"/>
        <v>113</v>
      </c>
      <c r="L175" s="15">
        <f t="shared" si="76"/>
        <v>114</v>
      </c>
      <c r="M175" s="11">
        <f t="shared" si="68"/>
        <v>1.007161797</v>
      </c>
      <c r="N175" s="11">
        <f t="shared" ca="1" si="69"/>
        <v>1.0263399200000001</v>
      </c>
      <c r="O175" s="15">
        <f t="shared" si="85"/>
        <v>0</v>
      </c>
      <c r="P175" s="13">
        <f t="shared" ca="1" si="70"/>
        <v>26.339919999999999</v>
      </c>
      <c r="Q175" s="19">
        <f t="shared" si="71"/>
        <v>0</v>
      </c>
      <c r="R175" s="13">
        <f t="shared" si="77"/>
        <v>0</v>
      </c>
      <c r="S175" s="4" t="str">
        <f t="shared" si="83"/>
        <v>J=</v>
      </c>
      <c r="T175" s="30">
        <f t="shared" si="84"/>
        <v>44911</v>
      </c>
      <c r="U175" s="3"/>
      <c r="V175" s="73">
        <f>[2]Plan1!$A245</f>
        <v>44288</v>
      </c>
      <c r="W175" s="73" t="str">
        <f>[2]Plan1!$C245</f>
        <v>Paixão de Cristo</v>
      </c>
      <c r="X175" s="66"/>
      <c r="Y175" s="1"/>
      <c r="AA175" s="64"/>
      <c r="AB175" s="64"/>
      <c r="AC175" s="64"/>
      <c r="AD175" s="128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6">
        <f t="shared" si="72"/>
        <v>44473</v>
      </c>
      <c r="B176" s="14">
        <f t="shared" ca="1" si="78"/>
        <v>1026.3399199999999</v>
      </c>
      <c r="C176" s="6">
        <f t="shared" si="73"/>
        <v>1000</v>
      </c>
      <c r="D176" s="12">
        <f ca="1">IF(A176&lt;$B$1,VLOOKUP(A176,[1]DI!$A$4:$B$15000,2,FALSE),0)</f>
        <v>6.1499999999999999E-2</v>
      </c>
      <c r="E176" s="13">
        <f t="shared" ca="1" si="79"/>
        <v>1.0002368699999999</v>
      </c>
      <c r="F176" s="13">
        <f ca="1">(TRUNC(PRODUCT($E$12:$E175),16))</f>
        <v>1.01904175423181</v>
      </c>
      <c r="G176" s="13">
        <f t="shared" si="80"/>
        <v>1</v>
      </c>
      <c r="H176" s="13">
        <f t="shared" ca="1" si="81"/>
        <v>1.01904175</v>
      </c>
      <c r="I176" s="12">
        <f t="shared" si="82"/>
        <v>1.5900000000000001E-2</v>
      </c>
      <c r="J176" s="30">
        <f t="shared" si="74"/>
        <v>44309</v>
      </c>
      <c r="K176" s="2">
        <f t="shared" si="75"/>
        <v>114</v>
      </c>
      <c r="L176" s="15">
        <f t="shared" si="76"/>
        <v>114</v>
      </c>
      <c r="M176" s="11">
        <f t="shared" si="68"/>
        <v>1.007161797</v>
      </c>
      <c r="N176" s="11">
        <f t="shared" ca="1" si="69"/>
        <v>1.0263399200000001</v>
      </c>
      <c r="O176" s="15">
        <f t="shared" si="85"/>
        <v>0</v>
      </c>
      <c r="P176" s="13">
        <f t="shared" ca="1" si="70"/>
        <v>26.339919999999999</v>
      </c>
      <c r="Q176" s="19">
        <f t="shared" si="71"/>
        <v>0</v>
      </c>
      <c r="R176" s="13">
        <f t="shared" si="77"/>
        <v>0</v>
      </c>
      <c r="S176" s="4" t="str">
        <f t="shared" si="83"/>
        <v>J=</v>
      </c>
      <c r="T176" s="30">
        <f t="shared" si="84"/>
        <v>44911</v>
      </c>
      <c r="U176" s="3"/>
      <c r="V176" s="73">
        <f>[2]Plan1!$A246</f>
        <v>44307</v>
      </c>
      <c r="W176" s="73" t="str">
        <f>[2]Plan1!$C246</f>
        <v>Tiradentes</v>
      </c>
      <c r="X176" s="66"/>
      <c r="Y176" s="1"/>
      <c r="AA176" s="64"/>
      <c r="AB176" s="64"/>
      <c r="AC176" s="64"/>
      <c r="AD176" s="128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6">
        <f t="shared" si="72"/>
        <v>44474</v>
      </c>
      <c r="B177" s="14">
        <f t="shared" ca="1" si="78"/>
        <v>1026.6472940000001</v>
      </c>
      <c r="C177" s="6">
        <f t="shared" si="73"/>
        <v>1000</v>
      </c>
      <c r="D177" s="12">
        <f ca="1">IF(A177&lt;$B$1,VLOOKUP(A177,[1]DI!$A$4:$B$15000,2,FALSE),0)</f>
        <v>6.1499999999999999E-2</v>
      </c>
      <c r="E177" s="13">
        <f t="shared" ca="1" si="79"/>
        <v>1.0002368699999999</v>
      </c>
      <c r="F177" s="13">
        <f ca="1">(TRUNC(PRODUCT($E$12:$E176),16))</f>
        <v>1.01928313465214</v>
      </c>
      <c r="G177" s="13">
        <f t="shared" si="80"/>
        <v>1</v>
      </c>
      <c r="H177" s="13">
        <f t="shared" ca="1" si="81"/>
        <v>1.01928313</v>
      </c>
      <c r="I177" s="12">
        <f t="shared" si="82"/>
        <v>1.5900000000000001E-2</v>
      </c>
      <c r="J177" s="30">
        <f t="shared" si="74"/>
        <v>44309</v>
      </c>
      <c r="K177" s="2">
        <f t="shared" si="75"/>
        <v>115</v>
      </c>
      <c r="L177" s="15">
        <f t="shared" si="76"/>
        <v>115</v>
      </c>
      <c r="M177" s="11">
        <f t="shared" si="68"/>
        <v>1.007224846</v>
      </c>
      <c r="N177" s="11">
        <f t="shared" ca="1" si="69"/>
        <v>1.026647294</v>
      </c>
      <c r="O177" s="15">
        <f t="shared" si="85"/>
        <v>0</v>
      </c>
      <c r="P177" s="13">
        <f t="shared" ca="1" si="70"/>
        <v>26.647293999999999</v>
      </c>
      <c r="Q177" s="19">
        <f t="shared" si="71"/>
        <v>0</v>
      </c>
      <c r="R177" s="13">
        <f t="shared" si="77"/>
        <v>0</v>
      </c>
      <c r="S177" s="4" t="str">
        <f t="shared" si="83"/>
        <v>J=</v>
      </c>
      <c r="T177" s="30">
        <f t="shared" si="84"/>
        <v>44911</v>
      </c>
      <c r="U177" s="3"/>
      <c r="V177" s="73">
        <f>[2]Plan1!$A247</f>
        <v>44317</v>
      </c>
      <c r="W177" s="73" t="str">
        <f>[2]Plan1!$C247</f>
        <v>Dia do Trabalho</v>
      </c>
      <c r="X177" s="66"/>
      <c r="Y177" s="1"/>
      <c r="AA177" s="64"/>
      <c r="AB177" s="64"/>
      <c r="AC177" s="64"/>
      <c r="AD177" s="128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6">
        <f t="shared" si="72"/>
        <v>44475</v>
      </c>
      <c r="B178" s="14">
        <f t="shared" ca="1" si="78"/>
        <v>1026.95476199</v>
      </c>
      <c r="C178" s="6">
        <f t="shared" si="73"/>
        <v>1000</v>
      </c>
      <c r="D178" s="12">
        <f ca="1">IF(A178&lt;$B$1,VLOOKUP(A178,[1]DI!$A$4:$B$15000,2,FALSE),0)</f>
        <v>6.1499999999999999E-2</v>
      </c>
      <c r="E178" s="13">
        <f t="shared" ca="1" si="79"/>
        <v>1.0002368699999999</v>
      </c>
      <c r="F178" s="13">
        <f ca="1">(TRUNC(PRODUCT($E$12:$E177),16))</f>
        <v>1.01952457224824</v>
      </c>
      <c r="G178" s="13">
        <f t="shared" si="80"/>
        <v>1</v>
      </c>
      <c r="H178" s="13">
        <f t="shared" ca="1" si="81"/>
        <v>1.01952457</v>
      </c>
      <c r="I178" s="12">
        <f t="shared" si="82"/>
        <v>1.5900000000000001E-2</v>
      </c>
      <c r="J178" s="30">
        <f t="shared" si="74"/>
        <v>44309</v>
      </c>
      <c r="K178" s="2">
        <f t="shared" si="75"/>
        <v>116</v>
      </c>
      <c r="L178" s="15">
        <f t="shared" si="76"/>
        <v>116</v>
      </c>
      <c r="M178" s="11">
        <f t="shared" si="68"/>
        <v>1.007287899</v>
      </c>
      <c r="N178" s="11">
        <f t="shared" ca="1" si="69"/>
        <v>1.0269547619999999</v>
      </c>
      <c r="O178" s="15">
        <f t="shared" si="85"/>
        <v>0</v>
      </c>
      <c r="P178" s="13">
        <f t="shared" ca="1" si="70"/>
        <v>26.954761990000002</v>
      </c>
      <c r="Q178" s="19">
        <f t="shared" si="71"/>
        <v>0</v>
      </c>
      <c r="R178" s="13">
        <f t="shared" si="77"/>
        <v>0</v>
      </c>
      <c r="S178" s="4" t="str">
        <f t="shared" si="83"/>
        <v>J=</v>
      </c>
      <c r="T178" s="30">
        <f t="shared" si="84"/>
        <v>44911</v>
      </c>
      <c r="U178" s="3"/>
      <c r="V178" s="73">
        <f>[2]Plan1!$A248</f>
        <v>44350</v>
      </c>
      <c r="W178" s="73" t="str">
        <f>[2]Plan1!$C248</f>
        <v>Corpus Christi</v>
      </c>
      <c r="X178" s="66"/>
      <c r="Y178" s="1"/>
      <c r="AA178" s="64"/>
      <c r="AB178" s="64"/>
      <c r="AC178" s="64"/>
      <c r="AD178" s="128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6">
        <f t="shared" si="72"/>
        <v>44476</v>
      </c>
      <c r="B179" s="14">
        <f t="shared" ca="1" si="78"/>
        <v>1027.262326</v>
      </c>
      <c r="C179" s="6">
        <f t="shared" si="73"/>
        <v>1000</v>
      </c>
      <c r="D179" s="12">
        <f ca="1">IF(A179&lt;$B$1,VLOOKUP(A179,[1]DI!$A$4:$B$15000,2,FALSE),0)</f>
        <v>6.1499999999999999E-2</v>
      </c>
      <c r="E179" s="13">
        <f t="shared" ca="1" si="79"/>
        <v>1.0002368699999999</v>
      </c>
      <c r="F179" s="13">
        <f ca="1">(TRUNC(PRODUCT($E$12:$E178),16))</f>
        <v>1.0197660670336699</v>
      </c>
      <c r="G179" s="13">
        <f t="shared" si="80"/>
        <v>1</v>
      </c>
      <c r="H179" s="13">
        <f t="shared" ca="1" si="81"/>
        <v>1.01976607</v>
      </c>
      <c r="I179" s="12">
        <f t="shared" si="82"/>
        <v>1.5900000000000001E-2</v>
      </c>
      <c r="J179" s="30">
        <f t="shared" si="74"/>
        <v>44309</v>
      </c>
      <c r="K179" s="2">
        <f t="shared" si="75"/>
        <v>117</v>
      </c>
      <c r="L179" s="15">
        <f t="shared" si="76"/>
        <v>117</v>
      </c>
      <c r="M179" s="11">
        <f t="shared" si="68"/>
        <v>1.007350956</v>
      </c>
      <c r="N179" s="11">
        <f t="shared" ca="1" si="69"/>
        <v>1.027262326</v>
      </c>
      <c r="O179" s="15">
        <f t="shared" si="85"/>
        <v>0</v>
      </c>
      <c r="P179" s="13">
        <f t="shared" ca="1" si="70"/>
        <v>27.262326000000002</v>
      </c>
      <c r="Q179" s="19">
        <f t="shared" si="71"/>
        <v>0</v>
      </c>
      <c r="R179" s="13">
        <f t="shared" si="77"/>
        <v>0</v>
      </c>
      <c r="S179" s="4" t="str">
        <f t="shared" si="83"/>
        <v>J=</v>
      </c>
      <c r="T179" s="30">
        <f t="shared" si="84"/>
        <v>44911</v>
      </c>
      <c r="U179" s="3"/>
      <c r="V179" s="73">
        <f>[2]Plan1!$A249</f>
        <v>44446</v>
      </c>
      <c r="W179" s="73" t="str">
        <f>[2]Plan1!$C249</f>
        <v>Independência do Brasil</v>
      </c>
      <c r="X179" s="66"/>
      <c r="Y179" s="1"/>
      <c r="AA179" s="64"/>
      <c r="AB179" s="64"/>
      <c r="AC179" s="64"/>
      <c r="AD179" s="128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6">
        <f t="shared" si="72"/>
        <v>44477</v>
      </c>
      <c r="B180" s="14">
        <f t="shared" ca="1" si="78"/>
        <v>1027.5699739900001</v>
      </c>
      <c r="C180" s="6">
        <f t="shared" si="73"/>
        <v>1000</v>
      </c>
      <c r="D180" s="12">
        <f ca="1">IF(A180&lt;$B$1,VLOOKUP(A180,[1]DI!$A$4:$B$15000,2,FALSE),0)</f>
        <v>6.1499999999999999E-2</v>
      </c>
      <c r="E180" s="13">
        <f t="shared" ca="1" si="79"/>
        <v>1.0002368699999999</v>
      </c>
      <c r="F180" s="13">
        <f ca="1">(TRUNC(PRODUCT($E$12:$E179),16))</f>
        <v>1.02000761902197</v>
      </c>
      <c r="G180" s="13">
        <f t="shared" si="80"/>
        <v>1</v>
      </c>
      <c r="H180" s="13">
        <f t="shared" ca="1" si="81"/>
        <v>1.0200076199999999</v>
      </c>
      <c r="I180" s="12">
        <f t="shared" si="82"/>
        <v>1.5900000000000001E-2</v>
      </c>
      <c r="J180" s="30">
        <f t="shared" si="74"/>
        <v>44309</v>
      </c>
      <c r="K180" s="2">
        <f t="shared" si="75"/>
        <v>118</v>
      </c>
      <c r="L180" s="15">
        <f t="shared" si="76"/>
        <v>118</v>
      </c>
      <c r="M180" s="11">
        <f t="shared" si="68"/>
        <v>1.0074140170000001</v>
      </c>
      <c r="N180" s="11">
        <f t="shared" ca="1" si="69"/>
        <v>1.0275699739999999</v>
      </c>
      <c r="O180" s="15">
        <f t="shared" si="85"/>
        <v>0</v>
      </c>
      <c r="P180" s="13">
        <f t="shared" ca="1" si="70"/>
        <v>27.569973990000001</v>
      </c>
      <c r="Q180" s="19">
        <f t="shared" si="71"/>
        <v>0</v>
      </c>
      <c r="R180" s="13">
        <f t="shared" si="77"/>
        <v>0</v>
      </c>
      <c r="S180" s="4" t="str">
        <f t="shared" si="83"/>
        <v>J=</v>
      </c>
      <c r="T180" s="30">
        <f t="shared" si="84"/>
        <v>44911</v>
      </c>
      <c r="U180" s="3"/>
      <c r="V180" s="73">
        <f>[2]Plan1!$A250</f>
        <v>44481</v>
      </c>
      <c r="W180" s="73" t="str">
        <f>[2]Plan1!$C250</f>
        <v>Nossa Sr.a Aparecida - Padroeira do Brasil</v>
      </c>
      <c r="X180" s="66"/>
      <c r="Y180" s="1"/>
      <c r="AA180" s="64"/>
      <c r="AB180" s="64"/>
      <c r="AC180" s="64"/>
      <c r="AD180" s="128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6">
        <f t="shared" si="72"/>
        <v>44478</v>
      </c>
      <c r="B181" s="14">
        <f t="shared" ca="1" si="78"/>
        <v>1027.8777170000001</v>
      </c>
      <c r="C181" s="6">
        <f t="shared" si="73"/>
        <v>1000</v>
      </c>
      <c r="D181" s="12">
        <f ca="1">IF(A181&lt;$B$1,VLOOKUP(A181,[1]DI!$A$4:$B$15000,2,FALSE),0)</f>
        <v>0</v>
      </c>
      <c r="E181" s="13">
        <f t="shared" ca="1" si="79"/>
        <v>1</v>
      </c>
      <c r="F181" s="13">
        <f ca="1">(TRUNC(PRODUCT($E$12:$E180),16))</f>
        <v>1.02024922822669</v>
      </c>
      <c r="G181" s="13">
        <f t="shared" si="80"/>
        <v>1</v>
      </c>
      <c r="H181" s="13">
        <f t="shared" ca="1" si="81"/>
        <v>1.0202492299999999</v>
      </c>
      <c r="I181" s="12">
        <f t="shared" si="82"/>
        <v>1.5900000000000001E-2</v>
      </c>
      <c r="J181" s="30">
        <f t="shared" si="74"/>
        <v>44309</v>
      </c>
      <c r="K181" s="2">
        <f t="shared" si="75"/>
        <v>118</v>
      </c>
      <c r="L181" s="15">
        <f t="shared" si="76"/>
        <v>119</v>
      </c>
      <c r="M181" s="11">
        <f t="shared" si="68"/>
        <v>1.0074770820000001</v>
      </c>
      <c r="N181" s="11">
        <f t="shared" ca="1" si="69"/>
        <v>1.027877717</v>
      </c>
      <c r="O181" s="15">
        <f t="shared" si="85"/>
        <v>0</v>
      </c>
      <c r="P181" s="13">
        <f t="shared" ca="1" si="70"/>
        <v>27.877717000000001</v>
      </c>
      <c r="Q181" s="19">
        <f t="shared" si="71"/>
        <v>0</v>
      </c>
      <c r="R181" s="13">
        <f t="shared" si="77"/>
        <v>0</v>
      </c>
      <c r="S181" s="4" t="str">
        <f t="shared" si="83"/>
        <v>J=</v>
      </c>
      <c r="T181" s="30">
        <f t="shared" si="84"/>
        <v>44911</v>
      </c>
      <c r="U181" s="3"/>
      <c r="V181" s="73">
        <f>[2]Plan1!$A251</f>
        <v>44502</v>
      </c>
      <c r="W181" s="73" t="str">
        <f>[2]Plan1!$C251</f>
        <v>Finados</v>
      </c>
      <c r="X181" s="66"/>
      <c r="Y181" s="1"/>
      <c r="AA181" s="64"/>
      <c r="AB181" s="64"/>
      <c r="AC181" s="64"/>
      <c r="AD181" s="128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6">
        <f t="shared" si="72"/>
        <v>44479</v>
      </c>
      <c r="B182" s="14">
        <f t="shared" ca="1" si="78"/>
        <v>1027.8777170000001</v>
      </c>
      <c r="C182" s="6">
        <f t="shared" si="73"/>
        <v>1000</v>
      </c>
      <c r="D182" s="12">
        <f ca="1">IF(A182&lt;$B$1,VLOOKUP(A182,[1]DI!$A$4:$B$15000,2,FALSE),0)</f>
        <v>0</v>
      </c>
      <c r="E182" s="13">
        <f t="shared" ca="1" si="79"/>
        <v>1</v>
      </c>
      <c r="F182" s="13">
        <f ca="1">(TRUNC(PRODUCT($E$12:$E181),16))</f>
        <v>1.02024922822669</v>
      </c>
      <c r="G182" s="13">
        <f t="shared" si="80"/>
        <v>1</v>
      </c>
      <c r="H182" s="13">
        <f t="shared" ca="1" si="81"/>
        <v>1.0202492299999999</v>
      </c>
      <c r="I182" s="12">
        <f t="shared" si="82"/>
        <v>1.5900000000000001E-2</v>
      </c>
      <c r="J182" s="30">
        <f t="shared" si="74"/>
        <v>44309</v>
      </c>
      <c r="K182" s="2">
        <f t="shared" si="75"/>
        <v>118</v>
      </c>
      <c r="L182" s="15">
        <f t="shared" si="76"/>
        <v>119</v>
      </c>
      <c r="M182" s="11">
        <f t="shared" si="68"/>
        <v>1.0074770820000001</v>
      </c>
      <c r="N182" s="11">
        <f t="shared" ca="1" si="69"/>
        <v>1.027877717</v>
      </c>
      <c r="O182" s="15">
        <f t="shared" si="85"/>
        <v>0</v>
      </c>
      <c r="P182" s="13">
        <f t="shared" ca="1" si="70"/>
        <v>27.877717000000001</v>
      </c>
      <c r="Q182" s="19">
        <f t="shared" si="71"/>
        <v>0</v>
      </c>
      <c r="R182" s="13">
        <f t="shared" si="77"/>
        <v>0</v>
      </c>
      <c r="S182" s="4" t="str">
        <f t="shared" si="83"/>
        <v>J=</v>
      </c>
      <c r="T182" s="30">
        <f t="shared" si="84"/>
        <v>44911</v>
      </c>
      <c r="U182" s="3"/>
      <c r="V182" s="73">
        <f>[2]Plan1!$A252</f>
        <v>44515</v>
      </c>
      <c r="W182" s="73" t="str">
        <f>[2]Plan1!$C252</f>
        <v>Proclamação da República</v>
      </c>
      <c r="X182" s="66"/>
      <c r="Y182" s="1"/>
      <c r="AA182" s="64"/>
      <c r="AB182" s="64"/>
      <c r="AC182" s="64"/>
      <c r="AD182" s="128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6">
        <f t="shared" si="72"/>
        <v>44480</v>
      </c>
      <c r="B183" s="14">
        <f t="shared" ca="1" si="78"/>
        <v>1027.8777170000001</v>
      </c>
      <c r="C183" s="6">
        <f t="shared" si="73"/>
        <v>1000</v>
      </c>
      <c r="D183" s="12">
        <f ca="1">IF(A183&lt;$B$1,VLOOKUP(A183,[1]DI!$A$4:$B$15000,2,FALSE),0)</f>
        <v>6.1499999999999999E-2</v>
      </c>
      <c r="E183" s="13">
        <f t="shared" ca="1" si="79"/>
        <v>1.0002368699999999</v>
      </c>
      <c r="F183" s="13">
        <f ca="1">(TRUNC(PRODUCT($E$12:$E182),16))</f>
        <v>1.02024922822669</v>
      </c>
      <c r="G183" s="13">
        <f t="shared" si="80"/>
        <v>1</v>
      </c>
      <c r="H183" s="13">
        <f t="shared" ca="1" si="81"/>
        <v>1.0202492299999999</v>
      </c>
      <c r="I183" s="12">
        <f t="shared" si="82"/>
        <v>1.5900000000000001E-2</v>
      </c>
      <c r="J183" s="30">
        <f t="shared" si="74"/>
        <v>44309</v>
      </c>
      <c r="K183" s="2">
        <f t="shared" si="75"/>
        <v>119</v>
      </c>
      <c r="L183" s="15">
        <f t="shared" si="76"/>
        <v>119</v>
      </c>
      <c r="M183" s="11">
        <f t="shared" si="68"/>
        <v>1.0074770820000001</v>
      </c>
      <c r="N183" s="11">
        <f t="shared" ca="1" si="69"/>
        <v>1.027877717</v>
      </c>
      <c r="O183" s="15">
        <f t="shared" si="85"/>
        <v>0</v>
      </c>
      <c r="P183" s="13">
        <f t="shared" ca="1" si="70"/>
        <v>27.877717000000001</v>
      </c>
      <c r="Q183" s="19">
        <f t="shared" si="71"/>
        <v>0</v>
      </c>
      <c r="R183" s="13">
        <f t="shared" si="77"/>
        <v>0</v>
      </c>
      <c r="S183" s="4" t="str">
        <f t="shared" si="83"/>
        <v>J=</v>
      </c>
      <c r="T183" s="30">
        <f t="shared" si="84"/>
        <v>44911</v>
      </c>
      <c r="U183" s="3"/>
      <c r="V183" s="73">
        <f>[2]Plan1!$A253</f>
        <v>44555</v>
      </c>
      <c r="W183" s="73" t="str">
        <f>[2]Plan1!$C253</f>
        <v>Natal</v>
      </c>
      <c r="X183" s="66"/>
      <c r="Y183" s="1"/>
      <c r="AA183" s="64"/>
      <c r="AB183" s="64"/>
      <c r="AC183" s="64"/>
      <c r="AD183" s="128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6">
        <f t="shared" si="72"/>
        <v>44481</v>
      </c>
      <c r="B184" s="14">
        <f t="shared" ca="1" si="78"/>
        <v>1028.1855449899999</v>
      </c>
      <c r="C184" s="6">
        <f t="shared" si="73"/>
        <v>1000</v>
      </c>
      <c r="D184" s="12">
        <f ca="1">IF(A184&lt;$B$1,VLOOKUP(A184,[1]DI!$A$4:$B$15000,2,FALSE),0)</f>
        <v>0</v>
      </c>
      <c r="E184" s="13">
        <f t="shared" ca="1" si="79"/>
        <v>1</v>
      </c>
      <c r="F184" s="13">
        <f ca="1">(TRUNC(PRODUCT($E$12:$E183),16))</f>
        <v>1.02049089466138</v>
      </c>
      <c r="G184" s="13">
        <f t="shared" si="80"/>
        <v>1</v>
      </c>
      <c r="H184" s="13">
        <f t="shared" ca="1" si="81"/>
        <v>1.02049089</v>
      </c>
      <c r="I184" s="12">
        <f t="shared" si="82"/>
        <v>1.5900000000000001E-2</v>
      </c>
      <c r="J184" s="30">
        <f t="shared" si="74"/>
        <v>44309</v>
      </c>
      <c r="K184" s="2">
        <f t="shared" si="75"/>
        <v>119</v>
      </c>
      <c r="L184" s="15">
        <f t="shared" si="76"/>
        <v>120</v>
      </c>
      <c r="M184" s="11">
        <f t="shared" si="68"/>
        <v>1.0075401509999999</v>
      </c>
      <c r="N184" s="11">
        <f t="shared" ca="1" si="69"/>
        <v>1.0281855449999999</v>
      </c>
      <c r="O184" s="15">
        <f t="shared" si="85"/>
        <v>0</v>
      </c>
      <c r="P184" s="13">
        <f t="shared" ca="1" si="70"/>
        <v>28.18554499</v>
      </c>
      <c r="Q184" s="19">
        <f t="shared" si="71"/>
        <v>0</v>
      </c>
      <c r="R184" s="13">
        <f t="shared" si="77"/>
        <v>0</v>
      </c>
      <c r="S184" s="4" t="str">
        <f t="shared" si="83"/>
        <v>J=</v>
      </c>
      <c r="T184" s="30">
        <f t="shared" si="84"/>
        <v>44911</v>
      </c>
      <c r="U184" s="3"/>
      <c r="V184" s="73">
        <f>[2]Plan1!$A254</f>
        <v>44562</v>
      </c>
      <c r="W184" s="73" t="str">
        <f>[2]Plan1!$C254</f>
        <v>Confraternização Universal</v>
      </c>
      <c r="X184" s="66"/>
      <c r="Y184" s="1"/>
      <c r="AA184" s="64"/>
      <c r="AB184" s="64"/>
      <c r="AC184" s="64"/>
      <c r="AD184" s="128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6">
        <f t="shared" si="72"/>
        <v>44482</v>
      </c>
      <c r="B185" s="14">
        <f t="shared" ca="1" si="78"/>
        <v>1028.1855449899999</v>
      </c>
      <c r="C185" s="6">
        <f t="shared" si="73"/>
        <v>1000</v>
      </c>
      <c r="D185" s="12">
        <f ca="1">IF(A185&lt;$B$1,VLOOKUP(A185,[1]DI!$A$4:$B$15000,2,FALSE),0)</f>
        <v>6.1499999999999999E-2</v>
      </c>
      <c r="E185" s="13">
        <f t="shared" ca="1" si="79"/>
        <v>1.0002368699999999</v>
      </c>
      <c r="F185" s="13">
        <f ca="1">(TRUNC(PRODUCT($E$12:$E184),16))</f>
        <v>1.02049089466138</v>
      </c>
      <c r="G185" s="13">
        <f t="shared" si="80"/>
        <v>1</v>
      </c>
      <c r="H185" s="13">
        <f t="shared" ca="1" si="81"/>
        <v>1.02049089</v>
      </c>
      <c r="I185" s="12">
        <f t="shared" si="82"/>
        <v>1.5900000000000001E-2</v>
      </c>
      <c r="J185" s="30">
        <f t="shared" si="74"/>
        <v>44309</v>
      </c>
      <c r="K185" s="2">
        <f t="shared" si="75"/>
        <v>120</v>
      </c>
      <c r="L185" s="15">
        <f t="shared" si="76"/>
        <v>120</v>
      </c>
      <c r="M185" s="11">
        <f t="shared" si="68"/>
        <v>1.0075401509999999</v>
      </c>
      <c r="N185" s="11">
        <f t="shared" ca="1" si="69"/>
        <v>1.0281855449999999</v>
      </c>
      <c r="O185" s="15">
        <f t="shared" si="85"/>
        <v>0</v>
      </c>
      <c r="P185" s="13">
        <f t="shared" ca="1" si="70"/>
        <v>28.18554499</v>
      </c>
      <c r="Q185" s="19">
        <f t="shared" si="71"/>
        <v>0</v>
      </c>
      <c r="R185" s="13">
        <f t="shared" si="77"/>
        <v>0</v>
      </c>
      <c r="S185" s="4" t="str">
        <f t="shared" si="83"/>
        <v>J=</v>
      </c>
      <c r="T185" s="30">
        <f t="shared" si="84"/>
        <v>44911</v>
      </c>
      <c r="U185" s="3"/>
      <c r="V185" s="73">
        <f>[2]Plan1!$A255</f>
        <v>44620</v>
      </c>
      <c r="W185" s="73" t="str">
        <f>[2]Plan1!$C255</f>
        <v>Carnaval</v>
      </c>
      <c r="X185" s="66"/>
      <c r="Y185" s="1"/>
      <c r="AA185" s="64"/>
      <c r="AB185" s="64"/>
      <c r="AC185" s="64"/>
      <c r="AD185" s="128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6">
        <f t="shared" si="72"/>
        <v>44483</v>
      </c>
      <c r="B186" s="14">
        <f t="shared" ca="1" si="78"/>
        <v>1028.493479</v>
      </c>
      <c r="C186" s="6">
        <f t="shared" si="73"/>
        <v>1000</v>
      </c>
      <c r="D186" s="12">
        <f ca="1">IF(A186&lt;$B$1,VLOOKUP(A186,[1]DI!$A$4:$B$15000,2,FALSE),0)</f>
        <v>6.1499999999999999E-2</v>
      </c>
      <c r="E186" s="13">
        <f t="shared" ca="1" si="79"/>
        <v>1.0002368699999999</v>
      </c>
      <c r="F186" s="13">
        <f ca="1">(TRUNC(PRODUCT($E$12:$E185),16))</f>
        <v>1.0207326183395899</v>
      </c>
      <c r="G186" s="13">
        <f t="shared" si="80"/>
        <v>1</v>
      </c>
      <c r="H186" s="13">
        <f t="shared" ca="1" si="81"/>
        <v>1.02073262</v>
      </c>
      <c r="I186" s="12">
        <f t="shared" si="82"/>
        <v>1.5900000000000001E-2</v>
      </c>
      <c r="J186" s="30">
        <f t="shared" si="74"/>
        <v>44309</v>
      </c>
      <c r="K186" s="2">
        <f t="shared" si="75"/>
        <v>121</v>
      </c>
      <c r="L186" s="15">
        <f t="shared" si="76"/>
        <v>121</v>
      </c>
      <c r="M186" s="11">
        <f t="shared" si="68"/>
        <v>1.0076032239999999</v>
      </c>
      <c r="N186" s="11">
        <f t="shared" ca="1" si="69"/>
        <v>1.028493479</v>
      </c>
      <c r="O186" s="15">
        <f t="shared" si="85"/>
        <v>0</v>
      </c>
      <c r="P186" s="13">
        <f t="shared" ca="1" si="70"/>
        <v>28.493479000000001</v>
      </c>
      <c r="Q186" s="19">
        <f t="shared" si="71"/>
        <v>0</v>
      </c>
      <c r="R186" s="13">
        <f t="shared" si="77"/>
        <v>0</v>
      </c>
      <c r="S186" s="4" t="str">
        <f t="shared" si="83"/>
        <v>J=</v>
      </c>
      <c r="T186" s="30">
        <f t="shared" si="84"/>
        <v>44911</v>
      </c>
      <c r="U186" s="3"/>
      <c r="V186" s="73">
        <f>[2]Plan1!$A256</f>
        <v>44621</v>
      </c>
      <c r="W186" s="73" t="str">
        <f>[2]Plan1!$C256</f>
        <v>Carnaval</v>
      </c>
      <c r="X186" s="66"/>
      <c r="Y186" s="1"/>
      <c r="AA186" s="64"/>
      <c r="AB186" s="64"/>
      <c r="AC186" s="64"/>
      <c r="AD186" s="128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6">
        <f t="shared" si="72"/>
        <v>44484</v>
      </c>
      <c r="B187" s="14">
        <f t="shared" ca="1" si="78"/>
        <v>1028.80149699</v>
      </c>
      <c r="C187" s="6">
        <f t="shared" si="73"/>
        <v>1000</v>
      </c>
      <c r="D187" s="12">
        <f ca="1">IF(A187&lt;$B$1,VLOOKUP(A187,[1]DI!$A$4:$B$15000,2,FALSE),0)</f>
        <v>6.1499999999999999E-2</v>
      </c>
      <c r="E187" s="13">
        <f t="shared" ca="1" si="79"/>
        <v>1.0002368699999999</v>
      </c>
      <c r="F187" s="13">
        <f ca="1">(TRUNC(PRODUCT($E$12:$E186),16))</f>
        <v>1.0209743992749001</v>
      </c>
      <c r="G187" s="13">
        <f t="shared" si="80"/>
        <v>1</v>
      </c>
      <c r="H187" s="13">
        <f t="shared" ca="1" si="81"/>
        <v>1.0209744000000001</v>
      </c>
      <c r="I187" s="12">
        <f t="shared" si="82"/>
        <v>1.5900000000000001E-2</v>
      </c>
      <c r="J187" s="30">
        <f t="shared" si="74"/>
        <v>44309</v>
      </c>
      <c r="K187" s="2">
        <f t="shared" si="75"/>
        <v>122</v>
      </c>
      <c r="L187" s="15">
        <f t="shared" si="76"/>
        <v>122</v>
      </c>
      <c r="M187" s="11">
        <f t="shared" si="68"/>
        <v>1.007666301</v>
      </c>
      <c r="N187" s="11">
        <f t="shared" ca="1" si="69"/>
        <v>1.0288014969999999</v>
      </c>
      <c r="O187" s="15">
        <f t="shared" si="85"/>
        <v>0</v>
      </c>
      <c r="P187" s="13">
        <f t="shared" ca="1" si="70"/>
        <v>28.80149699</v>
      </c>
      <c r="Q187" s="19">
        <f t="shared" si="71"/>
        <v>0</v>
      </c>
      <c r="R187" s="13">
        <f t="shared" si="77"/>
        <v>0</v>
      </c>
      <c r="S187" s="4" t="str">
        <f t="shared" si="83"/>
        <v>J=</v>
      </c>
      <c r="T187" s="30">
        <f t="shared" si="84"/>
        <v>44911</v>
      </c>
      <c r="U187" s="3"/>
      <c r="V187" s="73">
        <f>[2]Plan1!$A257</f>
        <v>44666</v>
      </c>
      <c r="W187" s="73" t="str">
        <f>[2]Plan1!$C257</f>
        <v>Paixão de Cristo</v>
      </c>
      <c r="X187" s="66"/>
      <c r="Y187" s="1"/>
      <c r="AA187" s="64"/>
      <c r="AB187" s="64"/>
      <c r="AC187" s="64"/>
      <c r="AD187" s="128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6">
        <f t="shared" si="72"/>
        <v>44485</v>
      </c>
      <c r="B188" s="14">
        <f t="shared" ca="1" si="78"/>
        <v>1029.1096099900001</v>
      </c>
      <c r="C188" s="6">
        <f t="shared" si="73"/>
        <v>1000</v>
      </c>
      <c r="D188" s="12">
        <f ca="1">IF(A188&lt;$B$1,VLOOKUP(A188,[1]DI!$A$4:$B$15000,2,FALSE),0)</f>
        <v>0</v>
      </c>
      <c r="E188" s="13">
        <f t="shared" ca="1" si="79"/>
        <v>1</v>
      </c>
      <c r="F188" s="13">
        <f ca="1">(TRUNC(PRODUCT($E$12:$E187),16))</f>
        <v>1.02121623748086</v>
      </c>
      <c r="G188" s="13">
        <f t="shared" si="80"/>
        <v>1</v>
      </c>
      <c r="H188" s="13">
        <f t="shared" ca="1" si="81"/>
        <v>1.02121624</v>
      </c>
      <c r="I188" s="12">
        <f t="shared" si="82"/>
        <v>1.5900000000000001E-2</v>
      </c>
      <c r="J188" s="30">
        <f t="shared" si="74"/>
        <v>44309</v>
      </c>
      <c r="K188" s="2">
        <f t="shared" si="75"/>
        <v>122</v>
      </c>
      <c r="L188" s="15">
        <f t="shared" si="76"/>
        <v>123</v>
      </c>
      <c r="M188" s="11">
        <f t="shared" si="68"/>
        <v>1.007729382</v>
      </c>
      <c r="N188" s="11">
        <f t="shared" ca="1" si="69"/>
        <v>1.0291096099999999</v>
      </c>
      <c r="O188" s="15">
        <f t="shared" si="85"/>
        <v>0</v>
      </c>
      <c r="P188" s="13">
        <f t="shared" ca="1" si="70"/>
        <v>29.109609989999999</v>
      </c>
      <c r="Q188" s="19">
        <f t="shared" si="71"/>
        <v>0</v>
      </c>
      <c r="R188" s="13">
        <f t="shared" si="77"/>
        <v>0</v>
      </c>
      <c r="S188" s="4" t="str">
        <f t="shared" si="83"/>
        <v>J=</v>
      </c>
      <c r="T188" s="30">
        <f t="shared" si="84"/>
        <v>44911</v>
      </c>
      <c r="U188" s="3"/>
      <c r="V188" s="73">
        <f>[2]Plan1!$A258</f>
        <v>44672</v>
      </c>
      <c r="W188" s="73" t="str">
        <f>[2]Plan1!$C258</f>
        <v>Tiradentes</v>
      </c>
      <c r="X188" s="66"/>
      <c r="Y188" s="1"/>
      <c r="AA188" s="64"/>
      <c r="AB188" s="64"/>
      <c r="AC188" s="64"/>
      <c r="AD188" s="128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6">
        <f t="shared" si="72"/>
        <v>44486</v>
      </c>
      <c r="B189" s="14">
        <f t="shared" ca="1" si="78"/>
        <v>1029.1096099900001</v>
      </c>
      <c r="C189" s="6">
        <f t="shared" si="73"/>
        <v>1000</v>
      </c>
      <c r="D189" s="12">
        <f ca="1">IF(A189&lt;$B$1,VLOOKUP(A189,[1]DI!$A$4:$B$15000,2,FALSE),0)</f>
        <v>0</v>
      </c>
      <c r="E189" s="13">
        <f t="shared" ca="1" si="79"/>
        <v>1</v>
      </c>
      <c r="F189" s="13">
        <f ca="1">(TRUNC(PRODUCT($E$12:$E188),16))</f>
        <v>1.02121623748086</v>
      </c>
      <c r="G189" s="13">
        <f t="shared" si="80"/>
        <v>1</v>
      </c>
      <c r="H189" s="13">
        <f t="shared" ca="1" si="81"/>
        <v>1.02121624</v>
      </c>
      <c r="I189" s="12">
        <f t="shared" si="82"/>
        <v>1.5900000000000001E-2</v>
      </c>
      <c r="J189" s="30">
        <f t="shared" si="74"/>
        <v>44309</v>
      </c>
      <c r="K189" s="2">
        <f t="shared" si="75"/>
        <v>122</v>
      </c>
      <c r="L189" s="15">
        <f t="shared" si="76"/>
        <v>123</v>
      </c>
      <c r="M189" s="11">
        <f t="shared" si="68"/>
        <v>1.007729382</v>
      </c>
      <c r="N189" s="11">
        <f t="shared" ca="1" si="69"/>
        <v>1.0291096099999999</v>
      </c>
      <c r="O189" s="15">
        <f t="shared" si="85"/>
        <v>0</v>
      </c>
      <c r="P189" s="13">
        <f t="shared" ca="1" si="70"/>
        <v>29.109609989999999</v>
      </c>
      <c r="Q189" s="19">
        <f t="shared" si="71"/>
        <v>0</v>
      </c>
      <c r="R189" s="13">
        <f t="shared" si="77"/>
        <v>0</v>
      </c>
      <c r="S189" s="4" t="str">
        <f t="shared" si="83"/>
        <v>J=</v>
      </c>
      <c r="T189" s="30">
        <f t="shared" si="84"/>
        <v>44911</v>
      </c>
      <c r="U189" s="3"/>
      <c r="V189" s="73">
        <f>[2]Plan1!$A259</f>
        <v>44682</v>
      </c>
      <c r="W189" s="73" t="str">
        <f>[2]Plan1!$C259</f>
        <v>Dia do Trabalho</v>
      </c>
      <c r="X189" s="66"/>
      <c r="Y189" s="1"/>
      <c r="AA189" s="64"/>
      <c r="AB189" s="64"/>
      <c r="AC189" s="64"/>
      <c r="AD189" s="128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6">
        <f t="shared" si="72"/>
        <v>44487</v>
      </c>
      <c r="B190" s="14">
        <f t="shared" ca="1" si="78"/>
        <v>1029.1096099900001</v>
      </c>
      <c r="C190" s="6">
        <f t="shared" si="73"/>
        <v>1000</v>
      </c>
      <c r="D190" s="12">
        <f ca="1">IF(A190&lt;$B$1,VLOOKUP(A190,[1]DI!$A$4:$B$15000,2,FALSE),0)</f>
        <v>6.1499999999999999E-2</v>
      </c>
      <c r="E190" s="13">
        <f t="shared" ca="1" si="79"/>
        <v>1.0002368699999999</v>
      </c>
      <c r="F190" s="13">
        <f ca="1">(TRUNC(PRODUCT($E$12:$E189),16))</f>
        <v>1.02121623748086</v>
      </c>
      <c r="G190" s="13">
        <f t="shared" si="80"/>
        <v>1</v>
      </c>
      <c r="H190" s="13">
        <f t="shared" ca="1" si="81"/>
        <v>1.02121624</v>
      </c>
      <c r="I190" s="12">
        <f t="shared" si="82"/>
        <v>1.5900000000000001E-2</v>
      </c>
      <c r="J190" s="30">
        <f t="shared" si="74"/>
        <v>44309</v>
      </c>
      <c r="K190" s="2">
        <f t="shared" si="75"/>
        <v>123</v>
      </c>
      <c r="L190" s="15">
        <f t="shared" si="76"/>
        <v>123</v>
      </c>
      <c r="M190" s="11">
        <f t="shared" si="68"/>
        <v>1.007729382</v>
      </c>
      <c r="N190" s="11">
        <f t="shared" ca="1" si="69"/>
        <v>1.0291096099999999</v>
      </c>
      <c r="O190" s="15">
        <f t="shared" si="85"/>
        <v>0</v>
      </c>
      <c r="P190" s="13">
        <f t="shared" ca="1" si="70"/>
        <v>29.109609989999999</v>
      </c>
      <c r="Q190" s="19">
        <f t="shared" si="71"/>
        <v>0</v>
      </c>
      <c r="R190" s="13">
        <f t="shared" si="77"/>
        <v>0</v>
      </c>
      <c r="S190" s="4" t="str">
        <f t="shared" si="83"/>
        <v>J=</v>
      </c>
      <c r="T190" s="30">
        <f t="shared" si="84"/>
        <v>44911</v>
      </c>
      <c r="U190" s="3"/>
      <c r="V190" s="73">
        <f>[2]Plan1!$A260</f>
        <v>44728</v>
      </c>
      <c r="W190" s="73" t="str">
        <f>[2]Plan1!$C260</f>
        <v>Corpus Christi</v>
      </c>
      <c r="X190" s="66"/>
      <c r="Y190" s="1"/>
      <c r="AA190" s="64"/>
      <c r="AB190" s="64"/>
      <c r="AC190" s="64"/>
      <c r="AD190" s="128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6">
        <f t="shared" si="72"/>
        <v>44488</v>
      </c>
      <c r="B191" s="14">
        <f t="shared" ca="1" si="78"/>
        <v>1029.4178079999999</v>
      </c>
      <c r="C191" s="6">
        <f t="shared" si="73"/>
        <v>1000</v>
      </c>
      <c r="D191" s="12">
        <f ca="1">IF(A191&lt;$B$1,VLOOKUP(A191,[1]DI!$A$4:$B$15000,2,FALSE),0)</f>
        <v>6.1499999999999999E-2</v>
      </c>
      <c r="E191" s="13">
        <f t="shared" ca="1" si="79"/>
        <v>1.0002368699999999</v>
      </c>
      <c r="F191" s="13">
        <f ca="1">(TRUNC(PRODUCT($E$12:$E190),16))</f>
        <v>1.0214581329710299</v>
      </c>
      <c r="G191" s="13">
        <f t="shared" si="80"/>
        <v>1</v>
      </c>
      <c r="H191" s="13">
        <f t="shared" ca="1" si="81"/>
        <v>1.0214581300000001</v>
      </c>
      <c r="I191" s="12">
        <f t="shared" si="82"/>
        <v>1.5900000000000001E-2</v>
      </c>
      <c r="J191" s="30">
        <f t="shared" si="74"/>
        <v>44309</v>
      </c>
      <c r="K191" s="2">
        <f t="shared" si="75"/>
        <v>124</v>
      </c>
      <c r="L191" s="15">
        <f t="shared" si="76"/>
        <v>124</v>
      </c>
      <c r="M191" s="11">
        <f t="shared" si="68"/>
        <v>1.0077924659999999</v>
      </c>
      <c r="N191" s="11">
        <f t="shared" ca="1" si="69"/>
        <v>1.029417808</v>
      </c>
      <c r="O191" s="15">
        <f t="shared" si="85"/>
        <v>0</v>
      </c>
      <c r="P191" s="13">
        <f t="shared" ca="1" si="70"/>
        <v>29.417808000000001</v>
      </c>
      <c r="Q191" s="19">
        <f t="shared" si="71"/>
        <v>0</v>
      </c>
      <c r="R191" s="13">
        <f t="shared" si="77"/>
        <v>0</v>
      </c>
      <c r="S191" s="4" t="str">
        <f t="shared" si="83"/>
        <v>J=</v>
      </c>
      <c r="T191" s="30">
        <f t="shared" si="84"/>
        <v>44911</v>
      </c>
      <c r="U191" s="3"/>
      <c r="V191" s="73">
        <f>[2]Plan1!$A261</f>
        <v>44811</v>
      </c>
      <c r="W191" s="73" t="str">
        <f>[2]Plan1!$C261</f>
        <v>Independência do Brasil</v>
      </c>
      <c r="X191" s="66"/>
      <c r="Y191" s="1"/>
      <c r="AA191" s="64"/>
      <c r="AB191" s="64"/>
      <c r="AC191" s="64"/>
      <c r="AD191" s="128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6">
        <f t="shared" si="72"/>
        <v>44489</v>
      </c>
      <c r="B192" s="14">
        <f t="shared" ca="1" si="78"/>
        <v>1029.7261109999999</v>
      </c>
      <c r="C192" s="6">
        <f t="shared" si="73"/>
        <v>1000</v>
      </c>
      <c r="D192" s="12">
        <f ca="1">IF(A192&lt;$B$1,VLOOKUP(A192,[1]DI!$A$4:$B$15000,2,FALSE),0)</f>
        <v>6.1499999999999999E-2</v>
      </c>
      <c r="E192" s="13">
        <f t="shared" ca="1" si="79"/>
        <v>1.0002368699999999</v>
      </c>
      <c r="F192" s="13">
        <f ca="1">(TRUNC(PRODUCT($E$12:$E191),16))</f>
        <v>1.02170008575899</v>
      </c>
      <c r="G192" s="13">
        <f t="shared" si="80"/>
        <v>1</v>
      </c>
      <c r="H192" s="13">
        <f t="shared" ca="1" si="81"/>
        <v>1.0217000899999999</v>
      </c>
      <c r="I192" s="12">
        <f t="shared" si="82"/>
        <v>1.5900000000000001E-2</v>
      </c>
      <c r="J192" s="30">
        <f t="shared" si="74"/>
        <v>44309</v>
      </c>
      <c r="K192" s="2">
        <f t="shared" si="75"/>
        <v>125</v>
      </c>
      <c r="L192" s="15">
        <f t="shared" si="76"/>
        <v>125</v>
      </c>
      <c r="M192" s="11">
        <f t="shared" si="68"/>
        <v>1.0078555549999999</v>
      </c>
      <c r="N192" s="11">
        <f t="shared" ca="1" si="69"/>
        <v>1.029726111</v>
      </c>
      <c r="O192" s="15">
        <f t="shared" si="85"/>
        <v>0</v>
      </c>
      <c r="P192" s="13">
        <f t="shared" ca="1" si="70"/>
        <v>29.726111</v>
      </c>
      <c r="Q192" s="19">
        <f t="shared" si="71"/>
        <v>0</v>
      </c>
      <c r="R192" s="13">
        <f t="shared" si="77"/>
        <v>0</v>
      </c>
      <c r="S192" s="4" t="str">
        <f t="shared" si="83"/>
        <v>J=</v>
      </c>
      <c r="T192" s="30">
        <f t="shared" si="84"/>
        <v>44911</v>
      </c>
      <c r="U192" s="3"/>
      <c r="V192" s="73">
        <f>[2]Plan1!$A262</f>
        <v>44846</v>
      </c>
      <c r="W192" s="73" t="str">
        <f>[2]Plan1!$C262</f>
        <v>Nossa Sr.a Aparecida - Padroeira do Brasil</v>
      </c>
      <c r="X192" s="66"/>
      <c r="Y192" s="1"/>
      <c r="AA192" s="64"/>
      <c r="AB192" s="64"/>
      <c r="AC192" s="64"/>
      <c r="AD192" s="128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56">
        <f t="shared" si="72"/>
        <v>44490</v>
      </c>
      <c r="B193" s="57">
        <f t="shared" ca="1" si="78"/>
        <v>1030.0345</v>
      </c>
      <c r="C193" s="6">
        <f t="shared" si="73"/>
        <v>1000</v>
      </c>
      <c r="D193" s="12">
        <f ca="1">IF(A193&lt;$B$1,VLOOKUP(A193,[1]DI!$A$4:$B$15000,2,FALSE),0)</f>
        <v>6.1499999999999999E-2</v>
      </c>
      <c r="E193" s="58">
        <f t="shared" ca="1" si="79"/>
        <v>1.0002368699999999</v>
      </c>
      <c r="F193" s="58">
        <f ca="1">(TRUNC(PRODUCT($E$12:$E192),16))</f>
        <v>1.0219420958583001</v>
      </c>
      <c r="G193" s="58">
        <f t="shared" si="80"/>
        <v>1</v>
      </c>
      <c r="H193" s="58">
        <f t="shared" ca="1" si="81"/>
        <v>1.0219421</v>
      </c>
      <c r="I193" s="12">
        <f t="shared" si="82"/>
        <v>1.5900000000000001E-2</v>
      </c>
      <c r="J193" s="59">
        <f t="shared" si="74"/>
        <v>44309</v>
      </c>
      <c r="K193" s="60">
        <f t="shared" si="75"/>
        <v>126</v>
      </c>
      <c r="L193" s="61">
        <f t="shared" si="76"/>
        <v>126</v>
      </c>
      <c r="M193" s="62">
        <f t="shared" si="68"/>
        <v>1.007918648</v>
      </c>
      <c r="N193" s="62">
        <f t="shared" ca="1" si="69"/>
        <v>1.0300345</v>
      </c>
      <c r="O193" s="15">
        <f t="shared" si="85"/>
        <v>0</v>
      </c>
      <c r="P193" s="13">
        <f t="shared" ca="1" si="70"/>
        <v>30.034500000000001</v>
      </c>
      <c r="Q193" s="63">
        <f t="shared" si="71"/>
        <v>0</v>
      </c>
      <c r="R193" s="13">
        <f t="shared" si="77"/>
        <v>0</v>
      </c>
      <c r="S193" s="4" t="str">
        <f t="shared" si="83"/>
        <v>J=</v>
      </c>
      <c r="T193" s="30">
        <f t="shared" si="84"/>
        <v>44911</v>
      </c>
      <c r="U193" s="3"/>
      <c r="V193" s="73">
        <f>[2]Plan1!$A263</f>
        <v>44867</v>
      </c>
      <c r="W193" s="73" t="str">
        <f>[2]Plan1!$C263</f>
        <v>Finados</v>
      </c>
      <c r="X193" s="66"/>
      <c r="Y193" s="1"/>
      <c r="AA193" s="64"/>
      <c r="AB193" s="64"/>
      <c r="AC193" s="64"/>
      <c r="AD193" s="128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6">
        <f t="shared" si="72"/>
        <v>44491</v>
      </c>
      <c r="B194" s="14">
        <f t="shared" ca="1" si="78"/>
        <v>1030.34297199</v>
      </c>
      <c r="C194" s="6">
        <f t="shared" si="73"/>
        <v>1000</v>
      </c>
      <c r="D194" s="12">
        <f ca="1">IF(A194&lt;$B$1,VLOOKUP(A194,[1]DI!$A$4:$B$15000,2,FALSE),0)</f>
        <v>6.1499999999999999E-2</v>
      </c>
      <c r="E194" s="13">
        <f t="shared" ca="1" si="79"/>
        <v>1.0002368699999999</v>
      </c>
      <c r="F194" s="13">
        <f ca="1">(TRUNC(PRODUCT($E$12:$E193),16))</f>
        <v>1.0221841632825399</v>
      </c>
      <c r="G194" s="13">
        <f t="shared" si="80"/>
        <v>1</v>
      </c>
      <c r="H194" s="13">
        <f t="shared" ca="1" si="81"/>
        <v>1.0221841599999999</v>
      </c>
      <c r="I194" s="12">
        <f t="shared" si="82"/>
        <v>1.5900000000000001E-2</v>
      </c>
      <c r="J194" s="30">
        <f t="shared" si="74"/>
        <v>44309</v>
      </c>
      <c r="K194" s="2">
        <f t="shared" si="75"/>
        <v>127</v>
      </c>
      <c r="L194" s="15">
        <f t="shared" si="76"/>
        <v>127</v>
      </c>
      <c r="M194" s="11">
        <f t="shared" si="68"/>
        <v>1.0079817440000001</v>
      </c>
      <c r="N194" s="11">
        <f t="shared" ca="1" si="69"/>
        <v>1.0303429719999999</v>
      </c>
      <c r="O194" s="15">
        <f t="shared" si="85"/>
        <v>0</v>
      </c>
      <c r="P194" s="13">
        <f t="shared" ca="1" si="70"/>
        <v>30.342971989999999</v>
      </c>
      <c r="Q194" s="19">
        <f t="shared" si="71"/>
        <v>0</v>
      </c>
      <c r="R194" s="13">
        <f t="shared" si="77"/>
        <v>0</v>
      </c>
      <c r="S194" s="4" t="str">
        <f t="shared" si="83"/>
        <v>J=</v>
      </c>
      <c r="T194" s="30">
        <f t="shared" si="84"/>
        <v>44911</v>
      </c>
      <c r="U194" s="20"/>
      <c r="V194" s="73">
        <f>[2]Plan1!$A264</f>
        <v>44880</v>
      </c>
      <c r="W194" s="73" t="str">
        <f>[2]Plan1!$C264</f>
        <v>Proclamação da República</v>
      </c>
      <c r="X194" s="66"/>
      <c r="Y194" s="1"/>
      <c r="AA194" s="64"/>
      <c r="AB194" s="64"/>
      <c r="AC194" s="64"/>
      <c r="AD194" s="128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</row>
    <row r="195" spans="1:154" x14ac:dyDescent="0.15">
      <c r="A195" s="36">
        <f t="shared" si="72"/>
        <v>44492</v>
      </c>
      <c r="B195" s="14">
        <f t="shared" ca="1" si="78"/>
        <v>1030.6515509999999</v>
      </c>
      <c r="C195" s="6">
        <f t="shared" si="73"/>
        <v>1000</v>
      </c>
      <c r="D195" s="12">
        <f ca="1">IF(A195&lt;$B$1,VLOOKUP(A195,[1]DI!$A$4:$B$15000,2,FALSE),0)</f>
        <v>0</v>
      </c>
      <c r="E195" s="13">
        <f t="shared" ca="1" si="79"/>
        <v>1</v>
      </c>
      <c r="F195" s="13">
        <f ca="1">(TRUNC(PRODUCT($E$12:$E194),16))</f>
        <v>1.0224262880452999</v>
      </c>
      <c r="G195" s="13">
        <f t="shared" si="80"/>
        <v>1</v>
      </c>
      <c r="H195" s="13">
        <f t="shared" ca="1" si="81"/>
        <v>1.0224262900000001</v>
      </c>
      <c r="I195" s="12">
        <f t="shared" si="82"/>
        <v>1.5900000000000001E-2</v>
      </c>
      <c r="J195" s="30">
        <f t="shared" si="74"/>
        <v>44309</v>
      </c>
      <c r="K195" s="2">
        <f t="shared" si="75"/>
        <v>127</v>
      </c>
      <c r="L195" s="15">
        <f t="shared" si="76"/>
        <v>128</v>
      </c>
      <c r="M195" s="11">
        <f t="shared" si="68"/>
        <v>1.0080448449999999</v>
      </c>
      <c r="N195" s="11">
        <f t="shared" ca="1" si="69"/>
        <v>1.0306515510000001</v>
      </c>
      <c r="O195" s="15">
        <f t="shared" si="85"/>
        <v>0</v>
      </c>
      <c r="P195" s="13">
        <f t="shared" ca="1" si="70"/>
        <v>30.651551000000001</v>
      </c>
      <c r="Q195" s="19">
        <f t="shared" si="71"/>
        <v>0</v>
      </c>
      <c r="R195" s="13">
        <f t="shared" si="77"/>
        <v>0</v>
      </c>
      <c r="S195" s="4" t="str">
        <f t="shared" si="83"/>
        <v>J=</v>
      </c>
      <c r="T195" s="30">
        <f t="shared" si="84"/>
        <v>44911</v>
      </c>
      <c r="U195" s="3"/>
      <c r="V195" s="73">
        <f>[2]Plan1!$A265</f>
        <v>44920</v>
      </c>
      <c r="W195" s="73" t="str">
        <f>[2]Plan1!$C265</f>
        <v>Natal</v>
      </c>
      <c r="X195" s="66"/>
      <c r="Y195" s="1"/>
      <c r="AA195" s="64"/>
      <c r="AB195" s="64"/>
      <c r="AC195" s="64"/>
      <c r="AD195" s="128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6">
        <f t="shared" si="72"/>
        <v>44493</v>
      </c>
      <c r="B196" s="14">
        <f t="shared" ca="1" si="78"/>
        <v>1030.6515509999999</v>
      </c>
      <c r="C196" s="6">
        <f t="shared" si="73"/>
        <v>1000</v>
      </c>
      <c r="D196" s="12">
        <f ca="1">IF(A196&lt;$B$1,VLOOKUP(A196,[1]DI!$A$4:$B$15000,2,FALSE),0)</f>
        <v>0</v>
      </c>
      <c r="E196" s="13">
        <f t="shared" ca="1" si="79"/>
        <v>1</v>
      </c>
      <c r="F196" s="13">
        <f ca="1">(TRUNC(PRODUCT($E$12:$E195),16))</f>
        <v>1.0224262880452999</v>
      </c>
      <c r="G196" s="13">
        <f t="shared" si="80"/>
        <v>1</v>
      </c>
      <c r="H196" s="13">
        <f t="shared" ca="1" si="81"/>
        <v>1.0224262900000001</v>
      </c>
      <c r="I196" s="12">
        <f t="shared" si="82"/>
        <v>1.5900000000000001E-2</v>
      </c>
      <c r="J196" s="30">
        <f t="shared" si="74"/>
        <v>44309</v>
      </c>
      <c r="K196" s="2">
        <f t="shared" si="75"/>
        <v>127</v>
      </c>
      <c r="L196" s="15">
        <f t="shared" si="76"/>
        <v>128</v>
      </c>
      <c r="M196" s="11">
        <f t="shared" si="68"/>
        <v>1.0080448449999999</v>
      </c>
      <c r="N196" s="11">
        <f t="shared" ca="1" si="69"/>
        <v>1.0306515510000001</v>
      </c>
      <c r="O196" s="15">
        <f t="shared" si="85"/>
        <v>0</v>
      </c>
      <c r="P196" s="13">
        <f t="shared" ca="1" si="70"/>
        <v>30.651551000000001</v>
      </c>
      <c r="Q196" s="19">
        <f t="shared" si="71"/>
        <v>0</v>
      </c>
      <c r="R196" s="13">
        <f t="shared" si="77"/>
        <v>0</v>
      </c>
      <c r="S196" s="4" t="str">
        <f t="shared" si="83"/>
        <v>J=</v>
      </c>
      <c r="T196" s="30">
        <f t="shared" si="84"/>
        <v>44911</v>
      </c>
      <c r="U196" s="3"/>
      <c r="V196" s="73">
        <f>[2]Plan1!$A266</f>
        <v>44927</v>
      </c>
      <c r="W196" s="73" t="str">
        <f>[2]Plan1!$C266</f>
        <v>Confraternização Universal</v>
      </c>
      <c r="X196" s="66"/>
      <c r="Y196" s="1"/>
      <c r="AA196" s="64"/>
      <c r="AB196" s="64"/>
      <c r="AC196" s="64"/>
      <c r="AD196" s="128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6">
        <f t="shared" si="72"/>
        <v>44494</v>
      </c>
      <c r="B197" s="14">
        <f t="shared" ca="1" si="78"/>
        <v>1030.6515509999999</v>
      </c>
      <c r="C197" s="6">
        <f t="shared" si="73"/>
        <v>1000</v>
      </c>
      <c r="D197" s="12">
        <f ca="1">IF(A197&lt;$B$1,VLOOKUP(A197,[1]DI!$A$4:$B$15000,2,FALSE),0)</f>
        <v>6.1499999999999999E-2</v>
      </c>
      <c r="E197" s="13">
        <f t="shared" ca="1" si="79"/>
        <v>1.0002368699999999</v>
      </c>
      <c r="F197" s="13">
        <f ca="1">(TRUNC(PRODUCT($E$12:$E196),16))</f>
        <v>1.0224262880452999</v>
      </c>
      <c r="G197" s="13">
        <f t="shared" si="80"/>
        <v>1</v>
      </c>
      <c r="H197" s="13">
        <f t="shared" ca="1" si="81"/>
        <v>1.0224262900000001</v>
      </c>
      <c r="I197" s="12">
        <f t="shared" si="82"/>
        <v>1.5900000000000001E-2</v>
      </c>
      <c r="J197" s="30">
        <f t="shared" si="74"/>
        <v>44309</v>
      </c>
      <c r="K197" s="2">
        <f t="shared" si="75"/>
        <v>128</v>
      </c>
      <c r="L197" s="15">
        <f t="shared" si="76"/>
        <v>128</v>
      </c>
      <c r="M197" s="11">
        <f t="shared" si="68"/>
        <v>1.0080448449999999</v>
      </c>
      <c r="N197" s="11">
        <f t="shared" ca="1" si="69"/>
        <v>1.0306515510000001</v>
      </c>
      <c r="O197" s="15">
        <f t="shared" si="85"/>
        <v>0</v>
      </c>
      <c r="P197" s="13">
        <f t="shared" ca="1" si="70"/>
        <v>30.651551000000001</v>
      </c>
      <c r="Q197" s="19">
        <f t="shared" si="71"/>
        <v>0</v>
      </c>
      <c r="R197" s="13">
        <f t="shared" si="77"/>
        <v>0</v>
      </c>
      <c r="S197" s="4" t="str">
        <f t="shared" si="83"/>
        <v>J=</v>
      </c>
      <c r="T197" s="30">
        <f t="shared" si="84"/>
        <v>44911</v>
      </c>
      <c r="U197" s="20"/>
      <c r="V197" s="73">
        <f>[2]Plan1!$A267</f>
        <v>44977</v>
      </c>
      <c r="W197" s="73" t="str">
        <f>[2]Plan1!$C267</f>
        <v>Carnaval</v>
      </c>
      <c r="X197" s="66"/>
      <c r="Y197" s="1"/>
      <c r="AA197" s="64"/>
      <c r="AB197" s="64"/>
      <c r="AC197" s="64"/>
      <c r="AD197" s="128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</row>
    <row r="198" spans="1:154" x14ac:dyDescent="0.15">
      <c r="A198" s="36">
        <f t="shared" si="72"/>
        <v>44495</v>
      </c>
      <c r="B198" s="14">
        <f t="shared" ca="1" si="78"/>
        <v>1030.960214</v>
      </c>
      <c r="C198" s="6">
        <f t="shared" si="73"/>
        <v>1000</v>
      </c>
      <c r="D198" s="12">
        <f ca="1">IF(A198&lt;$B$1,VLOOKUP(A198,[1]DI!$A$4:$B$15000,2,FALSE),0)</f>
        <v>6.1499999999999999E-2</v>
      </c>
      <c r="E198" s="13">
        <f t="shared" ca="1" si="79"/>
        <v>1.0002368699999999</v>
      </c>
      <c r="F198" s="13">
        <f ca="1">(TRUNC(PRODUCT($E$12:$E197),16))</f>
        <v>1.0226684701601501</v>
      </c>
      <c r="G198" s="13">
        <f t="shared" si="80"/>
        <v>1</v>
      </c>
      <c r="H198" s="13">
        <f t="shared" ca="1" si="81"/>
        <v>1.0226684699999999</v>
      </c>
      <c r="I198" s="12">
        <f t="shared" si="82"/>
        <v>1.5900000000000001E-2</v>
      </c>
      <c r="J198" s="30">
        <f t="shared" si="74"/>
        <v>44309</v>
      </c>
      <c r="K198" s="2">
        <f t="shared" si="75"/>
        <v>129</v>
      </c>
      <c r="L198" s="15">
        <f t="shared" si="76"/>
        <v>129</v>
      </c>
      <c r="M198" s="11">
        <f t="shared" si="68"/>
        <v>1.008107949</v>
      </c>
      <c r="N198" s="11">
        <f t="shared" ca="1" si="69"/>
        <v>1.030960214</v>
      </c>
      <c r="O198" s="15">
        <f t="shared" si="85"/>
        <v>0</v>
      </c>
      <c r="P198" s="13">
        <f t="shared" ca="1" si="70"/>
        <v>30.960214000000001</v>
      </c>
      <c r="Q198" s="19">
        <f t="shared" si="71"/>
        <v>0</v>
      </c>
      <c r="R198" s="13">
        <f t="shared" si="77"/>
        <v>0</v>
      </c>
      <c r="S198" s="4" t="str">
        <f t="shared" si="83"/>
        <v>J=</v>
      </c>
      <c r="T198" s="30">
        <f t="shared" si="84"/>
        <v>44911</v>
      </c>
      <c r="U198" s="3"/>
      <c r="V198" s="73">
        <f>[2]Plan1!$A268</f>
        <v>44978</v>
      </c>
      <c r="W198" s="73" t="str">
        <f>[2]Plan1!$C268</f>
        <v>Carnaval</v>
      </c>
      <c r="X198" s="66"/>
      <c r="Y198" s="1"/>
      <c r="AA198" s="64"/>
      <c r="AB198" s="64"/>
      <c r="AC198" s="64"/>
      <c r="AD198" s="128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6">
        <f t="shared" si="72"/>
        <v>44496</v>
      </c>
      <c r="B199" s="14">
        <f t="shared" ca="1" si="78"/>
        <v>1031.26897199</v>
      </c>
      <c r="C199" s="6">
        <f t="shared" si="73"/>
        <v>1000</v>
      </c>
      <c r="D199" s="12">
        <f ca="1">IF(A199&lt;$B$1,VLOOKUP(A199,[1]DI!$A$4:$B$15000,2,FALSE),0)</f>
        <v>6.1499999999999999E-2</v>
      </c>
      <c r="E199" s="13">
        <f t="shared" ca="1" si="79"/>
        <v>1.0002368699999999</v>
      </c>
      <c r="F199" s="13">
        <f ca="1">(TRUNC(PRODUCT($E$12:$E198),16))</f>
        <v>1.02291070964068</v>
      </c>
      <c r="G199" s="13">
        <f t="shared" si="80"/>
        <v>1</v>
      </c>
      <c r="H199" s="13">
        <f t="shared" ca="1" si="81"/>
        <v>1.0229107099999999</v>
      </c>
      <c r="I199" s="12">
        <f t="shared" si="82"/>
        <v>1.5900000000000001E-2</v>
      </c>
      <c r="J199" s="30">
        <f t="shared" si="74"/>
        <v>44309</v>
      </c>
      <c r="K199" s="2">
        <f t="shared" si="75"/>
        <v>130</v>
      </c>
      <c r="L199" s="15">
        <f t="shared" si="76"/>
        <v>130</v>
      </c>
      <c r="M199" s="11">
        <f t="shared" si="68"/>
        <v>1.008171057</v>
      </c>
      <c r="N199" s="11">
        <f t="shared" ca="1" si="69"/>
        <v>1.0312689719999999</v>
      </c>
      <c r="O199" s="15">
        <f t="shared" si="85"/>
        <v>0</v>
      </c>
      <c r="P199" s="13">
        <f t="shared" ca="1" si="70"/>
        <v>31.268971990000001</v>
      </c>
      <c r="Q199" s="19">
        <f t="shared" si="71"/>
        <v>0</v>
      </c>
      <c r="R199" s="13">
        <f t="shared" si="77"/>
        <v>0</v>
      </c>
      <c r="S199" s="4" t="str">
        <f t="shared" si="83"/>
        <v>J=</v>
      </c>
      <c r="T199" s="30">
        <f t="shared" si="84"/>
        <v>44911</v>
      </c>
      <c r="U199" s="3"/>
      <c r="V199" s="73">
        <f>[2]Plan1!$A269</f>
        <v>45023</v>
      </c>
      <c r="W199" s="73" t="str">
        <f>[2]Plan1!$C269</f>
        <v>Paixão de Cristo</v>
      </c>
      <c r="X199" s="66"/>
      <c r="Y199" s="1"/>
      <c r="AA199" s="64"/>
      <c r="AB199" s="64"/>
      <c r="AC199" s="64"/>
      <c r="AD199" s="128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6">
        <f t="shared" si="72"/>
        <v>44497</v>
      </c>
      <c r="B200" s="14">
        <f t="shared" ca="1" si="78"/>
        <v>1031.5778259900001</v>
      </c>
      <c r="C200" s="6">
        <f t="shared" si="73"/>
        <v>1000</v>
      </c>
      <c r="D200" s="12">
        <f ca="1">IF(A200&lt;$B$1,VLOOKUP(A200,[1]DI!$A$4:$B$15000,2,FALSE),0)</f>
        <v>7.6499999999999999E-2</v>
      </c>
      <c r="E200" s="13">
        <f t="shared" ca="1" si="79"/>
        <v>1.0002925600000001</v>
      </c>
      <c r="F200" s="13">
        <f ca="1">(TRUNC(PRODUCT($E$12:$E199),16))</f>
        <v>1.0231530065004699</v>
      </c>
      <c r="G200" s="13">
        <f t="shared" si="80"/>
        <v>1</v>
      </c>
      <c r="H200" s="13">
        <f t="shared" ca="1" si="81"/>
        <v>1.0231530099999999</v>
      </c>
      <c r="I200" s="12">
        <f t="shared" si="82"/>
        <v>1.5900000000000001E-2</v>
      </c>
      <c r="J200" s="30">
        <f t="shared" si="74"/>
        <v>44309</v>
      </c>
      <c r="K200" s="2">
        <f t="shared" si="75"/>
        <v>131</v>
      </c>
      <c r="L200" s="15">
        <f t="shared" si="76"/>
        <v>131</v>
      </c>
      <c r="M200" s="11">
        <f t="shared" si="68"/>
        <v>1.0082341699999999</v>
      </c>
      <c r="N200" s="11">
        <f t="shared" ca="1" si="69"/>
        <v>1.0315778259999999</v>
      </c>
      <c r="O200" s="15">
        <f t="shared" si="85"/>
        <v>0</v>
      </c>
      <c r="P200" s="13">
        <f t="shared" ca="1" si="70"/>
        <v>31.577825990000001</v>
      </c>
      <c r="Q200" s="19">
        <f t="shared" si="71"/>
        <v>0</v>
      </c>
      <c r="R200" s="13">
        <f t="shared" si="77"/>
        <v>0</v>
      </c>
      <c r="S200" s="4" t="str">
        <f t="shared" si="83"/>
        <v>J=</v>
      </c>
      <c r="T200" s="30">
        <f t="shared" si="84"/>
        <v>44911</v>
      </c>
      <c r="U200" s="3"/>
      <c r="V200" s="73">
        <f>[2]Plan1!$A270</f>
        <v>45037</v>
      </c>
      <c r="W200" s="73" t="str">
        <f>[2]Plan1!$C270</f>
        <v>Tiradentes</v>
      </c>
      <c r="X200" s="66"/>
      <c r="Y200" s="1"/>
      <c r="AA200" s="64"/>
      <c r="AB200" s="64"/>
      <c r="AC200" s="64"/>
      <c r="AD200" s="128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6">
        <f t="shared" si="72"/>
        <v>44498</v>
      </c>
      <c r="B201" s="14">
        <f t="shared" ca="1" si="78"/>
        <v>1031.9442169900001</v>
      </c>
      <c r="C201" s="6">
        <f t="shared" si="73"/>
        <v>1000</v>
      </c>
      <c r="D201" s="12">
        <f ca="1">IF(A201&lt;$B$1,VLOOKUP(A201,[1]DI!$A$4:$B$15000,2,FALSE),0)</f>
        <v>7.6499999999999999E-2</v>
      </c>
      <c r="E201" s="13">
        <f t="shared" ca="1" si="79"/>
        <v>1.0002925600000001</v>
      </c>
      <c r="F201" s="13">
        <f ca="1">(TRUNC(PRODUCT($E$12:$E200),16))</f>
        <v>1.0234523401440501</v>
      </c>
      <c r="G201" s="13">
        <f t="shared" si="80"/>
        <v>1</v>
      </c>
      <c r="H201" s="13">
        <f t="shared" ca="1" si="81"/>
        <v>1.02345234</v>
      </c>
      <c r="I201" s="12">
        <f t="shared" si="82"/>
        <v>1.5900000000000001E-2</v>
      </c>
      <c r="J201" s="30">
        <f t="shared" si="74"/>
        <v>44309</v>
      </c>
      <c r="K201" s="2">
        <f t="shared" si="75"/>
        <v>132</v>
      </c>
      <c r="L201" s="15">
        <f t="shared" si="76"/>
        <v>132</v>
      </c>
      <c r="M201" s="11">
        <f t="shared" si="68"/>
        <v>1.0082972859999999</v>
      </c>
      <c r="N201" s="11">
        <f t="shared" ca="1" si="69"/>
        <v>1.0319442169999999</v>
      </c>
      <c r="O201" s="15">
        <f t="shared" si="85"/>
        <v>0</v>
      </c>
      <c r="P201" s="13">
        <f t="shared" ca="1" si="70"/>
        <v>31.944216990000001</v>
      </c>
      <c r="Q201" s="19">
        <f t="shared" si="71"/>
        <v>0</v>
      </c>
      <c r="R201" s="13">
        <f t="shared" si="77"/>
        <v>0</v>
      </c>
      <c r="S201" s="4" t="str">
        <f t="shared" si="83"/>
        <v>J=</v>
      </c>
      <c r="T201" s="30">
        <f t="shared" si="84"/>
        <v>44911</v>
      </c>
      <c r="U201" s="3"/>
      <c r="V201" s="73">
        <f>[2]Plan1!$A271</f>
        <v>45047</v>
      </c>
      <c r="W201" s="73" t="str">
        <f>[2]Plan1!$C271</f>
        <v>Dia do Trabalho</v>
      </c>
      <c r="X201" s="66"/>
      <c r="Y201" s="1"/>
      <c r="Z201" s="24"/>
      <c r="AA201" s="64"/>
      <c r="AB201" s="64"/>
      <c r="AC201" s="64"/>
      <c r="AD201" s="128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6">
        <f t="shared" si="72"/>
        <v>44499</v>
      </c>
      <c r="B202" s="14">
        <f t="shared" ca="1" si="78"/>
        <v>1032.3107399999999</v>
      </c>
      <c r="C202" s="6">
        <f t="shared" si="73"/>
        <v>1000</v>
      </c>
      <c r="D202" s="12">
        <f ca="1">IF(A202&lt;$B$1,VLOOKUP(A202,[1]DI!$A$4:$B$15000,2,FALSE),0)</f>
        <v>0</v>
      </c>
      <c r="E202" s="13">
        <f t="shared" ca="1" si="79"/>
        <v>1</v>
      </c>
      <c r="F202" s="13">
        <f ca="1">(TRUNC(PRODUCT($E$12:$E201),16))</f>
        <v>1.0237517613606799</v>
      </c>
      <c r="G202" s="13">
        <f t="shared" si="80"/>
        <v>1</v>
      </c>
      <c r="H202" s="13">
        <f t="shared" ca="1" si="81"/>
        <v>1.0237517599999999</v>
      </c>
      <c r="I202" s="12">
        <f t="shared" si="82"/>
        <v>1.5900000000000001E-2</v>
      </c>
      <c r="J202" s="30">
        <f t="shared" si="74"/>
        <v>44309</v>
      </c>
      <c r="K202" s="2">
        <f t="shared" si="75"/>
        <v>132</v>
      </c>
      <c r="L202" s="15">
        <f t="shared" si="76"/>
        <v>133</v>
      </c>
      <c r="M202" s="11">
        <f t="shared" si="68"/>
        <v>1.008360406</v>
      </c>
      <c r="N202" s="11">
        <f t="shared" ca="1" si="69"/>
        <v>1.03231074</v>
      </c>
      <c r="O202" s="15">
        <f t="shared" si="85"/>
        <v>0</v>
      </c>
      <c r="P202" s="13">
        <f t="shared" ca="1" si="70"/>
        <v>32.310740000000003</v>
      </c>
      <c r="Q202" s="19">
        <f t="shared" si="71"/>
        <v>0</v>
      </c>
      <c r="R202" s="13">
        <f t="shared" si="77"/>
        <v>0</v>
      </c>
      <c r="S202" s="4" t="str">
        <f t="shared" si="83"/>
        <v>J=</v>
      </c>
      <c r="T202" s="30">
        <f t="shared" si="84"/>
        <v>44911</v>
      </c>
      <c r="U202" s="3"/>
      <c r="V202" s="73">
        <f>[2]Plan1!$A272</f>
        <v>45085</v>
      </c>
      <c r="W202" s="73" t="str">
        <f>[2]Plan1!$C272</f>
        <v>Corpus Christi</v>
      </c>
      <c r="X202" s="66"/>
      <c r="Y202" s="1"/>
      <c r="Z202" s="24"/>
      <c r="AA202" s="64"/>
      <c r="AB202" s="64"/>
      <c r="AC202" s="64"/>
      <c r="AD202" s="128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6">
        <f t="shared" si="72"/>
        <v>44500</v>
      </c>
      <c r="B203" s="14">
        <f t="shared" ca="1" si="78"/>
        <v>1032.3107399999999</v>
      </c>
      <c r="C203" s="6">
        <f t="shared" si="73"/>
        <v>1000</v>
      </c>
      <c r="D203" s="12">
        <f ca="1">IF(A203&lt;$B$1,VLOOKUP(A203,[1]DI!$A$4:$B$15000,2,FALSE),0)</f>
        <v>0</v>
      </c>
      <c r="E203" s="13">
        <f t="shared" ca="1" si="79"/>
        <v>1</v>
      </c>
      <c r="F203" s="13">
        <f ca="1">(TRUNC(PRODUCT($E$12:$E202),16))</f>
        <v>1.0237517613606799</v>
      </c>
      <c r="G203" s="13">
        <f t="shared" si="80"/>
        <v>1</v>
      </c>
      <c r="H203" s="13">
        <f t="shared" ca="1" si="81"/>
        <v>1.0237517599999999</v>
      </c>
      <c r="I203" s="12">
        <f t="shared" si="82"/>
        <v>1.5900000000000001E-2</v>
      </c>
      <c r="J203" s="30">
        <f t="shared" si="74"/>
        <v>44309</v>
      </c>
      <c r="K203" s="2">
        <f t="shared" si="75"/>
        <v>132</v>
      </c>
      <c r="L203" s="15">
        <f t="shared" si="76"/>
        <v>133</v>
      </c>
      <c r="M203" s="11">
        <f t="shared" si="68"/>
        <v>1.008360406</v>
      </c>
      <c r="N203" s="11">
        <f t="shared" ca="1" si="69"/>
        <v>1.03231074</v>
      </c>
      <c r="O203" s="15">
        <f t="shared" si="85"/>
        <v>0</v>
      </c>
      <c r="P203" s="13">
        <f t="shared" ca="1" si="70"/>
        <v>32.310740000000003</v>
      </c>
      <c r="Q203" s="19">
        <f t="shared" si="71"/>
        <v>0</v>
      </c>
      <c r="R203" s="13">
        <f t="shared" si="77"/>
        <v>0</v>
      </c>
      <c r="S203" s="4" t="str">
        <f t="shared" si="83"/>
        <v>J=</v>
      </c>
      <c r="T203" s="30">
        <f t="shared" si="84"/>
        <v>44911</v>
      </c>
      <c r="U203" s="3"/>
      <c r="V203" s="73">
        <f>[2]Plan1!$A273</f>
        <v>45176</v>
      </c>
      <c r="W203" s="73" t="str">
        <f>[2]Plan1!$C273</f>
        <v>Independência do Brasil</v>
      </c>
      <c r="X203" s="66"/>
      <c r="Y203" s="1"/>
      <c r="Z203" s="24"/>
      <c r="AA203" s="64"/>
      <c r="AB203" s="64"/>
      <c r="AC203" s="64"/>
      <c r="AD203" s="128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6">
        <f t="shared" si="72"/>
        <v>44501</v>
      </c>
      <c r="B204" s="14">
        <f t="shared" ca="1" si="78"/>
        <v>1032.3107399999999</v>
      </c>
      <c r="C204" s="6">
        <f t="shared" si="73"/>
        <v>1000</v>
      </c>
      <c r="D204" s="12">
        <f ca="1">IF(A204&lt;$B$1,VLOOKUP(A204,[1]DI!$A$4:$B$15000,2,FALSE),0)</f>
        <v>7.6499999999999999E-2</v>
      </c>
      <c r="E204" s="13">
        <f t="shared" ca="1" si="79"/>
        <v>1.0002925600000001</v>
      </c>
      <c r="F204" s="13">
        <f ca="1">(TRUNC(PRODUCT($E$12:$E203),16))</f>
        <v>1.0237517613606799</v>
      </c>
      <c r="G204" s="13">
        <f t="shared" si="80"/>
        <v>1</v>
      </c>
      <c r="H204" s="13">
        <f t="shared" ca="1" si="81"/>
        <v>1.0237517599999999</v>
      </c>
      <c r="I204" s="12">
        <f t="shared" si="82"/>
        <v>1.5900000000000001E-2</v>
      </c>
      <c r="J204" s="30">
        <f t="shared" si="74"/>
        <v>44309</v>
      </c>
      <c r="K204" s="2">
        <f t="shared" si="75"/>
        <v>133</v>
      </c>
      <c r="L204" s="15">
        <f t="shared" si="76"/>
        <v>133</v>
      </c>
      <c r="M204" s="11">
        <f t="shared" ref="M204:M267" si="89">ROUND((I204+1)^(L204/252),9)</f>
        <v>1.008360406</v>
      </c>
      <c r="N204" s="11">
        <f t="shared" ref="N204:N267" ca="1" si="90">ROUND(H204*M204,9)</f>
        <v>1.03231074</v>
      </c>
      <c r="O204" s="15">
        <f t="shared" si="85"/>
        <v>0</v>
      </c>
      <c r="P204" s="13">
        <f t="shared" ref="P204:P267" ca="1" si="91">TRUNC(((N204-1)*C204),8)</f>
        <v>32.310740000000003</v>
      </c>
      <c r="Q204" s="19">
        <f t="shared" ref="Q204:Q267" si="92">IF($O204&gt;0,VLOOKUP($O204,$V$12:$AB$150,7),0)</f>
        <v>0</v>
      </c>
      <c r="R204" s="13">
        <f t="shared" si="77"/>
        <v>0</v>
      </c>
      <c r="S204" s="4" t="str">
        <f t="shared" si="83"/>
        <v>J=</v>
      </c>
      <c r="T204" s="30">
        <f t="shared" si="84"/>
        <v>44911</v>
      </c>
      <c r="U204" s="3"/>
      <c r="V204" s="73">
        <f>[2]Plan1!$A274</f>
        <v>45211</v>
      </c>
      <c r="W204" s="73" t="str">
        <f>[2]Plan1!$C274</f>
        <v>Nossa Sr.a Aparecida - Padroeira do Brasil</v>
      </c>
      <c r="X204" s="66"/>
      <c r="Y204" s="1"/>
      <c r="Z204" s="24"/>
      <c r="AA204" s="64"/>
      <c r="AB204" s="64"/>
      <c r="AC204" s="64"/>
      <c r="AD204" s="128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6">
        <f t="shared" ref="A205:A268" si="93">(A204+1)</f>
        <v>44502</v>
      </c>
      <c r="B205" s="14">
        <f t="shared" ca="1" si="78"/>
        <v>1032.6773979899999</v>
      </c>
      <c r="C205" s="6">
        <f t="shared" ref="C205:C268" si="94">(C204-R204)</f>
        <v>1000</v>
      </c>
      <c r="D205" s="12">
        <f ca="1">IF(A205&lt;$B$1,VLOOKUP(A205,[1]DI!$A$4:$B$15000,2,FALSE),0)</f>
        <v>0</v>
      </c>
      <c r="E205" s="13">
        <f t="shared" ca="1" si="79"/>
        <v>1</v>
      </c>
      <c r="F205" s="13">
        <f ca="1">(TRUNC(PRODUCT($E$12:$E204),16))</f>
        <v>1.0240512701759901</v>
      </c>
      <c r="G205" s="13">
        <f t="shared" si="80"/>
        <v>1</v>
      </c>
      <c r="H205" s="13">
        <f t="shared" ca="1" si="81"/>
        <v>1.02405127</v>
      </c>
      <c r="I205" s="12">
        <f t="shared" si="82"/>
        <v>1.5900000000000001E-2</v>
      </c>
      <c r="J205" s="30">
        <f t="shared" ref="J205:J268" si="95">IF(O204&gt;0,VLOOKUP(O204,V$12:AF$150,2),J204)</f>
        <v>44309</v>
      </c>
      <c r="K205" s="2">
        <f t="shared" ref="K205:K268" si="96">IF(A205&gt;J205,IF(NETWORKDAYS(J205,A205,$V$160:$V$544)-1=0,1,NETWORKDAYS(J205,A205,$V$160:$V$544)-1),0)</f>
        <v>133</v>
      </c>
      <c r="L205" s="15">
        <f t="shared" ref="L205:L268" si="97">IF(AND(K205=1,K204=1),1,IF(K205&gt;0,IF(K205=K204,K205+1,K205),0))</f>
        <v>134</v>
      </c>
      <c r="M205" s="11">
        <f t="shared" si="89"/>
        <v>1.008423531</v>
      </c>
      <c r="N205" s="11">
        <f t="shared" ca="1" si="90"/>
        <v>1.0326773979999999</v>
      </c>
      <c r="O205" s="15">
        <f t="shared" si="85"/>
        <v>0</v>
      </c>
      <c r="P205" s="13">
        <f t="shared" ca="1" si="91"/>
        <v>32.677397990000003</v>
      </c>
      <c r="Q205" s="19">
        <f t="shared" si="92"/>
        <v>0</v>
      </c>
      <c r="R205" s="13">
        <f t="shared" ref="R205:R268" si="98">IF(Q205&gt;0,TRUNC(Q205*C205,8),0)</f>
        <v>0</v>
      </c>
      <c r="S205" s="4" t="str">
        <f t="shared" si="83"/>
        <v>J=</v>
      </c>
      <c r="T205" s="30">
        <f t="shared" si="84"/>
        <v>44911</v>
      </c>
      <c r="U205" s="3"/>
      <c r="V205" s="73">
        <f>[2]Plan1!$A275</f>
        <v>45232</v>
      </c>
      <c r="W205" s="73" t="str">
        <f>[2]Plan1!$C275</f>
        <v>Finados</v>
      </c>
      <c r="X205" s="66"/>
      <c r="Y205" s="1"/>
      <c r="Z205" s="24"/>
      <c r="AA205" s="64"/>
      <c r="AB205" s="64"/>
      <c r="AC205" s="64"/>
      <c r="AD205" s="128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6">
        <f t="shared" si="93"/>
        <v>44503</v>
      </c>
      <c r="B206" s="14">
        <f t="shared" ref="B206:B269" ca="1" si="99">IF(A206&lt;=TODAY(),C206+P206,IF(AND(A206&gt;TODAY(),A206&lt;=$B$1),IF(VLOOKUP(TODAY(),$A$10:$D$5000,4,FALSE)=0,"n.d",C206+P206),"n.d"))</f>
        <v>1032.6773979899999</v>
      </c>
      <c r="C206" s="6">
        <f t="shared" si="94"/>
        <v>1000</v>
      </c>
      <c r="D206" s="12">
        <f ca="1">IF(A206&lt;$B$1,VLOOKUP(A206,[1]DI!$A$4:$B$15000,2,FALSE),0)</f>
        <v>7.6499999999999999E-2</v>
      </c>
      <c r="E206" s="13">
        <f t="shared" ref="E206:E269" ca="1" si="100">ROUND(((1+D206)^(1/252)),8)</f>
        <v>1.0002925600000001</v>
      </c>
      <c r="F206" s="13">
        <f ca="1">(TRUNC(PRODUCT($E$12:$E205),16))</f>
        <v>1.0240512701759901</v>
      </c>
      <c r="G206" s="13">
        <f t="shared" ref="G206:G269" si="101">IF(O205&gt;0,F205,G205)</f>
        <v>1</v>
      </c>
      <c r="H206" s="13">
        <f t="shared" ref="H206:H269" ca="1" si="102">ROUND(F206/G206,8)</f>
        <v>1.02405127</v>
      </c>
      <c r="I206" s="12">
        <f t="shared" ref="I206:I269" si="103">I205</f>
        <v>1.5900000000000001E-2</v>
      </c>
      <c r="J206" s="30">
        <f t="shared" si="95"/>
        <v>44309</v>
      </c>
      <c r="K206" s="2">
        <f t="shared" si="96"/>
        <v>134</v>
      </c>
      <c r="L206" s="15">
        <f t="shared" si="97"/>
        <v>134</v>
      </c>
      <c r="M206" s="11">
        <f t="shared" si="89"/>
        <v>1.008423531</v>
      </c>
      <c r="N206" s="11">
        <f t="shared" ca="1" si="90"/>
        <v>1.0326773979999999</v>
      </c>
      <c r="O206" s="15">
        <f t="shared" si="85"/>
        <v>0</v>
      </c>
      <c r="P206" s="13">
        <f t="shared" ca="1" si="91"/>
        <v>32.677397990000003</v>
      </c>
      <c r="Q206" s="19">
        <f t="shared" si="92"/>
        <v>0</v>
      </c>
      <c r="R206" s="13">
        <f t="shared" si="98"/>
        <v>0</v>
      </c>
      <c r="S206" s="4" t="str">
        <f t="shared" ref="S206:S269" si="104">IF(O205&gt;0,VLOOKUP(O205,V$12:AF$25,10),S205)</f>
        <v>J=</v>
      </c>
      <c r="T206" s="30">
        <f t="shared" ref="T206:T269" si="105">IF(O205&gt;0,VLOOKUP(O205,V$12:AF$25,11),T205)</f>
        <v>44911</v>
      </c>
      <c r="U206" s="3"/>
      <c r="V206" s="73">
        <f>[2]Plan1!$A276</f>
        <v>45245</v>
      </c>
      <c r="W206" s="73" t="str">
        <f>[2]Plan1!$C276</f>
        <v>Proclamação da República</v>
      </c>
      <c r="X206" s="66"/>
      <c r="Y206" s="1"/>
      <c r="Z206" s="24"/>
      <c r="AA206" s="64"/>
      <c r="AB206" s="64"/>
      <c r="AC206" s="64"/>
      <c r="AD206" s="128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6">
        <f t="shared" si="93"/>
        <v>44504</v>
      </c>
      <c r="B207" s="14">
        <f t="shared" ca="1" si="99"/>
        <v>1033.044187</v>
      </c>
      <c r="C207" s="6">
        <f t="shared" si="94"/>
        <v>1000</v>
      </c>
      <c r="D207" s="12">
        <f ca="1">IF(A207&lt;$B$1,VLOOKUP(A207,[1]DI!$A$4:$B$15000,2,FALSE),0)</f>
        <v>7.6499999999999999E-2</v>
      </c>
      <c r="E207" s="13">
        <f t="shared" ca="1" si="100"/>
        <v>1.0002925600000001</v>
      </c>
      <c r="F207" s="13">
        <f ca="1">(TRUNC(PRODUCT($E$12:$E206),16))</f>
        <v>1.02435086661559</v>
      </c>
      <c r="G207" s="13">
        <f t="shared" si="101"/>
        <v>1</v>
      </c>
      <c r="H207" s="13">
        <f t="shared" ca="1" si="102"/>
        <v>1.0243508699999999</v>
      </c>
      <c r="I207" s="12">
        <f t="shared" si="103"/>
        <v>1.5900000000000001E-2</v>
      </c>
      <c r="J207" s="30">
        <f t="shared" si="95"/>
        <v>44309</v>
      </c>
      <c r="K207" s="2">
        <f t="shared" si="96"/>
        <v>135</v>
      </c>
      <c r="L207" s="15">
        <f t="shared" si="97"/>
        <v>135</v>
      </c>
      <c r="M207" s="11">
        <f t="shared" si="89"/>
        <v>1.0084866589999999</v>
      </c>
      <c r="N207" s="11">
        <f t="shared" ca="1" si="90"/>
        <v>1.033044187</v>
      </c>
      <c r="O207" s="15">
        <f t="shared" ref="O207:O270" si="106">IF(VLOOKUP(A207,W$12:AD$25,8)=VLOOKUP(A206,W$12:AD$25,8),0,VLOOKUP(A207,W$12:AD$25,8))</f>
        <v>0</v>
      </c>
      <c r="P207" s="13">
        <f t="shared" ca="1" si="91"/>
        <v>33.044187000000001</v>
      </c>
      <c r="Q207" s="19">
        <f t="shared" si="92"/>
        <v>0</v>
      </c>
      <c r="R207" s="13">
        <f t="shared" si="98"/>
        <v>0</v>
      </c>
      <c r="S207" s="4" t="str">
        <f t="shared" si="104"/>
        <v>J=</v>
      </c>
      <c r="T207" s="30">
        <f t="shared" si="105"/>
        <v>44911</v>
      </c>
      <c r="U207" s="3"/>
      <c r="V207" s="73">
        <f>[2]Plan1!$A277</f>
        <v>45285</v>
      </c>
      <c r="W207" s="73" t="str">
        <f>[2]Plan1!$C277</f>
        <v>Natal</v>
      </c>
      <c r="X207" s="66"/>
      <c r="Y207" s="1"/>
      <c r="Z207" s="24"/>
      <c r="AA207" s="64"/>
      <c r="AB207" s="64"/>
      <c r="AC207" s="64"/>
      <c r="AD207" s="128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6">
        <f t="shared" si="93"/>
        <v>44505</v>
      </c>
      <c r="B208" s="14">
        <f t="shared" ca="1" si="99"/>
        <v>1033.411098</v>
      </c>
      <c r="C208" s="6">
        <f t="shared" si="94"/>
        <v>1000</v>
      </c>
      <c r="D208" s="12">
        <f ca="1">IF(A208&lt;$B$1,VLOOKUP(A208,[1]DI!$A$4:$B$15000,2,FALSE),0)</f>
        <v>7.6499999999999999E-2</v>
      </c>
      <c r="E208" s="13">
        <f t="shared" ca="1" si="100"/>
        <v>1.0002925600000001</v>
      </c>
      <c r="F208" s="13">
        <f ca="1">(TRUNC(PRODUCT($E$12:$E207),16))</f>
        <v>1.02465055070513</v>
      </c>
      <c r="G208" s="13">
        <f t="shared" si="101"/>
        <v>1</v>
      </c>
      <c r="H208" s="13">
        <f t="shared" ca="1" si="102"/>
        <v>1.02465055</v>
      </c>
      <c r="I208" s="12">
        <f t="shared" si="103"/>
        <v>1.5900000000000001E-2</v>
      </c>
      <c r="J208" s="30">
        <f t="shared" si="95"/>
        <v>44309</v>
      </c>
      <c r="K208" s="2">
        <f t="shared" si="96"/>
        <v>136</v>
      </c>
      <c r="L208" s="15">
        <f t="shared" si="97"/>
        <v>136</v>
      </c>
      <c r="M208" s="11">
        <f t="shared" si="89"/>
        <v>1.0085497910000001</v>
      </c>
      <c r="N208" s="11">
        <f t="shared" ca="1" si="90"/>
        <v>1.033411098</v>
      </c>
      <c r="O208" s="15">
        <f t="shared" si="106"/>
        <v>0</v>
      </c>
      <c r="P208" s="13">
        <f t="shared" ca="1" si="91"/>
        <v>33.411098000000003</v>
      </c>
      <c r="Q208" s="19">
        <f t="shared" si="92"/>
        <v>0</v>
      </c>
      <c r="R208" s="13">
        <f t="shared" si="98"/>
        <v>0</v>
      </c>
      <c r="S208" s="4" t="str">
        <f t="shared" si="104"/>
        <v>J=</v>
      </c>
      <c r="T208" s="30">
        <f t="shared" si="105"/>
        <v>44911</v>
      </c>
      <c r="U208" s="3"/>
      <c r="V208" s="73">
        <f>[2]Plan1!$A278</f>
        <v>45292</v>
      </c>
      <c r="W208" s="73" t="str">
        <f>[2]Plan1!$C278</f>
        <v>Confraternização Universal</v>
      </c>
      <c r="X208" s="66"/>
      <c r="Y208" s="1"/>
      <c r="Z208" s="24"/>
      <c r="AA208" s="64"/>
      <c r="AB208" s="64"/>
      <c r="AC208" s="64"/>
      <c r="AD208" s="128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6">
        <f t="shared" si="93"/>
        <v>44506</v>
      </c>
      <c r="B209" s="14">
        <f t="shared" ca="1" si="99"/>
        <v>1033.7781420000001</v>
      </c>
      <c r="C209" s="6">
        <f t="shared" si="94"/>
        <v>1000</v>
      </c>
      <c r="D209" s="12">
        <f ca="1">IF(A209&lt;$B$1,VLOOKUP(A209,[1]DI!$A$4:$B$15000,2,FALSE),0)</f>
        <v>0</v>
      </c>
      <c r="E209" s="13">
        <f t="shared" ca="1" si="100"/>
        <v>1</v>
      </c>
      <c r="F209" s="13">
        <f ca="1">(TRUNC(PRODUCT($E$12:$E208),16))</f>
        <v>1.0249503224702401</v>
      </c>
      <c r="G209" s="13">
        <f t="shared" si="101"/>
        <v>1</v>
      </c>
      <c r="H209" s="13">
        <f t="shared" ca="1" si="102"/>
        <v>1.0249503200000001</v>
      </c>
      <c r="I209" s="12">
        <f t="shared" si="103"/>
        <v>1.5900000000000001E-2</v>
      </c>
      <c r="J209" s="30">
        <f t="shared" si="95"/>
        <v>44309</v>
      </c>
      <c r="K209" s="2">
        <f t="shared" si="96"/>
        <v>136</v>
      </c>
      <c r="L209" s="15">
        <f t="shared" si="97"/>
        <v>137</v>
      </c>
      <c r="M209" s="11">
        <f t="shared" si="89"/>
        <v>1.0086129269999999</v>
      </c>
      <c r="N209" s="11">
        <f t="shared" ca="1" si="90"/>
        <v>1.0337781420000001</v>
      </c>
      <c r="O209" s="15">
        <f t="shared" si="106"/>
        <v>0</v>
      </c>
      <c r="P209" s="13">
        <f t="shared" ca="1" si="91"/>
        <v>33.778142000000003</v>
      </c>
      <c r="Q209" s="19">
        <f t="shared" si="92"/>
        <v>0</v>
      </c>
      <c r="R209" s="13">
        <f t="shared" si="98"/>
        <v>0</v>
      </c>
      <c r="S209" s="4" t="str">
        <f t="shared" si="104"/>
        <v>J=</v>
      </c>
      <c r="T209" s="30">
        <f t="shared" si="105"/>
        <v>44911</v>
      </c>
      <c r="U209" s="3"/>
      <c r="V209" s="73">
        <f>[2]Plan1!$A279</f>
        <v>45334</v>
      </c>
      <c r="W209" s="73" t="str">
        <f>[2]Plan1!$C279</f>
        <v>Carnaval</v>
      </c>
      <c r="X209" s="66"/>
      <c r="Y209" s="1"/>
      <c r="Z209" s="24"/>
      <c r="AA209" s="64"/>
      <c r="AB209" s="64"/>
      <c r="AC209" s="64"/>
      <c r="AD209" s="128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6">
        <f t="shared" si="93"/>
        <v>44507</v>
      </c>
      <c r="B210" s="14">
        <f t="shared" ca="1" si="99"/>
        <v>1033.7781420000001</v>
      </c>
      <c r="C210" s="6">
        <f t="shared" si="94"/>
        <v>1000</v>
      </c>
      <c r="D210" s="12">
        <f ca="1">IF(A210&lt;$B$1,VLOOKUP(A210,[1]DI!$A$4:$B$15000,2,FALSE),0)</f>
        <v>0</v>
      </c>
      <c r="E210" s="13">
        <f t="shared" ca="1" si="100"/>
        <v>1</v>
      </c>
      <c r="F210" s="13">
        <f ca="1">(TRUNC(PRODUCT($E$12:$E209),16))</f>
        <v>1.0249503224702401</v>
      </c>
      <c r="G210" s="13">
        <f t="shared" si="101"/>
        <v>1</v>
      </c>
      <c r="H210" s="13">
        <f t="shared" ca="1" si="102"/>
        <v>1.0249503200000001</v>
      </c>
      <c r="I210" s="12">
        <f t="shared" si="103"/>
        <v>1.5900000000000001E-2</v>
      </c>
      <c r="J210" s="30">
        <f t="shared" si="95"/>
        <v>44309</v>
      </c>
      <c r="K210" s="2">
        <f t="shared" si="96"/>
        <v>136</v>
      </c>
      <c r="L210" s="15">
        <f t="shared" si="97"/>
        <v>137</v>
      </c>
      <c r="M210" s="11">
        <f t="shared" si="89"/>
        <v>1.0086129269999999</v>
      </c>
      <c r="N210" s="11">
        <f t="shared" ca="1" si="90"/>
        <v>1.0337781420000001</v>
      </c>
      <c r="O210" s="15">
        <f t="shared" si="106"/>
        <v>0</v>
      </c>
      <c r="P210" s="13">
        <f t="shared" ca="1" si="91"/>
        <v>33.778142000000003</v>
      </c>
      <c r="Q210" s="19">
        <f t="shared" si="92"/>
        <v>0</v>
      </c>
      <c r="R210" s="13">
        <f t="shared" si="98"/>
        <v>0</v>
      </c>
      <c r="S210" s="4" t="str">
        <f t="shared" si="104"/>
        <v>J=</v>
      </c>
      <c r="T210" s="30">
        <f t="shared" si="105"/>
        <v>44911</v>
      </c>
      <c r="U210" s="3"/>
      <c r="V210" s="73">
        <f>[2]Plan1!$A280</f>
        <v>45335</v>
      </c>
      <c r="W210" s="73" t="str">
        <f>[2]Plan1!$C280</f>
        <v>Carnaval</v>
      </c>
      <c r="X210" s="74"/>
      <c r="Y210" s="1"/>
      <c r="Z210" s="18"/>
      <c r="AA210" s="64"/>
      <c r="AB210" s="64"/>
      <c r="AC210" s="64"/>
      <c r="AD210" s="128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6">
        <f t="shared" si="93"/>
        <v>44508</v>
      </c>
      <c r="B211" s="14">
        <f t="shared" ca="1" si="99"/>
        <v>1033.7781420000001</v>
      </c>
      <c r="C211" s="6">
        <f t="shared" si="94"/>
        <v>1000</v>
      </c>
      <c r="D211" s="12">
        <f ca="1">IF(A211&lt;$B$1,VLOOKUP(A211,[1]DI!$A$4:$B$15000,2,FALSE),0)</f>
        <v>7.6499999999999999E-2</v>
      </c>
      <c r="E211" s="13">
        <f t="shared" ca="1" si="100"/>
        <v>1.0002925600000001</v>
      </c>
      <c r="F211" s="13">
        <f ca="1">(TRUNC(PRODUCT($E$12:$E210),16))</f>
        <v>1.0249503224702401</v>
      </c>
      <c r="G211" s="13">
        <f t="shared" si="101"/>
        <v>1</v>
      </c>
      <c r="H211" s="13">
        <f t="shared" ca="1" si="102"/>
        <v>1.0249503200000001</v>
      </c>
      <c r="I211" s="12">
        <f t="shared" si="103"/>
        <v>1.5900000000000001E-2</v>
      </c>
      <c r="J211" s="30">
        <f t="shared" si="95"/>
        <v>44309</v>
      </c>
      <c r="K211" s="2">
        <f t="shared" si="96"/>
        <v>137</v>
      </c>
      <c r="L211" s="15">
        <f t="shared" si="97"/>
        <v>137</v>
      </c>
      <c r="M211" s="11">
        <f t="shared" si="89"/>
        <v>1.0086129269999999</v>
      </c>
      <c r="N211" s="11">
        <f t="shared" ca="1" si="90"/>
        <v>1.0337781420000001</v>
      </c>
      <c r="O211" s="15">
        <f t="shared" si="106"/>
        <v>0</v>
      </c>
      <c r="P211" s="13">
        <f t="shared" ca="1" si="91"/>
        <v>33.778142000000003</v>
      </c>
      <c r="Q211" s="19">
        <f t="shared" si="92"/>
        <v>0</v>
      </c>
      <c r="R211" s="13">
        <f t="shared" si="98"/>
        <v>0</v>
      </c>
      <c r="S211" s="4" t="str">
        <f t="shared" si="104"/>
        <v>J=</v>
      </c>
      <c r="T211" s="30">
        <f t="shared" si="105"/>
        <v>44911</v>
      </c>
      <c r="U211" s="3"/>
      <c r="V211" s="73">
        <f>[2]Plan1!$A281</f>
        <v>45380</v>
      </c>
      <c r="W211" s="73" t="str">
        <f>[2]Plan1!$C281</f>
        <v>Paixão de Cristo</v>
      </c>
      <c r="X211" s="74"/>
      <c r="Y211" s="1"/>
      <c r="Z211" s="25"/>
      <c r="AA211" s="64"/>
      <c r="AB211" s="64"/>
      <c r="AC211" s="64"/>
      <c r="AD211" s="128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6">
        <f t="shared" si="93"/>
        <v>44509</v>
      </c>
      <c r="B212" s="14">
        <f t="shared" ca="1" si="99"/>
        <v>1034.145319</v>
      </c>
      <c r="C212" s="6">
        <f t="shared" si="94"/>
        <v>1000</v>
      </c>
      <c r="D212" s="12">
        <f ca="1">IF(A212&lt;$B$1,VLOOKUP(A212,[1]DI!$A$4:$B$15000,2,FALSE),0)</f>
        <v>7.6499999999999999E-2</v>
      </c>
      <c r="E212" s="13">
        <f t="shared" ca="1" si="100"/>
        <v>1.0002925600000001</v>
      </c>
      <c r="F212" s="13">
        <f ca="1">(TRUNC(PRODUCT($E$12:$E211),16))</f>
        <v>1.02525018193658</v>
      </c>
      <c r="G212" s="13">
        <f t="shared" si="101"/>
        <v>1</v>
      </c>
      <c r="H212" s="13">
        <f t="shared" ca="1" si="102"/>
        <v>1.02525018</v>
      </c>
      <c r="I212" s="12">
        <f t="shared" si="103"/>
        <v>1.5900000000000001E-2</v>
      </c>
      <c r="J212" s="30">
        <f t="shared" si="95"/>
        <v>44309</v>
      </c>
      <c r="K212" s="2">
        <f t="shared" si="96"/>
        <v>138</v>
      </c>
      <c r="L212" s="15">
        <f t="shared" si="97"/>
        <v>138</v>
      </c>
      <c r="M212" s="11">
        <f t="shared" si="89"/>
        <v>1.0086760669999999</v>
      </c>
      <c r="N212" s="11">
        <f t="shared" ca="1" si="90"/>
        <v>1.0341453190000001</v>
      </c>
      <c r="O212" s="15">
        <f t="shared" si="106"/>
        <v>0</v>
      </c>
      <c r="P212" s="13">
        <f t="shared" ca="1" si="91"/>
        <v>34.145319000000001</v>
      </c>
      <c r="Q212" s="19">
        <f t="shared" si="92"/>
        <v>0</v>
      </c>
      <c r="R212" s="13">
        <f t="shared" si="98"/>
        <v>0</v>
      </c>
      <c r="S212" s="4" t="str">
        <f t="shared" si="104"/>
        <v>J=</v>
      </c>
      <c r="T212" s="30">
        <f t="shared" si="105"/>
        <v>44911</v>
      </c>
      <c r="U212" s="3"/>
      <c r="V212" s="73">
        <f>[2]Plan1!$A282</f>
        <v>45403</v>
      </c>
      <c r="W212" s="73" t="str">
        <f>[2]Plan1!$C282</f>
        <v>Tiradentes</v>
      </c>
      <c r="X212" s="66"/>
      <c r="Y212" s="1"/>
      <c r="Z212" s="26"/>
      <c r="AA212" s="64"/>
      <c r="AB212" s="64"/>
      <c r="AC212" s="64"/>
      <c r="AD212" s="128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6">
        <f t="shared" si="93"/>
        <v>44510</v>
      </c>
      <c r="B213" s="14">
        <f t="shared" ca="1" si="99"/>
        <v>1034.5126290000001</v>
      </c>
      <c r="C213" s="6">
        <f t="shared" si="94"/>
        <v>1000</v>
      </c>
      <c r="D213" s="12">
        <f ca="1">IF(A213&lt;$B$1,VLOOKUP(A213,[1]DI!$A$4:$B$15000,2,FALSE),0)</f>
        <v>7.6499999999999999E-2</v>
      </c>
      <c r="E213" s="13">
        <f t="shared" ca="1" si="100"/>
        <v>1.0002925600000001</v>
      </c>
      <c r="F213" s="13">
        <f ca="1">(TRUNC(PRODUCT($E$12:$E212),16))</f>
        <v>1.0255501291298099</v>
      </c>
      <c r="G213" s="13">
        <f t="shared" si="101"/>
        <v>1</v>
      </c>
      <c r="H213" s="13">
        <f t="shared" ca="1" si="102"/>
        <v>1.0255501300000001</v>
      </c>
      <c r="I213" s="12">
        <f t="shared" si="103"/>
        <v>1.5900000000000001E-2</v>
      </c>
      <c r="J213" s="30">
        <f t="shared" si="95"/>
        <v>44309</v>
      </c>
      <c r="K213" s="2">
        <f t="shared" si="96"/>
        <v>139</v>
      </c>
      <c r="L213" s="15">
        <f t="shared" si="97"/>
        <v>139</v>
      </c>
      <c r="M213" s="11">
        <f t="shared" si="89"/>
        <v>1.008739211</v>
      </c>
      <c r="N213" s="11">
        <f t="shared" ca="1" si="90"/>
        <v>1.034512629</v>
      </c>
      <c r="O213" s="15">
        <f t="shared" si="106"/>
        <v>0</v>
      </c>
      <c r="P213" s="13">
        <f t="shared" ca="1" si="91"/>
        <v>34.512628999999997</v>
      </c>
      <c r="Q213" s="19">
        <f t="shared" si="92"/>
        <v>0</v>
      </c>
      <c r="R213" s="13">
        <f t="shared" si="98"/>
        <v>0</v>
      </c>
      <c r="S213" s="4" t="str">
        <f t="shared" si="104"/>
        <v>J=</v>
      </c>
      <c r="T213" s="30">
        <f t="shared" si="105"/>
        <v>44911</v>
      </c>
      <c r="U213" s="3"/>
      <c r="V213" s="73">
        <f>[2]Plan1!$A283</f>
        <v>45413</v>
      </c>
      <c r="W213" s="73" t="str">
        <f>[2]Plan1!$C283</f>
        <v>Dia do Trabalho</v>
      </c>
      <c r="X213" s="66"/>
      <c r="Y213" s="1"/>
      <c r="Z213" s="26"/>
      <c r="AA213" s="64"/>
      <c r="AB213" s="64"/>
      <c r="AC213" s="64"/>
      <c r="AD213" s="128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6">
        <f t="shared" si="93"/>
        <v>44511</v>
      </c>
      <c r="B214" s="14">
        <f t="shared" ca="1" si="99"/>
        <v>1034.8800610000001</v>
      </c>
      <c r="C214" s="6">
        <f t="shared" si="94"/>
        <v>1000</v>
      </c>
      <c r="D214" s="12">
        <f ca="1">IF(A214&lt;$B$1,VLOOKUP(A214,[1]DI!$A$4:$B$15000,2,FALSE),0)</f>
        <v>7.6499999999999999E-2</v>
      </c>
      <c r="E214" s="13">
        <f t="shared" ca="1" si="100"/>
        <v>1.0002925600000001</v>
      </c>
      <c r="F214" s="13">
        <f ca="1">(TRUNC(PRODUCT($E$12:$E213),16))</f>
        <v>1.0258501640755899</v>
      </c>
      <c r="G214" s="13">
        <f t="shared" si="101"/>
        <v>1</v>
      </c>
      <c r="H214" s="13">
        <f t="shared" ca="1" si="102"/>
        <v>1.0258501600000001</v>
      </c>
      <c r="I214" s="12">
        <f t="shared" si="103"/>
        <v>1.5900000000000001E-2</v>
      </c>
      <c r="J214" s="30">
        <f t="shared" si="95"/>
        <v>44309</v>
      </c>
      <c r="K214" s="2">
        <f t="shared" si="96"/>
        <v>140</v>
      </c>
      <c r="L214" s="15">
        <f t="shared" si="97"/>
        <v>140</v>
      </c>
      <c r="M214" s="11">
        <f t="shared" si="89"/>
        <v>1.0088023589999999</v>
      </c>
      <c r="N214" s="11">
        <f t="shared" ca="1" si="90"/>
        <v>1.034880061</v>
      </c>
      <c r="O214" s="15">
        <f t="shared" si="106"/>
        <v>0</v>
      </c>
      <c r="P214" s="13">
        <f t="shared" ca="1" si="91"/>
        <v>34.880060999999998</v>
      </c>
      <c r="Q214" s="19">
        <f t="shared" si="92"/>
        <v>0</v>
      </c>
      <c r="R214" s="13">
        <f t="shared" si="98"/>
        <v>0</v>
      </c>
      <c r="S214" s="4" t="str">
        <f t="shared" si="104"/>
        <v>J=</v>
      </c>
      <c r="T214" s="30">
        <f t="shared" si="105"/>
        <v>44911</v>
      </c>
      <c r="U214" s="3"/>
      <c r="V214" s="73">
        <f>[2]Plan1!$A284</f>
        <v>45442</v>
      </c>
      <c r="W214" s="73" t="str">
        <f>[2]Plan1!$C284</f>
        <v>Corpus Christi</v>
      </c>
      <c r="X214" s="66"/>
      <c r="Y214" s="1"/>
      <c r="Z214" s="26"/>
      <c r="AA214" s="64"/>
      <c r="AB214" s="64"/>
      <c r="AC214" s="64"/>
      <c r="AD214" s="128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6">
        <f t="shared" si="93"/>
        <v>44512</v>
      </c>
      <c r="B215" s="14">
        <f t="shared" ca="1" si="99"/>
        <v>1035.2476369999999</v>
      </c>
      <c r="C215" s="6">
        <f t="shared" si="94"/>
        <v>1000</v>
      </c>
      <c r="D215" s="12">
        <f ca="1">IF(A215&lt;$B$1,VLOOKUP(A215,[1]DI!$A$4:$B$15000,2,FALSE),0)</f>
        <v>7.6499999999999999E-2</v>
      </c>
      <c r="E215" s="13">
        <f t="shared" ca="1" si="100"/>
        <v>1.0002925600000001</v>
      </c>
      <c r="F215" s="13">
        <f ca="1">(TRUNC(PRODUCT($E$12:$E214),16))</f>
        <v>1.02615028679959</v>
      </c>
      <c r="G215" s="13">
        <f t="shared" si="101"/>
        <v>1</v>
      </c>
      <c r="H215" s="13">
        <f t="shared" ca="1" si="102"/>
        <v>1.0261502899999999</v>
      </c>
      <c r="I215" s="12">
        <f t="shared" si="103"/>
        <v>1.5900000000000001E-2</v>
      </c>
      <c r="J215" s="30">
        <f t="shared" si="95"/>
        <v>44309</v>
      </c>
      <c r="K215" s="2">
        <f t="shared" si="96"/>
        <v>141</v>
      </c>
      <c r="L215" s="15">
        <f t="shared" si="97"/>
        <v>141</v>
      </c>
      <c r="M215" s="11">
        <f t="shared" si="89"/>
        <v>1.008865511</v>
      </c>
      <c r="N215" s="11">
        <f t="shared" ca="1" si="90"/>
        <v>1.0352476370000001</v>
      </c>
      <c r="O215" s="15">
        <f t="shared" si="106"/>
        <v>0</v>
      </c>
      <c r="P215" s="13">
        <f t="shared" ca="1" si="91"/>
        <v>35.247636999999997</v>
      </c>
      <c r="Q215" s="19">
        <f t="shared" si="92"/>
        <v>0</v>
      </c>
      <c r="R215" s="13">
        <f t="shared" si="98"/>
        <v>0</v>
      </c>
      <c r="S215" s="4" t="str">
        <f t="shared" si="104"/>
        <v>J=</v>
      </c>
      <c r="T215" s="30">
        <f t="shared" si="105"/>
        <v>44911</v>
      </c>
      <c r="U215" s="3"/>
      <c r="V215" s="73">
        <f>[2]Plan1!$A285</f>
        <v>45542</v>
      </c>
      <c r="W215" s="73" t="str">
        <f>[2]Plan1!$C285</f>
        <v>Independência do Brasil</v>
      </c>
      <c r="X215" s="66"/>
      <c r="Y215" s="1"/>
      <c r="Z215" s="26"/>
      <c r="AA215" s="64"/>
      <c r="AB215" s="64"/>
      <c r="AC215" s="64"/>
      <c r="AD215" s="128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6">
        <f t="shared" si="93"/>
        <v>44513</v>
      </c>
      <c r="B216" s="14">
        <f t="shared" ca="1" si="99"/>
        <v>1035.6153349900001</v>
      </c>
      <c r="C216" s="6">
        <f t="shared" si="94"/>
        <v>1000</v>
      </c>
      <c r="D216" s="12">
        <f ca="1">IF(A216&lt;$B$1,VLOOKUP(A216,[1]DI!$A$4:$B$15000,2,FALSE),0)</f>
        <v>0</v>
      </c>
      <c r="E216" s="13">
        <f t="shared" ca="1" si="100"/>
        <v>1</v>
      </c>
      <c r="F216" s="13">
        <f ca="1">(TRUNC(PRODUCT($E$12:$E215),16))</f>
        <v>1.0264504973274999</v>
      </c>
      <c r="G216" s="13">
        <f t="shared" si="101"/>
        <v>1</v>
      </c>
      <c r="H216" s="13">
        <f t="shared" ca="1" si="102"/>
        <v>1.0264504999999999</v>
      </c>
      <c r="I216" s="12">
        <f t="shared" si="103"/>
        <v>1.5900000000000001E-2</v>
      </c>
      <c r="J216" s="30">
        <f t="shared" si="95"/>
        <v>44309</v>
      </c>
      <c r="K216" s="2">
        <f t="shared" si="96"/>
        <v>141</v>
      </c>
      <c r="L216" s="15">
        <f t="shared" si="97"/>
        <v>142</v>
      </c>
      <c r="M216" s="11">
        <f t="shared" si="89"/>
        <v>1.0089286669999999</v>
      </c>
      <c r="N216" s="11">
        <f t="shared" ca="1" si="90"/>
        <v>1.0356153349999999</v>
      </c>
      <c r="O216" s="15">
        <f t="shared" si="106"/>
        <v>0</v>
      </c>
      <c r="P216" s="13">
        <f t="shared" ca="1" si="91"/>
        <v>35.615334990000001</v>
      </c>
      <c r="Q216" s="19">
        <f t="shared" si="92"/>
        <v>0</v>
      </c>
      <c r="R216" s="13">
        <f t="shared" si="98"/>
        <v>0</v>
      </c>
      <c r="S216" s="4" t="str">
        <f t="shared" si="104"/>
        <v>J=</v>
      </c>
      <c r="T216" s="30">
        <f t="shared" si="105"/>
        <v>44911</v>
      </c>
      <c r="U216" s="3"/>
      <c r="V216" s="73">
        <f>[2]Plan1!$A286</f>
        <v>45577</v>
      </c>
      <c r="W216" s="73" t="str">
        <f>[2]Plan1!$C286</f>
        <v>Nossa Sr.a Aparecida - Padroeira do Brasil</v>
      </c>
      <c r="X216" s="66"/>
      <c r="Y216" s="1"/>
      <c r="Z216" s="26"/>
      <c r="AA216" s="64"/>
      <c r="AB216" s="64"/>
      <c r="AC216" s="64"/>
      <c r="AD216" s="128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6">
        <f t="shared" si="93"/>
        <v>44514</v>
      </c>
      <c r="B217" s="14">
        <f t="shared" ca="1" si="99"/>
        <v>1035.6153349900001</v>
      </c>
      <c r="C217" s="6">
        <f t="shared" si="94"/>
        <v>1000</v>
      </c>
      <c r="D217" s="12">
        <f ca="1">IF(A217&lt;$B$1,VLOOKUP(A217,[1]DI!$A$4:$B$15000,2,FALSE),0)</f>
        <v>0</v>
      </c>
      <c r="E217" s="13">
        <f t="shared" ca="1" si="100"/>
        <v>1</v>
      </c>
      <c r="F217" s="13">
        <f ca="1">(TRUNC(PRODUCT($E$12:$E216),16))</f>
        <v>1.0264504973274999</v>
      </c>
      <c r="G217" s="13">
        <f t="shared" si="101"/>
        <v>1</v>
      </c>
      <c r="H217" s="13">
        <f t="shared" ca="1" si="102"/>
        <v>1.0264504999999999</v>
      </c>
      <c r="I217" s="12">
        <f t="shared" si="103"/>
        <v>1.5900000000000001E-2</v>
      </c>
      <c r="J217" s="30">
        <f t="shared" si="95"/>
        <v>44309</v>
      </c>
      <c r="K217" s="2">
        <f t="shared" si="96"/>
        <v>141</v>
      </c>
      <c r="L217" s="15">
        <f t="shared" si="97"/>
        <v>142</v>
      </c>
      <c r="M217" s="11">
        <f t="shared" si="89"/>
        <v>1.0089286669999999</v>
      </c>
      <c r="N217" s="11">
        <f t="shared" ca="1" si="90"/>
        <v>1.0356153349999999</v>
      </c>
      <c r="O217" s="15">
        <f t="shared" si="106"/>
        <v>0</v>
      </c>
      <c r="P217" s="13">
        <f t="shared" ca="1" si="91"/>
        <v>35.615334990000001</v>
      </c>
      <c r="Q217" s="19">
        <f t="shared" si="92"/>
        <v>0</v>
      </c>
      <c r="R217" s="13">
        <f t="shared" si="98"/>
        <v>0</v>
      </c>
      <c r="S217" s="4" t="str">
        <f t="shared" si="104"/>
        <v>J=</v>
      </c>
      <c r="T217" s="30">
        <f t="shared" si="105"/>
        <v>44911</v>
      </c>
      <c r="U217" s="3"/>
      <c r="V217" s="73">
        <f>[2]Plan1!$A287</f>
        <v>45598</v>
      </c>
      <c r="W217" s="73" t="str">
        <f>[2]Plan1!$C287</f>
        <v>Finados</v>
      </c>
      <c r="X217" s="66"/>
      <c r="Y217" s="1"/>
      <c r="Z217" s="26"/>
      <c r="AA217" s="64"/>
      <c r="AB217" s="64"/>
      <c r="AC217" s="64"/>
      <c r="AD217" s="128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6">
        <f t="shared" si="93"/>
        <v>44515</v>
      </c>
      <c r="B218" s="14">
        <f t="shared" ca="1" si="99"/>
        <v>1035.6153349900001</v>
      </c>
      <c r="C218" s="6">
        <f t="shared" si="94"/>
        <v>1000</v>
      </c>
      <c r="D218" s="12">
        <f ca="1">IF(A218&lt;$B$1,VLOOKUP(A218,[1]DI!$A$4:$B$15000,2,FALSE),0)</f>
        <v>0</v>
      </c>
      <c r="E218" s="13">
        <f t="shared" ca="1" si="100"/>
        <v>1</v>
      </c>
      <c r="F218" s="13">
        <f ca="1">(TRUNC(PRODUCT($E$12:$E217),16))</f>
        <v>1.0264504973274999</v>
      </c>
      <c r="G218" s="13">
        <f t="shared" si="101"/>
        <v>1</v>
      </c>
      <c r="H218" s="13">
        <f t="shared" ca="1" si="102"/>
        <v>1.0264504999999999</v>
      </c>
      <c r="I218" s="12">
        <f t="shared" si="103"/>
        <v>1.5900000000000001E-2</v>
      </c>
      <c r="J218" s="30">
        <f t="shared" si="95"/>
        <v>44309</v>
      </c>
      <c r="K218" s="2">
        <f t="shared" si="96"/>
        <v>141</v>
      </c>
      <c r="L218" s="15">
        <f t="shared" si="97"/>
        <v>142</v>
      </c>
      <c r="M218" s="11">
        <f t="shared" si="89"/>
        <v>1.0089286669999999</v>
      </c>
      <c r="N218" s="11">
        <f t="shared" ca="1" si="90"/>
        <v>1.0356153349999999</v>
      </c>
      <c r="O218" s="15">
        <f t="shared" si="106"/>
        <v>0</v>
      </c>
      <c r="P218" s="13">
        <f t="shared" ca="1" si="91"/>
        <v>35.615334990000001</v>
      </c>
      <c r="Q218" s="19">
        <f t="shared" si="92"/>
        <v>0</v>
      </c>
      <c r="R218" s="13">
        <f t="shared" si="98"/>
        <v>0</v>
      </c>
      <c r="S218" s="4" t="str">
        <f t="shared" si="104"/>
        <v>J=</v>
      </c>
      <c r="T218" s="30">
        <f t="shared" si="105"/>
        <v>44911</v>
      </c>
      <c r="U218" s="3"/>
      <c r="V218" s="73">
        <f>[2]Plan1!$A288</f>
        <v>45611</v>
      </c>
      <c r="W218" s="73" t="str">
        <f>[2]Plan1!$C288</f>
        <v>Proclamação da República</v>
      </c>
      <c r="X218" s="66"/>
      <c r="Y218" s="1"/>
      <c r="Z218" s="26"/>
      <c r="AA218" s="64"/>
      <c r="AB218" s="64"/>
      <c r="AC218" s="64"/>
      <c r="AD218" s="128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6">
        <f t="shared" si="93"/>
        <v>44516</v>
      </c>
      <c r="B219" s="14">
        <f t="shared" ca="1" si="99"/>
        <v>1035.6153349900001</v>
      </c>
      <c r="C219" s="6">
        <f t="shared" si="94"/>
        <v>1000</v>
      </c>
      <c r="D219" s="12">
        <f ca="1">IF(A219&lt;$B$1,VLOOKUP(A219,[1]DI!$A$4:$B$15000,2,FALSE),0)</f>
        <v>7.6499999999999999E-2</v>
      </c>
      <c r="E219" s="13">
        <f t="shared" ca="1" si="100"/>
        <v>1.0002925600000001</v>
      </c>
      <c r="F219" s="13">
        <f ca="1">(TRUNC(PRODUCT($E$12:$E218),16))</f>
        <v>1.0264504973274999</v>
      </c>
      <c r="G219" s="13">
        <f t="shared" si="101"/>
        <v>1</v>
      </c>
      <c r="H219" s="13">
        <f t="shared" ca="1" si="102"/>
        <v>1.0264504999999999</v>
      </c>
      <c r="I219" s="12">
        <f t="shared" si="103"/>
        <v>1.5900000000000001E-2</v>
      </c>
      <c r="J219" s="30">
        <f t="shared" si="95"/>
        <v>44309</v>
      </c>
      <c r="K219" s="2">
        <f t="shared" si="96"/>
        <v>142</v>
      </c>
      <c r="L219" s="15">
        <f t="shared" si="97"/>
        <v>142</v>
      </c>
      <c r="M219" s="11">
        <f t="shared" si="89"/>
        <v>1.0089286669999999</v>
      </c>
      <c r="N219" s="11">
        <f t="shared" ca="1" si="90"/>
        <v>1.0356153349999999</v>
      </c>
      <c r="O219" s="15">
        <f t="shared" si="106"/>
        <v>0</v>
      </c>
      <c r="P219" s="13">
        <f t="shared" ca="1" si="91"/>
        <v>35.615334990000001</v>
      </c>
      <c r="Q219" s="19">
        <f t="shared" si="92"/>
        <v>0</v>
      </c>
      <c r="R219" s="13">
        <f t="shared" si="98"/>
        <v>0</v>
      </c>
      <c r="S219" s="4" t="str">
        <f t="shared" si="104"/>
        <v>J=</v>
      </c>
      <c r="T219" s="30">
        <f t="shared" si="105"/>
        <v>44911</v>
      </c>
      <c r="U219" s="3"/>
      <c r="V219" s="73">
        <f>[2]Plan1!$A289</f>
        <v>45616</v>
      </c>
      <c r="W219" s="73" t="str">
        <f>[2]Plan1!$C289</f>
        <v>Dia Nacional de Zumbi e da Consciência Negra</v>
      </c>
      <c r="X219" s="66"/>
      <c r="Y219" s="1"/>
      <c r="Z219" s="26"/>
      <c r="AA219" s="64"/>
      <c r="AB219" s="64"/>
      <c r="AC219" s="64"/>
      <c r="AD219" s="128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6">
        <f t="shared" si="93"/>
        <v>44517</v>
      </c>
      <c r="B220" s="14">
        <f t="shared" ca="1" si="99"/>
        <v>1035.9831650000001</v>
      </c>
      <c r="C220" s="6">
        <f t="shared" si="94"/>
        <v>1000</v>
      </c>
      <c r="D220" s="12">
        <f ca="1">IF(A220&lt;$B$1,VLOOKUP(A220,[1]DI!$A$4:$B$15000,2,FALSE),0)</f>
        <v>7.6499999999999999E-2</v>
      </c>
      <c r="E220" s="13">
        <f t="shared" ca="1" si="100"/>
        <v>1.0002925600000001</v>
      </c>
      <c r="F220" s="13">
        <f ca="1">(TRUNC(PRODUCT($E$12:$E219),16))</f>
        <v>1.0267507956849999</v>
      </c>
      <c r="G220" s="13">
        <f t="shared" si="101"/>
        <v>1</v>
      </c>
      <c r="H220" s="13">
        <f t="shared" ca="1" si="102"/>
        <v>1.0267508000000001</v>
      </c>
      <c r="I220" s="12">
        <f t="shared" si="103"/>
        <v>1.5900000000000001E-2</v>
      </c>
      <c r="J220" s="30">
        <f t="shared" si="95"/>
        <v>44309</v>
      </c>
      <c r="K220" s="2">
        <f t="shared" si="96"/>
        <v>143</v>
      </c>
      <c r="L220" s="15">
        <f t="shared" si="97"/>
        <v>143</v>
      </c>
      <c r="M220" s="11">
        <f t="shared" si="89"/>
        <v>1.0089918259999999</v>
      </c>
      <c r="N220" s="11">
        <f t="shared" ca="1" si="90"/>
        <v>1.035983165</v>
      </c>
      <c r="O220" s="15">
        <f t="shared" si="106"/>
        <v>0</v>
      </c>
      <c r="P220" s="13">
        <f t="shared" ca="1" si="91"/>
        <v>35.983165</v>
      </c>
      <c r="Q220" s="19">
        <f t="shared" si="92"/>
        <v>0</v>
      </c>
      <c r="R220" s="13">
        <f t="shared" si="98"/>
        <v>0</v>
      </c>
      <c r="S220" s="4" t="str">
        <f t="shared" si="104"/>
        <v>J=</v>
      </c>
      <c r="T220" s="30">
        <f t="shared" si="105"/>
        <v>44911</v>
      </c>
      <c r="U220" s="3"/>
      <c r="V220" s="73">
        <f>[2]Plan1!$A290</f>
        <v>45651</v>
      </c>
      <c r="W220" s="73" t="str">
        <f>[2]Plan1!$C290</f>
        <v>Natal</v>
      </c>
      <c r="X220" s="66"/>
      <c r="Y220" s="1"/>
      <c r="Z220" s="26"/>
      <c r="AA220" s="64"/>
      <c r="AB220" s="64"/>
      <c r="AC220" s="64"/>
      <c r="AD220" s="128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6">
        <f t="shared" si="93"/>
        <v>44518</v>
      </c>
      <c r="B221" s="14">
        <f t="shared" ca="1" si="99"/>
        <v>1036.351118</v>
      </c>
      <c r="C221" s="6">
        <f t="shared" si="94"/>
        <v>1000</v>
      </c>
      <c r="D221" s="12">
        <f ca="1">IF(A221&lt;$B$1,VLOOKUP(A221,[1]DI!$A$4:$B$15000,2,FALSE),0)</f>
        <v>7.6499999999999999E-2</v>
      </c>
      <c r="E221" s="13">
        <f t="shared" ca="1" si="100"/>
        <v>1.0002925600000001</v>
      </c>
      <c r="F221" s="13">
        <f ca="1">(TRUNC(PRODUCT($E$12:$E220),16))</f>
        <v>1.0270511818977801</v>
      </c>
      <c r="G221" s="13">
        <f t="shared" si="101"/>
        <v>1</v>
      </c>
      <c r="H221" s="13">
        <f t="shared" ca="1" si="102"/>
        <v>1.02705118</v>
      </c>
      <c r="I221" s="12">
        <f t="shared" si="103"/>
        <v>1.5900000000000001E-2</v>
      </c>
      <c r="J221" s="30">
        <f t="shared" si="95"/>
        <v>44309</v>
      </c>
      <c r="K221" s="2">
        <f t="shared" si="96"/>
        <v>144</v>
      </c>
      <c r="L221" s="15">
        <f t="shared" si="97"/>
        <v>144</v>
      </c>
      <c r="M221" s="11">
        <f t="shared" si="89"/>
        <v>1.0090549900000001</v>
      </c>
      <c r="N221" s="11">
        <f t="shared" ca="1" si="90"/>
        <v>1.036351118</v>
      </c>
      <c r="O221" s="15">
        <f t="shared" si="106"/>
        <v>0</v>
      </c>
      <c r="P221" s="13">
        <f t="shared" ca="1" si="91"/>
        <v>36.351118</v>
      </c>
      <c r="Q221" s="19">
        <f t="shared" si="92"/>
        <v>0</v>
      </c>
      <c r="R221" s="13">
        <f t="shared" si="98"/>
        <v>0</v>
      </c>
      <c r="S221" s="4" t="str">
        <f t="shared" si="104"/>
        <v>J=</v>
      </c>
      <c r="T221" s="30">
        <f t="shared" si="105"/>
        <v>44911</v>
      </c>
      <c r="U221" s="3"/>
      <c r="V221" s="73">
        <f>[2]Plan1!$A291</f>
        <v>45658</v>
      </c>
      <c r="W221" s="73" t="str">
        <f>[2]Plan1!$C291</f>
        <v>Confraternização Universal</v>
      </c>
      <c r="X221" s="66"/>
      <c r="Y221" s="1"/>
      <c r="Z221" s="26"/>
      <c r="AA221" s="64"/>
      <c r="AB221" s="64"/>
      <c r="AC221" s="64"/>
      <c r="AD221" s="128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6">
        <f t="shared" si="93"/>
        <v>44519</v>
      </c>
      <c r="B222" s="14">
        <f t="shared" ca="1" si="99"/>
        <v>1036.7192150000001</v>
      </c>
      <c r="C222" s="6">
        <f t="shared" si="94"/>
        <v>1000</v>
      </c>
      <c r="D222" s="12">
        <f ca="1">IF(A222&lt;$B$1,VLOOKUP(A222,[1]DI!$A$4:$B$15000,2,FALSE),0)</f>
        <v>7.6499999999999999E-2</v>
      </c>
      <c r="E222" s="13">
        <f t="shared" ca="1" si="100"/>
        <v>1.0002925600000001</v>
      </c>
      <c r="F222" s="13">
        <f ca="1">(TRUNC(PRODUCT($E$12:$E221),16))</f>
        <v>1.0273516559915601</v>
      </c>
      <c r="G222" s="13">
        <f t="shared" si="101"/>
        <v>1</v>
      </c>
      <c r="H222" s="13">
        <f t="shared" ca="1" si="102"/>
        <v>1.0273516600000001</v>
      </c>
      <c r="I222" s="12">
        <f t="shared" si="103"/>
        <v>1.5900000000000001E-2</v>
      </c>
      <c r="J222" s="30">
        <f t="shared" si="95"/>
        <v>44309</v>
      </c>
      <c r="K222" s="2">
        <f t="shared" si="96"/>
        <v>145</v>
      </c>
      <c r="L222" s="15">
        <f t="shared" si="97"/>
        <v>145</v>
      </c>
      <c r="M222" s="11">
        <f t="shared" si="89"/>
        <v>1.0091181579999999</v>
      </c>
      <c r="N222" s="11">
        <f t="shared" ca="1" si="90"/>
        <v>1.036719215</v>
      </c>
      <c r="O222" s="15">
        <f t="shared" si="106"/>
        <v>0</v>
      </c>
      <c r="P222" s="13">
        <f t="shared" ca="1" si="91"/>
        <v>36.719214999999998</v>
      </c>
      <c r="Q222" s="19">
        <f t="shared" si="92"/>
        <v>0</v>
      </c>
      <c r="R222" s="13">
        <f t="shared" si="98"/>
        <v>0</v>
      </c>
      <c r="S222" s="4" t="str">
        <f t="shared" si="104"/>
        <v>J=</v>
      </c>
      <c r="T222" s="30">
        <f t="shared" si="105"/>
        <v>44911</v>
      </c>
      <c r="U222" s="3"/>
      <c r="V222" s="73">
        <f>[2]Plan1!$A292</f>
        <v>45719</v>
      </c>
      <c r="W222" s="73" t="str">
        <f>[2]Plan1!$C292</f>
        <v>Carnaval</v>
      </c>
      <c r="X222" s="66"/>
      <c r="Y222" s="1"/>
      <c r="Z222" s="26"/>
      <c r="AA222" s="64"/>
      <c r="AB222" s="64"/>
      <c r="AC222" s="64"/>
      <c r="AD222" s="128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6">
        <f t="shared" si="93"/>
        <v>44520</v>
      </c>
      <c r="B223" s="14">
        <f t="shared" ca="1" si="99"/>
        <v>1037.08743299</v>
      </c>
      <c r="C223" s="6">
        <f t="shared" si="94"/>
        <v>1000</v>
      </c>
      <c r="D223" s="12">
        <f ca="1">IF(A223&lt;$B$1,VLOOKUP(A223,[1]DI!$A$4:$B$15000,2,FALSE),0)</f>
        <v>0</v>
      </c>
      <c r="E223" s="13">
        <f t="shared" ca="1" si="100"/>
        <v>1</v>
      </c>
      <c r="F223" s="13">
        <f ca="1">(TRUNC(PRODUCT($E$12:$E222),16))</f>
        <v>1.02765221799204</v>
      </c>
      <c r="G223" s="13">
        <f t="shared" si="101"/>
        <v>1</v>
      </c>
      <c r="H223" s="13">
        <f t="shared" ca="1" si="102"/>
        <v>1.02765222</v>
      </c>
      <c r="I223" s="12">
        <f t="shared" si="103"/>
        <v>1.5900000000000001E-2</v>
      </c>
      <c r="J223" s="30">
        <f t="shared" si="95"/>
        <v>44309</v>
      </c>
      <c r="K223" s="2">
        <f t="shared" si="96"/>
        <v>145</v>
      </c>
      <c r="L223" s="15">
        <f t="shared" si="97"/>
        <v>146</v>
      </c>
      <c r="M223" s="11">
        <f t="shared" si="89"/>
        <v>1.009181329</v>
      </c>
      <c r="N223" s="11">
        <f t="shared" ca="1" si="90"/>
        <v>1.0370874329999999</v>
      </c>
      <c r="O223" s="15">
        <f t="shared" si="106"/>
        <v>0</v>
      </c>
      <c r="P223" s="13">
        <f t="shared" ca="1" si="91"/>
        <v>37.087432990000003</v>
      </c>
      <c r="Q223" s="19">
        <f t="shared" si="92"/>
        <v>0</v>
      </c>
      <c r="R223" s="13">
        <f t="shared" si="98"/>
        <v>0</v>
      </c>
      <c r="S223" s="4" t="str">
        <f t="shared" si="104"/>
        <v>J=</v>
      </c>
      <c r="T223" s="30">
        <f t="shared" si="105"/>
        <v>44911</v>
      </c>
      <c r="U223" s="3"/>
      <c r="V223" s="73">
        <f>[2]Plan1!$A293</f>
        <v>45720</v>
      </c>
      <c r="W223" s="73" t="str">
        <f>[2]Plan1!$C293</f>
        <v>Carnaval</v>
      </c>
      <c r="X223" s="66"/>
      <c r="Y223" s="1"/>
      <c r="Z223" s="26"/>
      <c r="AA223" s="64"/>
      <c r="AB223" s="64"/>
      <c r="AC223" s="64"/>
      <c r="AD223" s="66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6">
        <f t="shared" si="93"/>
        <v>44521</v>
      </c>
      <c r="B224" s="14">
        <f t="shared" ca="1" si="99"/>
        <v>1037.08743299</v>
      </c>
      <c r="C224" s="6">
        <f t="shared" si="94"/>
        <v>1000</v>
      </c>
      <c r="D224" s="12">
        <f ca="1">IF(A224&lt;$B$1,VLOOKUP(A224,[1]DI!$A$4:$B$15000,2,FALSE),0)</f>
        <v>0</v>
      </c>
      <c r="E224" s="13">
        <f t="shared" ca="1" si="100"/>
        <v>1</v>
      </c>
      <c r="F224" s="13">
        <f ca="1">(TRUNC(PRODUCT($E$12:$E223),16))</f>
        <v>1.02765221799204</v>
      </c>
      <c r="G224" s="13">
        <f t="shared" si="101"/>
        <v>1</v>
      </c>
      <c r="H224" s="13">
        <f t="shared" ca="1" si="102"/>
        <v>1.02765222</v>
      </c>
      <c r="I224" s="12">
        <f t="shared" si="103"/>
        <v>1.5900000000000001E-2</v>
      </c>
      <c r="J224" s="30">
        <f t="shared" si="95"/>
        <v>44309</v>
      </c>
      <c r="K224" s="2">
        <f t="shared" si="96"/>
        <v>145</v>
      </c>
      <c r="L224" s="15">
        <f t="shared" si="97"/>
        <v>146</v>
      </c>
      <c r="M224" s="11">
        <f t="shared" si="89"/>
        <v>1.009181329</v>
      </c>
      <c r="N224" s="11">
        <f t="shared" ca="1" si="90"/>
        <v>1.0370874329999999</v>
      </c>
      <c r="O224" s="15">
        <f t="shared" si="106"/>
        <v>0</v>
      </c>
      <c r="P224" s="13">
        <f t="shared" ca="1" si="91"/>
        <v>37.087432990000003</v>
      </c>
      <c r="Q224" s="19">
        <f t="shared" si="92"/>
        <v>0</v>
      </c>
      <c r="R224" s="13">
        <f t="shared" si="98"/>
        <v>0</v>
      </c>
      <c r="S224" s="4" t="str">
        <f t="shared" si="104"/>
        <v>J=</v>
      </c>
      <c r="T224" s="30">
        <f t="shared" si="105"/>
        <v>44911</v>
      </c>
      <c r="U224" s="3"/>
      <c r="V224" s="73">
        <f>[2]Plan1!$A294</f>
        <v>45765</v>
      </c>
      <c r="W224" s="73" t="str">
        <f>[2]Plan1!$C294</f>
        <v>Paixão de Cristo</v>
      </c>
      <c r="X224" s="66"/>
      <c r="Y224" s="1"/>
      <c r="Z224" s="26"/>
      <c r="AA224" s="64"/>
      <c r="AB224" s="64"/>
      <c r="AC224" s="64"/>
      <c r="AD224" s="66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6">
        <f t="shared" si="93"/>
        <v>44522</v>
      </c>
      <c r="B225" s="14">
        <f t="shared" ca="1" si="99"/>
        <v>1037.08743299</v>
      </c>
      <c r="C225" s="6">
        <f t="shared" si="94"/>
        <v>1000</v>
      </c>
      <c r="D225" s="12">
        <f ca="1">IF(A225&lt;$B$1,VLOOKUP(A225,[1]DI!$A$4:$B$15000,2,FALSE),0)</f>
        <v>7.6499999999999999E-2</v>
      </c>
      <c r="E225" s="13">
        <f t="shared" ca="1" si="100"/>
        <v>1.0002925600000001</v>
      </c>
      <c r="F225" s="13">
        <f ca="1">(TRUNC(PRODUCT($E$12:$E224),16))</f>
        <v>1.02765221799204</v>
      </c>
      <c r="G225" s="13">
        <f t="shared" si="101"/>
        <v>1</v>
      </c>
      <c r="H225" s="13">
        <f t="shared" ca="1" si="102"/>
        <v>1.02765222</v>
      </c>
      <c r="I225" s="12">
        <f t="shared" si="103"/>
        <v>1.5900000000000001E-2</v>
      </c>
      <c r="J225" s="30">
        <f t="shared" si="95"/>
        <v>44309</v>
      </c>
      <c r="K225" s="2">
        <f t="shared" si="96"/>
        <v>146</v>
      </c>
      <c r="L225" s="15">
        <f t="shared" si="97"/>
        <v>146</v>
      </c>
      <c r="M225" s="11">
        <f t="shared" si="89"/>
        <v>1.009181329</v>
      </c>
      <c r="N225" s="11">
        <f t="shared" ca="1" si="90"/>
        <v>1.0370874329999999</v>
      </c>
      <c r="O225" s="15">
        <f t="shared" si="106"/>
        <v>0</v>
      </c>
      <c r="P225" s="13">
        <f t="shared" ca="1" si="91"/>
        <v>37.087432990000003</v>
      </c>
      <c r="Q225" s="19">
        <f t="shared" si="92"/>
        <v>0</v>
      </c>
      <c r="R225" s="13">
        <f t="shared" si="98"/>
        <v>0</v>
      </c>
      <c r="S225" s="4" t="str">
        <f t="shared" si="104"/>
        <v>J=</v>
      </c>
      <c r="T225" s="30">
        <f t="shared" si="105"/>
        <v>44911</v>
      </c>
      <c r="U225" s="3"/>
      <c r="V225" s="73">
        <f>[2]Plan1!$A295</f>
        <v>45768</v>
      </c>
      <c r="W225" s="73" t="str">
        <f>[2]Plan1!$C295</f>
        <v>Tiradentes</v>
      </c>
      <c r="X225" s="66"/>
      <c r="Y225" s="1"/>
      <c r="Z225" s="26"/>
      <c r="AA225" s="64"/>
      <c r="AB225" s="64"/>
      <c r="AC225" s="64"/>
      <c r="AD225" s="66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6">
        <f t="shared" si="93"/>
        <v>44523</v>
      </c>
      <c r="B226" s="14">
        <f t="shared" ca="1" si="99"/>
        <v>1037.45578499</v>
      </c>
      <c r="C226" s="6">
        <f t="shared" si="94"/>
        <v>1000</v>
      </c>
      <c r="D226" s="12">
        <f ca="1">IF(A226&lt;$B$1,VLOOKUP(A226,[1]DI!$A$4:$B$15000,2,FALSE),0)</f>
        <v>7.6499999999999999E-2</v>
      </c>
      <c r="E226" s="13">
        <f t="shared" ca="1" si="100"/>
        <v>1.0002925600000001</v>
      </c>
      <c r="F226" s="13">
        <f ca="1">(TRUNC(PRODUCT($E$12:$E225),16))</f>
        <v>1.0279528679249299</v>
      </c>
      <c r="G226" s="13">
        <f t="shared" si="101"/>
        <v>1</v>
      </c>
      <c r="H226" s="13">
        <f t="shared" ca="1" si="102"/>
        <v>1.02795287</v>
      </c>
      <c r="I226" s="12">
        <f t="shared" si="103"/>
        <v>1.5900000000000001E-2</v>
      </c>
      <c r="J226" s="30">
        <f t="shared" si="95"/>
        <v>44309</v>
      </c>
      <c r="K226" s="2">
        <f t="shared" si="96"/>
        <v>147</v>
      </c>
      <c r="L226" s="15">
        <f t="shared" si="97"/>
        <v>147</v>
      </c>
      <c r="M226" s="11">
        <f t="shared" si="89"/>
        <v>1.0092445050000001</v>
      </c>
      <c r="N226" s="11">
        <f t="shared" ca="1" si="90"/>
        <v>1.0374557849999999</v>
      </c>
      <c r="O226" s="15">
        <f t="shared" si="106"/>
        <v>0</v>
      </c>
      <c r="P226" s="13">
        <f t="shared" ca="1" si="91"/>
        <v>37.455784989999998</v>
      </c>
      <c r="Q226" s="19">
        <f t="shared" si="92"/>
        <v>0</v>
      </c>
      <c r="R226" s="13">
        <f t="shared" si="98"/>
        <v>0</v>
      </c>
      <c r="S226" s="4" t="str">
        <f t="shared" si="104"/>
        <v>J=</v>
      </c>
      <c r="T226" s="30">
        <f t="shared" si="105"/>
        <v>44911</v>
      </c>
      <c r="U226" s="3"/>
      <c r="V226" s="73">
        <f>[2]Plan1!$A296</f>
        <v>45778</v>
      </c>
      <c r="W226" s="73" t="str">
        <f>[2]Plan1!$C296</f>
        <v>Dia do Trabalho</v>
      </c>
      <c r="X226" s="66"/>
      <c r="Y226" s="1"/>
      <c r="Z226" s="26"/>
      <c r="AA226" s="64"/>
      <c r="AB226" s="64"/>
      <c r="AC226" s="64"/>
      <c r="AD226" s="66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6">
        <f t="shared" si="93"/>
        <v>44524</v>
      </c>
      <c r="B227" s="14">
        <f t="shared" ca="1" si="99"/>
        <v>1037.824271</v>
      </c>
      <c r="C227" s="6">
        <f t="shared" si="94"/>
        <v>1000</v>
      </c>
      <c r="D227" s="12">
        <f ca="1">IF(A227&lt;$B$1,VLOOKUP(A227,[1]DI!$A$4:$B$15000,2,FALSE),0)</f>
        <v>7.6499999999999999E-2</v>
      </c>
      <c r="E227" s="13">
        <f t="shared" ca="1" si="100"/>
        <v>1.0002925600000001</v>
      </c>
      <c r="F227" s="13">
        <f ca="1">(TRUNC(PRODUCT($E$12:$E226),16))</f>
        <v>1.0282536058159699</v>
      </c>
      <c r="G227" s="13">
        <f t="shared" si="101"/>
        <v>1</v>
      </c>
      <c r="H227" s="13">
        <f t="shared" ca="1" si="102"/>
        <v>1.0282536099999999</v>
      </c>
      <c r="I227" s="12">
        <f t="shared" si="103"/>
        <v>1.5900000000000001E-2</v>
      </c>
      <c r="J227" s="30">
        <f t="shared" si="95"/>
        <v>44309</v>
      </c>
      <c r="K227" s="2">
        <f t="shared" si="96"/>
        <v>148</v>
      </c>
      <c r="L227" s="15">
        <f t="shared" si="97"/>
        <v>148</v>
      </c>
      <c r="M227" s="11">
        <f t="shared" si="89"/>
        <v>1.009307685</v>
      </c>
      <c r="N227" s="11">
        <f t="shared" ca="1" si="90"/>
        <v>1.0378242710000001</v>
      </c>
      <c r="O227" s="15">
        <f t="shared" si="106"/>
        <v>0</v>
      </c>
      <c r="P227" s="13">
        <f t="shared" ca="1" si="91"/>
        <v>37.824271000000003</v>
      </c>
      <c r="Q227" s="19">
        <f t="shared" si="92"/>
        <v>0</v>
      </c>
      <c r="R227" s="13">
        <f t="shared" si="98"/>
        <v>0</v>
      </c>
      <c r="S227" s="4" t="str">
        <f t="shared" si="104"/>
        <v>J=</v>
      </c>
      <c r="T227" s="30">
        <f t="shared" si="105"/>
        <v>44911</v>
      </c>
      <c r="U227" s="3"/>
      <c r="V227" s="73">
        <f>[2]Plan1!$A297</f>
        <v>45827</v>
      </c>
      <c r="W227" s="73" t="str">
        <f>[2]Plan1!$C297</f>
        <v>Corpus Christi</v>
      </c>
      <c r="X227" s="66"/>
      <c r="Y227" s="1"/>
      <c r="Z227" s="26"/>
      <c r="AA227" s="64"/>
      <c r="AB227" s="64"/>
      <c r="AC227" s="64"/>
      <c r="AD227" s="66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6">
        <f t="shared" si="93"/>
        <v>44525</v>
      </c>
      <c r="B228" s="14">
        <f t="shared" ca="1" si="99"/>
        <v>1038.1928780000001</v>
      </c>
      <c r="C228" s="6">
        <f t="shared" si="94"/>
        <v>1000</v>
      </c>
      <c r="D228" s="12">
        <f ca="1">IF(A228&lt;$B$1,VLOOKUP(A228,[1]DI!$A$4:$B$15000,2,FALSE),0)</f>
        <v>7.6499999999999999E-2</v>
      </c>
      <c r="E228" s="13">
        <f t="shared" ca="1" si="100"/>
        <v>1.0002925600000001</v>
      </c>
      <c r="F228" s="13">
        <f ca="1">(TRUNC(PRODUCT($E$12:$E227),16))</f>
        <v>1.0285544316908899</v>
      </c>
      <c r="G228" s="13">
        <f t="shared" si="101"/>
        <v>1</v>
      </c>
      <c r="H228" s="13">
        <f t="shared" ca="1" si="102"/>
        <v>1.02855443</v>
      </c>
      <c r="I228" s="12">
        <f t="shared" si="103"/>
        <v>1.5900000000000001E-2</v>
      </c>
      <c r="J228" s="30">
        <f t="shared" si="95"/>
        <v>44309</v>
      </c>
      <c r="K228" s="2">
        <f t="shared" si="96"/>
        <v>149</v>
      </c>
      <c r="L228" s="15">
        <f t="shared" si="97"/>
        <v>149</v>
      </c>
      <c r="M228" s="11">
        <f t="shared" si="89"/>
        <v>1.009370868</v>
      </c>
      <c r="N228" s="11">
        <f t="shared" ca="1" si="90"/>
        <v>1.038192878</v>
      </c>
      <c r="O228" s="15">
        <f t="shared" si="106"/>
        <v>0</v>
      </c>
      <c r="P228" s="13">
        <f t="shared" ca="1" si="91"/>
        <v>38.192878</v>
      </c>
      <c r="Q228" s="19">
        <f t="shared" si="92"/>
        <v>0</v>
      </c>
      <c r="R228" s="13">
        <f t="shared" si="98"/>
        <v>0</v>
      </c>
      <c r="S228" s="4" t="str">
        <f t="shared" si="104"/>
        <v>J=</v>
      </c>
      <c r="T228" s="30">
        <f t="shared" si="105"/>
        <v>44911</v>
      </c>
      <c r="U228" s="3"/>
      <c r="V228" s="73">
        <f>[2]Plan1!$A298</f>
        <v>45907</v>
      </c>
      <c r="W228" s="73" t="str">
        <f>[2]Plan1!$C298</f>
        <v>Independência do Brasil</v>
      </c>
      <c r="X228" s="66"/>
      <c r="Y228" s="1"/>
      <c r="Z228" s="26"/>
      <c r="AA228" s="64"/>
      <c r="AB228" s="64"/>
      <c r="AC228" s="64"/>
      <c r="AD228" s="66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6">
        <f t="shared" si="93"/>
        <v>44526</v>
      </c>
      <c r="B229" s="14">
        <f t="shared" ca="1" si="99"/>
        <v>1038.5616289899999</v>
      </c>
      <c r="C229" s="6">
        <f t="shared" si="94"/>
        <v>1000</v>
      </c>
      <c r="D229" s="12">
        <f ca="1">IF(A229&lt;$B$1,VLOOKUP(A229,[1]DI!$A$4:$B$15000,2,FALSE),0)</f>
        <v>7.6499999999999999E-2</v>
      </c>
      <c r="E229" s="13">
        <f t="shared" ca="1" si="100"/>
        <v>1.0002925600000001</v>
      </c>
      <c r="F229" s="13">
        <f ca="1">(TRUNC(PRODUCT($E$12:$E228),16))</f>
        <v>1.0288553455754199</v>
      </c>
      <c r="G229" s="13">
        <f t="shared" si="101"/>
        <v>1</v>
      </c>
      <c r="H229" s="13">
        <f t="shared" ca="1" si="102"/>
        <v>1.0288553499999999</v>
      </c>
      <c r="I229" s="12">
        <f t="shared" si="103"/>
        <v>1.5900000000000001E-2</v>
      </c>
      <c r="J229" s="30">
        <f t="shared" si="95"/>
        <v>44309</v>
      </c>
      <c r="K229" s="2">
        <f t="shared" si="96"/>
        <v>150</v>
      </c>
      <c r="L229" s="15">
        <f t="shared" si="97"/>
        <v>150</v>
      </c>
      <c r="M229" s="11">
        <f t="shared" si="89"/>
        <v>1.0094340559999999</v>
      </c>
      <c r="N229" s="11">
        <f t="shared" ca="1" si="90"/>
        <v>1.0385616289999999</v>
      </c>
      <c r="O229" s="15">
        <f t="shared" si="106"/>
        <v>0</v>
      </c>
      <c r="P229" s="13">
        <f t="shared" ca="1" si="91"/>
        <v>38.561628990000003</v>
      </c>
      <c r="Q229" s="19">
        <f t="shared" si="92"/>
        <v>0</v>
      </c>
      <c r="R229" s="13">
        <f t="shared" si="98"/>
        <v>0</v>
      </c>
      <c r="S229" s="4" t="str">
        <f t="shared" si="104"/>
        <v>J=</v>
      </c>
      <c r="T229" s="30">
        <f t="shared" si="105"/>
        <v>44911</v>
      </c>
      <c r="U229" s="3"/>
      <c r="V229" s="73">
        <f>[2]Plan1!$A299</f>
        <v>45942</v>
      </c>
      <c r="W229" s="73" t="str">
        <f>[2]Plan1!$C299</f>
        <v>Nossa Sr.a Aparecida - Padroeira do Brasil</v>
      </c>
      <c r="X229" s="66"/>
      <c r="Y229" s="1"/>
      <c r="Z229" s="26"/>
      <c r="AA229" s="64"/>
      <c r="AB229" s="64"/>
      <c r="AC229" s="64"/>
      <c r="AD229" s="66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6">
        <f t="shared" si="93"/>
        <v>44527</v>
      </c>
      <c r="B230" s="14">
        <f t="shared" ca="1" si="99"/>
        <v>1038.93050199</v>
      </c>
      <c r="C230" s="6">
        <f t="shared" si="94"/>
        <v>1000</v>
      </c>
      <c r="D230" s="12">
        <f ca="1">IF(A230&lt;$B$1,VLOOKUP(A230,[1]DI!$A$4:$B$15000,2,FALSE),0)</f>
        <v>0</v>
      </c>
      <c r="E230" s="13">
        <f t="shared" ca="1" si="100"/>
        <v>1</v>
      </c>
      <c r="F230" s="13">
        <f ca="1">(TRUNC(PRODUCT($E$12:$E229),16))</f>
        <v>1.02915634749533</v>
      </c>
      <c r="G230" s="13">
        <f t="shared" si="101"/>
        <v>1</v>
      </c>
      <c r="H230" s="13">
        <f t="shared" ca="1" si="102"/>
        <v>1.0291563500000001</v>
      </c>
      <c r="I230" s="12">
        <f t="shared" si="103"/>
        <v>1.5900000000000001E-2</v>
      </c>
      <c r="J230" s="30">
        <f t="shared" si="95"/>
        <v>44309</v>
      </c>
      <c r="K230" s="2">
        <f t="shared" si="96"/>
        <v>150</v>
      </c>
      <c r="L230" s="15">
        <f t="shared" si="97"/>
        <v>151</v>
      </c>
      <c r="M230" s="11">
        <f t="shared" si="89"/>
        <v>1.0094972470000001</v>
      </c>
      <c r="N230" s="11">
        <f t="shared" ca="1" si="90"/>
        <v>1.0389305019999999</v>
      </c>
      <c r="O230" s="15">
        <f t="shared" si="106"/>
        <v>0</v>
      </c>
      <c r="P230" s="13">
        <f t="shared" ca="1" si="91"/>
        <v>38.930501990000003</v>
      </c>
      <c r="Q230" s="19">
        <f t="shared" si="92"/>
        <v>0</v>
      </c>
      <c r="R230" s="13">
        <f t="shared" si="98"/>
        <v>0</v>
      </c>
      <c r="S230" s="4" t="str">
        <f t="shared" si="104"/>
        <v>J=</v>
      </c>
      <c r="T230" s="30">
        <f t="shared" si="105"/>
        <v>44911</v>
      </c>
      <c r="U230" s="3"/>
      <c r="V230" s="73">
        <f>[2]Plan1!$A300</f>
        <v>45963</v>
      </c>
      <c r="W230" s="73" t="str">
        <f>[2]Plan1!$C300</f>
        <v>Finados</v>
      </c>
      <c r="X230" s="66"/>
      <c r="Y230" s="1"/>
      <c r="Z230" s="26"/>
      <c r="AA230" s="64"/>
      <c r="AB230" s="64"/>
      <c r="AC230" s="64"/>
      <c r="AD230" s="66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6">
        <f t="shared" si="93"/>
        <v>44528</v>
      </c>
      <c r="B231" s="14">
        <f t="shared" ca="1" si="99"/>
        <v>1038.93050199</v>
      </c>
      <c r="C231" s="6">
        <f t="shared" si="94"/>
        <v>1000</v>
      </c>
      <c r="D231" s="12">
        <f ca="1">IF(A231&lt;$B$1,VLOOKUP(A231,[1]DI!$A$4:$B$15000,2,FALSE),0)</f>
        <v>0</v>
      </c>
      <c r="E231" s="13">
        <f t="shared" ca="1" si="100"/>
        <v>1</v>
      </c>
      <c r="F231" s="13">
        <f ca="1">(TRUNC(PRODUCT($E$12:$E230),16))</f>
        <v>1.02915634749533</v>
      </c>
      <c r="G231" s="13">
        <f t="shared" si="101"/>
        <v>1</v>
      </c>
      <c r="H231" s="13">
        <f t="shared" ca="1" si="102"/>
        <v>1.0291563500000001</v>
      </c>
      <c r="I231" s="12">
        <f t="shared" si="103"/>
        <v>1.5900000000000001E-2</v>
      </c>
      <c r="J231" s="30">
        <f t="shared" si="95"/>
        <v>44309</v>
      </c>
      <c r="K231" s="2">
        <f t="shared" si="96"/>
        <v>150</v>
      </c>
      <c r="L231" s="15">
        <f t="shared" si="97"/>
        <v>151</v>
      </c>
      <c r="M231" s="11">
        <f t="shared" si="89"/>
        <v>1.0094972470000001</v>
      </c>
      <c r="N231" s="11">
        <f t="shared" ca="1" si="90"/>
        <v>1.0389305019999999</v>
      </c>
      <c r="O231" s="15">
        <f t="shared" si="106"/>
        <v>0</v>
      </c>
      <c r="P231" s="13">
        <f t="shared" ca="1" si="91"/>
        <v>38.930501990000003</v>
      </c>
      <c r="Q231" s="19">
        <f t="shared" si="92"/>
        <v>0</v>
      </c>
      <c r="R231" s="13">
        <f t="shared" si="98"/>
        <v>0</v>
      </c>
      <c r="S231" s="4" t="str">
        <f t="shared" si="104"/>
        <v>J=</v>
      </c>
      <c r="T231" s="30">
        <f t="shared" si="105"/>
        <v>44911</v>
      </c>
      <c r="U231" s="3"/>
      <c r="V231" s="73">
        <f>[2]Plan1!$A301</f>
        <v>45976</v>
      </c>
      <c r="W231" s="73" t="str">
        <f>[2]Plan1!$C301</f>
        <v>Proclamação da República</v>
      </c>
      <c r="X231" s="66"/>
      <c r="Y231" s="1"/>
      <c r="Z231" s="26"/>
      <c r="AA231" s="64"/>
      <c r="AB231" s="64"/>
      <c r="AC231" s="64"/>
      <c r="AD231" s="66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6">
        <f t="shared" si="93"/>
        <v>44529</v>
      </c>
      <c r="B232" s="14">
        <f t="shared" ca="1" si="99"/>
        <v>1038.93050199</v>
      </c>
      <c r="C232" s="6">
        <f t="shared" si="94"/>
        <v>1000</v>
      </c>
      <c r="D232" s="12">
        <f ca="1">IF(A232&lt;$B$1,VLOOKUP(A232,[1]DI!$A$4:$B$15000,2,FALSE),0)</f>
        <v>7.6499999999999999E-2</v>
      </c>
      <c r="E232" s="13">
        <f t="shared" ca="1" si="100"/>
        <v>1.0002925600000001</v>
      </c>
      <c r="F232" s="13">
        <f ca="1">(TRUNC(PRODUCT($E$12:$E231),16))</f>
        <v>1.02915634749533</v>
      </c>
      <c r="G232" s="13">
        <f t="shared" si="101"/>
        <v>1</v>
      </c>
      <c r="H232" s="13">
        <f t="shared" ca="1" si="102"/>
        <v>1.0291563500000001</v>
      </c>
      <c r="I232" s="12">
        <f t="shared" si="103"/>
        <v>1.5900000000000001E-2</v>
      </c>
      <c r="J232" s="30">
        <f t="shared" si="95"/>
        <v>44309</v>
      </c>
      <c r="K232" s="2">
        <f t="shared" si="96"/>
        <v>151</v>
      </c>
      <c r="L232" s="15">
        <f t="shared" si="97"/>
        <v>151</v>
      </c>
      <c r="M232" s="11">
        <f t="shared" si="89"/>
        <v>1.0094972470000001</v>
      </c>
      <c r="N232" s="11">
        <f t="shared" ca="1" si="90"/>
        <v>1.0389305019999999</v>
      </c>
      <c r="O232" s="15">
        <f t="shared" si="106"/>
        <v>0</v>
      </c>
      <c r="P232" s="13">
        <f t="shared" ca="1" si="91"/>
        <v>38.930501990000003</v>
      </c>
      <c r="Q232" s="19">
        <f t="shared" si="92"/>
        <v>0</v>
      </c>
      <c r="R232" s="13">
        <f t="shared" si="98"/>
        <v>0</v>
      </c>
      <c r="S232" s="4" t="str">
        <f t="shared" si="104"/>
        <v>J=</v>
      </c>
      <c r="T232" s="30">
        <f t="shared" si="105"/>
        <v>44911</v>
      </c>
      <c r="U232" s="3"/>
      <c r="V232" s="73">
        <f>[2]Plan1!$A302</f>
        <v>45981</v>
      </c>
      <c r="W232" s="73" t="str">
        <f>[2]Plan1!$C302</f>
        <v>Dia Nacional de Zumbi e da Consciência Negra</v>
      </c>
      <c r="X232" s="66"/>
      <c r="Y232" s="1"/>
      <c r="Z232" s="26"/>
      <c r="AA232" s="64"/>
      <c r="AB232" s="64"/>
      <c r="AC232" s="64"/>
      <c r="AD232" s="66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6">
        <f t="shared" si="93"/>
        <v>44530</v>
      </c>
      <c r="B233" s="14">
        <f t="shared" ca="1" si="99"/>
        <v>1039.2995080000001</v>
      </c>
      <c r="C233" s="6">
        <f t="shared" si="94"/>
        <v>1000</v>
      </c>
      <c r="D233" s="12">
        <f ca="1">IF(A233&lt;$B$1,VLOOKUP(A233,[1]DI!$A$4:$B$15000,2,FALSE),0)</f>
        <v>7.6499999999999999E-2</v>
      </c>
      <c r="E233" s="13">
        <f t="shared" ca="1" si="100"/>
        <v>1.0002925600000001</v>
      </c>
      <c r="F233" s="13">
        <f ca="1">(TRUNC(PRODUCT($E$12:$E232),16))</f>
        <v>1.0294574374763501</v>
      </c>
      <c r="G233" s="13">
        <f t="shared" si="101"/>
        <v>1</v>
      </c>
      <c r="H233" s="13">
        <f t="shared" ca="1" si="102"/>
        <v>1.0294574400000001</v>
      </c>
      <c r="I233" s="12">
        <f t="shared" si="103"/>
        <v>1.5900000000000001E-2</v>
      </c>
      <c r="J233" s="30">
        <f t="shared" si="95"/>
        <v>44309</v>
      </c>
      <c r="K233" s="2">
        <f t="shared" si="96"/>
        <v>152</v>
      </c>
      <c r="L233" s="15">
        <f t="shared" si="97"/>
        <v>152</v>
      </c>
      <c r="M233" s="11">
        <f t="shared" si="89"/>
        <v>1.0095604419999999</v>
      </c>
      <c r="N233" s="11">
        <f t="shared" ca="1" si="90"/>
        <v>1.039299508</v>
      </c>
      <c r="O233" s="15">
        <f t="shared" si="106"/>
        <v>0</v>
      </c>
      <c r="P233" s="13">
        <f t="shared" ca="1" si="91"/>
        <v>39.299508000000003</v>
      </c>
      <c r="Q233" s="19">
        <f t="shared" si="92"/>
        <v>0</v>
      </c>
      <c r="R233" s="13">
        <f t="shared" si="98"/>
        <v>0</v>
      </c>
      <c r="S233" s="4" t="str">
        <f t="shared" si="104"/>
        <v>J=</v>
      </c>
      <c r="T233" s="30">
        <f t="shared" si="105"/>
        <v>44911</v>
      </c>
      <c r="U233" s="3"/>
      <c r="V233" s="73">
        <f>[2]Plan1!$A303</f>
        <v>46016</v>
      </c>
      <c r="W233" s="73" t="str">
        <f>[2]Plan1!$C303</f>
        <v>Natal</v>
      </c>
      <c r="X233" s="66"/>
      <c r="Y233" s="1"/>
      <c r="Z233" s="26"/>
      <c r="AA233" s="64"/>
      <c r="AB233" s="64"/>
      <c r="AC233" s="64"/>
      <c r="AD233" s="66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6">
        <f t="shared" si="93"/>
        <v>44531</v>
      </c>
      <c r="B234" s="14">
        <f t="shared" ca="1" si="99"/>
        <v>1039.66864799</v>
      </c>
      <c r="C234" s="6">
        <f t="shared" si="94"/>
        <v>1000</v>
      </c>
      <c r="D234" s="12">
        <f ca="1">IF(A234&lt;$B$1,VLOOKUP(A234,[1]DI!$A$4:$B$15000,2,FALSE),0)</f>
        <v>7.6499999999999999E-2</v>
      </c>
      <c r="E234" s="13">
        <f t="shared" ca="1" si="100"/>
        <v>1.0002925600000001</v>
      </c>
      <c r="F234" s="13">
        <f ca="1">(TRUNC(PRODUCT($E$12:$E233),16))</f>
        <v>1.02975861554426</v>
      </c>
      <c r="G234" s="13">
        <f t="shared" si="101"/>
        <v>1</v>
      </c>
      <c r="H234" s="13">
        <f t="shared" ca="1" si="102"/>
        <v>1.02975862</v>
      </c>
      <c r="I234" s="12">
        <f t="shared" si="103"/>
        <v>1.5900000000000001E-2</v>
      </c>
      <c r="J234" s="30">
        <f t="shared" si="95"/>
        <v>44309</v>
      </c>
      <c r="K234" s="2">
        <f t="shared" si="96"/>
        <v>153</v>
      </c>
      <c r="L234" s="15">
        <f t="shared" si="97"/>
        <v>153</v>
      </c>
      <c r="M234" s="11">
        <f t="shared" si="89"/>
        <v>1.009623642</v>
      </c>
      <c r="N234" s="11">
        <f t="shared" ca="1" si="90"/>
        <v>1.0396686479999999</v>
      </c>
      <c r="O234" s="15">
        <f t="shared" si="106"/>
        <v>0</v>
      </c>
      <c r="P234" s="13">
        <f t="shared" ca="1" si="91"/>
        <v>39.668647989999997</v>
      </c>
      <c r="Q234" s="19">
        <f t="shared" si="92"/>
        <v>0</v>
      </c>
      <c r="R234" s="13">
        <f t="shared" si="98"/>
        <v>0</v>
      </c>
      <c r="S234" s="4" t="str">
        <f t="shared" si="104"/>
        <v>J=</v>
      </c>
      <c r="T234" s="30">
        <f t="shared" si="105"/>
        <v>44911</v>
      </c>
      <c r="U234" s="3"/>
      <c r="V234" s="73">
        <f>[2]Plan1!$A304</f>
        <v>46023</v>
      </c>
      <c r="W234" s="73" t="str">
        <f>[2]Plan1!$C304</f>
        <v>Confraternização Universal</v>
      </c>
      <c r="X234" s="66"/>
      <c r="Y234" s="1"/>
      <c r="Z234" s="26"/>
      <c r="AA234" s="64"/>
      <c r="AB234" s="64"/>
      <c r="AC234" s="64"/>
      <c r="AD234" s="66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6">
        <f t="shared" si="93"/>
        <v>44532</v>
      </c>
      <c r="B235" s="14">
        <f t="shared" ca="1" si="99"/>
        <v>1040.0379099900001</v>
      </c>
      <c r="C235" s="6">
        <f t="shared" si="94"/>
        <v>1000</v>
      </c>
      <c r="D235" s="12">
        <f ca="1">IF(A235&lt;$B$1,VLOOKUP(A235,[1]DI!$A$4:$B$15000,2,FALSE),0)</f>
        <v>7.6499999999999999E-2</v>
      </c>
      <c r="E235" s="13">
        <f t="shared" ca="1" si="100"/>
        <v>1.0002925600000001</v>
      </c>
      <c r="F235" s="13">
        <f ca="1">(TRUNC(PRODUCT($E$12:$E234),16))</f>
        <v>1.0300598817248201</v>
      </c>
      <c r="G235" s="13">
        <f t="shared" si="101"/>
        <v>1</v>
      </c>
      <c r="H235" s="13">
        <f t="shared" ca="1" si="102"/>
        <v>1.03005988</v>
      </c>
      <c r="I235" s="12">
        <f t="shared" si="103"/>
        <v>1.5900000000000001E-2</v>
      </c>
      <c r="J235" s="30">
        <f t="shared" si="95"/>
        <v>44309</v>
      </c>
      <c r="K235" s="2">
        <f t="shared" si="96"/>
        <v>154</v>
      </c>
      <c r="L235" s="15">
        <f t="shared" si="97"/>
        <v>154</v>
      </c>
      <c r="M235" s="11">
        <f t="shared" si="89"/>
        <v>1.0096868450000001</v>
      </c>
      <c r="N235" s="11">
        <f t="shared" ca="1" si="90"/>
        <v>1.0400379099999999</v>
      </c>
      <c r="O235" s="15">
        <f t="shared" si="106"/>
        <v>0</v>
      </c>
      <c r="P235" s="13">
        <f t="shared" ca="1" si="91"/>
        <v>40.037909990000003</v>
      </c>
      <c r="Q235" s="19">
        <f t="shared" si="92"/>
        <v>0</v>
      </c>
      <c r="R235" s="13">
        <f t="shared" si="98"/>
        <v>0</v>
      </c>
      <c r="S235" s="4" t="str">
        <f t="shared" si="104"/>
        <v>J=</v>
      </c>
      <c r="T235" s="30">
        <f t="shared" si="105"/>
        <v>44911</v>
      </c>
      <c r="U235" s="3"/>
      <c r="V235" s="73">
        <f>[2]Plan1!$A305</f>
        <v>46069</v>
      </c>
      <c r="W235" s="73" t="str">
        <f>[2]Plan1!$C305</f>
        <v>Carnaval</v>
      </c>
      <c r="X235" s="66"/>
      <c r="Y235" s="1"/>
      <c r="Z235" s="26"/>
      <c r="AA235" s="64"/>
      <c r="AB235" s="64"/>
      <c r="AC235" s="64"/>
      <c r="AD235" s="66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6">
        <f t="shared" si="93"/>
        <v>44533</v>
      </c>
      <c r="B236" s="14">
        <f t="shared" ca="1" si="99"/>
        <v>1040.407316</v>
      </c>
      <c r="C236" s="6">
        <f t="shared" si="94"/>
        <v>1000</v>
      </c>
      <c r="D236" s="12">
        <f ca="1">IF(A236&lt;$B$1,VLOOKUP(A236,[1]DI!$A$4:$B$15000,2,FALSE),0)</f>
        <v>7.6499999999999999E-2</v>
      </c>
      <c r="E236" s="13">
        <f t="shared" ca="1" si="100"/>
        <v>1.0002925600000001</v>
      </c>
      <c r="F236" s="13">
        <f ca="1">(TRUNC(PRODUCT($E$12:$E235),16))</f>
        <v>1.0303612360438199</v>
      </c>
      <c r="G236" s="13">
        <f t="shared" si="101"/>
        <v>1</v>
      </c>
      <c r="H236" s="13">
        <f t="shared" ca="1" si="102"/>
        <v>1.03036124</v>
      </c>
      <c r="I236" s="12">
        <f t="shared" si="103"/>
        <v>1.5900000000000001E-2</v>
      </c>
      <c r="J236" s="30">
        <f t="shared" si="95"/>
        <v>44309</v>
      </c>
      <c r="K236" s="2">
        <f t="shared" si="96"/>
        <v>155</v>
      </c>
      <c r="L236" s="15">
        <f t="shared" si="97"/>
        <v>155</v>
      </c>
      <c r="M236" s="11">
        <f t="shared" si="89"/>
        <v>1.009750052</v>
      </c>
      <c r="N236" s="11">
        <f t="shared" ca="1" si="90"/>
        <v>1.040407316</v>
      </c>
      <c r="O236" s="15">
        <f t="shared" si="106"/>
        <v>0</v>
      </c>
      <c r="P236" s="13">
        <f t="shared" ca="1" si="91"/>
        <v>40.407316000000002</v>
      </c>
      <c r="Q236" s="19">
        <f t="shared" si="92"/>
        <v>0</v>
      </c>
      <c r="R236" s="13">
        <f t="shared" si="98"/>
        <v>0</v>
      </c>
      <c r="S236" s="4" t="str">
        <f t="shared" si="104"/>
        <v>J=</v>
      </c>
      <c r="T236" s="30">
        <f t="shared" si="105"/>
        <v>44911</v>
      </c>
      <c r="U236" s="3"/>
      <c r="V236" s="73">
        <f>[2]Plan1!$A306</f>
        <v>46070</v>
      </c>
      <c r="W236" s="73" t="str">
        <f>[2]Plan1!$C306</f>
        <v>Carnaval</v>
      </c>
      <c r="X236" s="66"/>
      <c r="Y236" s="1"/>
      <c r="Z236" s="26"/>
      <c r="AA236" s="64"/>
      <c r="AB236" s="64"/>
      <c r="AC236" s="64"/>
      <c r="AD236" s="66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6">
        <f t="shared" si="93"/>
        <v>44534</v>
      </c>
      <c r="B237" s="14">
        <f t="shared" ca="1" si="99"/>
        <v>1040.776844</v>
      </c>
      <c r="C237" s="6">
        <f t="shared" si="94"/>
        <v>1000</v>
      </c>
      <c r="D237" s="12">
        <f ca="1">IF(A237&lt;$B$1,VLOOKUP(A237,[1]DI!$A$4:$B$15000,2,FALSE),0)</f>
        <v>0</v>
      </c>
      <c r="E237" s="13">
        <f t="shared" ca="1" si="100"/>
        <v>1</v>
      </c>
      <c r="F237" s="13">
        <f ca="1">(TRUNC(PRODUCT($E$12:$E236),16))</f>
        <v>1.0306626785270401</v>
      </c>
      <c r="G237" s="13">
        <f t="shared" si="101"/>
        <v>1</v>
      </c>
      <c r="H237" s="13">
        <f t="shared" ca="1" si="102"/>
        <v>1.0306626800000001</v>
      </c>
      <c r="I237" s="12">
        <f t="shared" si="103"/>
        <v>1.5900000000000001E-2</v>
      </c>
      <c r="J237" s="30">
        <f t="shared" si="95"/>
        <v>44309</v>
      </c>
      <c r="K237" s="2">
        <f t="shared" si="96"/>
        <v>155</v>
      </c>
      <c r="L237" s="15">
        <f t="shared" si="97"/>
        <v>156</v>
      </c>
      <c r="M237" s="11">
        <f t="shared" si="89"/>
        <v>1.0098132630000001</v>
      </c>
      <c r="N237" s="11">
        <f t="shared" ca="1" si="90"/>
        <v>1.040776844</v>
      </c>
      <c r="O237" s="15">
        <f t="shared" si="106"/>
        <v>0</v>
      </c>
      <c r="P237" s="13">
        <f t="shared" ca="1" si="91"/>
        <v>40.776843999999997</v>
      </c>
      <c r="Q237" s="19">
        <f t="shared" si="92"/>
        <v>0</v>
      </c>
      <c r="R237" s="13">
        <f t="shared" si="98"/>
        <v>0</v>
      </c>
      <c r="S237" s="4" t="str">
        <f t="shared" si="104"/>
        <v>J=</v>
      </c>
      <c r="T237" s="30">
        <f t="shared" si="105"/>
        <v>44911</v>
      </c>
      <c r="U237" s="3"/>
      <c r="V237" s="73">
        <f>[2]Plan1!$A307</f>
        <v>46115</v>
      </c>
      <c r="W237" s="73" t="str">
        <f>[2]Plan1!$C307</f>
        <v>Paixão de Cristo</v>
      </c>
      <c r="X237" s="66"/>
      <c r="Y237" s="1"/>
      <c r="Z237" s="26"/>
      <c r="AA237" s="64"/>
      <c r="AB237" s="64"/>
      <c r="AC237" s="64"/>
      <c r="AD237" s="66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6">
        <f t="shared" si="93"/>
        <v>44535</v>
      </c>
      <c r="B238" s="14">
        <f t="shared" ca="1" si="99"/>
        <v>1040.776844</v>
      </c>
      <c r="C238" s="6">
        <f t="shared" si="94"/>
        <v>1000</v>
      </c>
      <c r="D238" s="12">
        <f ca="1">IF(A238&lt;$B$1,VLOOKUP(A238,[1]DI!$A$4:$B$15000,2,FALSE),0)</f>
        <v>0</v>
      </c>
      <c r="E238" s="13">
        <f t="shared" ca="1" si="100"/>
        <v>1</v>
      </c>
      <c r="F238" s="13">
        <f ca="1">(TRUNC(PRODUCT($E$12:$E237),16))</f>
        <v>1.0306626785270401</v>
      </c>
      <c r="G238" s="13">
        <f t="shared" si="101"/>
        <v>1</v>
      </c>
      <c r="H238" s="13">
        <f t="shared" ca="1" si="102"/>
        <v>1.0306626800000001</v>
      </c>
      <c r="I238" s="12">
        <f t="shared" si="103"/>
        <v>1.5900000000000001E-2</v>
      </c>
      <c r="J238" s="30">
        <f t="shared" si="95"/>
        <v>44309</v>
      </c>
      <c r="K238" s="2">
        <f t="shared" si="96"/>
        <v>155</v>
      </c>
      <c r="L238" s="15">
        <f t="shared" si="97"/>
        <v>156</v>
      </c>
      <c r="M238" s="11">
        <f t="shared" si="89"/>
        <v>1.0098132630000001</v>
      </c>
      <c r="N238" s="11">
        <f t="shared" ca="1" si="90"/>
        <v>1.040776844</v>
      </c>
      <c r="O238" s="15">
        <f t="shared" si="106"/>
        <v>0</v>
      </c>
      <c r="P238" s="13">
        <f t="shared" ca="1" si="91"/>
        <v>40.776843999999997</v>
      </c>
      <c r="Q238" s="19">
        <f t="shared" si="92"/>
        <v>0</v>
      </c>
      <c r="R238" s="13">
        <f t="shared" si="98"/>
        <v>0</v>
      </c>
      <c r="S238" s="4" t="str">
        <f t="shared" si="104"/>
        <v>J=</v>
      </c>
      <c r="T238" s="30">
        <f t="shared" si="105"/>
        <v>44911</v>
      </c>
      <c r="U238" s="3"/>
      <c r="V238" s="73">
        <f>[2]Plan1!$A308</f>
        <v>46133</v>
      </c>
      <c r="W238" s="73" t="str">
        <f>[2]Plan1!$C308</f>
        <v>Tiradentes</v>
      </c>
      <c r="X238" s="66"/>
      <c r="Y238" s="1"/>
      <c r="Z238" s="26"/>
      <c r="AA238" s="64"/>
      <c r="AB238" s="64"/>
      <c r="AC238" s="64"/>
      <c r="AD238" s="66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6">
        <f t="shared" si="93"/>
        <v>44536</v>
      </c>
      <c r="B239" s="14">
        <f t="shared" ca="1" si="99"/>
        <v>1040.776844</v>
      </c>
      <c r="C239" s="6">
        <f t="shared" si="94"/>
        <v>1000</v>
      </c>
      <c r="D239" s="12">
        <f ca="1">IF(A239&lt;$B$1,VLOOKUP(A239,[1]DI!$A$4:$B$15000,2,FALSE),0)</f>
        <v>7.6499999999999999E-2</v>
      </c>
      <c r="E239" s="13">
        <f t="shared" ca="1" si="100"/>
        <v>1.0002925600000001</v>
      </c>
      <c r="F239" s="13">
        <f ca="1">(TRUNC(PRODUCT($E$12:$E238),16))</f>
        <v>1.0306626785270401</v>
      </c>
      <c r="G239" s="13">
        <f t="shared" si="101"/>
        <v>1</v>
      </c>
      <c r="H239" s="13">
        <f t="shared" ca="1" si="102"/>
        <v>1.0306626800000001</v>
      </c>
      <c r="I239" s="12">
        <f t="shared" si="103"/>
        <v>1.5900000000000001E-2</v>
      </c>
      <c r="J239" s="30">
        <f t="shared" si="95"/>
        <v>44309</v>
      </c>
      <c r="K239" s="2">
        <f t="shared" si="96"/>
        <v>156</v>
      </c>
      <c r="L239" s="15">
        <f t="shared" si="97"/>
        <v>156</v>
      </c>
      <c r="M239" s="11">
        <f t="shared" si="89"/>
        <v>1.0098132630000001</v>
      </c>
      <c r="N239" s="11">
        <f t="shared" ca="1" si="90"/>
        <v>1.040776844</v>
      </c>
      <c r="O239" s="15">
        <f t="shared" si="106"/>
        <v>0</v>
      </c>
      <c r="P239" s="13">
        <f t="shared" ca="1" si="91"/>
        <v>40.776843999999997</v>
      </c>
      <c r="Q239" s="19">
        <f t="shared" si="92"/>
        <v>0</v>
      </c>
      <c r="R239" s="13">
        <f t="shared" si="98"/>
        <v>0</v>
      </c>
      <c r="S239" s="4" t="str">
        <f t="shared" si="104"/>
        <v>J=</v>
      </c>
      <c r="T239" s="30">
        <f t="shared" si="105"/>
        <v>44911</v>
      </c>
      <c r="U239" s="3"/>
      <c r="V239" s="73">
        <f>[2]Plan1!$A309</f>
        <v>46143</v>
      </c>
      <c r="W239" s="73" t="str">
        <f>[2]Plan1!$C309</f>
        <v>Dia do Trabalho</v>
      </c>
      <c r="X239" s="66"/>
      <c r="Y239" s="1"/>
      <c r="Z239" s="26"/>
      <c r="AA239" s="64"/>
      <c r="AB239" s="64"/>
      <c r="AC239" s="64"/>
      <c r="AD239" s="66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6">
        <f t="shared" si="93"/>
        <v>44537</v>
      </c>
      <c r="B240" s="14">
        <f t="shared" ca="1" si="99"/>
        <v>1041.146506</v>
      </c>
      <c r="C240" s="6">
        <f t="shared" si="94"/>
        <v>1000</v>
      </c>
      <c r="D240" s="12">
        <f ca="1">IF(A240&lt;$B$1,VLOOKUP(A240,[1]DI!$A$4:$B$15000,2,FALSE),0)</f>
        <v>7.6499999999999999E-2</v>
      </c>
      <c r="E240" s="13">
        <f t="shared" ca="1" si="100"/>
        <v>1.0002925600000001</v>
      </c>
      <c r="F240" s="13">
        <f ca="1">(TRUNC(PRODUCT($E$12:$E239),16))</f>
        <v>1.03096420920027</v>
      </c>
      <c r="G240" s="13">
        <f t="shared" si="101"/>
        <v>1</v>
      </c>
      <c r="H240" s="13">
        <f t="shared" ca="1" si="102"/>
        <v>1.03096421</v>
      </c>
      <c r="I240" s="12">
        <f t="shared" si="103"/>
        <v>1.5900000000000001E-2</v>
      </c>
      <c r="J240" s="30">
        <f t="shared" si="95"/>
        <v>44309</v>
      </c>
      <c r="K240" s="2">
        <f t="shared" si="96"/>
        <v>157</v>
      </c>
      <c r="L240" s="15">
        <f t="shared" si="97"/>
        <v>157</v>
      </c>
      <c r="M240" s="11">
        <f t="shared" si="89"/>
        <v>1.0098764790000001</v>
      </c>
      <c r="N240" s="11">
        <f t="shared" ca="1" si="90"/>
        <v>1.041146506</v>
      </c>
      <c r="O240" s="15">
        <f t="shared" si="106"/>
        <v>0</v>
      </c>
      <c r="P240" s="13">
        <f t="shared" ca="1" si="91"/>
        <v>41.146506000000002</v>
      </c>
      <c r="Q240" s="19">
        <f t="shared" si="92"/>
        <v>0</v>
      </c>
      <c r="R240" s="13">
        <f t="shared" si="98"/>
        <v>0</v>
      </c>
      <c r="S240" s="4" t="str">
        <f t="shared" si="104"/>
        <v>J=</v>
      </c>
      <c r="T240" s="30">
        <f t="shared" si="105"/>
        <v>44911</v>
      </c>
      <c r="U240" s="3"/>
      <c r="V240" s="73">
        <f>[2]Plan1!$A310</f>
        <v>46177</v>
      </c>
      <c r="W240" s="73" t="str">
        <f>[2]Plan1!$C310</f>
        <v>Corpus Christi</v>
      </c>
      <c r="X240" s="66"/>
      <c r="Y240" s="1"/>
      <c r="Z240" s="26"/>
      <c r="AA240" s="64"/>
      <c r="AB240" s="64"/>
      <c r="AC240" s="64"/>
      <c r="AD240" s="66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6">
        <f t="shared" si="93"/>
        <v>44538</v>
      </c>
      <c r="B241" s="14">
        <f t="shared" ca="1" si="99"/>
        <v>1041.51630099</v>
      </c>
      <c r="C241" s="6">
        <f t="shared" si="94"/>
        <v>1000</v>
      </c>
      <c r="D241" s="12">
        <f ca="1">IF(A241&lt;$B$1,VLOOKUP(A241,[1]DI!$A$4:$B$15000,2,FALSE),0)</f>
        <v>7.6499999999999999E-2</v>
      </c>
      <c r="E241" s="13">
        <f t="shared" ca="1" si="100"/>
        <v>1.0002925600000001</v>
      </c>
      <c r="F241" s="13">
        <f ca="1">(TRUNC(PRODUCT($E$12:$E240),16))</f>
        <v>1.0312658280893101</v>
      </c>
      <c r="G241" s="13">
        <f t="shared" si="101"/>
        <v>1</v>
      </c>
      <c r="H241" s="13">
        <f t="shared" ca="1" si="102"/>
        <v>1.0312658299999999</v>
      </c>
      <c r="I241" s="12">
        <f t="shared" si="103"/>
        <v>1.5900000000000001E-2</v>
      </c>
      <c r="J241" s="30">
        <f t="shared" si="95"/>
        <v>44309</v>
      </c>
      <c r="K241" s="2">
        <f t="shared" si="96"/>
        <v>158</v>
      </c>
      <c r="L241" s="15">
        <f t="shared" si="97"/>
        <v>158</v>
      </c>
      <c r="M241" s="11">
        <f t="shared" si="89"/>
        <v>1.0099396979999999</v>
      </c>
      <c r="N241" s="11">
        <f t="shared" ca="1" si="90"/>
        <v>1.0415163009999999</v>
      </c>
      <c r="O241" s="15">
        <f t="shared" si="106"/>
        <v>0</v>
      </c>
      <c r="P241" s="13">
        <f t="shared" ca="1" si="91"/>
        <v>41.516300989999998</v>
      </c>
      <c r="Q241" s="19">
        <f t="shared" si="92"/>
        <v>0</v>
      </c>
      <c r="R241" s="13">
        <f t="shared" si="98"/>
        <v>0</v>
      </c>
      <c r="S241" s="4" t="str">
        <f t="shared" si="104"/>
        <v>J=</v>
      </c>
      <c r="T241" s="30">
        <f t="shared" si="105"/>
        <v>44911</v>
      </c>
      <c r="U241" s="3"/>
      <c r="V241" s="73">
        <f>[2]Plan1!$A311</f>
        <v>46272</v>
      </c>
      <c r="W241" s="73" t="str">
        <f>[2]Plan1!$C311</f>
        <v>Independência do Brasil</v>
      </c>
      <c r="X241" s="66"/>
      <c r="Y241" s="1"/>
      <c r="Z241" s="26"/>
      <c r="AA241" s="64"/>
      <c r="AB241" s="64"/>
      <c r="AC241" s="64"/>
      <c r="AD241" s="66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6">
        <f t="shared" si="93"/>
        <v>44539</v>
      </c>
      <c r="B242" s="14">
        <f t="shared" ca="1" si="99"/>
        <v>1041.8862289900001</v>
      </c>
      <c r="C242" s="6">
        <f t="shared" si="94"/>
        <v>1000</v>
      </c>
      <c r="D242" s="12">
        <f ca="1">IF(A242&lt;$B$1,VLOOKUP(A242,[1]DI!$A$4:$B$15000,2,FALSE),0)</f>
        <v>9.1499999999999998E-2</v>
      </c>
      <c r="E242" s="13">
        <f t="shared" ca="1" si="100"/>
        <v>1.00034749</v>
      </c>
      <c r="F242" s="13">
        <f ca="1">(TRUNC(PRODUCT($E$12:$E241),16))</f>
        <v>1.03156753521998</v>
      </c>
      <c r="G242" s="13">
        <f t="shared" si="101"/>
        <v>1</v>
      </c>
      <c r="H242" s="13">
        <f t="shared" ca="1" si="102"/>
        <v>1.0315675399999999</v>
      </c>
      <c r="I242" s="12">
        <f t="shared" si="103"/>
        <v>1.5900000000000001E-2</v>
      </c>
      <c r="J242" s="30">
        <f t="shared" si="95"/>
        <v>44309</v>
      </c>
      <c r="K242" s="2">
        <f t="shared" si="96"/>
        <v>159</v>
      </c>
      <c r="L242" s="15">
        <f t="shared" si="97"/>
        <v>159</v>
      </c>
      <c r="M242" s="11">
        <f t="shared" si="89"/>
        <v>1.0100029210000001</v>
      </c>
      <c r="N242" s="11">
        <f t="shared" ca="1" si="90"/>
        <v>1.0418862289999999</v>
      </c>
      <c r="O242" s="15">
        <f t="shared" si="106"/>
        <v>0</v>
      </c>
      <c r="P242" s="13">
        <f t="shared" ca="1" si="91"/>
        <v>41.886228989999999</v>
      </c>
      <c r="Q242" s="19">
        <f t="shared" si="92"/>
        <v>0</v>
      </c>
      <c r="R242" s="13">
        <f t="shared" si="98"/>
        <v>0</v>
      </c>
      <c r="S242" s="4" t="str">
        <f t="shared" si="104"/>
        <v>J=</v>
      </c>
      <c r="T242" s="30">
        <f t="shared" si="105"/>
        <v>44911</v>
      </c>
      <c r="U242" s="3"/>
      <c r="V242" s="73">
        <f>[2]Plan1!$A312</f>
        <v>46307</v>
      </c>
      <c r="W242" s="73" t="str">
        <f>[2]Plan1!$C312</f>
        <v>Nossa Sr.a Aparecida - Padroeira do Brasil</v>
      </c>
      <c r="X242" s="66"/>
      <c r="Y242" s="1"/>
      <c r="Z242" s="26"/>
      <c r="AA242" s="64"/>
      <c r="AB242" s="64"/>
      <c r="AC242" s="64"/>
      <c r="AD242" s="66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6">
        <f t="shared" si="93"/>
        <v>44540</v>
      </c>
      <c r="B243" s="14">
        <f t="shared" ca="1" si="99"/>
        <v>1042.31351</v>
      </c>
      <c r="C243" s="6">
        <f t="shared" si="94"/>
        <v>1000</v>
      </c>
      <c r="D243" s="12">
        <f ca="1">IF(A243&lt;$B$1,VLOOKUP(A243,[1]DI!$A$4:$B$15000,2,FALSE),0)</f>
        <v>9.1499999999999998E-2</v>
      </c>
      <c r="E243" s="13">
        <f t="shared" ca="1" si="100"/>
        <v>1.00034749</v>
      </c>
      <c r="F243" s="13">
        <f ca="1">(TRUNC(PRODUCT($E$12:$E242),16))</f>
        <v>1.0319259946227901</v>
      </c>
      <c r="G243" s="13">
        <f t="shared" si="101"/>
        <v>1</v>
      </c>
      <c r="H243" s="13">
        <f t="shared" ca="1" si="102"/>
        <v>1.03192599</v>
      </c>
      <c r="I243" s="12">
        <f t="shared" si="103"/>
        <v>1.5900000000000001E-2</v>
      </c>
      <c r="J243" s="30">
        <f t="shared" si="95"/>
        <v>44309</v>
      </c>
      <c r="K243" s="2">
        <f t="shared" si="96"/>
        <v>160</v>
      </c>
      <c r="L243" s="15">
        <f t="shared" si="97"/>
        <v>160</v>
      </c>
      <c r="M243" s="11">
        <f t="shared" si="89"/>
        <v>1.0100661479999999</v>
      </c>
      <c r="N243" s="11">
        <f t="shared" ca="1" si="90"/>
        <v>1.0423135100000001</v>
      </c>
      <c r="O243" s="15">
        <f t="shared" si="106"/>
        <v>0</v>
      </c>
      <c r="P243" s="13">
        <f t="shared" ca="1" si="91"/>
        <v>42.313510000000001</v>
      </c>
      <c r="Q243" s="19">
        <f t="shared" si="92"/>
        <v>0</v>
      </c>
      <c r="R243" s="13">
        <f t="shared" si="98"/>
        <v>0</v>
      </c>
      <c r="S243" s="4" t="str">
        <f t="shared" si="104"/>
        <v>J=</v>
      </c>
      <c r="T243" s="30">
        <f t="shared" si="105"/>
        <v>44911</v>
      </c>
      <c r="U243" s="3"/>
      <c r="V243" s="73">
        <f>[2]Plan1!$A313</f>
        <v>46328</v>
      </c>
      <c r="W243" s="73" t="str">
        <f>[2]Plan1!$C313</f>
        <v>Finados</v>
      </c>
      <c r="X243" s="66"/>
      <c r="Y243" s="1"/>
      <c r="Z243" s="26"/>
      <c r="AA243" s="64"/>
      <c r="AB243" s="64"/>
      <c r="AC243" s="64"/>
      <c r="AD243" s="66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6">
        <f t="shared" si="93"/>
        <v>44541</v>
      </c>
      <c r="B244" s="14">
        <f t="shared" ca="1" si="99"/>
        <v>1042.740982</v>
      </c>
      <c r="C244" s="6">
        <f t="shared" si="94"/>
        <v>1000</v>
      </c>
      <c r="D244" s="12">
        <f ca="1">IF(A244&lt;$B$1,VLOOKUP(A244,[1]DI!$A$4:$B$15000,2,FALSE),0)</f>
        <v>0</v>
      </c>
      <c r="E244" s="13">
        <f t="shared" ca="1" si="100"/>
        <v>1</v>
      </c>
      <c r="F244" s="13">
        <f ca="1">(TRUNC(PRODUCT($E$12:$E243),16))</f>
        <v>1.0322845785866599</v>
      </c>
      <c r="G244" s="13">
        <f t="shared" si="101"/>
        <v>1</v>
      </c>
      <c r="H244" s="13">
        <f t="shared" ca="1" si="102"/>
        <v>1.03228458</v>
      </c>
      <c r="I244" s="12">
        <f t="shared" si="103"/>
        <v>1.5900000000000001E-2</v>
      </c>
      <c r="J244" s="30">
        <f t="shared" si="95"/>
        <v>44309</v>
      </c>
      <c r="K244" s="2">
        <f t="shared" si="96"/>
        <v>160</v>
      </c>
      <c r="L244" s="15">
        <f t="shared" si="97"/>
        <v>161</v>
      </c>
      <c r="M244" s="11">
        <f t="shared" si="89"/>
        <v>1.0101293790000001</v>
      </c>
      <c r="N244" s="11">
        <f t="shared" ca="1" si="90"/>
        <v>1.042740982</v>
      </c>
      <c r="O244" s="15">
        <f t="shared" si="106"/>
        <v>0</v>
      </c>
      <c r="P244" s="13">
        <f t="shared" ca="1" si="91"/>
        <v>42.740982000000002</v>
      </c>
      <c r="Q244" s="19">
        <f t="shared" si="92"/>
        <v>0</v>
      </c>
      <c r="R244" s="13">
        <f t="shared" si="98"/>
        <v>0</v>
      </c>
      <c r="S244" s="4" t="str">
        <f t="shared" si="104"/>
        <v>J=</v>
      </c>
      <c r="T244" s="30">
        <f t="shared" si="105"/>
        <v>44911</v>
      </c>
      <c r="U244" s="3"/>
      <c r="V244" s="73">
        <f>[2]Plan1!$A314</f>
        <v>46341</v>
      </c>
      <c r="W244" s="73" t="str">
        <f>[2]Plan1!$C314</f>
        <v>Proclamação da República</v>
      </c>
      <c r="X244" s="66"/>
      <c r="Y244" s="1"/>
      <c r="Z244" s="26"/>
      <c r="AA244" s="64"/>
      <c r="AB244" s="64"/>
      <c r="AC244" s="64"/>
      <c r="AD244" s="66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6">
        <f t="shared" si="93"/>
        <v>44542</v>
      </c>
      <c r="B245" s="14">
        <f t="shared" ca="1" si="99"/>
        <v>1042.740982</v>
      </c>
      <c r="C245" s="6">
        <f t="shared" si="94"/>
        <v>1000</v>
      </c>
      <c r="D245" s="12">
        <f ca="1">IF(A245&lt;$B$1,VLOOKUP(A245,[1]DI!$A$4:$B$15000,2,FALSE),0)</f>
        <v>0</v>
      </c>
      <c r="E245" s="13">
        <f t="shared" ca="1" si="100"/>
        <v>1</v>
      </c>
      <c r="F245" s="13">
        <f ca="1">(TRUNC(PRODUCT($E$12:$E244),16))</f>
        <v>1.0322845785866599</v>
      </c>
      <c r="G245" s="13">
        <f t="shared" si="101"/>
        <v>1</v>
      </c>
      <c r="H245" s="13">
        <f t="shared" ca="1" si="102"/>
        <v>1.03228458</v>
      </c>
      <c r="I245" s="12">
        <f t="shared" si="103"/>
        <v>1.5900000000000001E-2</v>
      </c>
      <c r="J245" s="30">
        <f t="shared" si="95"/>
        <v>44309</v>
      </c>
      <c r="K245" s="2">
        <f t="shared" si="96"/>
        <v>160</v>
      </c>
      <c r="L245" s="15">
        <f t="shared" si="97"/>
        <v>161</v>
      </c>
      <c r="M245" s="11">
        <f t="shared" si="89"/>
        <v>1.0101293790000001</v>
      </c>
      <c r="N245" s="11">
        <f t="shared" ca="1" si="90"/>
        <v>1.042740982</v>
      </c>
      <c r="O245" s="15">
        <f t="shared" si="106"/>
        <v>0</v>
      </c>
      <c r="P245" s="13">
        <f t="shared" ca="1" si="91"/>
        <v>42.740982000000002</v>
      </c>
      <c r="Q245" s="19">
        <f t="shared" si="92"/>
        <v>0</v>
      </c>
      <c r="R245" s="13">
        <f t="shared" si="98"/>
        <v>0</v>
      </c>
      <c r="S245" s="4" t="str">
        <f t="shared" si="104"/>
        <v>J=</v>
      </c>
      <c r="T245" s="30">
        <f t="shared" si="105"/>
        <v>44911</v>
      </c>
      <c r="U245" s="3"/>
      <c r="V245" s="73">
        <f>[2]Plan1!$A315</f>
        <v>46346</v>
      </c>
      <c r="W245" s="73" t="str">
        <f>[2]Plan1!$C315</f>
        <v>Dia Nacional de Zumbi e da Consciência Negra</v>
      </c>
      <c r="X245" s="66"/>
      <c r="Y245" s="1"/>
      <c r="Z245" s="26"/>
      <c r="AA245" s="64"/>
      <c r="AB245" s="64"/>
      <c r="AC245" s="64"/>
      <c r="AD245" s="66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6">
        <f t="shared" si="93"/>
        <v>44543</v>
      </c>
      <c r="B246" s="14">
        <f t="shared" ca="1" si="99"/>
        <v>1042.740982</v>
      </c>
      <c r="C246" s="6">
        <f t="shared" si="94"/>
        <v>1000</v>
      </c>
      <c r="D246" s="12">
        <f ca="1">IF(A246&lt;$B$1,VLOOKUP(A246,[1]DI!$A$4:$B$15000,2,FALSE),0)</f>
        <v>9.1499999999999998E-2</v>
      </c>
      <c r="E246" s="13">
        <f t="shared" ca="1" si="100"/>
        <v>1.00034749</v>
      </c>
      <c r="F246" s="13">
        <f ca="1">(TRUNC(PRODUCT($E$12:$E245),16))</f>
        <v>1.0322845785866599</v>
      </c>
      <c r="G246" s="13">
        <f t="shared" si="101"/>
        <v>1</v>
      </c>
      <c r="H246" s="13">
        <f t="shared" ca="1" si="102"/>
        <v>1.03228458</v>
      </c>
      <c r="I246" s="12">
        <f t="shared" si="103"/>
        <v>1.5900000000000001E-2</v>
      </c>
      <c r="J246" s="30">
        <f t="shared" si="95"/>
        <v>44309</v>
      </c>
      <c r="K246" s="2">
        <f t="shared" si="96"/>
        <v>161</v>
      </c>
      <c r="L246" s="15">
        <f t="shared" si="97"/>
        <v>161</v>
      </c>
      <c r="M246" s="11">
        <f t="shared" si="89"/>
        <v>1.0101293790000001</v>
      </c>
      <c r="N246" s="11">
        <f t="shared" ca="1" si="90"/>
        <v>1.042740982</v>
      </c>
      <c r="O246" s="15">
        <f t="shared" si="106"/>
        <v>0</v>
      </c>
      <c r="P246" s="13">
        <f t="shared" ca="1" si="91"/>
        <v>42.740982000000002</v>
      </c>
      <c r="Q246" s="19">
        <f t="shared" si="92"/>
        <v>0</v>
      </c>
      <c r="R246" s="13">
        <f t="shared" si="98"/>
        <v>0</v>
      </c>
      <c r="S246" s="4" t="str">
        <f t="shared" si="104"/>
        <v>J=</v>
      </c>
      <c r="T246" s="30">
        <f t="shared" si="105"/>
        <v>44911</v>
      </c>
      <c r="U246" s="3"/>
      <c r="V246" s="73">
        <f>[2]Plan1!$A316</f>
        <v>46381</v>
      </c>
      <c r="W246" s="73" t="str">
        <f>[2]Plan1!$C316</f>
        <v>Natal</v>
      </c>
      <c r="X246" s="66"/>
      <c r="Y246" s="1"/>
      <c r="Z246" s="26"/>
      <c r="AA246" s="64"/>
      <c r="AB246" s="64"/>
      <c r="AC246" s="64"/>
      <c r="AD246" s="66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6">
        <f t="shared" si="93"/>
        <v>44544</v>
      </c>
      <c r="B247" s="14">
        <f t="shared" ca="1" si="99"/>
        <v>1043.1686239999999</v>
      </c>
      <c r="C247" s="6">
        <f t="shared" si="94"/>
        <v>1000</v>
      </c>
      <c r="D247" s="12">
        <f ca="1">IF(A247&lt;$B$1,VLOOKUP(A247,[1]DI!$A$4:$B$15000,2,FALSE),0)</f>
        <v>9.1499999999999998E-2</v>
      </c>
      <c r="E247" s="13">
        <f t="shared" ca="1" si="100"/>
        <v>1.00034749</v>
      </c>
      <c r="F247" s="13">
        <f ca="1">(TRUNC(PRODUCT($E$12:$E246),16))</f>
        <v>1.0326432871548701</v>
      </c>
      <c r="G247" s="13">
        <f t="shared" si="101"/>
        <v>1</v>
      </c>
      <c r="H247" s="13">
        <f t="shared" ca="1" si="102"/>
        <v>1.03264329</v>
      </c>
      <c r="I247" s="12">
        <f t="shared" si="103"/>
        <v>1.5900000000000001E-2</v>
      </c>
      <c r="J247" s="30">
        <f t="shared" si="95"/>
        <v>44309</v>
      </c>
      <c r="K247" s="2">
        <f t="shared" si="96"/>
        <v>162</v>
      </c>
      <c r="L247" s="15">
        <f t="shared" si="97"/>
        <v>162</v>
      </c>
      <c r="M247" s="11">
        <f t="shared" si="89"/>
        <v>1.0101926139999999</v>
      </c>
      <c r="N247" s="11">
        <f t="shared" ca="1" si="90"/>
        <v>1.043168624</v>
      </c>
      <c r="O247" s="15">
        <f t="shared" si="106"/>
        <v>0</v>
      </c>
      <c r="P247" s="13">
        <f t="shared" ca="1" si="91"/>
        <v>43.168624000000001</v>
      </c>
      <c r="Q247" s="19">
        <f t="shared" si="92"/>
        <v>0</v>
      </c>
      <c r="R247" s="13">
        <f t="shared" si="98"/>
        <v>0</v>
      </c>
      <c r="S247" s="4" t="str">
        <f t="shared" si="104"/>
        <v>J=</v>
      </c>
      <c r="T247" s="30">
        <f t="shared" si="105"/>
        <v>44911</v>
      </c>
      <c r="U247" s="3"/>
      <c r="V247" s="73">
        <f>[2]Plan1!$A317</f>
        <v>46388</v>
      </c>
      <c r="W247" s="73" t="str">
        <f>[2]Plan1!$C317</f>
        <v>Confraternização Universal</v>
      </c>
      <c r="X247" s="66"/>
      <c r="Y247" s="1"/>
      <c r="Z247" s="26"/>
      <c r="AA247" s="64"/>
      <c r="AB247" s="64"/>
      <c r="AC247" s="64"/>
      <c r="AD247" s="66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6">
        <f t="shared" si="93"/>
        <v>44545</v>
      </c>
      <c r="B248" s="14">
        <f t="shared" ca="1" si="99"/>
        <v>1043.596438</v>
      </c>
      <c r="C248" s="6">
        <f t="shared" si="94"/>
        <v>1000</v>
      </c>
      <c r="D248" s="12">
        <f ca="1">IF(A248&lt;$B$1,VLOOKUP(A248,[1]DI!$A$4:$B$15000,2,FALSE),0)</f>
        <v>9.1499999999999998E-2</v>
      </c>
      <c r="E248" s="13">
        <f t="shared" ca="1" si="100"/>
        <v>1.00034749</v>
      </c>
      <c r="F248" s="13">
        <f ca="1">(TRUNC(PRODUCT($E$12:$E247),16))</f>
        <v>1.03300212037073</v>
      </c>
      <c r="G248" s="13">
        <f t="shared" si="101"/>
        <v>1</v>
      </c>
      <c r="H248" s="13">
        <f t="shared" ca="1" si="102"/>
        <v>1.0330021199999999</v>
      </c>
      <c r="I248" s="12">
        <f t="shared" si="103"/>
        <v>1.5900000000000001E-2</v>
      </c>
      <c r="J248" s="30">
        <f t="shared" si="95"/>
        <v>44309</v>
      </c>
      <c r="K248" s="2">
        <f t="shared" si="96"/>
        <v>163</v>
      </c>
      <c r="L248" s="15">
        <f t="shared" si="97"/>
        <v>163</v>
      </c>
      <c r="M248" s="11">
        <f t="shared" si="89"/>
        <v>1.0102558530000001</v>
      </c>
      <c r="N248" s="11">
        <f t="shared" ca="1" si="90"/>
        <v>1.043596438</v>
      </c>
      <c r="O248" s="15">
        <f t="shared" si="106"/>
        <v>0</v>
      </c>
      <c r="P248" s="13">
        <f t="shared" ca="1" si="91"/>
        <v>43.596437999999999</v>
      </c>
      <c r="Q248" s="19">
        <f t="shared" si="92"/>
        <v>0</v>
      </c>
      <c r="R248" s="13">
        <f t="shared" si="98"/>
        <v>0</v>
      </c>
      <c r="S248" s="4" t="str">
        <f t="shared" si="104"/>
        <v>J=</v>
      </c>
      <c r="T248" s="30">
        <f t="shared" si="105"/>
        <v>44911</v>
      </c>
      <c r="U248" s="3"/>
      <c r="V248" s="73">
        <f>[2]Plan1!$A318</f>
        <v>46426</v>
      </c>
      <c r="W248" s="73" t="str">
        <f>[2]Plan1!$C318</f>
        <v>Carnaval</v>
      </c>
      <c r="X248" s="66"/>
      <c r="Y248" s="1"/>
      <c r="Z248" s="26"/>
      <c r="AA248" s="64"/>
      <c r="AB248" s="64"/>
      <c r="AC248" s="64"/>
      <c r="AD248" s="66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6">
        <f t="shared" si="93"/>
        <v>44546</v>
      </c>
      <c r="B249" s="14">
        <f t="shared" ca="1" si="99"/>
        <v>1044.0244319999999</v>
      </c>
      <c r="C249" s="6">
        <f t="shared" si="94"/>
        <v>1000</v>
      </c>
      <c r="D249" s="12">
        <f ca="1">IF(A249&lt;$B$1,VLOOKUP(A249,[1]DI!$A$4:$B$15000,2,FALSE),0)</f>
        <v>9.1499999999999998E-2</v>
      </c>
      <c r="E249" s="13">
        <f t="shared" ca="1" si="100"/>
        <v>1.00034749</v>
      </c>
      <c r="F249" s="13">
        <f ca="1">(TRUNC(PRODUCT($E$12:$E248),16))</f>
        <v>1.03336107827754</v>
      </c>
      <c r="G249" s="13">
        <f t="shared" si="101"/>
        <v>1</v>
      </c>
      <c r="H249" s="13">
        <f t="shared" ca="1" si="102"/>
        <v>1.0333610799999999</v>
      </c>
      <c r="I249" s="12">
        <f t="shared" si="103"/>
        <v>1.5900000000000001E-2</v>
      </c>
      <c r="J249" s="30">
        <f t="shared" si="95"/>
        <v>44309</v>
      </c>
      <c r="K249" s="2">
        <f t="shared" si="96"/>
        <v>164</v>
      </c>
      <c r="L249" s="15">
        <f t="shared" si="97"/>
        <v>164</v>
      </c>
      <c r="M249" s="11">
        <f t="shared" si="89"/>
        <v>1.0103190959999999</v>
      </c>
      <c r="N249" s="11">
        <f t="shared" ca="1" si="90"/>
        <v>1.0440244320000001</v>
      </c>
      <c r="O249" s="15">
        <f t="shared" si="106"/>
        <v>0</v>
      </c>
      <c r="P249" s="13">
        <f t="shared" ca="1" si="91"/>
        <v>44.024431999999997</v>
      </c>
      <c r="Q249" s="19">
        <f t="shared" si="92"/>
        <v>0</v>
      </c>
      <c r="R249" s="13">
        <f t="shared" si="98"/>
        <v>0</v>
      </c>
      <c r="S249" s="4" t="str">
        <f t="shared" si="104"/>
        <v>J=</v>
      </c>
      <c r="T249" s="30">
        <f t="shared" si="105"/>
        <v>44911</v>
      </c>
      <c r="U249" s="3"/>
      <c r="V249" s="73">
        <f>[2]Plan1!$A319</f>
        <v>46427</v>
      </c>
      <c r="W249" s="73" t="str">
        <f>[2]Plan1!$C319</f>
        <v>Carnaval</v>
      </c>
      <c r="X249" s="66"/>
      <c r="Y249" s="1"/>
      <c r="Z249" s="26"/>
      <c r="AA249" s="64"/>
      <c r="AB249" s="64"/>
      <c r="AC249" s="64"/>
      <c r="AD249" s="66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6">
        <f t="shared" si="93"/>
        <v>44547</v>
      </c>
      <c r="B250" s="14">
        <f t="shared" ca="1" si="99"/>
        <v>1044.4525960000001</v>
      </c>
      <c r="C250" s="6">
        <f t="shared" si="94"/>
        <v>1000</v>
      </c>
      <c r="D250" s="12">
        <f ca="1">IF(A250&lt;$B$1,VLOOKUP(A250,[1]DI!$A$4:$B$15000,2,FALSE),0)</f>
        <v>9.1499999999999998E-2</v>
      </c>
      <c r="E250" s="13">
        <f t="shared" ca="1" si="100"/>
        <v>1.00034749</v>
      </c>
      <c r="F250" s="13">
        <f ca="1">(TRUNC(PRODUCT($E$12:$E249),16))</f>
        <v>1.0337201609186299</v>
      </c>
      <c r="G250" s="13">
        <f t="shared" si="101"/>
        <v>1</v>
      </c>
      <c r="H250" s="13">
        <f t="shared" ca="1" si="102"/>
        <v>1.0337201600000001</v>
      </c>
      <c r="I250" s="12">
        <f t="shared" si="103"/>
        <v>1.5900000000000001E-2</v>
      </c>
      <c r="J250" s="30">
        <f t="shared" si="95"/>
        <v>44309</v>
      </c>
      <c r="K250" s="2">
        <f t="shared" si="96"/>
        <v>165</v>
      </c>
      <c r="L250" s="15">
        <f t="shared" si="97"/>
        <v>165</v>
      </c>
      <c r="M250" s="11">
        <f t="shared" si="89"/>
        <v>1.010382342</v>
      </c>
      <c r="N250" s="11">
        <f t="shared" ca="1" si="90"/>
        <v>1.044452596</v>
      </c>
      <c r="O250" s="15">
        <f t="shared" si="106"/>
        <v>0</v>
      </c>
      <c r="P250" s="13">
        <f t="shared" ca="1" si="91"/>
        <v>44.452596</v>
      </c>
      <c r="Q250" s="19">
        <f t="shared" si="92"/>
        <v>0</v>
      </c>
      <c r="R250" s="13">
        <f t="shared" si="98"/>
        <v>0</v>
      </c>
      <c r="S250" s="4" t="str">
        <f t="shared" si="104"/>
        <v>J=</v>
      </c>
      <c r="T250" s="30">
        <f t="shared" si="105"/>
        <v>44911</v>
      </c>
      <c r="U250" s="3"/>
      <c r="V250" s="73">
        <f>[2]Plan1!$A320</f>
        <v>46472</v>
      </c>
      <c r="W250" s="73" t="str">
        <f>[2]Plan1!$C320</f>
        <v>Paixão de Cristo</v>
      </c>
      <c r="X250" s="66"/>
      <c r="Y250" s="1"/>
      <c r="Z250" s="26"/>
      <c r="AA250" s="64"/>
      <c r="AB250" s="64"/>
      <c r="AC250" s="64"/>
      <c r="AD250" s="66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6">
        <f t="shared" si="93"/>
        <v>44548</v>
      </c>
      <c r="B251" s="14">
        <f t="shared" ca="1" si="99"/>
        <v>1044.880942</v>
      </c>
      <c r="C251" s="6">
        <f t="shared" si="94"/>
        <v>1000</v>
      </c>
      <c r="D251" s="12">
        <f ca="1">IF(A251&lt;$B$1,VLOOKUP(A251,[1]DI!$A$4:$B$15000,2,FALSE),0)</f>
        <v>0</v>
      </c>
      <c r="E251" s="13">
        <f t="shared" ca="1" si="100"/>
        <v>1</v>
      </c>
      <c r="F251" s="13">
        <f ca="1">(TRUNC(PRODUCT($E$12:$E250),16))</f>
        <v>1.0340793683373399</v>
      </c>
      <c r="G251" s="13">
        <f t="shared" si="101"/>
        <v>1</v>
      </c>
      <c r="H251" s="13">
        <f t="shared" ca="1" si="102"/>
        <v>1.0340793699999999</v>
      </c>
      <c r="I251" s="12">
        <f t="shared" si="103"/>
        <v>1.5900000000000001E-2</v>
      </c>
      <c r="J251" s="30">
        <f t="shared" si="95"/>
        <v>44309</v>
      </c>
      <c r="K251" s="2">
        <f t="shared" si="96"/>
        <v>165</v>
      </c>
      <c r="L251" s="15">
        <f t="shared" si="97"/>
        <v>166</v>
      </c>
      <c r="M251" s="11">
        <f t="shared" si="89"/>
        <v>1.010445593</v>
      </c>
      <c r="N251" s="11">
        <f t="shared" ca="1" si="90"/>
        <v>1.044880942</v>
      </c>
      <c r="O251" s="15">
        <f t="shared" si="106"/>
        <v>0</v>
      </c>
      <c r="P251" s="13">
        <f t="shared" ca="1" si="91"/>
        <v>44.880941999999997</v>
      </c>
      <c r="Q251" s="19">
        <f t="shared" si="92"/>
        <v>0</v>
      </c>
      <c r="R251" s="13">
        <f t="shared" si="98"/>
        <v>0</v>
      </c>
      <c r="S251" s="4" t="str">
        <f t="shared" si="104"/>
        <v>J=</v>
      </c>
      <c r="T251" s="30">
        <f t="shared" si="105"/>
        <v>44911</v>
      </c>
      <c r="U251" s="3"/>
      <c r="V251" s="73">
        <f>[2]Plan1!$A321</f>
        <v>46498</v>
      </c>
      <c r="W251" s="73" t="str">
        <f>[2]Plan1!$C321</f>
        <v>Tiradentes</v>
      </c>
      <c r="X251" s="66"/>
      <c r="Y251" s="1"/>
      <c r="Z251" s="26"/>
      <c r="AA251" s="64"/>
      <c r="AB251" s="64"/>
      <c r="AC251" s="64"/>
      <c r="AD251" s="66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6">
        <f t="shared" si="93"/>
        <v>44549</v>
      </c>
      <c r="B252" s="14">
        <f t="shared" ca="1" si="99"/>
        <v>1044.880942</v>
      </c>
      <c r="C252" s="6">
        <f t="shared" si="94"/>
        <v>1000</v>
      </c>
      <c r="D252" s="12">
        <f ca="1">IF(A252&lt;$B$1,VLOOKUP(A252,[1]DI!$A$4:$B$15000,2,FALSE),0)</f>
        <v>0</v>
      </c>
      <c r="E252" s="13">
        <f t="shared" ca="1" si="100"/>
        <v>1</v>
      </c>
      <c r="F252" s="13">
        <f ca="1">(TRUNC(PRODUCT($E$12:$E251),16))</f>
        <v>1.0340793683373399</v>
      </c>
      <c r="G252" s="13">
        <f t="shared" si="101"/>
        <v>1</v>
      </c>
      <c r="H252" s="13">
        <f t="shared" ca="1" si="102"/>
        <v>1.0340793699999999</v>
      </c>
      <c r="I252" s="12">
        <f t="shared" si="103"/>
        <v>1.5900000000000001E-2</v>
      </c>
      <c r="J252" s="30">
        <f t="shared" si="95"/>
        <v>44309</v>
      </c>
      <c r="K252" s="2">
        <f t="shared" si="96"/>
        <v>165</v>
      </c>
      <c r="L252" s="15">
        <f t="shared" si="97"/>
        <v>166</v>
      </c>
      <c r="M252" s="11">
        <f t="shared" si="89"/>
        <v>1.010445593</v>
      </c>
      <c r="N252" s="11">
        <f t="shared" ca="1" si="90"/>
        <v>1.044880942</v>
      </c>
      <c r="O252" s="15">
        <f t="shared" si="106"/>
        <v>0</v>
      </c>
      <c r="P252" s="13">
        <f t="shared" ca="1" si="91"/>
        <v>44.880941999999997</v>
      </c>
      <c r="Q252" s="19">
        <f t="shared" si="92"/>
        <v>0</v>
      </c>
      <c r="R252" s="13">
        <f t="shared" si="98"/>
        <v>0</v>
      </c>
      <c r="S252" s="4" t="str">
        <f t="shared" si="104"/>
        <v>J=</v>
      </c>
      <c r="T252" s="30">
        <f t="shared" si="105"/>
        <v>44911</v>
      </c>
      <c r="U252" s="3"/>
      <c r="V252" s="73">
        <f>[2]Plan1!$A322</f>
        <v>46508</v>
      </c>
      <c r="W252" s="73" t="str">
        <f>[2]Plan1!$C322</f>
        <v>Dia do Trabalho</v>
      </c>
      <c r="X252" s="66"/>
      <c r="Y252" s="1"/>
      <c r="Z252" s="26"/>
      <c r="AA252" s="64"/>
      <c r="AB252" s="64"/>
      <c r="AC252" s="64"/>
      <c r="AD252" s="66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6">
        <f t="shared" si="93"/>
        <v>44550</v>
      </c>
      <c r="B253" s="14">
        <f t="shared" ca="1" si="99"/>
        <v>1044.880942</v>
      </c>
      <c r="C253" s="6">
        <f t="shared" si="94"/>
        <v>1000</v>
      </c>
      <c r="D253" s="12">
        <f ca="1">IF(A253&lt;$B$1,VLOOKUP(A253,[1]DI!$A$4:$B$15000,2,FALSE),0)</f>
        <v>9.1499999999999998E-2</v>
      </c>
      <c r="E253" s="13">
        <f t="shared" ca="1" si="100"/>
        <v>1.00034749</v>
      </c>
      <c r="F253" s="13">
        <f ca="1">(TRUNC(PRODUCT($E$12:$E252),16))</f>
        <v>1.0340793683373399</v>
      </c>
      <c r="G253" s="13">
        <f t="shared" si="101"/>
        <v>1</v>
      </c>
      <c r="H253" s="13">
        <f t="shared" ca="1" si="102"/>
        <v>1.0340793699999999</v>
      </c>
      <c r="I253" s="12">
        <f t="shared" si="103"/>
        <v>1.5900000000000001E-2</v>
      </c>
      <c r="J253" s="30">
        <f t="shared" si="95"/>
        <v>44309</v>
      </c>
      <c r="K253" s="2">
        <f t="shared" si="96"/>
        <v>166</v>
      </c>
      <c r="L253" s="15">
        <f t="shared" si="97"/>
        <v>166</v>
      </c>
      <c r="M253" s="11">
        <f t="shared" si="89"/>
        <v>1.010445593</v>
      </c>
      <c r="N253" s="11">
        <f t="shared" ca="1" si="90"/>
        <v>1.044880942</v>
      </c>
      <c r="O253" s="15">
        <f t="shared" si="106"/>
        <v>0</v>
      </c>
      <c r="P253" s="13">
        <f t="shared" ca="1" si="91"/>
        <v>44.880941999999997</v>
      </c>
      <c r="Q253" s="19">
        <f t="shared" si="92"/>
        <v>0</v>
      </c>
      <c r="R253" s="13">
        <f t="shared" si="98"/>
        <v>0</v>
      </c>
      <c r="S253" s="4" t="str">
        <f t="shared" si="104"/>
        <v>J=</v>
      </c>
      <c r="T253" s="30">
        <f t="shared" si="105"/>
        <v>44911</v>
      </c>
      <c r="U253" s="3"/>
      <c r="V253" s="73">
        <f>[2]Plan1!$A323</f>
        <v>46534</v>
      </c>
      <c r="W253" s="73" t="str">
        <f>[2]Plan1!$C323</f>
        <v>Corpus Christi</v>
      </c>
      <c r="X253" s="66"/>
      <c r="Y253" s="1"/>
      <c r="Z253" s="26"/>
      <c r="AA253" s="64"/>
      <c r="AB253" s="64"/>
      <c r="AC253" s="64"/>
      <c r="AD253" s="66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6">
        <f t="shared" si="93"/>
        <v>44551</v>
      </c>
      <c r="B254" s="14">
        <f t="shared" ca="1" si="99"/>
        <v>1045.3094590000001</v>
      </c>
      <c r="C254" s="6">
        <f t="shared" si="94"/>
        <v>1000</v>
      </c>
      <c r="D254" s="12">
        <f ca="1">IF(A254&lt;$B$1,VLOOKUP(A254,[1]DI!$A$4:$B$15000,2,FALSE),0)</f>
        <v>9.1499999999999998E-2</v>
      </c>
      <c r="E254" s="13">
        <f t="shared" ca="1" si="100"/>
        <v>1.00034749</v>
      </c>
      <c r="F254" s="13">
        <f ca="1">(TRUNC(PRODUCT($E$12:$E253),16))</f>
        <v>1.0344387005770499</v>
      </c>
      <c r="G254" s="13">
        <f t="shared" si="101"/>
        <v>1</v>
      </c>
      <c r="H254" s="13">
        <f t="shared" ca="1" si="102"/>
        <v>1.0344386999999999</v>
      </c>
      <c r="I254" s="12">
        <f t="shared" si="103"/>
        <v>1.5900000000000001E-2</v>
      </c>
      <c r="J254" s="30">
        <f t="shared" si="95"/>
        <v>44309</v>
      </c>
      <c r="K254" s="2">
        <f t="shared" si="96"/>
        <v>167</v>
      </c>
      <c r="L254" s="15">
        <f t="shared" si="97"/>
        <v>167</v>
      </c>
      <c r="M254" s="11">
        <f t="shared" si="89"/>
        <v>1.010508848</v>
      </c>
      <c r="N254" s="11">
        <f t="shared" ca="1" si="90"/>
        <v>1.0453094590000001</v>
      </c>
      <c r="O254" s="15">
        <f t="shared" si="106"/>
        <v>0</v>
      </c>
      <c r="P254" s="13">
        <f t="shared" ca="1" si="91"/>
        <v>45.309458999999997</v>
      </c>
      <c r="Q254" s="19">
        <f t="shared" si="92"/>
        <v>0</v>
      </c>
      <c r="R254" s="13">
        <f t="shared" si="98"/>
        <v>0</v>
      </c>
      <c r="S254" s="4" t="str">
        <f t="shared" si="104"/>
        <v>J=</v>
      </c>
      <c r="T254" s="30">
        <f t="shared" si="105"/>
        <v>44911</v>
      </c>
      <c r="U254" s="3"/>
      <c r="V254" s="73">
        <f>[2]Plan1!$A324</f>
        <v>46637</v>
      </c>
      <c r="W254" s="73" t="str">
        <f>[2]Plan1!$C324</f>
        <v>Independência do Brasil</v>
      </c>
      <c r="X254" s="66"/>
      <c r="Y254" s="1"/>
      <c r="Z254" s="26"/>
      <c r="AA254" s="64"/>
      <c r="AB254" s="64"/>
      <c r="AC254" s="64"/>
      <c r="AD254" s="66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6">
        <f t="shared" si="93"/>
        <v>44552</v>
      </c>
      <c r="B255" s="14">
        <f t="shared" ca="1" si="99"/>
        <v>1045.7381569900001</v>
      </c>
      <c r="C255" s="6">
        <f t="shared" si="94"/>
        <v>1000</v>
      </c>
      <c r="D255" s="12">
        <f ca="1">IF(A255&lt;$B$1,VLOOKUP(A255,[1]DI!$A$4:$B$15000,2,FALSE),0)</f>
        <v>9.1499999999999998E-2</v>
      </c>
      <c r="E255" s="13">
        <f t="shared" ca="1" si="100"/>
        <v>1.00034749</v>
      </c>
      <c r="F255" s="13">
        <f ca="1">(TRUNC(PRODUCT($E$12:$E254),16))</f>
        <v>1.0347981576811101</v>
      </c>
      <c r="G255" s="13">
        <f t="shared" si="101"/>
        <v>1</v>
      </c>
      <c r="H255" s="13">
        <f t="shared" ca="1" si="102"/>
        <v>1.03479816</v>
      </c>
      <c r="I255" s="12">
        <f t="shared" si="103"/>
        <v>1.5900000000000001E-2</v>
      </c>
      <c r="J255" s="30">
        <f t="shared" si="95"/>
        <v>44309</v>
      </c>
      <c r="K255" s="2">
        <f t="shared" si="96"/>
        <v>168</v>
      </c>
      <c r="L255" s="15">
        <f t="shared" si="97"/>
        <v>168</v>
      </c>
      <c r="M255" s="11">
        <f t="shared" si="89"/>
        <v>1.010572107</v>
      </c>
      <c r="N255" s="11">
        <f t="shared" ca="1" si="90"/>
        <v>1.0457381569999999</v>
      </c>
      <c r="O255" s="15">
        <f t="shared" si="106"/>
        <v>0</v>
      </c>
      <c r="P255" s="13">
        <f t="shared" ca="1" si="91"/>
        <v>45.73815699</v>
      </c>
      <c r="Q255" s="19">
        <f t="shared" si="92"/>
        <v>0</v>
      </c>
      <c r="R255" s="13">
        <f t="shared" si="98"/>
        <v>0</v>
      </c>
      <c r="S255" s="4" t="str">
        <f t="shared" si="104"/>
        <v>J=</v>
      </c>
      <c r="T255" s="30">
        <f t="shared" si="105"/>
        <v>44911</v>
      </c>
      <c r="U255" s="3"/>
      <c r="V255" s="73">
        <f>[2]Plan1!$A325</f>
        <v>46672</v>
      </c>
      <c r="W255" s="73" t="str">
        <f>[2]Plan1!$C325</f>
        <v>Nossa Sr.a Aparecida - Padroeira do Brasil</v>
      </c>
      <c r="X255" s="66"/>
      <c r="Y255" s="1"/>
      <c r="Z255" s="26"/>
      <c r="AA255" s="64"/>
      <c r="AB255" s="64"/>
      <c r="AC255" s="64"/>
      <c r="AD255" s="66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6">
        <f t="shared" si="93"/>
        <v>44553</v>
      </c>
      <c r="B256" s="14">
        <f t="shared" ca="1" si="99"/>
        <v>1046.1670249900001</v>
      </c>
      <c r="C256" s="6">
        <f t="shared" si="94"/>
        <v>1000</v>
      </c>
      <c r="D256" s="12">
        <f ca="1">IF(A256&lt;$B$1,VLOOKUP(A256,[1]DI!$A$4:$B$15000,2,FALSE),0)</f>
        <v>9.1499999999999998E-2</v>
      </c>
      <c r="E256" s="13">
        <f t="shared" ca="1" si="100"/>
        <v>1.00034749</v>
      </c>
      <c r="F256" s="13">
        <f ca="1">(TRUNC(PRODUCT($E$12:$E255),16))</f>
        <v>1.0351577396929199</v>
      </c>
      <c r="G256" s="13">
        <f t="shared" si="101"/>
        <v>1</v>
      </c>
      <c r="H256" s="13">
        <f t="shared" ca="1" si="102"/>
        <v>1.03515774</v>
      </c>
      <c r="I256" s="12">
        <f t="shared" si="103"/>
        <v>1.5900000000000001E-2</v>
      </c>
      <c r="J256" s="30">
        <f t="shared" si="95"/>
        <v>44309</v>
      </c>
      <c r="K256" s="2">
        <f t="shared" si="96"/>
        <v>169</v>
      </c>
      <c r="L256" s="15">
        <f t="shared" si="97"/>
        <v>169</v>
      </c>
      <c r="M256" s="11">
        <f t="shared" si="89"/>
        <v>1.0106353690000001</v>
      </c>
      <c r="N256" s="11">
        <f t="shared" ca="1" si="90"/>
        <v>1.0461670249999999</v>
      </c>
      <c r="O256" s="15">
        <f t="shared" si="106"/>
        <v>0</v>
      </c>
      <c r="P256" s="13">
        <f t="shared" ca="1" si="91"/>
        <v>46.167024990000002</v>
      </c>
      <c r="Q256" s="19">
        <f t="shared" si="92"/>
        <v>0</v>
      </c>
      <c r="R256" s="13">
        <f t="shared" si="98"/>
        <v>0</v>
      </c>
      <c r="S256" s="4" t="str">
        <f t="shared" si="104"/>
        <v>J=</v>
      </c>
      <c r="T256" s="30">
        <f t="shared" si="105"/>
        <v>44911</v>
      </c>
      <c r="U256" s="3"/>
      <c r="V256" s="73">
        <f>[2]Plan1!$A326</f>
        <v>46693</v>
      </c>
      <c r="W256" s="73" t="str">
        <f>[2]Plan1!$C326</f>
        <v>Finados</v>
      </c>
      <c r="X256" s="66"/>
      <c r="Y256" s="1"/>
      <c r="Z256" s="26"/>
      <c r="AA256" s="64"/>
      <c r="AB256" s="64"/>
      <c r="AC256" s="64"/>
      <c r="AD256" s="66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6">
        <f t="shared" si="93"/>
        <v>44554</v>
      </c>
      <c r="B257" s="14">
        <f t="shared" ca="1" si="99"/>
        <v>1046.596074</v>
      </c>
      <c r="C257" s="6">
        <f t="shared" si="94"/>
        <v>1000</v>
      </c>
      <c r="D257" s="12">
        <f ca="1">IF(A257&lt;$B$1,VLOOKUP(A257,[1]DI!$A$4:$B$15000,2,FALSE),0)</f>
        <v>9.1499999999999998E-2</v>
      </c>
      <c r="E257" s="13">
        <f t="shared" ca="1" si="100"/>
        <v>1.00034749</v>
      </c>
      <c r="F257" s="13">
        <f ca="1">(TRUNC(PRODUCT($E$12:$E256),16))</f>
        <v>1.0355174466558901</v>
      </c>
      <c r="G257" s="13">
        <f t="shared" si="101"/>
        <v>1</v>
      </c>
      <c r="H257" s="13">
        <f t="shared" ca="1" si="102"/>
        <v>1.03551745</v>
      </c>
      <c r="I257" s="12">
        <f t="shared" si="103"/>
        <v>1.5900000000000001E-2</v>
      </c>
      <c r="J257" s="30">
        <f t="shared" si="95"/>
        <v>44309</v>
      </c>
      <c r="K257" s="2">
        <f t="shared" si="96"/>
        <v>170</v>
      </c>
      <c r="L257" s="15">
        <f t="shared" si="97"/>
        <v>170</v>
      </c>
      <c r="M257" s="11">
        <f t="shared" si="89"/>
        <v>1.0106986360000001</v>
      </c>
      <c r="N257" s="11">
        <f t="shared" ca="1" si="90"/>
        <v>1.046596074</v>
      </c>
      <c r="O257" s="15">
        <f t="shared" si="106"/>
        <v>0</v>
      </c>
      <c r="P257" s="13">
        <f t="shared" ca="1" si="91"/>
        <v>46.596074000000002</v>
      </c>
      <c r="Q257" s="19">
        <f t="shared" si="92"/>
        <v>0</v>
      </c>
      <c r="R257" s="13">
        <f t="shared" si="98"/>
        <v>0</v>
      </c>
      <c r="S257" s="4" t="str">
        <f t="shared" si="104"/>
        <v>J=</v>
      </c>
      <c r="T257" s="30">
        <f t="shared" si="105"/>
        <v>44911</v>
      </c>
      <c r="U257" s="3"/>
      <c r="V257" s="73">
        <f>[2]Plan1!$A327</f>
        <v>46706</v>
      </c>
      <c r="W257" s="73" t="str">
        <f>[2]Plan1!$C327</f>
        <v>Proclamação da República</v>
      </c>
      <c r="X257" s="66"/>
      <c r="Y257" s="1"/>
      <c r="Z257" s="26"/>
      <c r="AA257" s="64"/>
      <c r="AB257" s="64"/>
      <c r="AC257" s="64"/>
      <c r="AD257" s="66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6">
        <f t="shared" si="93"/>
        <v>44555</v>
      </c>
      <c r="B258" s="14">
        <f t="shared" ca="1" si="99"/>
        <v>1047.0252949999999</v>
      </c>
      <c r="C258" s="6">
        <f t="shared" si="94"/>
        <v>1000</v>
      </c>
      <c r="D258" s="12">
        <f ca="1">IF(A258&lt;$B$1,VLOOKUP(A258,[1]DI!$A$4:$B$15000,2,FALSE),0)</f>
        <v>0</v>
      </c>
      <c r="E258" s="13">
        <f t="shared" ca="1" si="100"/>
        <v>1</v>
      </c>
      <c r="F258" s="13">
        <f ca="1">(TRUNC(PRODUCT($E$12:$E257),16))</f>
        <v>1.03587727861343</v>
      </c>
      <c r="G258" s="13">
        <f t="shared" si="101"/>
        <v>1</v>
      </c>
      <c r="H258" s="13">
        <f t="shared" ca="1" si="102"/>
        <v>1.03587728</v>
      </c>
      <c r="I258" s="12">
        <f t="shared" si="103"/>
        <v>1.5900000000000001E-2</v>
      </c>
      <c r="J258" s="30">
        <f t="shared" si="95"/>
        <v>44309</v>
      </c>
      <c r="K258" s="2">
        <f t="shared" si="96"/>
        <v>170</v>
      </c>
      <c r="L258" s="15">
        <f t="shared" si="97"/>
        <v>171</v>
      </c>
      <c r="M258" s="11">
        <f t="shared" si="89"/>
        <v>1.010761907</v>
      </c>
      <c r="N258" s="11">
        <f t="shared" ca="1" si="90"/>
        <v>1.0470252950000001</v>
      </c>
      <c r="O258" s="15">
        <f t="shared" si="106"/>
        <v>0</v>
      </c>
      <c r="P258" s="13">
        <f t="shared" ca="1" si="91"/>
        <v>47.025295</v>
      </c>
      <c r="Q258" s="19">
        <f t="shared" si="92"/>
        <v>0</v>
      </c>
      <c r="R258" s="13">
        <f t="shared" si="98"/>
        <v>0</v>
      </c>
      <c r="S258" s="4" t="str">
        <f t="shared" si="104"/>
        <v>J=</v>
      </c>
      <c r="T258" s="30">
        <f t="shared" si="105"/>
        <v>44911</v>
      </c>
      <c r="U258" s="3"/>
      <c r="V258" s="73">
        <f>[2]Plan1!$A328</f>
        <v>46711</v>
      </c>
      <c r="W258" s="73" t="str">
        <f>[2]Plan1!$C328</f>
        <v>Dia Nacional de Zumbi e da Consciência Negra</v>
      </c>
      <c r="X258" s="66"/>
      <c r="Y258" s="1"/>
      <c r="Z258" s="26"/>
      <c r="AA258" s="64"/>
      <c r="AB258" s="64"/>
      <c r="AC258" s="64"/>
      <c r="AD258" s="66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6">
        <f t="shared" si="93"/>
        <v>44556</v>
      </c>
      <c r="B259" s="14">
        <f t="shared" ca="1" si="99"/>
        <v>1047.0252949999999</v>
      </c>
      <c r="C259" s="6">
        <f t="shared" si="94"/>
        <v>1000</v>
      </c>
      <c r="D259" s="12">
        <f ca="1">IF(A259&lt;$B$1,VLOOKUP(A259,[1]DI!$A$4:$B$15000,2,FALSE),0)</f>
        <v>0</v>
      </c>
      <c r="E259" s="13">
        <f t="shared" ca="1" si="100"/>
        <v>1</v>
      </c>
      <c r="F259" s="13">
        <f ca="1">(TRUNC(PRODUCT($E$12:$E258),16))</f>
        <v>1.03587727861343</v>
      </c>
      <c r="G259" s="13">
        <f t="shared" si="101"/>
        <v>1</v>
      </c>
      <c r="H259" s="13">
        <f t="shared" ca="1" si="102"/>
        <v>1.03587728</v>
      </c>
      <c r="I259" s="12">
        <f t="shared" si="103"/>
        <v>1.5900000000000001E-2</v>
      </c>
      <c r="J259" s="30">
        <f t="shared" si="95"/>
        <v>44309</v>
      </c>
      <c r="K259" s="2">
        <f t="shared" si="96"/>
        <v>170</v>
      </c>
      <c r="L259" s="15">
        <f t="shared" si="97"/>
        <v>171</v>
      </c>
      <c r="M259" s="11">
        <f t="shared" si="89"/>
        <v>1.010761907</v>
      </c>
      <c r="N259" s="11">
        <f t="shared" ca="1" si="90"/>
        <v>1.0470252950000001</v>
      </c>
      <c r="O259" s="15">
        <f t="shared" si="106"/>
        <v>0</v>
      </c>
      <c r="P259" s="13">
        <f t="shared" ca="1" si="91"/>
        <v>47.025295</v>
      </c>
      <c r="Q259" s="19">
        <f t="shared" si="92"/>
        <v>0</v>
      </c>
      <c r="R259" s="13">
        <f t="shared" si="98"/>
        <v>0</v>
      </c>
      <c r="S259" s="4" t="str">
        <f t="shared" si="104"/>
        <v>J=</v>
      </c>
      <c r="T259" s="30">
        <f t="shared" si="105"/>
        <v>44911</v>
      </c>
      <c r="U259" s="3"/>
      <c r="V259" s="73">
        <f>[2]Plan1!$A329</f>
        <v>46746</v>
      </c>
      <c r="W259" s="73" t="str">
        <f>[2]Plan1!$C329</f>
        <v>Natal</v>
      </c>
      <c r="X259" s="66"/>
      <c r="Y259" s="1"/>
      <c r="Z259" s="26"/>
      <c r="AA259" s="64"/>
      <c r="AB259" s="64"/>
      <c r="AC259" s="64"/>
      <c r="AD259" s="66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6">
        <f t="shared" si="93"/>
        <v>44557</v>
      </c>
      <c r="B260" s="14">
        <f t="shared" ca="1" si="99"/>
        <v>1047.0252949999999</v>
      </c>
      <c r="C260" s="6">
        <f t="shared" si="94"/>
        <v>1000</v>
      </c>
      <c r="D260" s="12">
        <f ca="1">IF(A260&lt;$B$1,VLOOKUP(A260,[1]DI!$A$4:$B$15000,2,FALSE),0)</f>
        <v>9.1499999999999998E-2</v>
      </c>
      <c r="E260" s="13">
        <f t="shared" ca="1" si="100"/>
        <v>1.00034749</v>
      </c>
      <c r="F260" s="13">
        <f ca="1">(TRUNC(PRODUCT($E$12:$E259),16))</f>
        <v>1.03587727861343</v>
      </c>
      <c r="G260" s="13">
        <f t="shared" si="101"/>
        <v>1</v>
      </c>
      <c r="H260" s="13">
        <f t="shared" ca="1" si="102"/>
        <v>1.03587728</v>
      </c>
      <c r="I260" s="12">
        <f t="shared" si="103"/>
        <v>1.5900000000000001E-2</v>
      </c>
      <c r="J260" s="30">
        <f t="shared" si="95"/>
        <v>44309</v>
      </c>
      <c r="K260" s="2">
        <f t="shared" si="96"/>
        <v>171</v>
      </c>
      <c r="L260" s="15">
        <f t="shared" si="97"/>
        <v>171</v>
      </c>
      <c r="M260" s="11">
        <f t="shared" si="89"/>
        <v>1.010761907</v>
      </c>
      <c r="N260" s="11">
        <f t="shared" ca="1" si="90"/>
        <v>1.0470252950000001</v>
      </c>
      <c r="O260" s="15">
        <f t="shared" si="106"/>
        <v>0</v>
      </c>
      <c r="P260" s="13">
        <f t="shared" ca="1" si="91"/>
        <v>47.025295</v>
      </c>
      <c r="Q260" s="19">
        <f t="shared" si="92"/>
        <v>0</v>
      </c>
      <c r="R260" s="13">
        <f t="shared" si="98"/>
        <v>0</v>
      </c>
      <c r="S260" s="4" t="str">
        <f t="shared" si="104"/>
        <v>J=</v>
      </c>
      <c r="T260" s="30">
        <f t="shared" si="105"/>
        <v>44911</v>
      </c>
      <c r="U260" s="3"/>
      <c r="V260" s="73">
        <f>[2]Plan1!$A330</f>
        <v>46753</v>
      </c>
      <c r="W260" s="73" t="str">
        <f>[2]Plan1!$C330</f>
        <v>Confraternização Universal</v>
      </c>
      <c r="X260" s="66"/>
      <c r="Y260" s="1"/>
      <c r="Z260" s="26"/>
      <c r="AA260" s="64"/>
      <c r="AB260" s="64"/>
      <c r="AC260" s="64"/>
      <c r="AD260" s="66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6">
        <f t="shared" si="93"/>
        <v>44558</v>
      </c>
      <c r="B261" s="14">
        <f t="shared" ca="1" si="99"/>
        <v>1047.454696</v>
      </c>
      <c r="C261" s="6">
        <f t="shared" si="94"/>
        <v>1000</v>
      </c>
      <c r="D261" s="12">
        <f ca="1">IF(A261&lt;$B$1,VLOOKUP(A261,[1]DI!$A$4:$B$15000,2,FALSE),0)</f>
        <v>9.1499999999999998E-2</v>
      </c>
      <c r="E261" s="13">
        <f t="shared" ca="1" si="100"/>
        <v>1.00034749</v>
      </c>
      <c r="F261" s="13">
        <f ca="1">(TRUNC(PRODUCT($E$12:$E260),16))</f>
        <v>1.03623723560897</v>
      </c>
      <c r="G261" s="13">
        <f t="shared" si="101"/>
        <v>1</v>
      </c>
      <c r="H261" s="13">
        <f t="shared" ca="1" si="102"/>
        <v>1.0362372399999999</v>
      </c>
      <c r="I261" s="12">
        <f t="shared" si="103"/>
        <v>1.5900000000000001E-2</v>
      </c>
      <c r="J261" s="30">
        <f t="shared" si="95"/>
        <v>44309</v>
      </c>
      <c r="K261" s="2">
        <f t="shared" si="96"/>
        <v>172</v>
      </c>
      <c r="L261" s="15">
        <f t="shared" si="97"/>
        <v>172</v>
      </c>
      <c r="M261" s="11">
        <f t="shared" si="89"/>
        <v>1.010825181</v>
      </c>
      <c r="N261" s="11">
        <f t="shared" ca="1" si="90"/>
        <v>1.047454696</v>
      </c>
      <c r="O261" s="15">
        <f t="shared" si="106"/>
        <v>0</v>
      </c>
      <c r="P261" s="13">
        <f t="shared" ca="1" si="91"/>
        <v>47.454695999999998</v>
      </c>
      <c r="Q261" s="19">
        <f t="shared" si="92"/>
        <v>0</v>
      </c>
      <c r="R261" s="13">
        <f t="shared" si="98"/>
        <v>0</v>
      </c>
      <c r="S261" s="4" t="str">
        <f t="shared" si="104"/>
        <v>J=</v>
      </c>
      <c r="T261" s="30">
        <f t="shared" si="105"/>
        <v>44911</v>
      </c>
      <c r="U261" s="3"/>
      <c r="V261" s="73">
        <f>[2]Plan1!$A331</f>
        <v>46811</v>
      </c>
      <c r="W261" s="73" t="str">
        <f>[2]Plan1!$C331</f>
        <v>Carnaval</v>
      </c>
      <c r="X261" s="66"/>
      <c r="Y261" s="1"/>
      <c r="Z261" s="26"/>
      <c r="AA261" s="64"/>
      <c r="AB261" s="64"/>
      <c r="AC261" s="64"/>
      <c r="AD261" s="66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6">
        <f t="shared" si="93"/>
        <v>44559</v>
      </c>
      <c r="B262" s="14">
        <f t="shared" ca="1" si="99"/>
        <v>1047.884268</v>
      </c>
      <c r="C262" s="6">
        <f t="shared" si="94"/>
        <v>1000</v>
      </c>
      <c r="D262" s="12">
        <f ca="1">IF(A262&lt;$B$1,VLOOKUP(A262,[1]DI!$A$4:$B$15000,2,FALSE),0)</f>
        <v>9.1499999999999998E-2</v>
      </c>
      <c r="E262" s="13">
        <f t="shared" ca="1" si="100"/>
        <v>1.00034749</v>
      </c>
      <c r="F262" s="13">
        <f ca="1">(TRUNC(PRODUCT($E$12:$E261),16))</f>
        <v>1.03659731768597</v>
      </c>
      <c r="G262" s="13">
        <f t="shared" si="101"/>
        <v>1</v>
      </c>
      <c r="H262" s="13">
        <f t="shared" ca="1" si="102"/>
        <v>1.03659732</v>
      </c>
      <c r="I262" s="12">
        <f t="shared" si="103"/>
        <v>1.5900000000000001E-2</v>
      </c>
      <c r="J262" s="30">
        <f t="shared" si="95"/>
        <v>44309</v>
      </c>
      <c r="K262" s="2">
        <f t="shared" si="96"/>
        <v>173</v>
      </c>
      <c r="L262" s="15">
        <f t="shared" si="97"/>
        <v>173</v>
      </c>
      <c r="M262" s="11">
        <f t="shared" si="89"/>
        <v>1.0108884600000001</v>
      </c>
      <c r="N262" s="11">
        <f t="shared" ca="1" si="90"/>
        <v>1.047884268</v>
      </c>
      <c r="O262" s="15">
        <f t="shared" si="106"/>
        <v>0</v>
      </c>
      <c r="P262" s="13">
        <f t="shared" ca="1" si="91"/>
        <v>47.884267999999999</v>
      </c>
      <c r="Q262" s="19">
        <f t="shared" si="92"/>
        <v>0</v>
      </c>
      <c r="R262" s="13">
        <f t="shared" si="98"/>
        <v>0</v>
      </c>
      <c r="S262" s="4" t="str">
        <f t="shared" si="104"/>
        <v>J=</v>
      </c>
      <c r="T262" s="30">
        <f t="shared" si="105"/>
        <v>44911</v>
      </c>
      <c r="U262" s="3"/>
      <c r="V262" s="73">
        <f>[2]Plan1!$A332</f>
        <v>46812</v>
      </c>
      <c r="W262" s="73" t="str">
        <f>[2]Plan1!$C332</f>
        <v>Carnaval</v>
      </c>
      <c r="X262" s="66"/>
      <c r="Y262" s="1"/>
      <c r="Z262" s="26"/>
      <c r="AA262" s="64"/>
      <c r="AB262" s="64"/>
      <c r="AC262" s="64"/>
      <c r="AD262" s="66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6">
        <f t="shared" si="93"/>
        <v>44560</v>
      </c>
      <c r="B263" s="14">
        <f t="shared" ca="1" si="99"/>
        <v>1048.3140109999999</v>
      </c>
      <c r="C263" s="6">
        <f t="shared" si="94"/>
        <v>1000</v>
      </c>
      <c r="D263" s="12">
        <f ca="1">IF(A263&lt;$B$1,VLOOKUP(A263,[1]DI!$A$4:$B$15000,2,FALSE),0)</f>
        <v>9.1499999999999998E-2</v>
      </c>
      <c r="E263" s="13">
        <f t="shared" ca="1" si="100"/>
        <v>1.00034749</v>
      </c>
      <c r="F263" s="13">
        <f ca="1">(TRUNC(PRODUCT($E$12:$E262),16))</f>
        <v>1.0369575248878999</v>
      </c>
      <c r="G263" s="13">
        <f t="shared" si="101"/>
        <v>1</v>
      </c>
      <c r="H263" s="13">
        <f t="shared" ca="1" si="102"/>
        <v>1.0369575200000001</v>
      </c>
      <c r="I263" s="12">
        <f t="shared" si="103"/>
        <v>1.5900000000000001E-2</v>
      </c>
      <c r="J263" s="30">
        <f t="shared" si="95"/>
        <v>44309</v>
      </c>
      <c r="K263" s="2">
        <f t="shared" si="96"/>
        <v>174</v>
      </c>
      <c r="L263" s="15">
        <f t="shared" si="97"/>
        <v>174</v>
      </c>
      <c r="M263" s="11">
        <f t="shared" si="89"/>
        <v>1.010951742</v>
      </c>
      <c r="N263" s="11">
        <f t="shared" ca="1" si="90"/>
        <v>1.048314011</v>
      </c>
      <c r="O263" s="15">
        <f t="shared" si="106"/>
        <v>0</v>
      </c>
      <c r="P263" s="13">
        <f t="shared" ca="1" si="91"/>
        <v>48.314011000000001</v>
      </c>
      <c r="Q263" s="19">
        <f t="shared" si="92"/>
        <v>0</v>
      </c>
      <c r="R263" s="13">
        <f t="shared" si="98"/>
        <v>0</v>
      </c>
      <c r="S263" s="4" t="str">
        <f t="shared" si="104"/>
        <v>J=</v>
      </c>
      <c r="T263" s="30">
        <f t="shared" si="105"/>
        <v>44911</v>
      </c>
      <c r="U263" s="3"/>
      <c r="V263" s="73">
        <f>[2]Plan1!$A333</f>
        <v>46857</v>
      </c>
      <c r="W263" s="73" t="str">
        <f>[2]Plan1!$C333</f>
        <v>Paixão de Cristo</v>
      </c>
      <c r="X263" s="66"/>
      <c r="Y263" s="1"/>
      <c r="Z263" s="26"/>
      <c r="AA263" s="64"/>
      <c r="AB263" s="64"/>
      <c r="AC263" s="64"/>
      <c r="AD263" s="66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6">
        <f t="shared" si="93"/>
        <v>44561</v>
      </c>
      <c r="B264" s="14">
        <f t="shared" ca="1" si="99"/>
        <v>1048.7439460000001</v>
      </c>
      <c r="C264" s="6">
        <f t="shared" si="94"/>
        <v>1000</v>
      </c>
      <c r="D264" s="12">
        <f ca="1">IF(A264&lt;$B$1,VLOOKUP(A264,[1]DI!$A$4:$B$15000,2,FALSE),0)</f>
        <v>9.1499999999999998E-2</v>
      </c>
      <c r="E264" s="13">
        <f t="shared" ca="1" si="100"/>
        <v>1.00034749</v>
      </c>
      <c r="F264" s="13">
        <f ca="1">(TRUNC(PRODUCT($E$12:$E263),16))</f>
        <v>1.03731785725822</v>
      </c>
      <c r="G264" s="13">
        <f t="shared" si="101"/>
        <v>1</v>
      </c>
      <c r="H264" s="13">
        <f t="shared" ca="1" si="102"/>
        <v>1.0373178599999999</v>
      </c>
      <c r="I264" s="12">
        <f t="shared" si="103"/>
        <v>1.5900000000000001E-2</v>
      </c>
      <c r="J264" s="30">
        <f t="shared" si="95"/>
        <v>44309</v>
      </c>
      <c r="K264" s="2">
        <f t="shared" si="96"/>
        <v>175</v>
      </c>
      <c r="L264" s="15">
        <f t="shared" si="97"/>
        <v>175</v>
      </c>
      <c r="M264" s="11">
        <f t="shared" si="89"/>
        <v>1.011015029</v>
      </c>
      <c r="N264" s="11">
        <f t="shared" ca="1" si="90"/>
        <v>1.0487439460000001</v>
      </c>
      <c r="O264" s="15">
        <f t="shared" si="106"/>
        <v>0</v>
      </c>
      <c r="P264" s="13">
        <f t="shared" ca="1" si="91"/>
        <v>48.743946000000001</v>
      </c>
      <c r="Q264" s="19">
        <f t="shared" si="92"/>
        <v>0</v>
      </c>
      <c r="R264" s="13">
        <f t="shared" si="98"/>
        <v>0</v>
      </c>
      <c r="S264" s="4" t="str">
        <f t="shared" si="104"/>
        <v>J=</v>
      </c>
      <c r="T264" s="30">
        <f t="shared" si="105"/>
        <v>44911</v>
      </c>
      <c r="U264" s="3"/>
      <c r="V264" s="73">
        <f>[2]Plan1!$A334</f>
        <v>46864</v>
      </c>
      <c r="W264" s="73" t="str">
        <f>[2]Plan1!$C334</f>
        <v>Tiradentes</v>
      </c>
      <c r="X264" s="66"/>
      <c r="Y264" s="1"/>
      <c r="Z264" s="26"/>
      <c r="AA264" s="64"/>
      <c r="AB264" s="64"/>
      <c r="AC264" s="64"/>
      <c r="AD264" s="66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6">
        <f t="shared" si="93"/>
        <v>44562</v>
      </c>
      <c r="B265" s="14">
        <f t="shared" ca="1" si="99"/>
        <v>1049.1740409900001</v>
      </c>
      <c r="C265" s="6">
        <f t="shared" si="94"/>
        <v>1000</v>
      </c>
      <c r="D265" s="12">
        <f ca="1">IF(A265&lt;$B$1,VLOOKUP(A265,[1]DI!$A$4:$B$15000,2,FALSE),0)</f>
        <v>0</v>
      </c>
      <c r="E265" s="13">
        <f t="shared" ca="1" si="100"/>
        <v>1</v>
      </c>
      <c r="F265" s="13">
        <f ca="1">(TRUNC(PRODUCT($E$12:$E264),16))</f>
        <v>1.03767831484044</v>
      </c>
      <c r="G265" s="13">
        <f t="shared" si="101"/>
        <v>1</v>
      </c>
      <c r="H265" s="13">
        <f t="shared" ca="1" si="102"/>
        <v>1.03767831</v>
      </c>
      <c r="I265" s="12">
        <f t="shared" si="103"/>
        <v>1.5900000000000001E-2</v>
      </c>
      <c r="J265" s="30">
        <f t="shared" si="95"/>
        <v>44309</v>
      </c>
      <c r="K265" s="2">
        <f t="shared" si="96"/>
        <v>175</v>
      </c>
      <c r="L265" s="15">
        <f t="shared" si="97"/>
        <v>176</v>
      </c>
      <c r="M265" s="11">
        <f t="shared" si="89"/>
        <v>1.0110783189999999</v>
      </c>
      <c r="N265" s="11">
        <f t="shared" ca="1" si="90"/>
        <v>1.0491740409999999</v>
      </c>
      <c r="O265" s="15">
        <f t="shared" si="106"/>
        <v>0</v>
      </c>
      <c r="P265" s="13">
        <f t="shared" ca="1" si="91"/>
        <v>49.174040990000002</v>
      </c>
      <c r="Q265" s="19">
        <f t="shared" si="92"/>
        <v>0</v>
      </c>
      <c r="R265" s="13">
        <f t="shared" si="98"/>
        <v>0</v>
      </c>
      <c r="S265" s="4" t="str">
        <f t="shared" si="104"/>
        <v>J=</v>
      </c>
      <c r="T265" s="30">
        <f t="shared" si="105"/>
        <v>44911</v>
      </c>
      <c r="U265" s="3"/>
      <c r="V265" s="73">
        <f>[2]Plan1!$A335</f>
        <v>46874</v>
      </c>
      <c r="W265" s="73" t="str">
        <f>[2]Plan1!$C335</f>
        <v>Dia do Trabalho</v>
      </c>
      <c r="X265" s="66"/>
      <c r="Y265" s="1"/>
      <c r="Z265" s="26"/>
      <c r="AA265" s="64"/>
      <c r="AB265" s="64"/>
      <c r="AC265" s="64"/>
      <c r="AD265" s="66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6">
        <f t="shared" si="93"/>
        <v>44563</v>
      </c>
      <c r="B266" s="14">
        <f t="shared" ca="1" si="99"/>
        <v>1049.1740409900001</v>
      </c>
      <c r="C266" s="6">
        <f t="shared" si="94"/>
        <v>1000</v>
      </c>
      <c r="D266" s="12">
        <f ca="1">IF(A266&lt;$B$1,VLOOKUP(A266,[1]DI!$A$4:$B$15000,2,FALSE),0)</f>
        <v>0</v>
      </c>
      <c r="E266" s="13">
        <f t="shared" ca="1" si="100"/>
        <v>1</v>
      </c>
      <c r="F266" s="13">
        <f ca="1">(TRUNC(PRODUCT($E$12:$E265),16))</f>
        <v>1.03767831484044</v>
      </c>
      <c r="G266" s="13">
        <f t="shared" si="101"/>
        <v>1</v>
      </c>
      <c r="H266" s="13">
        <f t="shared" ca="1" si="102"/>
        <v>1.03767831</v>
      </c>
      <c r="I266" s="12">
        <f t="shared" si="103"/>
        <v>1.5900000000000001E-2</v>
      </c>
      <c r="J266" s="30">
        <f t="shared" si="95"/>
        <v>44309</v>
      </c>
      <c r="K266" s="2">
        <f t="shared" si="96"/>
        <v>175</v>
      </c>
      <c r="L266" s="15">
        <f t="shared" si="97"/>
        <v>176</v>
      </c>
      <c r="M266" s="11">
        <f t="shared" si="89"/>
        <v>1.0110783189999999</v>
      </c>
      <c r="N266" s="11">
        <f t="shared" ca="1" si="90"/>
        <v>1.0491740409999999</v>
      </c>
      <c r="O266" s="15">
        <f t="shared" si="106"/>
        <v>0</v>
      </c>
      <c r="P266" s="13">
        <f t="shared" ca="1" si="91"/>
        <v>49.174040990000002</v>
      </c>
      <c r="Q266" s="19">
        <f t="shared" si="92"/>
        <v>0</v>
      </c>
      <c r="R266" s="13">
        <f t="shared" si="98"/>
        <v>0</v>
      </c>
      <c r="S266" s="4" t="str">
        <f t="shared" si="104"/>
        <v>J=</v>
      </c>
      <c r="T266" s="30">
        <f t="shared" si="105"/>
        <v>44911</v>
      </c>
      <c r="U266" s="3"/>
      <c r="V266" s="73">
        <f>[2]Plan1!$A336</f>
        <v>46919</v>
      </c>
      <c r="W266" s="73" t="str">
        <f>[2]Plan1!$C336</f>
        <v>Corpus Christi</v>
      </c>
      <c r="X266" s="66"/>
      <c r="Y266" s="1"/>
      <c r="Z266" s="26"/>
      <c r="AA266" s="64"/>
      <c r="AB266" s="64"/>
      <c r="AC266" s="64"/>
      <c r="AD266" s="66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6">
        <f t="shared" si="93"/>
        <v>44564</v>
      </c>
      <c r="B267" s="14">
        <f t="shared" ca="1" si="99"/>
        <v>1049.1740409900001</v>
      </c>
      <c r="C267" s="6">
        <f t="shared" si="94"/>
        <v>1000</v>
      </c>
      <c r="D267" s="12">
        <f ca="1">IF(A267&lt;$B$1,VLOOKUP(A267,[1]DI!$A$4:$B$15000,2,FALSE),0)</f>
        <v>9.1499999999999998E-2</v>
      </c>
      <c r="E267" s="13">
        <f t="shared" ca="1" si="100"/>
        <v>1.00034749</v>
      </c>
      <c r="F267" s="13">
        <f ca="1">(TRUNC(PRODUCT($E$12:$E266),16))</f>
        <v>1.03767831484044</v>
      </c>
      <c r="G267" s="13">
        <f t="shared" si="101"/>
        <v>1</v>
      </c>
      <c r="H267" s="13">
        <f t="shared" ca="1" si="102"/>
        <v>1.03767831</v>
      </c>
      <c r="I267" s="12">
        <f t="shared" si="103"/>
        <v>1.5900000000000001E-2</v>
      </c>
      <c r="J267" s="30">
        <f t="shared" si="95"/>
        <v>44309</v>
      </c>
      <c r="K267" s="2">
        <f t="shared" si="96"/>
        <v>176</v>
      </c>
      <c r="L267" s="15">
        <f t="shared" si="97"/>
        <v>176</v>
      </c>
      <c r="M267" s="11">
        <f t="shared" si="89"/>
        <v>1.0110783189999999</v>
      </c>
      <c r="N267" s="11">
        <f t="shared" ca="1" si="90"/>
        <v>1.0491740409999999</v>
      </c>
      <c r="O267" s="15">
        <f t="shared" si="106"/>
        <v>0</v>
      </c>
      <c r="P267" s="13">
        <f t="shared" ca="1" si="91"/>
        <v>49.174040990000002</v>
      </c>
      <c r="Q267" s="19">
        <f t="shared" si="92"/>
        <v>0</v>
      </c>
      <c r="R267" s="13">
        <f t="shared" si="98"/>
        <v>0</v>
      </c>
      <c r="S267" s="4" t="str">
        <f t="shared" si="104"/>
        <v>J=</v>
      </c>
      <c r="T267" s="30">
        <f t="shared" si="105"/>
        <v>44911</v>
      </c>
      <c r="U267" s="3"/>
      <c r="V267" s="73">
        <f>[2]Plan1!$A337</f>
        <v>47003</v>
      </c>
      <c r="W267" s="73" t="str">
        <f>[2]Plan1!$C337</f>
        <v>Independência do Brasil</v>
      </c>
      <c r="X267" s="66"/>
      <c r="Y267" s="1"/>
      <c r="Z267" s="26"/>
      <c r="AA267" s="64"/>
      <c r="AB267" s="64"/>
      <c r="AC267" s="64"/>
      <c r="AD267" s="66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6">
        <f t="shared" si="93"/>
        <v>44565</v>
      </c>
      <c r="B268" s="14">
        <f t="shared" ca="1" si="99"/>
        <v>1049.6043279999999</v>
      </c>
      <c r="C268" s="6">
        <f t="shared" si="94"/>
        <v>1000</v>
      </c>
      <c r="D268" s="12">
        <f ca="1">IF(A268&lt;$B$1,VLOOKUP(A268,[1]DI!$A$4:$B$15000,2,FALSE),0)</f>
        <v>9.1499999999999998E-2</v>
      </c>
      <c r="E268" s="13">
        <f t="shared" ca="1" si="100"/>
        <v>1.00034749</v>
      </c>
      <c r="F268" s="13">
        <f ca="1">(TRUNC(PRODUCT($E$12:$E267),16))</f>
        <v>1.0380388976780599</v>
      </c>
      <c r="G268" s="13">
        <f t="shared" si="101"/>
        <v>1</v>
      </c>
      <c r="H268" s="13">
        <f t="shared" ca="1" si="102"/>
        <v>1.0380389000000001</v>
      </c>
      <c r="I268" s="12">
        <f t="shared" si="103"/>
        <v>1.5900000000000001E-2</v>
      </c>
      <c r="J268" s="30">
        <f t="shared" si="95"/>
        <v>44309</v>
      </c>
      <c r="K268" s="2">
        <f t="shared" si="96"/>
        <v>177</v>
      </c>
      <c r="L268" s="15">
        <f t="shared" si="97"/>
        <v>177</v>
      </c>
      <c r="M268" s="11">
        <f t="shared" ref="M268:M331" si="107">ROUND((I268+1)^(L268/252),9)</f>
        <v>1.0111416129999999</v>
      </c>
      <c r="N268" s="11">
        <f t="shared" ref="N268:N331" ca="1" si="108">ROUND(H268*M268,9)</f>
        <v>1.049604328</v>
      </c>
      <c r="O268" s="15">
        <f t="shared" si="106"/>
        <v>0</v>
      </c>
      <c r="P268" s="13">
        <f t="shared" ref="P268:P331" ca="1" si="109">TRUNC(((N268-1)*C268),8)</f>
        <v>49.604328000000002</v>
      </c>
      <c r="Q268" s="19">
        <f t="shared" ref="Q268:Q331" si="110">IF($O268&gt;0,VLOOKUP($O268,$V$12:$AB$150,7),0)</f>
        <v>0</v>
      </c>
      <c r="R268" s="13">
        <f t="shared" si="98"/>
        <v>0</v>
      </c>
      <c r="S268" s="4" t="str">
        <f t="shared" si="104"/>
        <v>J=</v>
      </c>
      <c r="T268" s="30">
        <f t="shared" si="105"/>
        <v>44911</v>
      </c>
      <c r="U268" s="3"/>
      <c r="V268" s="73">
        <f>[2]Plan1!$A338</f>
        <v>47038</v>
      </c>
      <c r="W268" s="73" t="str">
        <f>[2]Plan1!$C338</f>
        <v>Nossa Sr.a Aparecida - Padroeira do Brasil</v>
      </c>
      <c r="X268" s="66"/>
      <c r="Y268" s="1"/>
      <c r="Z268" s="26"/>
      <c r="AA268" s="64"/>
      <c r="AB268" s="64"/>
      <c r="AC268" s="64"/>
      <c r="AD268" s="66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6">
        <f t="shared" ref="A269:A332" si="111">(A268+1)</f>
        <v>44566</v>
      </c>
      <c r="B269" s="14">
        <f t="shared" ca="1" si="99"/>
        <v>1050.0347859999999</v>
      </c>
      <c r="C269" s="6">
        <f t="shared" ref="C269:C332" si="112">(C268-R268)</f>
        <v>1000</v>
      </c>
      <c r="D269" s="12">
        <f ca="1">IF(A269&lt;$B$1,VLOOKUP(A269,[1]DI!$A$4:$B$15000,2,FALSE),0)</f>
        <v>9.1499999999999998E-2</v>
      </c>
      <c r="E269" s="13">
        <f t="shared" ca="1" si="100"/>
        <v>1.00034749</v>
      </c>
      <c r="F269" s="13">
        <f ca="1">(TRUNC(PRODUCT($E$12:$E268),16))</f>
        <v>1.0383996058146201</v>
      </c>
      <c r="G269" s="13">
        <f t="shared" si="101"/>
        <v>1</v>
      </c>
      <c r="H269" s="13">
        <f t="shared" ca="1" si="102"/>
        <v>1.0383996099999999</v>
      </c>
      <c r="I269" s="12">
        <f t="shared" si="103"/>
        <v>1.5900000000000001E-2</v>
      </c>
      <c r="J269" s="30">
        <f t="shared" ref="J269:J332" si="113">IF(O268&gt;0,VLOOKUP(O268,V$12:AF$150,2),J268)</f>
        <v>44309</v>
      </c>
      <c r="K269" s="2">
        <f t="shared" ref="K269:K332" si="114">IF(A269&gt;J269,IF(NETWORKDAYS(J269,A269,$V$160:$V$544)-1=0,1,NETWORKDAYS(J269,A269,$V$160:$V$544)-1),0)</f>
        <v>178</v>
      </c>
      <c r="L269" s="15">
        <f t="shared" ref="L269:L332" si="115">IF(AND(K269=1,K268=1),1,IF(K269&gt;0,IF(K269=K268,K269+1,K269),0))</f>
        <v>178</v>
      </c>
      <c r="M269" s="11">
        <f t="shared" si="107"/>
        <v>1.011204912</v>
      </c>
      <c r="N269" s="11">
        <f t="shared" ca="1" si="108"/>
        <v>1.0500347860000001</v>
      </c>
      <c r="O269" s="15">
        <f t="shared" si="106"/>
        <v>0</v>
      </c>
      <c r="P269" s="13">
        <f t="shared" ca="1" si="109"/>
        <v>50.034785999999997</v>
      </c>
      <c r="Q269" s="19">
        <f t="shared" si="110"/>
        <v>0</v>
      </c>
      <c r="R269" s="13">
        <f t="shared" ref="R269:R332" si="116">IF(Q269&gt;0,TRUNC(Q269*C269,8),0)</f>
        <v>0</v>
      </c>
      <c r="S269" s="4" t="str">
        <f t="shared" si="104"/>
        <v>J=</v>
      </c>
      <c r="T269" s="30">
        <f t="shared" si="105"/>
        <v>44911</v>
      </c>
      <c r="U269" s="3"/>
      <c r="V269" s="73">
        <f>[2]Plan1!$A339</f>
        <v>47059</v>
      </c>
      <c r="W269" s="73" t="str">
        <f>[2]Plan1!$C339</f>
        <v>Finados</v>
      </c>
      <c r="X269" s="66"/>
      <c r="Y269" s="1"/>
      <c r="Z269" s="26"/>
      <c r="AA269" s="64"/>
      <c r="AB269" s="64"/>
      <c r="AC269" s="64"/>
      <c r="AD269" s="66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6">
        <f t="shared" si="111"/>
        <v>44567</v>
      </c>
      <c r="B270" s="14">
        <f t="shared" ref="B270:B333" ca="1" si="117">IF(A270&lt;=TODAY(),C270+P270,IF(AND(A270&gt;TODAY(),A270&lt;=$B$1),IF(VLOOKUP(TODAY(),$A$10:$D$5000,4,FALSE)=0,"n.d",C270+P270),"n.d"))</f>
        <v>1050.46541499</v>
      </c>
      <c r="C270" s="6">
        <f t="shared" si="112"/>
        <v>1000</v>
      </c>
      <c r="D270" s="12">
        <f ca="1">IF(A270&lt;$B$1,VLOOKUP(A270,[1]DI!$A$4:$B$15000,2,FALSE),0)</f>
        <v>9.1499999999999998E-2</v>
      </c>
      <c r="E270" s="13">
        <f t="shared" ref="E270:E333" ca="1" si="118">ROUND(((1+D270)^(1/252)),8)</f>
        <v>1.00034749</v>
      </c>
      <c r="F270" s="13">
        <f ca="1">(TRUNC(PRODUCT($E$12:$E269),16))</f>
        <v>1.03876043929364</v>
      </c>
      <c r="G270" s="13">
        <f t="shared" ref="G270:G333" si="119">IF(O269&gt;0,F269,G269)</f>
        <v>1</v>
      </c>
      <c r="H270" s="13">
        <f t="shared" ref="H270:H333" ca="1" si="120">ROUND(F270/G270,8)</f>
        <v>1.0387604399999999</v>
      </c>
      <c r="I270" s="12">
        <f t="shared" ref="I270:I333" si="121">I269</f>
        <v>1.5900000000000001E-2</v>
      </c>
      <c r="J270" s="30">
        <f t="shared" si="113"/>
        <v>44309</v>
      </c>
      <c r="K270" s="2">
        <f t="shared" si="114"/>
        <v>179</v>
      </c>
      <c r="L270" s="15">
        <f t="shared" si="115"/>
        <v>179</v>
      </c>
      <c r="M270" s="11">
        <f t="shared" si="107"/>
        <v>1.011268214</v>
      </c>
      <c r="N270" s="11">
        <f t="shared" ca="1" si="108"/>
        <v>1.0504654149999999</v>
      </c>
      <c r="O270" s="15">
        <f t="shared" si="106"/>
        <v>0</v>
      </c>
      <c r="P270" s="13">
        <f t="shared" ca="1" si="109"/>
        <v>50.465414989999999</v>
      </c>
      <c r="Q270" s="19">
        <f t="shared" si="110"/>
        <v>0</v>
      </c>
      <c r="R270" s="13">
        <f t="shared" si="116"/>
        <v>0</v>
      </c>
      <c r="S270" s="4" t="str">
        <f t="shared" ref="S270:S333" si="122">IF(O269&gt;0,VLOOKUP(O269,V$12:AF$25,10),S269)</f>
        <v>J=</v>
      </c>
      <c r="T270" s="30">
        <f t="shared" ref="T270:T333" si="123">IF(O269&gt;0,VLOOKUP(O269,V$12:AF$25,11),T269)</f>
        <v>44911</v>
      </c>
      <c r="U270" s="3"/>
      <c r="V270" s="73">
        <f>[2]Plan1!$A340</f>
        <v>47072</v>
      </c>
      <c r="W270" s="73" t="str">
        <f>[2]Plan1!$C340</f>
        <v>Proclamação da República</v>
      </c>
      <c r="X270" s="66"/>
      <c r="Y270" s="1"/>
      <c r="Z270" s="26"/>
      <c r="AA270" s="64"/>
      <c r="AB270" s="64"/>
      <c r="AC270" s="64"/>
      <c r="AD270" s="66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6">
        <f t="shared" si="111"/>
        <v>44568</v>
      </c>
      <c r="B271" s="14">
        <f t="shared" ca="1" si="117"/>
        <v>1050.896225</v>
      </c>
      <c r="C271" s="6">
        <f t="shared" si="112"/>
        <v>1000</v>
      </c>
      <c r="D271" s="12">
        <f ca="1">IF(A271&lt;$B$1,VLOOKUP(A271,[1]DI!$A$4:$B$15000,2,FALSE),0)</f>
        <v>9.1499999999999998E-2</v>
      </c>
      <c r="E271" s="13">
        <f t="shared" ca="1" si="118"/>
        <v>1.00034749</v>
      </c>
      <c r="F271" s="13">
        <f ca="1">(TRUNC(PRODUCT($E$12:$E270),16))</f>
        <v>1.03912139815869</v>
      </c>
      <c r="G271" s="13">
        <f t="shared" si="119"/>
        <v>1</v>
      </c>
      <c r="H271" s="13">
        <f t="shared" ca="1" si="120"/>
        <v>1.0391214</v>
      </c>
      <c r="I271" s="12">
        <f t="shared" si="121"/>
        <v>1.5900000000000001E-2</v>
      </c>
      <c r="J271" s="30">
        <f t="shared" si="113"/>
        <v>44309</v>
      </c>
      <c r="K271" s="2">
        <f t="shared" si="114"/>
        <v>180</v>
      </c>
      <c r="L271" s="15">
        <f t="shared" si="115"/>
        <v>180</v>
      </c>
      <c r="M271" s="11">
        <f t="shared" si="107"/>
        <v>1.0113315199999999</v>
      </c>
      <c r="N271" s="11">
        <f t="shared" ca="1" si="108"/>
        <v>1.050896225</v>
      </c>
      <c r="O271" s="15">
        <f t="shared" ref="O271:O334" si="124">IF(VLOOKUP(A271,W$12:AD$25,8)=VLOOKUP(A270,W$12:AD$25,8),0,VLOOKUP(A271,W$12:AD$25,8))</f>
        <v>0</v>
      </c>
      <c r="P271" s="13">
        <f t="shared" ca="1" si="109"/>
        <v>50.896225000000001</v>
      </c>
      <c r="Q271" s="19">
        <f t="shared" si="110"/>
        <v>0</v>
      </c>
      <c r="R271" s="13">
        <f t="shared" si="116"/>
        <v>0</v>
      </c>
      <c r="S271" s="4" t="str">
        <f t="shared" si="122"/>
        <v>J=</v>
      </c>
      <c r="T271" s="30">
        <f t="shared" si="123"/>
        <v>44911</v>
      </c>
      <c r="U271" s="3"/>
      <c r="V271" s="73">
        <f>[2]Plan1!$A341</f>
        <v>47077</v>
      </c>
      <c r="W271" s="73" t="str">
        <f>[2]Plan1!$C341</f>
        <v>Dia Nacional de Zumbi e da Consciência Negra</v>
      </c>
      <c r="X271" s="66"/>
      <c r="Y271" s="1"/>
      <c r="Z271" s="26"/>
      <c r="AA271" s="64"/>
      <c r="AB271" s="64"/>
      <c r="AC271" s="64"/>
      <c r="AD271" s="66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6">
        <f t="shared" si="111"/>
        <v>44569</v>
      </c>
      <c r="B272" s="14">
        <f t="shared" ca="1" si="117"/>
        <v>1051.3272059999999</v>
      </c>
      <c r="C272" s="6">
        <f t="shared" si="112"/>
        <v>1000</v>
      </c>
      <c r="D272" s="12">
        <f ca="1">IF(A272&lt;$B$1,VLOOKUP(A272,[1]DI!$A$4:$B$15000,2,FALSE),0)</f>
        <v>0</v>
      </c>
      <c r="E272" s="13">
        <f t="shared" ca="1" si="118"/>
        <v>1</v>
      </c>
      <c r="F272" s="13">
        <f ca="1">(TRUNC(PRODUCT($E$12:$E271),16))</f>
        <v>1.03948248245334</v>
      </c>
      <c r="G272" s="13">
        <f t="shared" si="119"/>
        <v>1</v>
      </c>
      <c r="H272" s="13">
        <f t="shared" ca="1" si="120"/>
        <v>1.03948248</v>
      </c>
      <c r="I272" s="12">
        <f t="shared" si="121"/>
        <v>1.5900000000000001E-2</v>
      </c>
      <c r="J272" s="30">
        <f t="shared" si="113"/>
        <v>44309</v>
      </c>
      <c r="K272" s="2">
        <f t="shared" si="114"/>
        <v>180</v>
      </c>
      <c r="L272" s="15">
        <f t="shared" si="115"/>
        <v>181</v>
      </c>
      <c r="M272" s="11">
        <f t="shared" si="107"/>
        <v>1.01139483</v>
      </c>
      <c r="N272" s="11">
        <f t="shared" ca="1" si="108"/>
        <v>1.0513272060000001</v>
      </c>
      <c r="O272" s="15">
        <f t="shared" si="124"/>
        <v>0</v>
      </c>
      <c r="P272" s="13">
        <f t="shared" ca="1" si="109"/>
        <v>51.327205999999997</v>
      </c>
      <c r="Q272" s="19">
        <f t="shared" si="110"/>
        <v>0</v>
      </c>
      <c r="R272" s="13">
        <f t="shared" si="116"/>
        <v>0</v>
      </c>
      <c r="S272" s="4" t="str">
        <f t="shared" si="122"/>
        <v>J=</v>
      </c>
      <c r="T272" s="30">
        <f t="shared" si="123"/>
        <v>44911</v>
      </c>
      <c r="U272" s="3"/>
      <c r="V272" s="73">
        <f>[2]Plan1!$A342</f>
        <v>47112</v>
      </c>
      <c r="W272" s="73" t="str">
        <f>[2]Plan1!$C342</f>
        <v>Natal</v>
      </c>
      <c r="X272" s="66"/>
      <c r="Y272" s="1"/>
      <c r="Z272" s="26"/>
      <c r="AA272" s="64"/>
      <c r="AB272" s="64"/>
      <c r="AC272" s="64"/>
      <c r="AD272" s="66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6">
        <f t="shared" si="111"/>
        <v>44570</v>
      </c>
      <c r="B273" s="14">
        <f t="shared" ca="1" si="117"/>
        <v>1051.3272059999999</v>
      </c>
      <c r="C273" s="6">
        <f t="shared" si="112"/>
        <v>1000</v>
      </c>
      <c r="D273" s="12">
        <f ca="1">IF(A273&lt;$B$1,VLOOKUP(A273,[1]DI!$A$4:$B$15000,2,FALSE),0)</f>
        <v>0</v>
      </c>
      <c r="E273" s="13">
        <f t="shared" ca="1" si="118"/>
        <v>1</v>
      </c>
      <c r="F273" s="13">
        <f ca="1">(TRUNC(PRODUCT($E$12:$E272),16))</f>
        <v>1.03948248245334</v>
      </c>
      <c r="G273" s="13">
        <f t="shared" si="119"/>
        <v>1</v>
      </c>
      <c r="H273" s="13">
        <f t="shared" ca="1" si="120"/>
        <v>1.03948248</v>
      </c>
      <c r="I273" s="12">
        <f t="shared" si="121"/>
        <v>1.5900000000000001E-2</v>
      </c>
      <c r="J273" s="30">
        <f t="shared" si="113"/>
        <v>44309</v>
      </c>
      <c r="K273" s="2">
        <f t="shared" si="114"/>
        <v>180</v>
      </c>
      <c r="L273" s="15">
        <f t="shared" si="115"/>
        <v>181</v>
      </c>
      <c r="M273" s="11">
        <f t="shared" si="107"/>
        <v>1.01139483</v>
      </c>
      <c r="N273" s="11">
        <f t="shared" ca="1" si="108"/>
        <v>1.0513272060000001</v>
      </c>
      <c r="O273" s="15">
        <f t="shared" si="124"/>
        <v>0</v>
      </c>
      <c r="P273" s="13">
        <f t="shared" ca="1" si="109"/>
        <v>51.327205999999997</v>
      </c>
      <c r="Q273" s="19">
        <f t="shared" si="110"/>
        <v>0</v>
      </c>
      <c r="R273" s="13">
        <f t="shared" si="116"/>
        <v>0</v>
      </c>
      <c r="S273" s="4" t="str">
        <f t="shared" si="122"/>
        <v>J=</v>
      </c>
      <c r="T273" s="30">
        <f t="shared" si="123"/>
        <v>44911</v>
      </c>
      <c r="U273" s="3"/>
      <c r="V273" s="73">
        <f>[2]Plan1!$A343</f>
        <v>47119</v>
      </c>
      <c r="W273" s="73" t="str">
        <f>[2]Plan1!$C343</f>
        <v>Confraternização Universal</v>
      </c>
      <c r="X273" s="66"/>
      <c r="Y273" s="1"/>
      <c r="Z273" s="26"/>
      <c r="AA273" s="64"/>
      <c r="AB273" s="64"/>
      <c r="AC273" s="64"/>
      <c r="AD273" s="66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6">
        <f t="shared" si="111"/>
        <v>44571</v>
      </c>
      <c r="B274" s="14">
        <f t="shared" ca="1" si="117"/>
        <v>1051.3272059999999</v>
      </c>
      <c r="C274" s="6">
        <f t="shared" si="112"/>
        <v>1000</v>
      </c>
      <c r="D274" s="12">
        <f ca="1">IF(A274&lt;$B$1,VLOOKUP(A274,[1]DI!$A$4:$B$15000,2,FALSE),0)</f>
        <v>9.1499999999999998E-2</v>
      </c>
      <c r="E274" s="13">
        <f t="shared" ca="1" si="118"/>
        <v>1.00034749</v>
      </c>
      <c r="F274" s="13">
        <f ca="1">(TRUNC(PRODUCT($E$12:$E273),16))</f>
        <v>1.03948248245334</v>
      </c>
      <c r="G274" s="13">
        <f t="shared" si="119"/>
        <v>1</v>
      </c>
      <c r="H274" s="13">
        <f t="shared" ca="1" si="120"/>
        <v>1.03948248</v>
      </c>
      <c r="I274" s="12">
        <f t="shared" si="121"/>
        <v>1.5900000000000001E-2</v>
      </c>
      <c r="J274" s="30">
        <f t="shared" si="113"/>
        <v>44309</v>
      </c>
      <c r="K274" s="2">
        <f t="shared" si="114"/>
        <v>181</v>
      </c>
      <c r="L274" s="15">
        <f t="shared" si="115"/>
        <v>181</v>
      </c>
      <c r="M274" s="11">
        <f t="shared" si="107"/>
        <v>1.01139483</v>
      </c>
      <c r="N274" s="11">
        <f t="shared" ca="1" si="108"/>
        <v>1.0513272060000001</v>
      </c>
      <c r="O274" s="15">
        <f t="shared" si="124"/>
        <v>0</v>
      </c>
      <c r="P274" s="13">
        <f t="shared" ca="1" si="109"/>
        <v>51.327205999999997</v>
      </c>
      <c r="Q274" s="19">
        <f t="shared" si="110"/>
        <v>0</v>
      </c>
      <c r="R274" s="13">
        <f t="shared" si="116"/>
        <v>0</v>
      </c>
      <c r="S274" s="4" t="str">
        <f t="shared" si="122"/>
        <v>J=</v>
      </c>
      <c r="T274" s="30">
        <f t="shared" si="123"/>
        <v>44911</v>
      </c>
      <c r="U274" s="3"/>
      <c r="V274" s="73">
        <f>[2]Plan1!$A344</f>
        <v>47161</v>
      </c>
      <c r="W274" s="73" t="str">
        <f>[2]Plan1!$C344</f>
        <v>Carnaval</v>
      </c>
      <c r="X274" s="66"/>
      <c r="Y274" s="1"/>
      <c r="Z274" s="26"/>
      <c r="AA274" s="64"/>
      <c r="AB274" s="64"/>
      <c r="AC274" s="64"/>
      <c r="AD274" s="66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6">
        <f t="shared" si="111"/>
        <v>44572</v>
      </c>
      <c r="B275" s="14">
        <f t="shared" ca="1" si="117"/>
        <v>1051.7583699899999</v>
      </c>
      <c r="C275" s="6">
        <f t="shared" si="112"/>
        <v>1000</v>
      </c>
      <c r="D275" s="12">
        <f ca="1">IF(A275&lt;$B$1,VLOOKUP(A275,[1]DI!$A$4:$B$15000,2,FALSE),0)</f>
        <v>9.1499999999999998E-2</v>
      </c>
      <c r="E275" s="13">
        <f t="shared" ca="1" si="118"/>
        <v>1.00034749</v>
      </c>
      <c r="F275" s="13">
        <f ca="1">(TRUNC(PRODUCT($E$12:$E274),16))</f>
        <v>1.03984369222117</v>
      </c>
      <c r="G275" s="13">
        <f t="shared" si="119"/>
        <v>1</v>
      </c>
      <c r="H275" s="13">
        <f t="shared" ca="1" si="120"/>
        <v>1.0398436900000001</v>
      </c>
      <c r="I275" s="12">
        <f t="shared" si="121"/>
        <v>1.5900000000000001E-2</v>
      </c>
      <c r="J275" s="30">
        <f t="shared" si="113"/>
        <v>44309</v>
      </c>
      <c r="K275" s="2">
        <f t="shared" si="114"/>
        <v>182</v>
      </c>
      <c r="L275" s="15">
        <f t="shared" si="115"/>
        <v>182</v>
      </c>
      <c r="M275" s="11">
        <f t="shared" si="107"/>
        <v>1.011458145</v>
      </c>
      <c r="N275" s="11">
        <f t="shared" ca="1" si="108"/>
        <v>1.0517583699999999</v>
      </c>
      <c r="O275" s="15">
        <f t="shared" si="124"/>
        <v>0</v>
      </c>
      <c r="P275" s="13">
        <f t="shared" ca="1" si="109"/>
        <v>51.758369989999998</v>
      </c>
      <c r="Q275" s="19">
        <f t="shared" si="110"/>
        <v>0</v>
      </c>
      <c r="R275" s="13">
        <f t="shared" si="116"/>
        <v>0</v>
      </c>
      <c r="S275" s="4" t="str">
        <f t="shared" si="122"/>
        <v>J=</v>
      </c>
      <c r="T275" s="30">
        <f t="shared" si="123"/>
        <v>44911</v>
      </c>
      <c r="U275" s="3"/>
      <c r="V275" s="73">
        <f>[2]Plan1!$A345</f>
        <v>47162</v>
      </c>
      <c r="W275" s="73" t="str">
        <f>[2]Plan1!$C345</f>
        <v>Carnaval</v>
      </c>
      <c r="X275" s="66"/>
      <c r="Y275" s="1"/>
      <c r="Z275" s="26"/>
      <c r="AA275" s="64"/>
      <c r="AB275" s="64"/>
      <c r="AC275" s="64"/>
      <c r="AD275" s="66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6">
        <f t="shared" si="111"/>
        <v>44573</v>
      </c>
      <c r="B276" s="14">
        <f t="shared" ca="1" si="117"/>
        <v>1052.1897140000001</v>
      </c>
      <c r="C276" s="6">
        <f t="shared" si="112"/>
        <v>1000</v>
      </c>
      <c r="D276" s="12">
        <f ca="1">IF(A276&lt;$B$1,VLOOKUP(A276,[1]DI!$A$4:$B$15000,2,FALSE),0)</f>
        <v>9.1499999999999998E-2</v>
      </c>
      <c r="E276" s="13">
        <f t="shared" ca="1" si="118"/>
        <v>1.00034749</v>
      </c>
      <c r="F276" s="13">
        <f ca="1">(TRUNC(PRODUCT($E$12:$E275),16))</f>
        <v>1.0402050275057799</v>
      </c>
      <c r="G276" s="13">
        <f t="shared" si="119"/>
        <v>1</v>
      </c>
      <c r="H276" s="13">
        <f t="shared" ca="1" si="120"/>
        <v>1.0402050300000001</v>
      </c>
      <c r="I276" s="12">
        <f t="shared" si="121"/>
        <v>1.5900000000000001E-2</v>
      </c>
      <c r="J276" s="30">
        <f t="shared" si="113"/>
        <v>44309</v>
      </c>
      <c r="K276" s="2">
        <f t="shared" si="114"/>
        <v>183</v>
      </c>
      <c r="L276" s="15">
        <f t="shared" si="115"/>
        <v>183</v>
      </c>
      <c r="M276" s="11">
        <f t="shared" si="107"/>
        <v>1.011521463</v>
      </c>
      <c r="N276" s="11">
        <f t="shared" ca="1" si="108"/>
        <v>1.0521897140000001</v>
      </c>
      <c r="O276" s="15">
        <f t="shared" si="124"/>
        <v>0</v>
      </c>
      <c r="P276" s="13">
        <f t="shared" ca="1" si="109"/>
        <v>52.189714000000002</v>
      </c>
      <c r="Q276" s="19">
        <f t="shared" si="110"/>
        <v>0</v>
      </c>
      <c r="R276" s="13">
        <f t="shared" si="116"/>
        <v>0</v>
      </c>
      <c r="S276" s="4" t="str">
        <f t="shared" si="122"/>
        <v>J=</v>
      </c>
      <c r="T276" s="30">
        <f t="shared" si="123"/>
        <v>44911</v>
      </c>
      <c r="U276" s="3"/>
      <c r="V276" s="73">
        <f>[2]Plan1!$A346</f>
        <v>47207</v>
      </c>
      <c r="W276" s="73" t="str">
        <f>[2]Plan1!$C346</f>
        <v>Paixão de Cristo</v>
      </c>
      <c r="X276" s="66"/>
      <c r="Y276" s="1"/>
      <c r="Z276" s="26"/>
      <c r="AA276" s="64"/>
      <c r="AB276" s="64"/>
      <c r="AC276" s="64"/>
      <c r="AD276" s="66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6">
        <f t="shared" si="111"/>
        <v>44574</v>
      </c>
      <c r="B277" s="14">
        <f t="shared" ca="1" si="117"/>
        <v>1052.6212290000001</v>
      </c>
      <c r="C277" s="6">
        <f t="shared" si="112"/>
        <v>1000</v>
      </c>
      <c r="D277" s="12">
        <f ca="1">IF(A277&lt;$B$1,VLOOKUP(A277,[1]DI!$A$4:$B$15000,2,FALSE),0)</f>
        <v>9.1499999999999998E-2</v>
      </c>
      <c r="E277" s="13">
        <f t="shared" ca="1" si="118"/>
        <v>1.00034749</v>
      </c>
      <c r="F277" s="13">
        <f ca="1">(TRUNC(PRODUCT($E$12:$E276),16))</f>
        <v>1.0405664883507799</v>
      </c>
      <c r="G277" s="13">
        <f t="shared" si="119"/>
        <v>1</v>
      </c>
      <c r="H277" s="13">
        <f t="shared" ca="1" si="120"/>
        <v>1.04056649</v>
      </c>
      <c r="I277" s="12">
        <f t="shared" si="121"/>
        <v>1.5900000000000001E-2</v>
      </c>
      <c r="J277" s="30">
        <f t="shared" si="113"/>
        <v>44309</v>
      </c>
      <c r="K277" s="2">
        <f t="shared" si="114"/>
        <v>184</v>
      </c>
      <c r="L277" s="15">
        <f t="shared" si="115"/>
        <v>184</v>
      </c>
      <c r="M277" s="11">
        <f t="shared" si="107"/>
        <v>1.0115847849999999</v>
      </c>
      <c r="N277" s="11">
        <f t="shared" ca="1" si="108"/>
        <v>1.0526212290000001</v>
      </c>
      <c r="O277" s="15">
        <f t="shared" si="124"/>
        <v>0</v>
      </c>
      <c r="P277" s="13">
        <f t="shared" ca="1" si="109"/>
        <v>52.621229</v>
      </c>
      <c r="Q277" s="19">
        <f t="shared" si="110"/>
        <v>0</v>
      </c>
      <c r="R277" s="13">
        <f t="shared" si="116"/>
        <v>0</v>
      </c>
      <c r="S277" s="4" t="str">
        <f t="shared" si="122"/>
        <v>J=</v>
      </c>
      <c r="T277" s="30">
        <f t="shared" si="123"/>
        <v>44911</v>
      </c>
      <c r="U277" s="3"/>
      <c r="V277" s="73">
        <f>[2]Plan1!$A347</f>
        <v>47229</v>
      </c>
      <c r="W277" s="73" t="str">
        <f>[2]Plan1!$C347</f>
        <v>Tiradentes</v>
      </c>
      <c r="X277" s="66"/>
      <c r="Y277" s="1"/>
      <c r="Z277" s="3"/>
      <c r="AA277" s="64"/>
      <c r="AB277" s="64"/>
      <c r="AC277" s="64"/>
      <c r="AD277" s="66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6">
        <f t="shared" si="111"/>
        <v>44575</v>
      </c>
      <c r="B278" s="14">
        <f t="shared" ca="1" si="117"/>
        <v>1053.0529160000001</v>
      </c>
      <c r="C278" s="6">
        <f t="shared" si="112"/>
        <v>1000</v>
      </c>
      <c r="D278" s="12">
        <f ca="1">IF(A278&lt;$B$1,VLOOKUP(A278,[1]DI!$A$4:$B$15000,2,FALSE),0)</f>
        <v>9.1499999999999998E-2</v>
      </c>
      <c r="E278" s="13">
        <f t="shared" ca="1" si="118"/>
        <v>1.00034749</v>
      </c>
      <c r="F278" s="13">
        <f ca="1">(TRUNC(PRODUCT($E$12:$E277),16))</f>
        <v>1.04092807479982</v>
      </c>
      <c r="G278" s="13">
        <f t="shared" si="119"/>
        <v>1</v>
      </c>
      <c r="H278" s="13">
        <f t="shared" ca="1" si="120"/>
        <v>1.0409280700000001</v>
      </c>
      <c r="I278" s="12">
        <f t="shared" si="121"/>
        <v>1.5900000000000001E-2</v>
      </c>
      <c r="J278" s="30">
        <f t="shared" si="113"/>
        <v>44309</v>
      </c>
      <c r="K278" s="2">
        <f t="shared" si="114"/>
        <v>185</v>
      </c>
      <c r="L278" s="15">
        <f t="shared" si="115"/>
        <v>185</v>
      </c>
      <c r="M278" s="11">
        <f t="shared" si="107"/>
        <v>1.011648111</v>
      </c>
      <c r="N278" s="11">
        <f t="shared" ca="1" si="108"/>
        <v>1.053052916</v>
      </c>
      <c r="O278" s="15">
        <f t="shared" si="124"/>
        <v>0</v>
      </c>
      <c r="P278" s="13">
        <f t="shared" ca="1" si="109"/>
        <v>53.052916000000003</v>
      </c>
      <c r="Q278" s="19">
        <f t="shared" si="110"/>
        <v>0</v>
      </c>
      <c r="R278" s="13">
        <f t="shared" si="116"/>
        <v>0</v>
      </c>
      <c r="S278" s="4" t="str">
        <f t="shared" si="122"/>
        <v>J=</v>
      </c>
      <c r="T278" s="30">
        <f t="shared" si="123"/>
        <v>44911</v>
      </c>
      <c r="U278" s="3"/>
      <c r="V278" s="73">
        <f>[2]Plan1!$A348</f>
        <v>47239</v>
      </c>
      <c r="W278" s="73" t="str">
        <f>[2]Plan1!$C348</f>
        <v>Dia do Trabalho</v>
      </c>
      <c r="X278" s="66"/>
      <c r="Y278" s="1"/>
      <c r="Z278" s="3"/>
      <c r="AA278" s="64"/>
      <c r="AB278" s="64"/>
      <c r="AC278" s="64"/>
      <c r="AD278" s="66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6">
        <f t="shared" si="111"/>
        <v>44576</v>
      </c>
      <c r="B279" s="14">
        <f t="shared" ca="1" si="117"/>
        <v>1053.484794</v>
      </c>
      <c r="C279" s="6">
        <f t="shared" si="112"/>
        <v>1000</v>
      </c>
      <c r="D279" s="12">
        <f ca="1">IF(A279&lt;$B$1,VLOOKUP(A279,[1]DI!$A$4:$B$15000,2,FALSE),0)</f>
        <v>0</v>
      </c>
      <c r="E279" s="13">
        <f t="shared" ca="1" si="118"/>
        <v>1</v>
      </c>
      <c r="F279" s="13">
        <f ca="1">(TRUNC(PRODUCT($E$12:$E278),16))</f>
        <v>1.0412897868965301</v>
      </c>
      <c r="G279" s="13">
        <f t="shared" si="119"/>
        <v>1</v>
      </c>
      <c r="H279" s="13">
        <f t="shared" ca="1" si="120"/>
        <v>1.04128979</v>
      </c>
      <c r="I279" s="12">
        <f t="shared" si="121"/>
        <v>1.5900000000000001E-2</v>
      </c>
      <c r="J279" s="30">
        <f t="shared" si="113"/>
        <v>44309</v>
      </c>
      <c r="K279" s="2">
        <f t="shared" si="114"/>
        <v>185</v>
      </c>
      <c r="L279" s="15">
        <f t="shared" si="115"/>
        <v>186</v>
      </c>
      <c r="M279" s="11">
        <f t="shared" si="107"/>
        <v>1.0117114410000001</v>
      </c>
      <c r="N279" s="11">
        <f t="shared" ca="1" si="108"/>
        <v>1.0534847940000001</v>
      </c>
      <c r="O279" s="15">
        <f t="shared" si="124"/>
        <v>0</v>
      </c>
      <c r="P279" s="13">
        <f t="shared" ca="1" si="109"/>
        <v>53.484794000000001</v>
      </c>
      <c r="Q279" s="19">
        <f t="shared" si="110"/>
        <v>0</v>
      </c>
      <c r="R279" s="13">
        <f t="shared" si="116"/>
        <v>0</v>
      </c>
      <c r="S279" s="4" t="str">
        <f t="shared" si="122"/>
        <v>J=</v>
      </c>
      <c r="T279" s="30">
        <f t="shared" si="123"/>
        <v>44911</v>
      </c>
      <c r="U279" s="3"/>
      <c r="V279" s="73">
        <f>[2]Plan1!$A349</f>
        <v>47269</v>
      </c>
      <c r="W279" s="73" t="str">
        <f>[2]Plan1!$C349</f>
        <v>Corpus Christi</v>
      </c>
      <c r="X279" s="66"/>
      <c r="Y279" s="1"/>
      <c r="Z279" s="3"/>
      <c r="AA279" s="64"/>
      <c r="AB279" s="64"/>
      <c r="AC279" s="64"/>
      <c r="AD279" s="66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6">
        <f t="shared" si="111"/>
        <v>44577</v>
      </c>
      <c r="B280" s="14">
        <f t="shared" ca="1" si="117"/>
        <v>1053.484794</v>
      </c>
      <c r="C280" s="6">
        <f t="shared" si="112"/>
        <v>1000</v>
      </c>
      <c r="D280" s="12">
        <f ca="1">IF(A280&lt;$B$1,VLOOKUP(A280,[1]DI!$A$4:$B$15000,2,FALSE),0)</f>
        <v>0</v>
      </c>
      <c r="E280" s="13">
        <f t="shared" ca="1" si="118"/>
        <v>1</v>
      </c>
      <c r="F280" s="13">
        <f ca="1">(TRUNC(PRODUCT($E$12:$E279),16))</f>
        <v>1.0412897868965301</v>
      </c>
      <c r="G280" s="13">
        <f t="shared" si="119"/>
        <v>1</v>
      </c>
      <c r="H280" s="13">
        <f t="shared" ca="1" si="120"/>
        <v>1.04128979</v>
      </c>
      <c r="I280" s="12">
        <f t="shared" si="121"/>
        <v>1.5900000000000001E-2</v>
      </c>
      <c r="J280" s="30">
        <f t="shared" si="113"/>
        <v>44309</v>
      </c>
      <c r="K280" s="2">
        <f t="shared" si="114"/>
        <v>185</v>
      </c>
      <c r="L280" s="15">
        <f t="shared" si="115"/>
        <v>186</v>
      </c>
      <c r="M280" s="11">
        <f t="shared" si="107"/>
        <v>1.0117114410000001</v>
      </c>
      <c r="N280" s="11">
        <f t="shared" ca="1" si="108"/>
        <v>1.0534847940000001</v>
      </c>
      <c r="O280" s="15">
        <f t="shared" si="124"/>
        <v>0</v>
      </c>
      <c r="P280" s="13">
        <f t="shared" ca="1" si="109"/>
        <v>53.484794000000001</v>
      </c>
      <c r="Q280" s="19">
        <f t="shared" si="110"/>
        <v>0</v>
      </c>
      <c r="R280" s="13">
        <f t="shared" si="116"/>
        <v>0</v>
      </c>
      <c r="S280" s="4" t="str">
        <f t="shared" si="122"/>
        <v>J=</v>
      </c>
      <c r="T280" s="30">
        <f t="shared" si="123"/>
        <v>44911</v>
      </c>
      <c r="U280" s="3"/>
      <c r="V280" s="73">
        <f>[2]Plan1!$A350</f>
        <v>47368</v>
      </c>
      <c r="W280" s="73" t="str">
        <f>[2]Plan1!$C350</f>
        <v>Independência do Brasil</v>
      </c>
      <c r="X280" s="66"/>
      <c r="Y280" s="1"/>
      <c r="Z280" s="3"/>
      <c r="AA280" s="64"/>
      <c r="AB280" s="64"/>
      <c r="AC280" s="64"/>
      <c r="AD280" s="66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6">
        <f t="shared" si="111"/>
        <v>44578</v>
      </c>
      <c r="B281" s="14">
        <f t="shared" ca="1" si="117"/>
        <v>1053.484794</v>
      </c>
      <c r="C281" s="6">
        <f t="shared" si="112"/>
        <v>1000</v>
      </c>
      <c r="D281" s="12">
        <f ca="1">IF(A281&lt;$B$1,VLOOKUP(A281,[1]DI!$A$4:$B$15000,2,FALSE),0)</f>
        <v>9.1499999999999998E-2</v>
      </c>
      <c r="E281" s="13">
        <f t="shared" ca="1" si="118"/>
        <v>1.00034749</v>
      </c>
      <c r="F281" s="13">
        <f ca="1">(TRUNC(PRODUCT($E$12:$E280),16))</f>
        <v>1.0412897868965301</v>
      </c>
      <c r="G281" s="13">
        <f t="shared" si="119"/>
        <v>1</v>
      </c>
      <c r="H281" s="13">
        <f t="shared" ca="1" si="120"/>
        <v>1.04128979</v>
      </c>
      <c r="I281" s="12">
        <f t="shared" si="121"/>
        <v>1.5900000000000001E-2</v>
      </c>
      <c r="J281" s="30">
        <f t="shared" si="113"/>
        <v>44309</v>
      </c>
      <c r="K281" s="2">
        <f t="shared" si="114"/>
        <v>186</v>
      </c>
      <c r="L281" s="15">
        <f t="shared" si="115"/>
        <v>186</v>
      </c>
      <c r="M281" s="11">
        <f t="shared" si="107"/>
        <v>1.0117114410000001</v>
      </c>
      <c r="N281" s="11">
        <f t="shared" ca="1" si="108"/>
        <v>1.0534847940000001</v>
      </c>
      <c r="O281" s="15">
        <f t="shared" si="124"/>
        <v>0</v>
      </c>
      <c r="P281" s="13">
        <f t="shared" ca="1" si="109"/>
        <v>53.484794000000001</v>
      </c>
      <c r="Q281" s="19">
        <f t="shared" si="110"/>
        <v>0</v>
      </c>
      <c r="R281" s="13">
        <f t="shared" si="116"/>
        <v>0</v>
      </c>
      <c r="S281" s="4" t="str">
        <f t="shared" si="122"/>
        <v>J=</v>
      </c>
      <c r="T281" s="30">
        <f t="shared" si="123"/>
        <v>44911</v>
      </c>
      <c r="U281" s="3"/>
      <c r="V281" s="73">
        <f>[2]Plan1!$A351</f>
        <v>47403</v>
      </c>
      <c r="W281" s="73" t="str">
        <f>[2]Plan1!$C351</f>
        <v>Nossa Sr.a Aparecida - Padroeira do Brasil</v>
      </c>
      <c r="X281" s="66"/>
      <c r="Y281" s="1"/>
      <c r="Z281" s="3"/>
      <c r="AA281" s="64"/>
      <c r="AB281" s="64"/>
      <c r="AC281" s="64"/>
      <c r="AD281" s="66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6">
        <f t="shared" si="111"/>
        <v>44579</v>
      </c>
      <c r="B282" s="14">
        <f t="shared" ca="1" si="117"/>
        <v>1053.9168329900001</v>
      </c>
      <c r="C282" s="6">
        <f t="shared" si="112"/>
        <v>1000</v>
      </c>
      <c r="D282" s="12">
        <f ca="1">IF(A282&lt;$B$1,VLOOKUP(A282,[1]DI!$A$4:$B$15000,2,FALSE),0)</f>
        <v>9.1499999999999998E-2</v>
      </c>
      <c r="E282" s="13">
        <f t="shared" ca="1" si="118"/>
        <v>1.00034749</v>
      </c>
      <c r="F282" s="13">
        <f ca="1">(TRUNC(PRODUCT($E$12:$E281),16))</f>
        <v>1.0416516246845799</v>
      </c>
      <c r="G282" s="13">
        <f t="shared" si="119"/>
        <v>1</v>
      </c>
      <c r="H282" s="13">
        <f t="shared" ca="1" si="120"/>
        <v>1.0416516199999999</v>
      </c>
      <c r="I282" s="12">
        <f t="shared" si="121"/>
        <v>1.5900000000000001E-2</v>
      </c>
      <c r="J282" s="30">
        <f t="shared" si="113"/>
        <v>44309</v>
      </c>
      <c r="K282" s="2">
        <f t="shared" si="114"/>
        <v>187</v>
      </c>
      <c r="L282" s="15">
        <f t="shared" si="115"/>
        <v>187</v>
      </c>
      <c r="M282" s="11">
        <f t="shared" si="107"/>
        <v>1.0117747749999999</v>
      </c>
      <c r="N282" s="11">
        <f t="shared" ca="1" si="108"/>
        <v>1.0539168329999999</v>
      </c>
      <c r="O282" s="15">
        <f t="shared" si="124"/>
        <v>0</v>
      </c>
      <c r="P282" s="13">
        <f t="shared" ca="1" si="109"/>
        <v>53.916832990000003</v>
      </c>
      <c r="Q282" s="19">
        <f t="shared" si="110"/>
        <v>0</v>
      </c>
      <c r="R282" s="13">
        <f t="shared" si="116"/>
        <v>0</v>
      </c>
      <c r="S282" s="4" t="str">
        <f t="shared" si="122"/>
        <v>J=</v>
      </c>
      <c r="T282" s="30">
        <f t="shared" si="123"/>
        <v>44911</v>
      </c>
      <c r="U282" s="3"/>
      <c r="V282" s="73">
        <f>[2]Plan1!$A352</f>
        <v>47424</v>
      </c>
      <c r="W282" s="73" t="str">
        <f>[2]Plan1!$C352</f>
        <v>Finados</v>
      </c>
      <c r="X282" s="66"/>
      <c r="Y282" s="1"/>
      <c r="Z282" s="3"/>
      <c r="AA282" s="64"/>
      <c r="AB282" s="64"/>
      <c r="AC282" s="64"/>
      <c r="AD282" s="66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6">
        <f t="shared" si="111"/>
        <v>44580</v>
      </c>
      <c r="B283" s="14">
        <f t="shared" ca="1" si="117"/>
        <v>1054.3490650000001</v>
      </c>
      <c r="C283" s="6">
        <f t="shared" si="112"/>
        <v>1000</v>
      </c>
      <c r="D283" s="12">
        <f ca="1">IF(A283&lt;$B$1,VLOOKUP(A283,[1]DI!$A$4:$B$15000,2,FALSE),0)</f>
        <v>9.1499999999999998E-2</v>
      </c>
      <c r="E283" s="13">
        <f t="shared" ca="1" si="118"/>
        <v>1.00034749</v>
      </c>
      <c r="F283" s="13">
        <f ca="1">(TRUNC(PRODUCT($E$12:$E282),16))</f>
        <v>1.04201358820764</v>
      </c>
      <c r="G283" s="13">
        <f t="shared" si="119"/>
        <v>1</v>
      </c>
      <c r="H283" s="13">
        <f t="shared" ca="1" si="120"/>
        <v>1.04201359</v>
      </c>
      <c r="I283" s="12">
        <f t="shared" si="121"/>
        <v>1.5900000000000001E-2</v>
      </c>
      <c r="J283" s="30">
        <f t="shared" si="113"/>
        <v>44309</v>
      </c>
      <c r="K283" s="2">
        <f t="shared" si="114"/>
        <v>188</v>
      </c>
      <c r="L283" s="15">
        <f t="shared" si="115"/>
        <v>188</v>
      </c>
      <c r="M283" s="11">
        <f t="shared" si="107"/>
        <v>1.011838113</v>
      </c>
      <c r="N283" s="11">
        <f t="shared" ca="1" si="108"/>
        <v>1.054349065</v>
      </c>
      <c r="O283" s="15">
        <f t="shared" si="124"/>
        <v>0</v>
      </c>
      <c r="P283" s="13">
        <f t="shared" ca="1" si="109"/>
        <v>54.349065000000003</v>
      </c>
      <c r="Q283" s="19">
        <f t="shared" si="110"/>
        <v>0</v>
      </c>
      <c r="R283" s="13">
        <f t="shared" si="116"/>
        <v>0</v>
      </c>
      <c r="S283" s="4" t="str">
        <f t="shared" si="122"/>
        <v>J=</v>
      </c>
      <c r="T283" s="30">
        <f t="shared" si="123"/>
        <v>44911</v>
      </c>
      <c r="U283" s="3"/>
      <c r="V283" s="73">
        <f>[2]Plan1!$A353</f>
        <v>47437</v>
      </c>
      <c r="W283" s="73" t="str">
        <f>[2]Plan1!$C353</f>
        <v>Proclamação da República</v>
      </c>
      <c r="X283" s="66"/>
      <c r="Y283" s="1"/>
      <c r="Z283" s="3"/>
      <c r="AA283" s="64"/>
      <c r="AB283" s="64"/>
      <c r="AC283" s="64"/>
      <c r="AD283" s="66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6">
        <f t="shared" si="111"/>
        <v>44581</v>
      </c>
      <c r="B284" s="14">
        <f t="shared" ca="1" si="117"/>
        <v>1054.781467</v>
      </c>
      <c r="C284" s="6">
        <f t="shared" si="112"/>
        <v>1000</v>
      </c>
      <c r="D284" s="12">
        <f ca="1">IF(A284&lt;$B$1,VLOOKUP(A284,[1]DI!$A$4:$B$15000,2,FALSE),0)</f>
        <v>9.1499999999999998E-2</v>
      </c>
      <c r="E284" s="13">
        <f t="shared" ca="1" si="118"/>
        <v>1.00034749</v>
      </c>
      <c r="F284" s="13">
        <f ca="1">(TRUNC(PRODUCT($E$12:$E283),16))</f>
        <v>1.04237567750941</v>
      </c>
      <c r="G284" s="13">
        <f t="shared" si="119"/>
        <v>1</v>
      </c>
      <c r="H284" s="13">
        <f t="shared" ca="1" si="120"/>
        <v>1.0423756799999999</v>
      </c>
      <c r="I284" s="12">
        <f t="shared" si="121"/>
        <v>1.5900000000000001E-2</v>
      </c>
      <c r="J284" s="30">
        <f t="shared" si="113"/>
        <v>44309</v>
      </c>
      <c r="K284" s="2">
        <f t="shared" si="114"/>
        <v>189</v>
      </c>
      <c r="L284" s="15">
        <f t="shared" si="115"/>
        <v>189</v>
      </c>
      <c r="M284" s="11">
        <f t="shared" si="107"/>
        <v>1.0119014550000001</v>
      </c>
      <c r="N284" s="11">
        <f t="shared" ca="1" si="108"/>
        <v>1.054781467</v>
      </c>
      <c r="O284" s="15">
        <f t="shared" si="124"/>
        <v>0</v>
      </c>
      <c r="P284" s="13">
        <f t="shared" ca="1" si="109"/>
        <v>54.781466999999999</v>
      </c>
      <c r="Q284" s="19">
        <f t="shared" si="110"/>
        <v>0</v>
      </c>
      <c r="R284" s="13">
        <f t="shared" si="116"/>
        <v>0</v>
      </c>
      <c r="S284" s="4" t="str">
        <f t="shared" si="122"/>
        <v>J=</v>
      </c>
      <c r="T284" s="30">
        <f t="shared" si="123"/>
        <v>44911</v>
      </c>
      <c r="U284" s="3"/>
      <c r="V284" s="73">
        <f>[2]Plan1!$A354</f>
        <v>47442</v>
      </c>
      <c r="W284" s="73" t="str">
        <f>[2]Plan1!$C354</f>
        <v>Dia Nacional de Zumbi e da Consciência Negra</v>
      </c>
      <c r="X284" s="66"/>
      <c r="Y284" s="1"/>
      <c r="Z284" s="3"/>
      <c r="AA284" s="64"/>
      <c r="AB284" s="64"/>
      <c r="AC284" s="64"/>
      <c r="AD284" s="66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6">
        <f t="shared" si="111"/>
        <v>44582</v>
      </c>
      <c r="B285" s="14">
        <f t="shared" ca="1" si="117"/>
        <v>1055.2140409900001</v>
      </c>
      <c r="C285" s="6">
        <f t="shared" si="112"/>
        <v>1000</v>
      </c>
      <c r="D285" s="12">
        <f ca="1">IF(A285&lt;$B$1,VLOOKUP(A285,[1]DI!$A$4:$B$15000,2,FALSE),0)</f>
        <v>9.1499999999999998E-2</v>
      </c>
      <c r="E285" s="13">
        <f t="shared" ca="1" si="118"/>
        <v>1.00034749</v>
      </c>
      <c r="F285" s="13">
        <f ca="1">(TRUNC(PRODUCT($E$12:$E284),16))</f>
        <v>1.04273789263359</v>
      </c>
      <c r="G285" s="13">
        <f t="shared" si="119"/>
        <v>1</v>
      </c>
      <c r="H285" s="13">
        <f t="shared" ca="1" si="120"/>
        <v>1.0427378899999999</v>
      </c>
      <c r="I285" s="12">
        <f t="shared" si="121"/>
        <v>1.5900000000000001E-2</v>
      </c>
      <c r="J285" s="30">
        <f t="shared" si="113"/>
        <v>44309</v>
      </c>
      <c r="K285" s="2">
        <f t="shared" si="114"/>
        <v>190</v>
      </c>
      <c r="L285" s="15">
        <f t="shared" si="115"/>
        <v>190</v>
      </c>
      <c r="M285" s="11">
        <f t="shared" si="107"/>
        <v>1.011964801</v>
      </c>
      <c r="N285" s="11">
        <f t="shared" ca="1" si="108"/>
        <v>1.0552140409999999</v>
      </c>
      <c r="O285" s="15">
        <f t="shared" si="124"/>
        <v>0</v>
      </c>
      <c r="P285" s="13">
        <f t="shared" ca="1" si="109"/>
        <v>55.214040990000001</v>
      </c>
      <c r="Q285" s="19">
        <f t="shared" si="110"/>
        <v>0</v>
      </c>
      <c r="R285" s="13">
        <f t="shared" si="116"/>
        <v>0</v>
      </c>
      <c r="S285" s="4" t="str">
        <f t="shared" si="122"/>
        <v>J=</v>
      </c>
      <c r="T285" s="30">
        <f t="shared" si="123"/>
        <v>44911</v>
      </c>
      <c r="U285" s="3"/>
      <c r="V285" s="73">
        <f>[2]Plan1!$A355</f>
        <v>47477</v>
      </c>
      <c r="W285" s="73" t="str">
        <f>[2]Plan1!$C355</f>
        <v>Natal</v>
      </c>
      <c r="X285" s="66"/>
      <c r="Y285" s="1"/>
      <c r="Z285" s="3"/>
      <c r="AA285" s="64"/>
      <c r="AB285" s="64"/>
      <c r="AC285" s="64"/>
      <c r="AD285" s="66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6">
        <f t="shared" si="111"/>
        <v>44583</v>
      </c>
      <c r="B286" s="14">
        <f t="shared" ca="1" si="117"/>
        <v>1055.646796</v>
      </c>
      <c r="C286" s="6">
        <f t="shared" si="112"/>
        <v>1000</v>
      </c>
      <c r="D286" s="12">
        <f ca="1">IF(A286&lt;$B$1,VLOOKUP(A286,[1]DI!$A$4:$B$15000,2,FALSE),0)</f>
        <v>0</v>
      </c>
      <c r="E286" s="13">
        <f t="shared" ca="1" si="118"/>
        <v>1</v>
      </c>
      <c r="F286" s="13">
        <f ca="1">(TRUNC(PRODUCT($E$12:$E285),16))</f>
        <v>1.0431002336238999</v>
      </c>
      <c r="G286" s="13">
        <f t="shared" si="119"/>
        <v>1</v>
      </c>
      <c r="H286" s="13">
        <f t="shared" ca="1" si="120"/>
        <v>1.0431002300000001</v>
      </c>
      <c r="I286" s="12">
        <f t="shared" si="121"/>
        <v>1.5900000000000001E-2</v>
      </c>
      <c r="J286" s="30">
        <f t="shared" si="113"/>
        <v>44309</v>
      </c>
      <c r="K286" s="2">
        <f t="shared" si="114"/>
        <v>190</v>
      </c>
      <c r="L286" s="15">
        <f t="shared" si="115"/>
        <v>191</v>
      </c>
      <c r="M286" s="11">
        <f t="shared" si="107"/>
        <v>1.0120281499999999</v>
      </c>
      <c r="N286" s="11">
        <f t="shared" ca="1" si="108"/>
        <v>1.055646796</v>
      </c>
      <c r="O286" s="15">
        <f t="shared" si="124"/>
        <v>0</v>
      </c>
      <c r="P286" s="13">
        <f t="shared" ca="1" si="109"/>
        <v>55.646796000000002</v>
      </c>
      <c r="Q286" s="19">
        <f t="shared" si="110"/>
        <v>0</v>
      </c>
      <c r="R286" s="13">
        <f t="shared" si="116"/>
        <v>0</v>
      </c>
      <c r="S286" s="4" t="str">
        <f t="shared" si="122"/>
        <v>J=</v>
      </c>
      <c r="T286" s="30">
        <f t="shared" si="123"/>
        <v>44911</v>
      </c>
      <c r="U286" s="3"/>
      <c r="V286" s="73">
        <f>[2]Plan1!$A356</f>
        <v>47484</v>
      </c>
      <c r="W286" s="73" t="str">
        <f>[2]Plan1!$C356</f>
        <v>Confraternização Universal</v>
      </c>
      <c r="X286" s="66"/>
      <c r="Y286" s="1"/>
      <c r="Z286" s="3"/>
      <c r="AA286" s="64"/>
      <c r="AB286" s="64"/>
      <c r="AC286" s="64"/>
      <c r="AD286" s="66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6">
        <f t="shared" si="111"/>
        <v>44584</v>
      </c>
      <c r="B287" s="14">
        <f t="shared" ca="1" si="117"/>
        <v>1055.646796</v>
      </c>
      <c r="C287" s="6">
        <f t="shared" si="112"/>
        <v>1000</v>
      </c>
      <c r="D287" s="12">
        <f ca="1">IF(A287&lt;$B$1,VLOOKUP(A287,[1]DI!$A$4:$B$15000,2,FALSE),0)</f>
        <v>0</v>
      </c>
      <c r="E287" s="13">
        <f t="shared" ca="1" si="118"/>
        <v>1</v>
      </c>
      <c r="F287" s="13">
        <f ca="1">(TRUNC(PRODUCT($E$12:$E286),16))</f>
        <v>1.0431002336238999</v>
      </c>
      <c r="G287" s="13">
        <f t="shared" si="119"/>
        <v>1</v>
      </c>
      <c r="H287" s="13">
        <f t="shared" ca="1" si="120"/>
        <v>1.0431002300000001</v>
      </c>
      <c r="I287" s="12">
        <f t="shared" si="121"/>
        <v>1.5900000000000001E-2</v>
      </c>
      <c r="J287" s="30">
        <f t="shared" si="113"/>
        <v>44309</v>
      </c>
      <c r="K287" s="2">
        <f t="shared" si="114"/>
        <v>190</v>
      </c>
      <c r="L287" s="15">
        <f t="shared" si="115"/>
        <v>191</v>
      </c>
      <c r="M287" s="11">
        <f t="shared" si="107"/>
        <v>1.0120281499999999</v>
      </c>
      <c r="N287" s="11">
        <f t="shared" ca="1" si="108"/>
        <v>1.055646796</v>
      </c>
      <c r="O287" s="15">
        <f t="shared" si="124"/>
        <v>0</v>
      </c>
      <c r="P287" s="13">
        <f t="shared" ca="1" si="109"/>
        <v>55.646796000000002</v>
      </c>
      <c r="Q287" s="19">
        <f t="shared" si="110"/>
        <v>0</v>
      </c>
      <c r="R287" s="13">
        <f t="shared" si="116"/>
        <v>0</v>
      </c>
      <c r="S287" s="4" t="str">
        <f t="shared" si="122"/>
        <v>J=</v>
      </c>
      <c r="T287" s="30">
        <f t="shared" si="123"/>
        <v>44911</v>
      </c>
      <c r="U287" s="3"/>
      <c r="V287" s="73">
        <f>[2]Plan1!$A357</f>
        <v>47546</v>
      </c>
      <c r="W287" s="73" t="str">
        <f>[2]Plan1!$C357</f>
        <v>Carnaval</v>
      </c>
      <c r="X287" s="66"/>
      <c r="Y287" s="1"/>
      <c r="Z287" s="3"/>
      <c r="AA287" s="64"/>
      <c r="AB287" s="64"/>
      <c r="AC287" s="64"/>
      <c r="AD287" s="66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6">
        <f t="shared" si="111"/>
        <v>44585</v>
      </c>
      <c r="B288" s="14">
        <f t="shared" ca="1" si="117"/>
        <v>1055.646796</v>
      </c>
      <c r="C288" s="6">
        <f t="shared" si="112"/>
        <v>1000</v>
      </c>
      <c r="D288" s="12">
        <f ca="1">IF(A288&lt;$B$1,VLOOKUP(A288,[1]DI!$A$4:$B$15000,2,FALSE),0)</f>
        <v>9.1499999999999998E-2</v>
      </c>
      <c r="E288" s="13">
        <f t="shared" ca="1" si="118"/>
        <v>1.00034749</v>
      </c>
      <c r="F288" s="13">
        <f ca="1">(TRUNC(PRODUCT($E$12:$E287),16))</f>
        <v>1.0431002336238999</v>
      </c>
      <c r="G288" s="13">
        <f t="shared" si="119"/>
        <v>1</v>
      </c>
      <c r="H288" s="13">
        <f t="shared" ca="1" si="120"/>
        <v>1.0431002300000001</v>
      </c>
      <c r="I288" s="12">
        <f t="shared" si="121"/>
        <v>1.5900000000000001E-2</v>
      </c>
      <c r="J288" s="30">
        <f t="shared" si="113"/>
        <v>44309</v>
      </c>
      <c r="K288" s="2">
        <f t="shared" si="114"/>
        <v>191</v>
      </c>
      <c r="L288" s="15">
        <f t="shared" si="115"/>
        <v>191</v>
      </c>
      <c r="M288" s="11">
        <f t="shared" si="107"/>
        <v>1.0120281499999999</v>
      </c>
      <c r="N288" s="11">
        <f t="shared" ca="1" si="108"/>
        <v>1.055646796</v>
      </c>
      <c r="O288" s="15">
        <f t="shared" si="124"/>
        <v>0</v>
      </c>
      <c r="P288" s="13">
        <f t="shared" ca="1" si="109"/>
        <v>55.646796000000002</v>
      </c>
      <c r="Q288" s="19">
        <f t="shared" si="110"/>
        <v>0</v>
      </c>
      <c r="R288" s="13">
        <f t="shared" si="116"/>
        <v>0</v>
      </c>
      <c r="S288" s="4" t="str">
        <f t="shared" si="122"/>
        <v>J=</v>
      </c>
      <c r="T288" s="30">
        <f t="shared" si="123"/>
        <v>44911</v>
      </c>
      <c r="U288" s="3"/>
      <c r="V288" s="73">
        <f>[2]Plan1!$A358</f>
        <v>47547</v>
      </c>
      <c r="W288" s="73" t="str">
        <f>[2]Plan1!$C358</f>
        <v>Carnaval</v>
      </c>
      <c r="X288" s="66"/>
      <c r="Y288" s="1"/>
      <c r="Z288" s="3"/>
      <c r="AA288" s="64"/>
      <c r="AB288" s="64"/>
      <c r="AC288" s="64"/>
      <c r="AD288" s="66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6">
        <f t="shared" si="111"/>
        <v>44586</v>
      </c>
      <c r="B289" s="14">
        <f t="shared" ca="1" si="117"/>
        <v>1056.079733</v>
      </c>
      <c r="C289" s="6">
        <f t="shared" si="112"/>
        <v>1000</v>
      </c>
      <c r="D289" s="12">
        <f ca="1">IF(A289&lt;$B$1,VLOOKUP(A289,[1]DI!$A$4:$B$15000,2,FALSE),0)</f>
        <v>9.1499999999999998E-2</v>
      </c>
      <c r="E289" s="13">
        <f t="shared" ca="1" si="118"/>
        <v>1.00034749</v>
      </c>
      <c r="F289" s="13">
        <f ca="1">(TRUNC(PRODUCT($E$12:$E288),16))</f>
        <v>1.04346270052408</v>
      </c>
      <c r="G289" s="13">
        <f t="shared" si="119"/>
        <v>1</v>
      </c>
      <c r="H289" s="13">
        <f t="shared" ca="1" si="120"/>
        <v>1.0434627000000001</v>
      </c>
      <c r="I289" s="12">
        <f t="shared" si="121"/>
        <v>1.5900000000000001E-2</v>
      </c>
      <c r="J289" s="30">
        <f t="shared" si="113"/>
        <v>44309</v>
      </c>
      <c r="K289" s="2">
        <f t="shared" si="114"/>
        <v>192</v>
      </c>
      <c r="L289" s="15">
        <f t="shared" si="115"/>
        <v>192</v>
      </c>
      <c r="M289" s="11">
        <f t="shared" si="107"/>
        <v>1.012091504</v>
      </c>
      <c r="N289" s="11">
        <f t="shared" ca="1" si="108"/>
        <v>1.056079733</v>
      </c>
      <c r="O289" s="15">
        <f t="shared" si="124"/>
        <v>0</v>
      </c>
      <c r="P289" s="13">
        <f t="shared" ca="1" si="109"/>
        <v>56.079732999999997</v>
      </c>
      <c r="Q289" s="19">
        <f t="shared" si="110"/>
        <v>0</v>
      </c>
      <c r="R289" s="13">
        <f t="shared" si="116"/>
        <v>0</v>
      </c>
      <c r="S289" s="4" t="str">
        <f t="shared" si="122"/>
        <v>J=</v>
      </c>
      <c r="T289" s="30">
        <f t="shared" si="123"/>
        <v>44911</v>
      </c>
      <c r="U289" s="3"/>
      <c r="V289" s="73">
        <f>[2]Plan1!$A359</f>
        <v>47592</v>
      </c>
      <c r="W289" s="73" t="str">
        <f>[2]Plan1!$C359</f>
        <v>Paixão de Cristo</v>
      </c>
      <c r="X289" s="66"/>
      <c r="Y289" s="1"/>
      <c r="Z289" s="3"/>
      <c r="AA289" s="64"/>
      <c r="AB289" s="64"/>
      <c r="AC289" s="64"/>
      <c r="AD289" s="66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6">
        <f t="shared" si="111"/>
        <v>44587</v>
      </c>
      <c r="B290" s="14">
        <f t="shared" ca="1" si="117"/>
        <v>1056.5128420000001</v>
      </c>
      <c r="C290" s="6">
        <f t="shared" si="112"/>
        <v>1000</v>
      </c>
      <c r="D290" s="12">
        <f ca="1">IF(A290&lt;$B$1,VLOOKUP(A290,[1]DI!$A$4:$B$15000,2,FALSE),0)</f>
        <v>9.1499999999999998E-2</v>
      </c>
      <c r="E290" s="13">
        <f t="shared" ca="1" si="118"/>
        <v>1.00034749</v>
      </c>
      <c r="F290" s="13">
        <f ca="1">(TRUNC(PRODUCT($E$12:$E289),16))</f>
        <v>1.04382529337789</v>
      </c>
      <c r="G290" s="13">
        <f t="shared" si="119"/>
        <v>1</v>
      </c>
      <c r="H290" s="13">
        <f t="shared" ca="1" si="120"/>
        <v>1.04382529</v>
      </c>
      <c r="I290" s="12">
        <f t="shared" si="121"/>
        <v>1.5900000000000001E-2</v>
      </c>
      <c r="J290" s="30">
        <f t="shared" si="113"/>
        <v>44309</v>
      </c>
      <c r="K290" s="2">
        <f t="shared" si="114"/>
        <v>193</v>
      </c>
      <c r="L290" s="15">
        <f t="shared" si="115"/>
        <v>193</v>
      </c>
      <c r="M290" s="11">
        <f t="shared" si="107"/>
        <v>1.012154862</v>
      </c>
      <c r="N290" s="11">
        <f t="shared" ca="1" si="108"/>
        <v>1.0565128420000001</v>
      </c>
      <c r="O290" s="15">
        <f t="shared" si="124"/>
        <v>0</v>
      </c>
      <c r="P290" s="13">
        <f t="shared" ca="1" si="109"/>
        <v>56.512841999999999</v>
      </c>
      <c r="Q290" s="19">
        <f t="shared" si="110"/>
        <v>0</v>
      </c>
      <c r="R290" s="13">
        <f t="shared" si="116"/>
        <v>0</v>
      </c>
      <c r="S290" s="4" t="str">
        <f t="shared" si="122"/>
        <v>J=</v>
      </c>
      <c r="T290" s="30">
        <f t="shared" si="123"/>
        <v>44911</v>
      </c>
      <c r="U290" s="3"/>
      <c r="V290" s="73">
        <f>[2]Plan1!$A360</f>
        <v>47594</v>
      </c>
      <c r="W290" s="73" t="str">
        <f>[2]Plan1!$C360</f>
        <v>Tiradentes</v>
      </c>
      <c r="X290" s="66"/>
      <c r="Y290" s="1"/>
      <c r="Z290" s="3"/>
      <c r="AA290" s="64"/>
      <c r="AB290" s="64"/>
      <c r="AC290" s="64"/>
      <c r="AD290" s="66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6">
        <f t="shared" si="111"/>
        <v>44588</v>
      </c>
      <c r="B291" s="14">
        <f t="shared" ca="1" si="117"/>
        <v>1056.9461329999999</v>
      </c>
      <c r="C291" s="6">
        <f t="shared" si="112"/>
        <v>1000</v>
      </c>
      <c r="D291" s="12">
        <f ca="1">IF(A291&lt;$B$1,VLOOKUP(A291,[1]DI!$A$4:$B$15000,2,FALSE),0)</f>
        <v>9.1499999999999998E-2</v>
      </c>
      <c r="E291" s="13">
        <f t="shared" ca="1" si="118"/>
        <v>1.00034749</v>
      </c>
      <c r="F291" s="13">
        <f ca="1">(TRUNC(PRODUCT($E$12:$E290),16))</f>
        <v>1.0441880122290801</v>
      </c>
      <c r="G291" s="13">
        <f t="shared" si="119"/>
        <v>1</v>
      </c>
      <c r="H291" s="13">
        <f t="shared" ca="1" si="120"/>
        <v>1.0441880100000001</v>
      </c>
      <c r="I291" s="12">
        <f t="shared" si="121"/>
        <v>1.5900000000000001E-2</v>
      </c>
      <c r="J291" s="30">
        <f t="shared" si="113"/>
        <v>44309</v>
      </c>
      <c r="K291" s="2">
        <f t="shared" si="114"/>
        <v>194</v>
      </c>
      <c r="L291" s="15">
        <f t="shared" si="115"/>
        <v>194</v>
      </c>
      <c r="M291" s="11">
        <f t="shared" si="107"/>
        <v>1.0122182239999999</v>
      </c>
      <c r="N291" s="11">
        <f t="shared" ca="1" si="108"/>
        <v>1.0569461330000001</v>
      </c>
      <c r="O291" s="15">
        <f t="shared" si="124"/>
        <v>0</v>
      </c>
      <c r="P291" s="13">
        <f t="shared" ca="1" si="109"/>
        <v>56.946133000000003</v>
      </c>
      <c r="Q291" s="19">
        <f t="shared" si="110"/>
        <v>0</v>
      </c>
      <c r="R291" s="13">
        <f t="shared" si="116"/>
        <v>0</v>
      </c>
      <c r="S291" s="4" t="str">
        <f t="shared" si="122"/>
        <v>J=</v>
      </c>
      <c r="T291" s="30">
        <f t="shared" si="123"/>
        <v>44911</v>
      </c>
      <c r="U291" s="3"/>
      <c r="V291" s="73">
        <f>[2]Plan1!$A361</f>
        <v>47604</v>
      </c>
      <c r="W291" s="73" t="str">
        <f>[2]Plan1!$C361</f>
        <v>Dia do Trabalho</v>
      </c>
      <c r="X291" s="66"/>
      <c r="Y291" s="1"/>
      <c r="Z291" s="3"/>
      <c r="AA291" s="64"/>
      <c r="AB291" s="64"/>
      <c r="AC291" s="64"/>
      <c r="AD291" s="66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6">
        <f t="shared" si="111"/>
        <v>44589</v>
      </c>
      <c r="B292" s="14">
        <f t="shared" ca="1" si="117"/>
        <v>1057.379604</v>
      </c>
      <c r="C292" s="6">
        <f t="shared" si="112"/>
        <v>1000</v>
      </c>
      <c r="D292" s="12">
        <f ca="1">IF(A292&lt;$B$1,VLOOKUP(A292,[1]DI!$A$4:$B$15000,2,FALSE),0)</f>
        <v>9.1499999999999998E-2</v>
      </c>
      <c r="E292" s="13">
        <f t="shared" ca="1" si="118"/>
        <v>1.00034749</v>
      </c>
      <c r="F292" s="13">
        <f ca="1">(TRUNC(PRODUCT($E$12:$E291),16))</f>
        <v>1.0445508571214499</v>
      </c>
      <c r="G292" s="13">
        <f t="shared" si="119"/>
        <v>1</v>
      </c>
      <c r="H292" s="13">
        <f t="shared" ca="1" si="120"/>
        <v>1.04455086</v>
      </c>
      <c r="I292" s="12">
        <f t="shared" si="121"/>
        <v>1.5900000000000001E-2</v>
      </c>
      <c r="J292" s="30">
        <f t="shared" si="113"/>
        <v>44309</v>
      </c>
      <c r="K292" s="2">
        <f t="shared" si="114"/>
        <v>195</v>
      </c>
      <c r="L292" s="15">
        <f t="shared" si="115"/>
        <v>195</v>
      </c>
      <c r="M292" s="11">
        <f t="shared" si="107"/>
        <v>1.0122815890000001</v>
      </c>
      <c r="N292" s="11">
        <f t="shared" ca="1" si="108"/>
        <v>1.0573796040000001</v>
      </c>
      <c r="O292" s="15">
        <f t="shared" si="124"/>
        <v>0</v>
      </c>
      <c r="P292" s="13">
        <f t="shared" ca="1" si="109"/>
        <v>57.379604</v>
      </c>
      <c r="Q292" s="19">
        <f t="shared" si="110"/>
        <v>0</v>
      </c>
      <c r="R292" s="13">
        <f t="shared" si="116"/>
        <v>0</v>
      </c>
      <c r="S292" s="4" t="str">
        <f t="shared" si="122"/>
        <v>J=</v>
      </c>
      <c r="T292" s="30">
        <f t="shared" si="123"/>
        <v>44911</v>
      </c>
      <c r="U292" s="3"/>
      <c r="V292" s="73">
        <f>[2]Plan1!$A362</f>
        <v>47654</v>
      </c>
      <c r="W292" s="73" t="str">
        <f>[2]Plan1!$C362</f>
        <v>Corpus Christi</v>
      </c>
      <c r="X292" s="66"/>
      <c r="Y292" s="1"/>
      <c r="Z292" s="3"/>
      <c r="AA292" s="64"/>
      <c r="AB292" s="64"/>
      <c r="AC292" s="64"/>
      <c r="AD292" s="66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6">
        <f t="shared" si="111"/>
        <v>44590</v>
      </c>
      <c r="B293" s="14">
        <f t="shared" ca="1" si="117"/>
        <v>1057.8132479999999</v>
      </c>
      <c r="C293" s="6">
        <f t="shared" si="112"/>
        <v>1000</v>
      </c>
      <c r="D293" s="12">
        <f ca="1">IF(A293&lt;$B$1,VLOOKUP(A293,[1]DI!$A$4:$B$15000,2,FALSE),0)</f>
        <v>0</v>
      </c>
      <c r="E293" s="13">
        <f t="shared" ca="1" si="118"/>
        <v>1</v>
      </c>
      <c r="F293" s="13">
        <f ca="1">(TRUNC(PRODUCT($E$12:$E292),16))</f>
        <v>1.04491382809879</v>
      </c>
      <c r="G293" s="13">
        <f t="shared" si="119"/>
        <v>1</v>
      </c>
      <c r="H293" s="13">
        <f t="shared" ca="1" si="120"/>
        <v>1.04491383</v>
      </c>
      <c r="I293" s="12">
        <f t="shared" si="121"/>
        <v>1.5900000000000001E-2</v>
      </c>
      <c r="J293" s="30">
        <f t="shared" si="113"/>
        <v>44309</v>
      </c>
      <c r="K293" s="2">
        <f t="shared" si="114"/>
        <v>195</v>
      </c>
      <c r="L293" s="15">
        <f t="shared" si="115"/>
        <v>196</v>
      </c>
      <c r="M293" s="11">
        <f t="shared" si="107"/>
        <v>1.012344959</v>
      </c>
      <c r="N293" s="11">
        <f t="shared" ca="1" si="108"/>
        <v>1.057813248</v>
      </c>
      <c r="O293" s="15">
        <f t="shared" si="124"/>
        <v>0</v>
      </c>
      <c r="P293" s="13">
        <f t="shared" ca="1" si="109"/>
        <v>57.813248000000002</v>
      </c>
      <c r="Q293" s="19">
        <f t="shared" si="110"/>
        <v>0</v>
      </c>
      <c r="R293" s="13">
        <f t="shared" si="116"/>
        <v>0</v>
      </c>
      <c r="S293" s="4" t="str">
        <f t="shared" si="122"/>
        <v>J=</v>
      </c>
      <c r="T293" s="30">
        <f t="shared" si="123"/>
        <v>44911</v>
      </c>
      <c r="U293" s="3"/>
      <c r="V293" s="73">
        <f>[2]Plan1!$A363</f>
        <v>47733</v>
      </c>
      <c r="W293" s="73" t="str">
        <f>[2]Plan1!$C363</f>
        <v>Independência do Brasil</v>
      </c>
      <c r="X293" s="66"/>
      <c r="Y293" s="1"/>
      <c r="Z293" s="3"/>
      <c r="AA293" s="64"/>
      <c r="AB293" s="64"/>
      <c r="AC293" s="64"/>
      <c r="AD293" s="66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6">
        <f t="shared" si="111"/>
        <v>44591</v>
      </c>
      <c r="B294" s="14">
        <f t="shared" ca="1" si="117"/>
        <v>1057.8132479999999</v>
      </c>
      <c r="C294" s="6">
        <f t="shared" si="112"/>
        <v>1000</v>
      </c>
      <c r="D294" s="12">
        <f ca="1">IF(A294&lt;$B$1,VLOOKUP(A294,[1]DI!$A$4:$B$15000,2,FALSE),0)</f>
        <v>0</v>
      </c>
      <c r="E294" s="13">
        <f t="shared" ca="1" si="118"/>
        <v>1</v>
      </c>
      <c r="F294" s="13">
        <f ca="1">(TRUNC(PRODUCT($E$12:$E293),16))</f>
        <v>1.04491382809879</v>
      </c>
      <c r="G294" s="13">
        <f t="shared" si="119"/>
        <v>1</v>
      </c>
      <c r="H294" s="13">
        <f t="shared" ca="1" si="120"/>
        <v>1.04491383</v>
      </c>
      <c r="I294" s="12">
        <f t="shared" si="121"/>
        <v>1.5900000000000001E-2</v>
      </c>
      <c r="J294" s="30">
        <f t="shared" si="113"/>
        <v>44309</v>
      </c>
      <c r="K294" s="2">
        <f t="shared" si="114"/>
        <v>195</v>
      </c>
      <c r="L294" s="15">
        <f t="shared" si="115"/>
        <v>196</v>
      </c>
      <c r="M294" s="11">
        <f t="shared" si="107"/>
        <v>1.012344959</v>
      </c>
      <c r="N294" s="11">
        <f t="shared" ca="1" si="108"/>
        <v>1.057813248</v>
      </c>
      <c r="O294" s="15">
        <f t="shared" si="124"/>
        <v>0</v>
      </c>
      <c r="P294" s="13">
        <f t="shared" ca="1" si="109"/>
        <v>57.813248000000002</v>
      </c>
      <c r="Q294" s="19">
        <f t="shared" si="110"/>
        <v>0</v>
      </c>
      <c r="R294" s="13">
        <f t="shared" si="116"/>
        <v>0</v>
      </c>
      <c r="S294" s="4" t="str">
        <f t="shared" si="122"/>
        <v>J=</v>
      </c>
      <c r="T294" s="30">
        <f t="shared" si="123"/>
        <v>44911</v>
      </c>
      <c r="U294" s="3"/>
      <c r="V294" s="73">
        <f>[2]Plan1!$A364</f>
        <v>47768</v>
      </c>
      <c r="W294" s="73" t="str">
        <f>[2]Plan1!$C364</f>
        <v>Nossa Sr.a Aparecida - Padroeira do Brasil</v>
      </c>
      <c r="X294" s="66"/>
      <c r="Y294" s="1"/>
      <c r="Z294" s="3"/>
      <c r="AA294" s="64"/>
      <c r="AB294" s="64"/>
      <c r="AC294" s="64"/>
      <c r="AD294" s="66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6">
        <f t="shared" si="111"/>
        <v>44592</v>
      </c>
      <c r="B295" s="14">
        <f t="shared" ca="1" si="117"/>
        <v>1057.8132479999999</v>
      </c>
      <c r="C295" s="6">
        <f t="shared" si="112"/>
        <v>1000</v>
      </c>
      <c r="D295" s="12">
        <f ca="1">IF(A295&lt;$B$1,VLOOKUP(A295,[1]DI!$A$4:$B$15000,2,FALSE),0)</f>
        <v>9.1499999999999998E-2</v>
      </c>
      <c r="E295" s="13">
        <f t="shared" ca="1" si="118"/>
        <v>1.00034749</v>
      </c>
      <c r="F295" s="13">
        <f ca="1">(TRUNC(PRODUCT($E$12:$E294),16))</f>
        <v>1.04491382809879</v>
      </c>
      <c r="G295" s="13">
        <f t="shared" si="119"/>
        <v>1</v>
      </c>
      <c r="H295" s="13">
        <f t="shared" ca="1" si="120"/>
        <v>1.04491383</v>
      </c>
      <c r="I295" s="12">
        <f t="shared" si="121"/>
        <v>1.5900000000000001E-2</v>
      </c>
      <c r="J295" s="30">
        <f t="shared" si="113"/>
        <v>44309</v>
      </c>
      <c r="K295" s="2">
        <f t="shared" si="114"/>
        <v>196</v>
      </c>
      <c r="L295" s="15">
        <f t="shared" si="115"/>
        <v>196</v>
      </c>
      <c r="M295" s="11">
        <f t="shared" si="107"/>
        <v>1.012344959</v>
      </c>
      <c r="N295" s="11">
        <f t="shared" ca="1" si="108"/>
        <v>1.057813248</v>
      </c>
      <c r="O295" s="15">
        <f t="shared" si="124"/>
        <v>0</v>
      </c>
      <c r="P295" s="13">
        <f t="shared" ca="1" si="109"/>
        <v>57.813248000000002</v>
      </c>
      <c r="Q295" s="19">
        <f t="shared" si="110"/>
        <v>0</v>
      </c>
      <c r="R295" s="13">
        <f t="shared" si="116"/>
        <v>0</v>
      </c>
      <c r="S295" s="4" t="str">
        <f t="shared" si="122"/>
        <v>J=</v>
      </c>
      <c r="T295" s="30">
        <f t="shared" si="123"/>
        <v>44911</v>
      </c>
      <c r="U295" s="3"/>
      <c r="V295" s="73">
        <f>[2]Plan1!$A365</f>
        <v>47789</v>
      </c>
      <c r="W295" s="73" t="str">
        <f>[2]Plan1!$C365</f>
        <v>Finados</v>
      </c>
      <c r="X295" s="66"/>
      <c r="Y295" s="1"/>
      <c r="Z295" s="3"/>
      <c r="AA295" s="64"/>
      <c r="AB295" s="64"/>
      <c r="AC295" s="64"/>
      <c r="AD295" s="66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6">
        <f t="shared" si="111"/>
        <v>44593</v>
      </c>
      <c r="B296" s="14">
        <f t="shared" ca="1" si="117"/>
        <v>1058.2470739999999</v>
      </c>
      <c r="C296" s="6">
        <f t="shared" si="112"/>
        <v>1000</v>
      </c>
      <c r="D296" s="12">
        <f ca="1">IF(A296&lt;$B$1,VLOOKUP(A296,[1]DI!$A$4:$B$15000,2,FALSE),0)</f>
        <v>9.1499999999999998E-2</v>
      </c>
      <c r="E296" s="13">
        <f t="shared" ca="1" si="118"/>
        <v>1.00034749</v>
      </c>
      <c r="F296" s="13">
        <f ca="1">(TRUNC(PRODUCT($E$12:$E295),16))</f>
        <v>1.0452769252049201</v>
      </c>
      <c r="G296" s="13">
        <f t="shared" si="119"/>
        <v>1</v>
      </c>
      <c r="H296" s="13">
        <f t="shared" ca="1" si="120"/>
        <v>1.04527693</v>
      </c>
      <c r="I296" s="12">
        <f t="shared" si="121"/>
        <v>1.5900000000000001E-2</v>
      </c>
      <c r="J296" s="30">
        <f t="shared" si="113"/>
        <v>44309</v>
      </c>
      <c r="K296" s="2">
        <f t="shared" si="114"/>
        <v>197</v>
      </c>
      <c r="L296" s="15">
        <f t="shared" si="115"/>
        <v>197</v>
      </c>
      <c r="M296" s="11">
        <f t="shared" si="107"/>
        <v>1.012408333</v>
      </c>
      <c r="N296" s="11">
        <f t="shared" ca="1" si="108"/>
        <v>1.0582470740000001</v>
      </c>
      <c r="O296" s="15">
        <f t="shared" si="124"/>
        <v>0</v>
      </c>
      <c r="P296" s="13">
        <f t="shared" ca="1" si="109"/>
        <v>58.247073999999998</v>
      </c>
      <c r="Q296" s="19">
        <f t="shared" si="110"/>
        <v>0</v>
      </c>
      <c r="R296" s="13">
        <f t="shared" si="116"/>
        <v>0</v>
      </c>
      <c r="S296" s="4" t="str">
        <f t="shared" si="122"/>
        <v>J=</v>
      </c>
      <c r="T296" s="30">
        <f t="shared" si="123"/>
        <v>44911</v>
      </c>
      <c r="U296" s="3"/>
      <c r="V296" s="73">
        <f>[2]Plan1!$A366</f>
        <v>47802</v>
      </c>
      <c r="W296" s="73" t="str">
        <f>[2]Plan1!$C366</f>
        <v>Proclamação da República</v>
      </c>
      <c r="X296" s="66"/>
      <c r="Y296" s="1"/>
      <c r="Z296" s="3"/>
      <c r="AA296" s="64"/>
      <c r="AB296" s="64"/>
      <c r="AC296" s="64"/>
      <c r="AD296" s="66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6">
        <f t="shared" si="111"/>
        <v>44594</v>
      </c>
      <c r="B297" s="14">
        <f t="shared" ca="1" si="117"/>
        <v>1058.681071</v>
      </c>
      <c r="C297" s="6">
        <f t="shared" si="112"/>
        <v>1000</v>
      </c>
      <c r="D297" s="12">
        <f ca="1">IF(A297&lt;$B$1,VLOOKUP(A297,[1]DI!$A$4:$B$15000,2,FALSE),0)</f>
        <v>9.1499999999999998E-2</v>
      </c>
      <c r="E297" s="13">
        <f t="shared" ca="1" si="118"/>
        <v>1.00034749</v>
      </c>
      <c r="F297" s="13">
        <f ca="1">(TRUNC(PRODUCT($E$12:$E296),16))</f>
        <v>1.0456401484836599</v>
      </c>
      <c r="G297" s="13">
        <f t="shared" si="119"/>
        <v>1</v>
      </c>
      <c r="H297" s="13">
        <f t="shared" ca="1" si="120"/>
        <v>1.0456401500000001</v>
      </c>
      <c r="I297" s="12">
        <f t="shared" si="121"/>
        <v>1.5900000000000001E-2</v>
      </c>
      <c r="J297" s="30">
        <f t="shared" si="113"/>
        <v>44309</v>
      </c>
      <c r="K297" s="2">
        <f t="shared" si="114"/>
        <v>198</v>
      </c>
      <c r="L297" s="15">
        <f t="shared" si="115"/>
        <v>198</v>
      </c>
      <c r="M297" s="11">
        <f t="shared" si="107"/>
        <v>1.01247171</v>
      </c>
      <c r="N297" s="11">
        <f t="shared" ca="1" si="108"/>
        <v>1.0586810710000001</v>
      </c>
      <c r="O297" s="15">
        <f t="shared" si="124"/>
        <v>0</v>
      </c>
      <c r="P297" s="13">
        <f t="shared" ca="1" si="109"/>
        <v>58.681071000000003</v>
      </c>
      <c r="Q297" s="19">
        <f t="shared" si="110"/>
        <v>0</v>
      </c>
      <c r="R297" s="13">
        <f t="shared" si="116"/>
        <v>0</v>
      </c>
      <c r="S297" s="4" t="str">
        <f t="shared" si="122"/>
        <v>J=</v>
      </c>
      <c r="T297" s="30">
        <f t="shared" si="123"/>
        <v>44911</v>
      </c>
      <c r="U297" s="3"/>
      <c r="V297" s="73">
        <f>[2]Plan1!$A367</f>
        <v>47807</v>
      </c>
      <c r="W297" s="73" t="str">
        <f>[2]Plan1!$C367</f>
        <v>Dia Nacional de Zumbi e da Consciência Negra</v>
      </c>
      <c r="X297" s="66"/>
      <c r="Y297" s="1"/>
      <c r="Z297" s="3"/>
      <c r="AA297" s="64"/>
      <c r="AB297" s="64"/>
      <c r="AC297" s="64"/>
      <c r="AD297" s="66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6">
        <f t="shared" si="111"/>
        <v>44595</v>
      </c>
      <c r="B298" s="14">
        <f t="shared" ca="1" si="117"/>
        <v>1059.1152500000001</v>
      </c>
      <c r="C298" s="6">
        <f t="shared" si="112"/>
        <v>1000</v>
      </c>
      <c r="D298" s="12">
        <f ca="1">IF(A298&lt;$B$1,VLOOKUP(A298,[1]DI!$A$4:$B$15000,2,FALSE),0)</f>
        <v>0.1065</v>
      </c>
      <c r="E298" s="13">
        <f t="shared" ca="1" si="118"/>
        <v>1.00040168</v>
      </c>
      <c r="F298" s="13">
        <f ca="1">(TRUNC(PRODUCT($E$12:$E297),16))</f>
        <v>1.0460034979788499</v>
      </c>
      <c r="G298" s="13">
        <f t="shared" si="119"/>
        <v>1</v>
      </c>
      <c r="H298" s="13">
        <f t="shared" ca="1" si="120"/>
        <v>1.0460035000000001</v>
      </c>
      <c r="I298" s="12">
        <f t="shared" si="121"/>
        <v>1.5900000000000001E-2</v>
      </c>
      <c r="J298" s="30">
        <f t="shared" si="113"/>
        <v>44309</v>
      </c>
      <c r="K298" s="2">
        <f t="shared" si="114"/>
        <v>199</v>
      </c>
      <c r="L298" s="15">
        <f t="shared" si="115"/>
        <v>199</v>
      </c>
      <c r="M298" s="11">
        <f t="shared" si="107"/>
        <v>1.012535092</v>
      </c>
      <c r="N298" s="11">
        <f t="shared" ca="1" si="108"/>
        <v>1.0591152500000001</v>
      </c>
      <c r="O298" s="15">
        <f t="shared" si="124"/>
        <v>0</v>
      </c>
      <c r="P298" s="13">
        <f t="shared" ca="1" si="109"/>
        <v>59.115250000000003</v>
      </c>
      <c r="Q298" s="19">
        <f t="shared" si="110"/>
        <v>0</v>
      </c>
      <c r="R298" s="13">
        <f t="shared" si="116"/>
        <v>0</v>
      </c>
      <c r="S298" s="4" t="str">
        <f t="shared" si="122"/>
        <v>J=</v>
      </c>
      <c r="T298" s="30">
        <f t="shared" si="123"/>
        <v>44911</v>
      </c>
      <c r="U298" s="3"/>
      <c r="V298" s="73">
        <f>[2]Plan1!$A368</f>
        <v>47842</v>
      </c>
      <c r="W298" s="73" t="str">
        <f>[2]Plan1!$C368</f>
        <v>Natal</v>
      </c>
      <c r="X298" s="66"/>
      <c r="Y298" s="1"/>
      <c r="Z298" s="3"/>
      <c r="AA298" s="64"/>
      <c r="AB298" s="64"/>
      <c r="AC298" s="64"/>
      <c r="AD298" s="66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6">
        <f t="shared" si="111"/>
        <v>44596</v>
      </c>
      <c r="B299" s="14">
        <f t="shared" ca="1" si="117"/>
        <v>1059.60700499</v>
      </c>
      <c r="C299" s="6">
        <f t="shared" si="112"/>
        <v>1000</v>
      </c>
      <c r="D299" s="12">
        <f ca="1">IF(A299&lt;$B$1,VLOOKUP(A299,[1]DI!$A$4:$B$15000,2,FALSE),0)</f>
        <v>0.1065</v>
      </c>
      <c r="E299" s="13">
        <f t="shared" ca="1" si="118"/>
        <v>1.00040168</v>
      </c>
      <c r="F299" s="13">
        <f ca="1">(TRUNC(PRODUCT($E$12:$E298),16))</f>
        <v>1.04642365666392</v>
      </c>
      <c r="G299" s="13">
        <f t="shared" si="119"/>
        <v>1</v>
      </c>
      <c r="H299" s="13">
        <f t="shared" ca="1" si="120"/>
        <v>1.0464236600000001</v>
      </c>
      <c r="I299" s="12">
        <f t="shared" si="121"/>
        <v>1.5900000000000001E-2</v>
      </c>
      <c r="J299" s="30">
        <f t="shared" si="113"/>
        <v>44309</v>
      </c>
      <c r="K299" s="2">
        <f t="shared" si="114"/>
        <v>200</v>
      </c>
      <c r="L299" s="15">
        <f t="shared" si="115"/>
        <v>200</v>
      </c>
      <c r="M299" s="11">
        <f t="shared" si="107"/>
        <v>1.0125984779999999</v>
      </c>
      <c r="N299" s="11">
        <f t="shared" ca="1" si="108"/>
        <v>1.0596070049999999</v>
      </c>
      <c r="O299" s="15">
        <f t="shared" si="124"/>
        <v>0</v>
      </c>
      <c r="P299" s="13">
        <f t="shared" ca="1" si="109"/>
        <v>59.60700499</v>
      </c>
      <c r="Q299" s="19">
        <f t="shared" si="110"/>
        <v>0</v>
      </c>
      <c r="R299" s="13">
        <f t="shared" si="116"/>
        <v>0</v>
      </c>
      <c r="S299" s="4" t="str">
        <f t="shared" si="122"/>
        <v>J=</v>
      </c>
      <c r="T299" s="30">
        <f t="shared" si="123"/>
        <v>44911</v>
      </c>
      <c r="U299" s="3"/>
      <c r="V299" s="73">
        <f>[2]Plan1!$A369</f>
        <v>47849</v>
      </c>
      <c r="W299" s="73" t="str">
        <f>[2]Plan1!$C369</f>
        <v>Confraternização Universal</v>
      </c>
      <c r="X299" s="66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6">
        <f t="shared" si="111"/>
        <v>44597</v>
      </c>
      <c r="B300" s="14">
        <f t="shared" ca="1" si="117"/>
        <v>1060.09897899</v>
      </c>
      <c r="C300" s="6">
        <f t="shared" si="112"/>
        <v>1000</v>
      </c>
      <c r="D300" s="12">
        <f ca="1">IF(A300&lt;$B$1,VLOOKUP(A300,[1]DI!$A$4:$B$15000,2,FALSE),0)</f>
        <v>0</v>
      </c>
      <c r="E300" s="13">
        <f t="shared" ca="1" si="118"/>
        <v>1</v>
      </c>
      <c r="F300" s="13">
        <f ca="1">(TRUNC(PRODUCT($E$12:$E299),16))</f>
        <v>1.0468439841183299</v>
      </c>
      <c r="G300" s="13">
        <f t="shared" si="119"/>
        <v>1</v>
      </c>
      <c r="H300" s="13">
        <f t="shared" ca="1" si="120"/>
        <v>1.04684398</v>
      </c>
      <c r="I300" s="12">
        <f t="shared" si="121"/>
        <v>1.5900000000000001E-2</v>
      </c>
      <c r="J300" s="30">
        <f t="shared" si="113"/>
        <v>44309</v>
      </c>
      <c r="K300" s="2">
        <f t="shared" si="114"/>
        <v>200</v>
      </c>
      <c r="L300" s="15">
        <f t="shared" si="115"/>
        <v>201</v>
      </c>
      <c r="M300" s="11">
        <f t="shared" si="107"/>
        <v>1.012661867</v>
      </c>
      <c r="N300" s="11">
        <f t="shared" ca="1" si="108"/>
        <v>1.0600989789999999</v>
      </c>
      <c r="O300" s="15">
        <f t="shared" si="124"/>
        <v>0</v>
      </c>
      <c r="P300" s="13">
        <f t="shared" ca="1" si="109"/>
        <v>60.098978989999999</v>
      </c>
      <c r="Q300" s="19">
        <f t="shared" si="110"/>
        <v>0</v>
      </c>
      <c r="R300" s="13">
        <f t="shared" si="116"/>
        <v>0</v>
      </c>
      <c r="S300" s="4" t="str">
        <f t="shared" si="122"/>
        <v>J=</v>
      </c>
      <c r="T300" s="30">
        <f t="shared" si="123"/>
        <v>44911</v>
      </c>
      <c r="U300" s="3"/>
      <c r="V300" s="73">
        <f>[2]Plan1!$A370</f>
        <v>47903</v>
      </c>
      <c r="W300" s="73" t="str">
        <f>[2]Plan1!$C370</f>
        <v>Carnaval</v>
      </c>
      <c r="X300" s="66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6">
        <f t="shared" si="111"/>
        <v>44598</v>
      </c>
      <c r="B301" s="14">
        <f t="shared" ca="1" si="117"/>
        <v>1060.09897899</v>
      </c>
      <c r="C301" s="6">
        <f t="shared" si="112"/>
        <v>1000</v>
      </c>
      <c r="D301" s="12">
        <f ca="1">IF(A301&lt;$B$1,VLOOKUP(A301,[1]DI!$A$4:$B$15000,2,FALSE),0)</f>
        <v>0</v>
      </c>
      <c r="E301" s="13">
        <f t="shared" ca="1" si="118"/>
        <v>1</v>
      </c>
      <c r="F301" s="13">
        <f ca="1">(TRUNC(PRODUCT($E$12:$E300),16))</f>
        <v>1.0468439841183299</v>
      </c>
      <c r="G301" s="13">
        <f t="shared" si="119"/>
        <v>1</v>
      </c>
      <c r="H301" s="13">
        <f t="shared" ca="1" si="120"/>
        <v>1.04684398</v>
      </c>
      <c r="I301" s="12">
        <f t="shared" si="121"/>
        <v>1.5900000000000001E-2</v>
      </c>
      <c r="J301" s="30">
        <f t="shared" si="113"/>
        <v>44309</v>
      </c>
      <c r="K301" s="2">
        <f t="shared" si="114"/>
        <v>200</v>
      </c>
      <c r="L301" s="15">
        <f t="shared" si="115"/>
        <v>201</v>
      </c>
      <c r="M301" s="11">
        <f t="shared" si="107"/>
        <v>1.012661867</v>
      </c>
      <c r="N301" s="11">
        <f t="shared" ca="1" si="108"/>
        <v>1.0600989789999999</v>
      </c>
      <c r="O301" s="15">
        <f t="shared" si="124"/>
        <v>0</v>
      </c>
      <c r="P301" s="13">
        <f t="shared" ca="1" si="109"/>
        <v>60.098978989999999</v>
      </c>
      <c r="Q301" s="19">
        <f t="shared" si="110"/>
        <v>0</v>
      </c>
      <c r="R301" s="13">
        <f t="shared" si="116"/>
        <v>0</v>
      </c>
      <c r="S301" s="4" t="str">
        <f t="shared" si="122"/>
        <v>J=</v>
      </c>
      <c r="T301" s="30">
        <f t="shared" si="123"/>
        <v>44911</v>
      </c>
      <c r="U301" s="3"/>
      <c r="V301" s="73">
        <f>[2]Plan1!$A371</f>
        <v>47904</v>
      </c>
      <c r="W301" s="73" t="str">
        <f>[2]Plan1!$C371</f>
        <v>Carnaval</v>
      </c>
      <c r="X301" s="66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6">
        <f t="shared" si="111"/>
        <v>44599</v>
      </c>
      <c r="B302" s="14">
        <f t="shared" ca="1" si="117"/>
        <v>1060.09897899</v>
      </c>
      <c r="C302" s="6">
        <f t="shared" si="112"/>
        <v>1000</v>
      </c>
      <c r="D302" s="12">
        <f ca="1">IF(A302&lt;$B$1,VLOOKUP(A302,[1]DI!$A$4:$B$15000,2,FALSE),0)</f>
        <v>0.1065</v>
      </c>
      <c r="E302" s="13">
        <f t="shared" ca="1" si="118"/>
        <v>1.00040168</v>
      </c>
      <c r="F302" s="13">
        <f ca="1">(TRUNC(PRODUCT($E$12:$E301),16))</f>
        <v>1.0468439841183299</v>
      </c>
      <c r="G302" s="13">
        <f t="shared" si="119"/>
        <v>1</v>
      </c>
      <c r="H302" s="13">
        <f t="shared" ca="1" si="120"/>
        <v>1.04684398</v>
      </c>
      <c r="I302" s="12">
        <f t="shared" si="121"/>
        <v>1.5900000000000001E-2</v>
      </c>
      <c r="J302" s="30">
        <f t="shared" si="113"/>
        <v>44309</v>
      </c>
      <c r="K302" s="2">
        <f t="shared" si="114"/>
        <v>201</v>
      </c>
      <c r="L302" s="15">
        <f t="shared" si="115"/>
        <v>201</v>
      </c>
      <c r="M302" s="11">
        <f t="shared" si="107"/>
        <v>1.012661867</v>
      </c>
      <c r="N302" s="11">
        <f t="shared" ca="1" si="108"/>
        <v>1.0600989789999999</v>
      </c>
      <c r="O302" s="15">
        <f t="shared" si="124"/>
        <v>0</v>
      </c>
      <c r="P302" s="13">
        <f t="shared" ca="1" si="109"/>
        <v>60.098978989999999</v>
      </c>
      <c r="Q302" s="19">
        <f t="shared" si="110"/>
        <v>0</v>
      </c>
      <c r="R302" s="13">
        <f t="shared" si="116"/>
        <v>0</v>
      </c>
      <c r="S302" s="4" t="str">
        <f t="shared" si="122"/>
        <v>J=</v>
      </c>
      <c r="T302" s="30">
        <f t="shared" si="123"/>
        <v>44911</v>
      </c>
      <c r="U302" s="3"/>
      <c r="V302" s="73">
        <f>[2]Plan1!$A372</f>
        <v>47949</v>
      </c>
      <c r="W302" s="73" t="str">
        <f>[2]Plan1!$C372</f>
        <v>Paixão de Cristo</v>
      </c>
      <c r="X302" s="67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6">
        <f t="shared" si="111"/>
        <v>44600</v>
      </c>
      <c r="B303" s="14">
        <f t="shared" ca="1" si="117"/>
        <v>1060.59119399</v>
      </c>
      <c r="C303" s="6">
        <f t="shared" si="112"/>
        <v>1000</v>
      </c>
      <c r="D303" s="12">
        <f ca="1">IF(A303&lt;$B$1,VLOOKUP(A303,[1]DI!$A$4:$B$15000,2,FALSE),0)</f>
        <v>0.1065</v>
      </c>
      <c r="E303" s="13">
        <f t="shared" ca="1" si="118"/>
        <v>1.00040168</v>
      </c>
      <c r="F303" s="13">
        <f ca="1">(TRUNC(PRODUCT($E$12:$E302),16))</f>
        <v>1.0472644804098701</v>
      </c>
      <c r="G303" s="13">
        <f t="shared" si="119"/>
        <v>1</v>
      </c>
      <c r="H303" s="13">
        <f t="shared" ca="1" si="120"/>
        <v>1.0472644799999999</v>
      </c>
      <c r="I303" s="12">
        <f t="shared" si="121"/>
        <v>1.5900000000000001E-2</v>
      </c>
      <c r="J303" s="30">
        <f t="shared" si="113"/>
        <v>44309</v>
      </c>
      <c r="K303" s="2">
        <f t="shared" si="114"/>
        <v>202</v>
      </c>
      <c r="L303" s="15">
        <f t="shared" si="115"/>
        <v>202</v>
      </c>
      <c r="M303" s="11">
        <f t="shared" si="107"/>
        <v>1.0127252609999999</v>
      </c>
      <c r="N303" s="11">
        <f t="shared" ca="1" si="108"/>
        <v>1.0605911939999999</v>
      </c>
      <c r="O303" s="15">
        <f t="shared" si="124"/>
        <v>0</v>
      </c>
      <c r="P303" s="13">
        <f t="shared" ca="1" si="109"/>
        <v>60.591193990000001</v>
      </c>
      <c r="Q303" s="19">
        <f t="shared" si="110"/>
        <v>0</v>
      </c>
      <c r="R303" s="13">
        <f t="shared" si="116"/>
        <v>0</v>
      </c>
      <c r="S303" s="4" t="str">
        <f t="shared" si="122"/>
        <v>J=</v>
      </c>
      <c r="T303" s="30">
        <f t="shared" si="123"/>
        <v>44911</v>
      </c>
      <c r="U303" s="3"/>
      <c r="V303" s="73">
        <f>[2]Plan1!$A373</f>
        <v>47959</v>
      </c>
      <c r="W303" s="73" t="str">
        <f>[2]Plan1!$C373</f>
        <v>Tiradentes</v>
      </c>
      <c r="X303" s="66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6">
        <f t="shared" si="111"/>
        <v>44601</v>
      </c>
      <c r="B304" s="14">
        <f t="shared" ca="1" si="117"/>
        <v>1061.083637</v>
      </c>
      <c r="C304" s="6">
        <f t="shared" si="112"/>
        <v>1000</v>
      </c>
      <c r="D304" s="12">
        <f ca="1">IF(A304&lt;$B$1,VLOOKUP(A304,[1]DI!$A$4:$B$15000,2,FALSE),0)</f>
        <v>0.1065</v>
      </c>
      <c r="E304" s="13">
        <f t="shared" ca="1" si="118"/>
        <v>1.00040168</v>
      </c>
      <c r="F304" s="13">
        <f ca="1">(TRUNC(PRODUCT($E$12:$E303),16))</f>
        <v>1.0476851456063601</v>
      </c>
      <c r="G304" s="13">
        <f t="shared" si="119"/>
        <v>1</v>
      </c>
      <c r="H304" s="13">
        <f t="shared" ca="1" si="120"/>
        <v>1.04768515</v>
      </c>
      <c r="I304" s="12">
        <f t="shared" si="121"/>
        <v>1.5900000000000001E-2</v>
      </c>
      <c r="J304" s="30">
        <f t="shared" si="113"/>
        <v>44309</v>
      </c>
      <c r="K304" s="2">
        <f t="shared" si="114"/>
        <v>203</v>
      </c>
      <c r="L304" s="15">
        <f t="shared" si="115"/>
        <v>203</v>
      </c>
      <c r="M304" s="11">
        <f t="shared" si="107"/>
        <v>1.0127886580000001</v>
      </c>
      <c r="N304" s="11">
        <f t="shared" ca="1" si="108"/>
        <v>1.0610836370000001</v>
      </c>
      <c r="O304" s="15">
        <f t="shared" si="124"/>
        <v>0</v>
      </c>
      <c r="P304" s="13">
        <f t="shared" ca="1" si="109"/>
        <v>61.083637000000003</v>
      </c>
      <c r="Q304" s="19">
        <f t="shared" si="110"/>
        <v>0</v>
      </c>
      <c r="R304" s="13">
        <f t="shared" si="116"/>
        <v>0</v>
      </c>
      <c r="S304" s="4" t="str">
        <f t="shared" si="122"/>
        <v>J=</v>
      </c>
      <c r="T304" s="30">
        <f t="shared" si="123"/>
        <v>44911</v>
      </c>
      <c r="U304" s="3"/>
      <c r="V304" s="73">
        <f>[2]Plan1!$A374</f>
        <v>47969</v>
      </c>
      <c r="W304" s="73" t="str">
        <f>[2]Plan1!$C374</f>
        <v>Dia do Trabalho</v>
      </c>
      <c r="X304" s="66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6">
        <f t="shared" si="111"/>
        <v>44602</v>
      </c>
      <c r="B305" s="14">
        <f t="shared" ca="1" si="117"/>
        <v>1061.5762999999999</v>
      </c>
      <c r="C305" s="6">
        <f t="shared" si="112"/>
        <v>1000</v>
      </c>
      <c r="D305" s="12">
        <f ca="1">IF(A305&lt;$B$1,VLOOKUP(A305,[1]DI!$A$4:$B$15000,2,FALSE),0)</f>
        <v>0.1065</v>
      </c>
      <c r="E305" s="13">
        <f t="shared" ca="1" si="118"/>
        <v>1.00040168</v>
      </c>
      <c r="F305" s="13">
        <f ca="1">(TRUNC(PRODUCT($E$12:$E304),16))</f>
        <v>1.04810597977565</v>
      </c>
      <c r="G305" s="13">
        <f t="shared" si="119"/>
        <v>1</v>
      </c>
      <c r="H305" s="13">
        <f t="shared" ca="1" si="120"/>
        <v>1.0481059800000001</v>
      </c>
      <c r="I305" s="12">
        <f t="shared" si="121"/>
        <v>1.5900000000000001E-2</v>
      </c>
      <c r="J305" s="30">
        <f t="shared" si="113"/>
        <v>44309</v>
      </c>
      <c r="K305" s="2">
        <f t="shared" si="114"/>
        <v>204</v>
      </c>
      <c r="L305" s="15">
        <f t="shared" si="115"/>
        <v>204</v>
      </c>
      <c r="M305" s="11">
        <f t="shared" si="107"/>
        <v>1.0128520590000001</v>
      </c>
      <c r="N305" s="11">
        <f t="shared" ca="1" si="108"/>
        <v>1.0615763</v>
      </c>
      <c r="O305" s="15">
        <f t="shared" si="124"/>
        <v>0</v>
      </c>
      <c r="P305" s="13">
        <f t="shared" ca="1" si="109"/>
        <v>61.576300000000003</v>
      </c>
      <c r="Q305" s="19">
        <f t="shared" si="110"/>
        <v>0</v>
      </c>
      <c r="R305" s="13">
        <f t="shared" si="116"/>
        <v>0</v>
      </c>
      <c r="S305" s="4" t="str">
        <f t="shared" si="122"/>
        <v>J=</v>
      </c>
      <c r="T305" s="30">
        <f t="shared" si="123"/>
        <v>44911</v>
      </c>
      <c r="U305" s="3"/>
      <c r="V305" s="73">
        <f>[2]Plan1!$A375</f>
        <v>48011</v>
      </c>
      <c r="W305" s="73" t="str">
        <f>[2]Plan1!$C375</f>
        <v>Corpus Christi</v>
      </c>
      <c r="X305" s="67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6">
        <f t="shared" si="111"/>
        <v>44603</v>
      </c>
      <c r="B306" s="14">
        <f t="shared" ca="1" si="117"/>
        <v>1062.0691939999999</v>
      </c>
      <c r="C306" s="6">
        <f t="shared" si="112"/>
        <v>1000</v>
      </c>
      <c r="D306" s="12">
        <f ca="1">IF(A306&lt;$B$1,VLOOKUP(A306,[1]DI!$A$4:$B$15000,2,FALSE),0)</f>
        <v>0.1065</v>
      </c>
      <c r="E306" s="13">
        <f t="shared" ca="1" si="118"/>
        <v>1.00040168</v>
      </c>
      <c r="F306" s="13">
        <f ca="1">(TRUNC(PRODUCT($E$12:$E305),16))</f>
        <v>1.0485269829856101</v>
      </c>
      <c r="G306" s="13">
        <f t="shared" si="119"/>
        <v>1</v>
      </c>
      <c r="H306" s="13">
        <f t="shared" ca="1" si="120"/>
        <v>1.0485269800000001</v>
      </c>
      <c r="I306" s="12">
        <f t="shared" si="121"/>
        <v>1.5900000000000001E-2</v>
      </c>
      <c r="J306" s="30">
        <f t="shared" si="113"/>
        <v>44309</v>
      </c>
      <c r="K306" s="2">
        <f t="shared" si="114"/>
        <v>205</v>
      </c>
      <c r="L306" s="15">
        <f t="shared" si="115"/>
        <v>205</v>
      </c>
      <c r="M306" s="11">
        <f t="shared" si="107"/>
        <v>1.0129154650000001</v>
      </c>
      <c r="N306" s="11">
        <f t="shared" ca="1" si="108"/>
        <v>1.062069194</v>
      </c>
      <c r="O306" s="15">
        <f t="shared" si="124"/>
        <v>0</v>
      </c>
      <c r="P306" s="13">
        <f t="shared" ca="1" si="109"/>
        <v>62.069194000000003</v>
      </c>
      <c r="Q306" s="19">
        <f t="shared" si="110"/>
        <v>0</v>
      </c>
      <c r="R306" s="13">
        <f t="shared" si="116"/>
        <v>0</v>
      </c>
      <c r="S306" s="4" t="str">
        <f t="shared" si="122"/>
        <v>J=</v>
      </c>
      <c r="T306" s="30">
        <f t="shared" si="123"/>
        <v>44911</v>
      </c>
      <c r="U306" s="3"/>
      <c r="V306" s="73">
        <f>[2]Plan1!$A376</f>
        <v>48098</v>
      </c>
      <c r="W306" s="73" t="str">
        <f>[2]Plan1!$C376</f>
        <v>Independência do Brasil</v>
      </c>
      <c r="X306" s="66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6">
        <f t="shared" si="111"/>
        <v>44604</v>
      </c>
      <c r="B307" s="14">
        <f t="shared" ca="1" si="117"/>
        <v>1062.5623259900001</v>
      </c>
      <c r="C307" s="6">
        <f t="shared" si="112"/>
        <v>1000</v>
      </c>
      <c r="D307" s="12">
        <f ca="1">IF(A307&lt;$B$1,VLOOKUP(A307,[1]DI!$A$4:$B$15000,2,FALSE),0)</f>
        <v>0</v>
      </c>
      <c r="E307" s="13">
        <f t="shared" ca="1" si="118"/>
        <v>1</v>
      </c>
      <c r="F307" s="13">
        <f ca="1">(TRUNC(PRODUCT($E$12:$E306),16))</f>
        <v>1.04894815530413</v>
      </c>
      <c r="G307" s="13">
        <f t="shared" si="119"/>
        <v>1</v>
      </c>
      <c r="H307" s="13">
        <f t="shared" ca="1" si="120"/>
        <v>1.0489481599999999</v>
      </c>
      <c r="I307" s="12">
        <f t="shared" si="121"/>
        <v>1.5900000000000001E-2</v>
      </c>
      <c r="J307" s="30">
        <f t="shared" si="113"/>
        <v>44309</v>
      </c>
      <c r="K307" s="2">
        <f t="shared" si="114"/>
        <v>205</v>
      </c>
      <c r="L307" s="15">
        <f t="shared" si="115"/>
        <v>206</v>
      </c>
      <c r="M307" s="11">
        <f t="shared" si="107"/>
        <v>1.0129788740000001</v>
      </c>
      <c r="N307" s="11">
        <f t="shared" ca="1" si="108"/>
        <v>1.0625623259999999</v>
      </c>
      <c r="O307" s="15">
        <f t="shared" si="124"/>
        <v>0</v>
      </c>
      <c r="P307" s="13">
        <f t="shared" ca="1" si="109"/>
        <v>62.562325989999998</v>
      </c>
      <c r="Q307" s="19">
        <f t="shared" si="110"/>
        <v>0</v>
      </c>
      <c r="R307" s="13">
        <f t="shared" si="116"/>
        <v>0</v>
      </c>
      <c r="S307" s="4" t="str">
        <f t="shared" si="122"/>
        <v>J=</v>
      </c>
      <c r="T307" s="30">
        <f t="shared" si="123"/>
        <v>44911</v>
      </c>
      <c r="U307" s="3"/>
      <c r="V307" s="73">
        <f>[2]Plan1!$A377</f>
        <v>48133</v>
      </c>
      <c r="W307" s="73" t="str">
        <f>[2]Plan1!$C377</f>
        <v>Nossa Sr.a Aparecida - Padroeira do Brasil</v>
      </c>
      <c r="X307" s="66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6">
        <f t="shared" si="111"/>
        <v>44605</v>
      </c>
      <c r="B308" s="14">
        <f t="shared" ca="1" si="117"/>
        <v>1062.5623259900001</v>
      </c>
      <c r="C308" s="6">
        <f t="shared" si="112"/>
        <v>1000</v>
      </c>
      <c r="D308" s="12">
        <f ca="1">IF(A308&lt;$B$1,VLOOKUP(A308,[1]DI!$A$4:$B$15000,2,FALSE),0)</f>
        <v>0</v>
      </c>
      <c r="E308" s="13">
        <f t="shared" ca="1" si="118"/>
        <v>1</v>
      </c>
      <c r="F308" s="13">
        <f ca="1">(TRUNC(PRODUCT($E$12:$E307),16))</f>
        <v>1.04894815530413</v>
      </c>
      <c r="G308" s="13">
        <f t="shared" si="119"/>
        <v>1</v>
      </c>
      <c r="H308" s="13">
        <f t="shared" ca="1" si="120"/>
        <v>1.0489481599999999</v>
      </c>
      <c r="I308" s="12">
        <f t="shared" si="121"/>
        <v>1.5900000000000001E-2</v>
      </c>
      <c r="J308" s="30">
        <f t="shared" si="113"/>
        <v>44309</v>
      </c>
      <c r="K308" s="2">
        <f t="shared" si="114"/>
        <v>205</v>
      </c>
      <c r="L308" s="15">
        <f t="shared" si="115"/>
        <v>206</v>
      </c>
      <c r="M308" s="11">
        <f t="shared" si="107"/>
        <v>1.0129788740000001</v>
      </c>
      <c r="N308" s="11">
        <f t="shared" ca="1" si="108"/>
        <v>1.0625623259999999</v>
      </c>
      <c r="O308" s="15">
        <f t="shared" si="124"/>
        <v>0</v>
      </c>
      <c r="P308" s="13">
        <f t="shared" ca="1" si="109"/>
        <v>62.562325989999998</v>
      </c>
      <c r="Q308" s="19">
        <f t="shared" si="110"/>
        <v>0</v>
      </c>
      <c r="R308" s="13">
        <f t="shared" si="116"/>
        <v>0</v>
      </c>
      <c r="S308" s="4" t="str">
        <f t="shared" si="122"/>
        <v>J=</v>
      </c>
      <c r="T308" s="30">
        <f t="shared" si="123"/>
        <v>44911</v>
      </c>
      <c r="U308" s="3"/>
      <c r="V308" s="73">
        <f>[2]Plan1!$A378</f>
        <v>48154</v>
      </c>
      <c r="W308" s="73" t="str">
        <f>[2]Plan1!$C378</f>
        <v>Finados</v>
      </c>
      <c r="X308" s="66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6">
        <f t="shared" si="111"/>
        <v>44606</v>
      </c>
      <c r="B309" s="14">
        <f t="shared" ca="1" si="117"/>
        <v>1062.5623259900001</v>
      </c>
      <c r="C309" s="6">
        <f t="shared" si="112"/>
        <v>1000</v>
      </c>
      <c r="D309" s="12">
        <f ca="1">IF(A309&lt;$B$1,VLOOKUP(A309,[1]DI!$A$4:$B$15000,2,FALSE),0)</f>
        <v>0.1065</v>
      </c>
      <c r="E309" s="13">
        <f t="shared" ca="1" si="118"/>
        <v>1.00040168</v>
      </c>
      <c r="F309" s="13">
        <f ca="1">(TRUNC(PRODUCT($E$12:$E308),16))</f>
        <v>1.04894815530413</v>
      </c>
      <c r="G309" s="13">
        <f t="shared" si="119"/>
        <v>1</v>
      </c>
      <c r="H309" s="13">
        <f t="shared" ca="1" si="120"/>
        <v>1.0489481599999999</v>
      </c>
      <c r="I309" s="12">
        <f t="shared" si="121"/>
        <v>1.5900000000000001E-2</v>
      </c>
      <c r="J309" s="30">
        <f t="shared" si="113"/>
        <v>44309</v>
      </c>
      <c r="K309" s="2">
        <f t="shared" si="114"/>
        <v>206</v>
      </c>
      <c r="L309" s="15">
        <f t="shared" si="115"/>
        <v>206</v>
      </c>
      <c r="M309" s="11">
        <f t="shared" si="107"/>
        <v>1.0129788740000001</v>
      </c>
      <c r="N309" s="11">
        <f t="shared" ca="1" si="108"/>
        <v>1.0625623259999999</v>
      </c>
      <c r="O309" s="15">
        <f t="shared" si="124"/>
        <v>0</v>
      </c>
      <c r="P309" s="13">
        <f t="shared" ca="1" si="109"/>
        <v>62.562325989999998</v>
      </c>
      <c r="Q309" s="19">
        <f t="shared" si="110"/>
        <v>0</v>
      </c>
      <c r="R309" s="13">
        <f t="shared" si="116"/>
        <v>0</v>
      </c>
      <c r="S309" s="4" t="str">
        <f t="shared" si="122"/>
        <v>J=</v>
      </c>
      <c r="T309" s="30">
        <f t="shared" si="123"/>
        <v>44911</v>
      </c>
      <c r="U309" s="3"/>
      <c r="V309" s="73">
        <f>[2]Plan1!$A379</f>
        <v>48167</v>
      </c>
      <c r="W309" s="73" t="str">
        <f>[2]Plan1!$C379</f>
        <v>Proclamação da República</v>
      </c>
      <c r="X309" s="66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6">
        <f t="shared" si="111"/>
        <v>44607</v>
      </c>
      <c r="B310" s="14">
        <f t="shared" ca="1" si="117"/>
        <v>1063.0556790000001</v>
      </c>
      <c r="C310" s="6">
        <f t="shared" si="112"/>
        <v>1000</v>
      </c>
      <c r="D310" s="12">
        <f ca="1">IF(A310&lt;$B$1,VLOOKUP(A310,[1]DI!$A$4:$B$15000,2,FALSE),0)</f>
        <v>0.1065</v>
      </c>
      <c r="E310" s="13">
        <f t="shared" ca="1" si="118"/>
        <v>1.00040168</v>
      </c>
      <c r="F310" s="13">
        <f ca="1">(TRUNC(PRODUCT($E$12:$E309),16))</f>
        <v>1.04936949679915</v>
      </c>
      <c r="G310" s="13">
        <f t="shared" si="119"/>
        <v>1</v>
      </c>
      <c r="H310" s="13">
        <f t="shared" ca="1" si="120"/>
        <v>1.0493695000000001</v>
      </c>
      <c r="I310" s="12">
        <f t="shared" si="121"/>
        <v>1.5900000000000001E-2</v>
      </c>
      <c r="J310" s="30">
        <f t="shared" si="113"/>
        <v>44309</v>
      </c>
      <c r="K310" s="2">
        <f t="shared" si="114"/>
        <v>207</v>
      </c>
      <c r="L310" s="15">
        <f t="shared" si="115"/>
        <v>207</v>
      </c>
      <c r="M310" s="11">
        <f t="shared" si="107"/>
        <v>1.0130422880000001</v>
      </c>
      <c r="N310" s="11">
        <f t="shared" ca="1" si="108"/>
        <v>1.0630556790000001</v>
      </c>
      <c r="O310" s="15">
        <f t="shared" si="124"/>
        <v>0</v>
      </c>
      <c r="P310" s="13">
        <f t="shared" ca="1" si="109"/>
        <v>63.055678999999998</v>
      </c>
      <c r="Q310" s="19">
        <f t="shared" si="110"/>
        <v>0</v>
      </c>
      <c r="R310" s="13">
        <f t="shared" si="116"/>
        <v>0</v>
      </c>
      <c r="S310" s="4" t="str">
        <f t="shared" si="122"/>
        <v>J=</v>
      </c>
      <c r="T310" s="30">
        <f t="shared" si="123"/>
        <v>44911</v>
      </c>
      <c r="U310" s="3"/>
      <c r="V310" s="73">
        <f>[2]Plan1!$A380</f>
        <v>48172</v>
      </c>
      <c r="W310" s="73" t="str">
        <f>[2]Plan1!$C380</f>
        <v>Dia Nacional de Zumbi e da Consciência Negra</v>
      </c>
      <c r="X310" s="66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6">
        <f t="shared" si="111"/>
        <v>44608</v>
      </c>
      <c r="B311" s="14">
        <f t="shared" ca="1" si="117"/>
        <v>1063.54926099</v>
      </c>
      <c r="C311" s="6">
        <f t="shared" si="112"/>
        <v>1000</v>
      </c>
      <c r="D311" s="12">
        <f ca="1">IF(A311&lt;$B$1,VLOOKUP(A311,[1]DI!$A$4:$B$15000,2,FALSE),0)</f>
        <v>0.1065</v>
      </c>
      <c r="E311" s="13">
        <f t="shared" ca="1" si="118"/>
        <v>1.00040168</v>
      </c>
      <c r="F311" s="13">
        <f ca="1">(TRUNC(PRODUCT($E$12:$E310),16))</f>
        <v>1.0497910075386301</v>
      </c>
      <c r="G311" s="13">
        <f t="shared" si="119"/>
        <v>1</v>
      </c>
      <c r="H311" s="13">
        <f t="shared" ca="1" si="120"/>
        <v>1.0497910100000001</v>
      </c>
      <c r="I311" s="12">
        <f t="shared" si="121"/>
        <v>1.5900000000000001E-2</v>
      </c>
      <c r="J311" s="30">
        <f t="shared" si="113"/>
        <v>44309</v>
      </c>
      <c r="K311" s="2">
        <f t="shared" si="114"/>
        <v>208</v>
      </c>
      <c r="L311" s="15">
        <f t="shared" si="115"/>
        <v>208</v>
      </c>
      <c r="M311" s="11">
        <f t="shared" si="107"/>
        <v>1.0131057050000001</v>
      </c>
      <c r="N311" s="11">
        <f t="shared" ca="1" si="108"/>
        <v>1.0635492609999999</v>
      </c>
      <c r="O311" s="15">
        <f t="shared" si="124"/>
        <v>0</v>
      </c>
      <c r="P311" s="13">
        <f t="shared" ca="1" si="109"/>
        <v>63.549260990000001</v>
      </c>
      <c r="Q311" s="19">
        <f t="shared" si="110"/>
        <v>0</v>
      </c>
      <c r="R311" s="13">
        <f t="shared" si="116"/>
        <v>0</v>
      </c>
      <c r="S311" s="4" t="str">
        <f t="shared" si="122"/>
        <v>J=</v>
      </c>
      <c r="T311" s="30">
        <f t="shared" si="123"/>
        <v>44911</v>
      </c>
      <c r="U311" s="3"/>
      <c r="V311" s="73">
        <f>[2]Plan1!$A381</f>
        <v>48207</v>
      </c>
      <c r="W311" s="73" t="str">
        <f>[2]Plan1!$C381</f>
        <v>Natal</v>
      </c>
      <c r="X311" s="66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6">
        <f t="shared" si="111"/>
        <v>44609</v>
      </c>
      <c r="B312" s="14">
        <f t="shared" ca="1" si="117"/>
        <v>1064.0430729899999</v>
      </c>
      <c r="C312" s="6">
        <f t="shared" si="112"/>
        <v>1000</v>
      </c>
      <c r="D312" s="12">
        <f ca="1">IF(A312&lt;$B$1,VLOOKUP(A312,[1]DI!$A$4:$B$15000,2,FALSE),0)</f>
        <v>0.1065</v>
      </c>
      <c r="E312" s="13">
        <f t="shared" ca="1" si="118"/>
        <v>1.00040168</v>
      </c>
      <c r="F312" s="13">
        <f ca="1">(TRUNC(PRODUCT($E$12:$E311),16))</f>
        <v>1.05021268759054</v>
      </c>
      <c r="G312" s="13">
        <f t="shared" si="119"/>
        <v>1</v>
      </c>
      <c r="H312" s="13">
        <f t="shared" ca="1" si="120"/>
        <v>1.0502126899999999</v>
      </c>
      <c r="I312" s="12">
        <f t="shared" si="121"/>
        <v>1.5900000000000001E-2</v>
      </c>
      <c r="J312" s="30">
        <f t="shared" si="113"/>
        <v>44309</v>
      </c>
      <c r="K312" s="2">
        <f t="shared" si="114"/>
        <v>209</v>
      </c>
      <c r="L312" s="15">
        <f t="shared" si="115"/>
        <v>209</v>
      </c>
      <c r="M312" s="11">
        <f t="shared" si="107"/>
        <v>1.013169126</v>
      </c>
      <c r="N312" s="11">
        <f t="shared" ca="1" si="108"/>
        <v>1.0640430729999999</v>
      </c>
      <c r="O312" s="15">
        <f t="shared" si="124"/>
        <v>0</v>
      </c>
      <c r="P312" s="13">
        <f t="shared" ca="1" si="109"/>
        <v>64.043072989999999</v>
      </c>
      <c r="Q312" s="19">
        <f t="shared" si="110"/>
        <v>0</v>
      </c>
      <c r="R312" s="13">
        <f t="shared" si="116"/>
        <v>0</v>
      </c>
      <c r="S312" s="4" t="str">
        <f t="shared" si="122"/>
        <v>J=</v>
      </c>
      <c r="T312" s="30">
        <f t="shared" si="123"/>
        <v>44911</v>
      </c>
      <c r="U312" s="3"/>
      <c r="V312" s="73">
        <f>[2]Plan1!$A382</f>
        <v>48214</v>
      </c>
      <c r="W312" s="73" t="str">
        <f>[2]Plan1!$C382</f>
        <v>Confraternização Universal</v>
      </c>
      <c r="X312" s="66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6">
        <f t="shared" si="111"/>
        <v>44610</v>
      </c>
      <c r="B313" s="14">
        <f t="shared" ca="1" si="117"/>
        <v>1064.5371150000001</v>
      </c>
      <c r="C313" s="6">
        <f t="shared" si="112"/>
        <v>1000</v>
      </c>
      <c r="D313" s="12">
        <f ca="1">IF(A313&lt;$B$1,VLOOKUP(A313,[1]DI!$A$4:$B$15000,2,FALSE),0)</f>
        <v>0.1065</v>
      </c>
      <c r="E313" s="13">
        <f t="shared" ca="1" si="118"/>
        <v>1.00040168</v>
      </c>
      <c r="F313" s="13">
        <f ca="1">(TRUNC(PRODUCT($E$12:$E312),16))</f>
        <v>1.05063453702289</v>
      </c>
      <c r="G313" s="13">
        <f t="shared" si="119"/>
        <v>1</v>
      </c>
      <c r="H313" s="13">
        <f t="shared" ca="1" si="120"/>
        <v>1.0506345399999999</v>
      </c>
      <c r="I313" s="12">
        <f t="shared" si="121"/>
        <v>1.5900000000000001E-2</v>
      </c>
      <c r="J313" s="30">
        <f t="shared" si="113"/>
        <v>44309</v>
      </c>
      <c r="K313" s="2">
        <f t="shared" si="114"/>
        <v>210</v>
      </c>
      <c r="L313" s="15">
        <f t="shared" si="115"/>
        <v>210</v>
      </c>
      <c r="M313" s="11">
        <f t="shared" si="107"/>
        <v>1.013232551</v>
      </c>
      <c r="N313" s="11">
        <f t="shared" ca="1" si="108"/>
        <v>1.064537115</v>
      </c>
      <c r="O313" s="15">
        <f t="shared" si="124"/>
        <v>0</v>
      </c>
      <c r="P313" s="13">
        <f t="shared" ca="1" si="109"/>
        <v>64.537115</v>
      </c>
      <c r="Q313" s="19">
        <f t="shared" si="110"/>
        <v>0</v>
      </c>
      <c r="R313" s="13">
        <f t="shared" si="116"/>
        <v>0</v>
      </c>
      <c r="S313" s="4" t="str">
        <f t="shared" si="122"/>
        <v>J=</v>
      </c>
      <c r="T313" s="30">
        <f t="shared" si="123"/>
        <v>44911</v>
      </c>
      <c r="U313" s="3"/>
      <c r="V313" s="73">
        <f>[2]Plan1!$A383</f>
        <v>48253</v>
      </c>
      <c r="W313" s="73" t="str">
        <f>[2]Plan1!$C383</f>
        <v>Carnaval</v>
      </c>
      <c r="X313" s="66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6">
        <f t="shared" si="111"/>
        <v>44611</v>
      </c>
      <c r="B314" s="14">
        <f t="shared" ca="1" si="117"/>
        <v>1065.0313880000001</v>
      </c>
      <c r="C314" s="6">
        <f t="shared" si="112"/>
        <v>1000</v>
      </c>
      <c r="D314" s="12">
        <f ca="1">IF(A314&lt;$B$1,VLOOKUP(A314,[1]DI!$A$4:$B$15000,2,FALSE),0)</f>
        <v>0</v>
      </c>
      <c r="E314" s="13">
        <f t="shared" ca="1" si="118"/>
        <v>1</v>
      </c>
      <c r="F314" s="13">
        <f ca="1">(TRUNC(PRODUCT($E$12:$E313),16))</f>
        <v>1.0510565559037199</v>
      </c>
      <c r="G314" s="13">
        <f t="shared" si="119"/>
        <v>1</v>
      </c>
      <c r="H314" s="13">
        <f t="shared" ca="1" si="120"/>
        <v>1.0510565599999999</v>
      </c>
      <c r="I314" s="12">
        <f t="shared" si="121"/>
        <v>1.5900000000000001E-2</v>
      </c>
      <c r="J314" s="30">
        <f t="shared" si="113"/>
        <v>44309</v>
      </c>
      <c r="K314" s="2">
        <f t="shared" si="114"/>
        <v>210</v>
      </c>
      <c r="L314" s="15">
        <f t="shared" si="115"/>
        <v>211</v>
      </c>
      <c r="M314" s="11">
        <f t="shared" si="107"/>
        <v>1.013295981</v>
      </c>
      <c r="N314" s="11">
        <f t="shared" ca="1" si="108"/>
        <v>1.065031388</v>
      </c>
      <c r="O314" s="15">
        <f t="shared" si="124"/>
        <v>0</v>
      </c>
      <c r="P314" s="13">
        <f t="shared" ca="1" si="109"/>
        <v>65.031388000000007</v>
      </c>
      <c r="Q314" s="19">
        <f t="shared" si="110"/>
        <v>0</v>
      </c>
      <c r="R314" s="13">
        <f t="shared" si="116"/>
        <v>0</v>
      </c>
      <c r="S314" s="4" t="str">
        <f t="shared" si="122"/>
        <v>J=</v>
      </c>
      <c r="T314" s="30">
        <f t="shared" si="123"/>
        <v>44911</v>
      </c>
      <c r="U314" s="3"/>
      <c r="V314" s="73">
        <f>[2]Plan1!$A384</f>
        <v>48254</v>
      </c>
      <c r="W314" s="73" t="str">
        <f>[2]Plan1!$C384</f>
        <v>Carnaval</v>
      </c>
      <c r="X314" s="66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6">
        <f t="shared" si="111"/>
        <v>44612</v>
      </c>
      <c r="B315" s="14">
        <f t="shared" ca="1" si="117"/>
        <v>1065.0313880000001</v>
      </c>
      <c r="C315" s="6">
        <f t="shared" si="112"/>
        <v>1000</v>
      </c>
      <c r="D315" s="12">
        <f ca="1">IF(A315&lt;$B$1,VLOOKUP(A315,[1]DI!$A$4:$B$15000,2,FALSE),0)</f>
        <v>0</v>
      </c>
      <c r="E315" s="13">
        <f t="shared" ca="1" si="118"/>
        <v>1</v>
      </c>
      <c r="F315" s="13">
        <f ca="1">(TRUNC(PRODUCT($E$12:$E314),16))</f>
        <v>1.0510565559037199</v>
      </c>
      <c r="G315" s="13">
        <f t="shared" si="119"/>
        <v>1</v>
      </c>
      <c r="H315" s="13">
        <f t="shared" ca="1" si="120"/>
        <v>1.0510565599999999</v>
      </c>
      <c r="I315" s="12">
        <f t="shared" si="121"/>
        <v>1.5900000000000001E-2</v>
      </c>
      <c r="J315" s="30">
        <f t="shared" si="113"/>
        <v>44309</v>
      </c>
      <c r="K315" s="2">
        <f t="shared" si="114"/>
        <v>210</v>
      </c>
      <c r="L315" s="15">
        <f t="shared" si="115"/>
        <v>211</v>
      </c>
      <c r="M315" s="11">
        <f t="shared" si="107"/>
        <v>1.013295981</v>
      </c>
      <c r="N315" s="11">
        <f t="shared" ca="1" si="108"/>
        <v>1.065031388</v>
      </c>
      <c r="O315" s="15">
        <f t="shared" si="124"/>
        <v>0</v>
      </c>
      <c r="P315" s="13">
        <f t="shared" ca="1" si="109"/>
        <v>65.031388000000007</v>
      </c>
      <c r="Q315" s="19">
        <f t="shared" si="110"/>
        <v>0</v>
      </c>
      <c r="R315" s="13">
        <f t="shared" si="116"/>
        <v>0</v>
      </c>
      <c r="S315" s="4" t="str">
        <f t="shared" si="122"/>
        <v>J=</v>
      </c>
      <c r="T315" s="30">
        <f t="shared" si="123"/>
        <v>44911</v>
      </c>
      <c r="U315" s="3"/>
      <c r="V315" s="73">
        <f>[2]Plan1!$A385</f>
        <v>48299</v>
      </c>
      <c r="W315" s="73" t="str">
        <f>[2]Plan1!$C385</f>
        <v>Paixão de Cristo</v>
      </c>
      <c r="X315" s="66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6">
        <f t="shared" si="111"/>
        <v>44613</v>
      </c>
      <c r="B316" s="14">
        <f t="shared" ca="1" si="117"/>
        <v>1065.0313880000001</v>
      </c>
      <c r="C316" s="6">
        <f t="shared" si="112"/>
        <v>1000</v>
      </c>
      <c r="D316" s="12">
        <f ca="1">IF(A316&lt;$B$1,VLOOKUP(A316,[1]DI!$A$4:$B$15000,2,FALSE),0)</f>
        <v>0.1065</v>
      </c>
      <c r="E316" s="13">
        <f t="shared" ca="1" si="118"/>
        <v>1.00040168</v>
      </c>
      <c r="F316" s="13">
        <f ca="1">(TRUNC(PRODUCT($E$12:$E315),16))</f>
        <v>1.0510565559037199</v>
      </c>
      <c r="G316" s="13">
        <f t="shared" si="119"/>
        <v>1</v>
      </c>
      <c r="H316" s="13">
        <f t="shared" ca="1" si="120"/>
        <v>1.0510565599999999</v>
      </c>
      <c r="I316" s="12">
        <f t="shared" si="121"/>
        <v>1.5900000000000001E-2</v>
      </c>
      <c r="J316" s="30">
        <f t="shared" si="113"/>
        <v>44309</v>
      </c>
      <c r="K316" s="2">
        <f t="shared" si="114"/>
        <v>211</v>
      </c>
      <c r="L316" s="15">
        <f t="shared" si="115"/>
        <v>211</v>
      </c>
      <c r="M316" s="11">
        <f t="shared" si="107"/>
        <v>1.013295981</v>
      </c>
      <c r="N316" s="11">
        <f t="shared" ca="1" si="108"/>
        <v>1.065031388</v>
      </c>
      <c r="O316" s="15">
        <f t="shared" si="124"/>
        <v>0</v>
      </c>
      <c r="P316" s="13">
        <f t="shared" ca="1" si="109"/>
        <v>65.031388000000007</v>
      </c>
      <c r="Q316" s="19">
        <f t="shared" si="110"/>
        <v>0</v>
      </c>
      <c r="R316" s="13">
        <f t="shared" si="116"/>
        <v>0</v>
      </c>
      <c r="S316" s="4" t="str">
        <f t="shared" si="122"/>
        <v>J=</v>
      </c>
      <c r="T316" s="30">
        <f t="shared" si="123"/>
        <v>44911</v>
      </c>
      <c r="U316" s="3"/>
      <c r="V316" s="73">
        <f>[2]Plan1!$A386</f>
        <v>48325</v>
      </c>
      <c r="W316" s="73" t="str">
        <f>[2]Plan1!$C386</f>
        <v>Tiradentes</v>
      </c>
      <c r="X316" s="66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6">
        <f t="shared" si="111"/>
        <v>44614</v>
      </c>
      <c r="B317" s="14">
        <f t="shared" ca="1" si="117"/>
        <v>1065.5258799999999</v>
      </c>
      <c r="C317" s="6">
        <f t="shared" si="112"/>
        <v>1000</v>
      </c>
      <c r="D317" s="12">
        <f ca="1">IF(A317&lt;$B$1,VLOOKUP(A317,[1]DI!$A$4:$B$15000,2,FALSE),0)</f>
        <v>0.1065</v>
      </c>
      <c r="E317" s="13">
        <f t="shared" ca="1" si="118"/>
        <v>1.00040168</v>
      </c>
      <c r="F317" s="13">
        <f ca="1">(TRUNC(PRODUCT($E$12:$E316),16))</f>
        <v>1.0514787443011</v>
      </c>
      <c r="G317" s="13">
        <f t="shared" si="119"/>
        <v>1</v>
      </c>
      <c r="H317" s="13">
        <f t="shared" ca="1" si="120"/>
        <v>1.0514787400000001</v>
      </c>
      <c r="I317" s="12">
        <f t="shared" si="121"/>
        <v>1.5900000000000001E-2</v>
      </c>
      <c r="J317" s="30">
        <f t="shared" si="113"/>
        <v>44309</v>
      </c>
      <c r="K317" s="2">
        <f t="shared" si="114"/>
        <v>212</v>
      </c>
      <c r="L317" s="15">
        <f t="shared" si="115"/>
        <v>212</v>
      </c>
      <c r="M317" s="11">
        <f t="shared" si="107"/>
        <v>1.013359414</v>
      </c>
      <c r="N317" s="11">
        <f t="shared" ca="1" si="108"/>
        <v>1.06552588</v>
      </c>
      <c r="O317" s="15">
        <f t="shared" si="124"/>
        <v>0</v>
      </c>
      <c r="P317" s="13">
        <f t="shared" ca="1" si="109"/>
        <v>65.525880000000001</v>
      </c>
      <c r="Q317" s="19">
        <f t="shared" si="110"/>
        <v>0</v>
      </c>
      <c r="R317" s="13">
        <f t="shared" si="116"/>
        <v>0</v>
      </c>
      <c r="S317" s="4" t="str">
        <f t="shared" si="122"/>
        <v>J=</v>
      </c>
      <c r="T317" s="30">
        <f t="shared" si="123"/>
        <v>44911</v>
      </c>
      <c r="U317" s="3"/>
      <c r="V317" s="73">
        <f>[2]Plan1!$A387</f>
        <v>48335</v>
      </c>
      <c r="W317" s="73" t="str">
        <f>[2]Plan1!$C387</f>
        <v>Dia do Trabalho</v>
      </c>
      <c r="X317" s="66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6">
        <f t="shared" si="111"/>
        <v>44615</v>
      </c>
      <c r="B318" s="14">
        <f t="shared" ca="1" si="117"/>
        <v>1066.020612</v>
      </c>
      <c r="C318" s="6">
        <f t="shared" si="112"/>
        <v>1000</v>
      </c>
      <c r="D318" s="12">
        <f ca="1">IF(A318&lt;$B$1,VLOOKUP(A318,[1]DI!$A$4:$B$15000,2,FALSE),0)</f>
        <v>0.1065</v>
      </c>
      <c r="E318" s="13">
        <f t="shared" ca="1" si="118"/>
        <v>1.00040168</v>
      </c>
      <c r="F318" s="13">
        <f ca="1">(TRUNC(PRODUCT($E$12:$E317),16))</f>
        <v>1.05190110228311</v>
      </c>
      <c r="G318" s="13">
        <f t="shared" si="119"/>
        <v>1</v>
      </c>
      <c r="H318" s="13">
        <f t="shared" ca="1" si="120"/>
        <v>1.0519011</v>
      </c>
      <c r="I318" s="12">
        <f t="shared" si="121"/>
        <v>1.5900000000000001E-2</v>
      </c>
      <c r="J318" s="30">
        <f t="shared" si="113"/>
        <v>44309</v>
      </c>
      <c r="K318" s="2">
        <f t="shared" si="114"/>
        <v>213</v>
      </c>
      <c r="L318" s="15">
        <f t="shared" si="115"/>
        <v>213</v>
      </c>
      <c r="M318" s="11">
        <f t="shared" si="107"/>
        <v>1.0134228510000001</v>
      </c>
      <c r="N318" s="11">
        <f t="shared" ca="1" si="108"/>
        <v>1.066020612</v>
      </c>
      <c r="O318" s="15">
        <f t="shared" si="124"/>
        <v>0</v>
      </c>
      <c r="P318" s="13">
        <f t="shared" ca="1" si="109"/>
        <v>66.020612</v>
      </c>
      <c r="Q318" s="19">
        <f t="shared" si="110"/>
        <v>0</v>
      </c>
      <c r="R318" s="13">
        <f t="shared" si="116"/>
        <v>0</v>
      </c>
      <c r="S318" s="4" t="str">
        <f t="shared" si="122"/>
        <v>J=</v>
      </c>
      <c r="T318" s="30">
        <f t="shared" si="123"/>
        <v>44911</v>
      </c>
      <c r="U318" s="3"/>
      <c r="V318" s="73">
        <f>[2]Plan1!$A388</f>
        <v>48361</v>
      </c>
      <c r="W318" s="73" t="str">
        <f>[2]Plan1!$C388</f>
        <v>Corpus Christi</v>
      </c>
      <c r="X318" s="66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6">
        <f t="shared" si="111"/>
        <v>44616</v>
      </c>
      <c r="B319" s="14">
        <f t="shared" ca="1" si="117"/>
        <v>1066.515574</v>
      </c>
      <c r="C319" s="6">
        <f t="shared" si="112"/>
        <v>1000</v>
      </c>
      <c r="D319" s="12">
        <f ca="1">IF(A319&lt;$B$1,VLOOKUP(A319,[1]DI!$A$4:$B$15000,2,FALSE),0)</f>
        <v>0.1065</v>
      </c>
      <c r="E319" s="13">
        <f t="shared" ca="1" si="118"/>
        <v>1.00040168</v>
      </c>
      <c r="F319" s="13">
        <f ca="1">(TRUNC(PRODUCT($E$12:$E318),16))</f>
        <v>1.05232362991787</v>
      </c>
      <c r="G319" s="13">
        <f t="shared" si="119"/>
        <v>1</v>
      </c>
      <c r="H319" s="13">
        <f t="shared" ca="1" si="120"/>
        <v>1.0523236300000001</v>
      </c>
      <c r="I319" s="12">
        <f t="shared" si="121"/>
        <v>1.5900000000000001E-2</v>
      </c>
      <c r="J319" s="30">
        <f t="shared" si="113"/>
        <v>44309</v>
      </c>
      <c r="K319" s="2">
        <f t="shared" si="114"/>
        <v>214</v>
      </c>
      <c r="L319" s="15">
        <f t="shared" si="115"/>
        <v>214</v>
      </c>
      <c r="M319" s="11">
        <f t="shared" si="107"/>
        <v>1.0134862920000001</v>
      </c>
      <c r="N319" s="11">
        <f t="shared" ca="1" si="108"/>
        <v>1.0665155740000001</v>
      </c>
      <c r="O319" s="15">
        <f t="shared" si="124"/>
        <v>0</v>
      </c>
      <c r="P319" s="13">
        <f t="shared" ca="1" si="109"/>
        <v>66.515574000000001</v>
      </c>
      <c r="Q319" s="19">
        <f t="shared" si="110"/>
        <v>0</v>
      </c>
      <c r="R319" s="13">
        <f t="shared" si="116"/>
        <v>0</v>
      </c>
      <c r="S319" s="4" t="str">
        <f t="shared" si="122"/>
        <v>J=</v>
      </c>
      <c r="T319" s="30">
        <f t="shared" si="123"/>
        <v>44911</v>
      </c>
      <c r="U319" s="3"/>
      <c r="V319" s="73">
        <f>[2]Plan1!$A389</f>
        <v>48464</v>
      </c>
      <c r="W319" s="73" t="str">
        <f>[2]Plan1!$C389</f>
        <v>Independência do Brasil</v>
      </c>
      <c r="X319" s="66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6">
        <f t="shared" si="111"/>
        <v>44617</v>
      </c>
      <c r="B320" s="14">
        <f t="shared" ca="1" si="117"/>
        <v>1067.0107660000001</v>
      </c>
      <c r="C320" s="6">
        <f t="shared" si="112"/>
        <v>1000</v>
      </c>
      <c r="D320" s="12">
        <f ca="1">IF(A320&lt;$B$1,VLOOKUP(A320,[1]DI!$A$4:$B$15000,2,FALSE),0)</f>
        <v>0.1065</v>
      </c>
      <c r="E320" s="13">
        <f t="shared" ca="1" si="118"/>
        <v>1.00040168</v>
      </c>
      <c r="F320" s="13">
        <f ca="1">(TRUNC(PRODUCT($E$12:$E319),16))</f>
        <v>1.05274632727354</v>
      </c>
      <c r="G320" s="13">
        <f t="shared" si="119"/>
        <v>1</v>
      </c>
      <c r="H320" s="13">
        <f t="shared" ca="1" si="120"/>
        <v>1.05274633</v>
      </c>
      <c r="I320" s="12">
        <f t="shared" si="121"/>
        <v>1.5900000000000001E-2</v>
      </c>
      <c r="J320" s="30">
        <f t="shared" si="113"/>
        <v>44309</v>
      </c>
      <c r="K320" s="2">
        <f t="shared" si="114"/>
        <v>215</v>
      </c>
      <c r="L320" s="15">
        <f t="shared" si="115"/>
        <v>215</v>
      </c>
      <c r="M320" s="11">
        <f t="shared" si="107"/>
        <v>1.013549737</v>
      </c>
      <c r="N320" s="11">
        <f t="shared" ca="1" si="108"/>
        <v>1.0670107660000001</v>
      </c>
      <c r="O320" s="15">
        <f t="shared" si="124"/>
        <v>0</v>
      </c>
      <c r="P320" s="13">
        <f t="shared" ca="1" si="109"/>
        <v>67.010766000000004</v>
      </c>
      <c r="Q320" s="19">
        <f t="shared" si="110"/>
        <v>0</v>
      </c>
      <c r="R320" s="13">
        <f t="shared" si="116"/>
        <v>0</v>
      </c>
      <c r="S320" s="4" t="str">
        <f t="shared" si="122"/>
        <v>J=</v>
      </c>
      <c r="T320" s="30">
        <f t="shared" si="123"/>
        <v>44911</v>
      </c>
      <c r="U320" s="3"/>
      <c r="V320" s="73">
        <f>[2]Plan1!$A390</f>
        <v>48499</v>
      </c>
      <c r="W320" s="73" t="str">
        <f>[2]Plan1!$C390</f>
        <v>Nossa Sr.a Aparecida - Padroeira do Brasil</v>
      </c>
      <c r="X320" s="66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6">
        <f t="shared" si="111"/>
        <v>44618</v>
      </c>
      <c r="B321" s="14">
        <f t="shared" ca="1" si="117"/>
        <v>1067.50617799</v>
      </c>
      <c r="C321" s="6">
        <f t="shared" si="112"/>
        <v>1000</v>
      </c>
      <c r="D321" s="12">
        <f ca="1">IF(A321&lt;$B$1,VLOOKUP(A321,[1]DI!$A$4:$B$15000,2,FALSE),0)</f>
        <v>0</v>
      </c>
      <c r="E321" s="13">
        <f t="shared" ca="1" si="118"/>
        <v>1</v>
      </c>
      <c r="F321" s="13">
        <f ca="1">(TRUNC(PRODUCT($E$12:$E320),16))</f>
        <v>1.0531691944182799</v>
      </c>
      <c r="G321" s="13">
        <f t="shared" si="119"/>
        <v>1</v>
      </c>
      <c r="H321" s="13">
        <f t="shared" ca="1" si="120"/>
        <v>1.05316919</v>
      </c>
      <c r="I321" s="12">
        <f t="shared" si="121"/>
        <v>1.5900000000000001E-2</v>
      </c>
      <c r="J321" s="30">
        <f t="shared" si="113"/>
        <v>44309</v>
      </c>
      <c r="K321" s="2">
        <f t="shared" si="114"/>
        <v>215</v>
      </c>
      <c r="L321" s="15">
        <f t="shared" si="115"/>
        <v>216</v>
      </c>
      <c r="M321" s="11">
        <f t="shared" si="107"/>
        <v>1.0136131859999999</v>
      </c>
      <c r="N321" s="11">
        <f t="shared" ca="1" si="108"/>
        <v>1.0675061779999999</v>
      </c>
      <c r="O321" s="15">
        <f t="shared" si="124"/>
        <v>0</v>
      </c>
      <c r="P321" s="13">
        <f t="shared" ca="1" si="109"/>
        <v>67.506177989999998</v>
      </c>
      <c r="Q321" s="19">
        <f t="shared" si="110"/>
        <v>0</v>
      </c>
      <c r="R321" s="13">
        <f t="shared" si="116"/>
        <v>0</v>
      </c>
      <c r="S321" s="4" t="str">
        <f t="shared" si="122"/>
        <v>J=</v>
      </c>
      <c r="T321" s="30">
        <f t="shared" si="123"/>
        <v>44911</v>
      </c>
      <c r="U321" s="3"/>
      <c r="V321" s="73">
        <f>[2]Plan1!$A391</f>
        <v>48520</v>
      </c>
      <c r="W321" s="73" t="str">
        <f>[2]Plan1!$C391</f>
        <v>Finados</v>
      </c>
      <c r="X321" s="66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6">
        <f t="shared" si="111"/>
        <v>44619</v>
      </c>
      <c r="B322" s="14">
        <f t="shared" ca="1" si="117"/>
        <v>1067.50617799</v>
      </c>
      <c r="C322" s="6">
        <f t="shared" si="112"/>
        <v>1000</v>
      </c>
      <c r="D322" s="12">
        <f ca="1">IF(A322&lt;$B$1,VLOOKUP(A322,[1]DI!$A$4:$B$15000,2,FALSE),0)</f>
        <v>0</v>
      </c>
      <c r="E322" s="13">
        <f t="shared" ca="1" si="118"/>
        <v>1</v>
      </c>
      <c r="F322" s="13">
        <f ca="1">(TRUNC(PRODUCT($E$12:$E321),16))</f>
        <v>1.0531691944182799</v>
      </c>
      <c r="G322" s="13">
        <f t="shared" si="119"/>
        <v>1</v>
      </c>
      <c r="H322" s="13">
        <f t="shared" ca="1" si="120"/>
        <v>1.05316919</v>
      </c>
      <c r="I322" s="12">
        <f t="shared" si="121"/>
        <v>1.5900000000000001E-2</v>
      </c>
      <c r="J322" s="30">
        <f t="shared" si="113"/>
        <v>44309</v>
      </c>
      <c r="K322" s="2">
        <f t="shared" si="114"/>
        <v>215</v>
      </c>
      <c r="L322" s="15">
        <f t="shared" si="115"/>
        <v>216</v>
      </c>
      <c r="M322" s="11">
        <f t="shared" si="107"/>
        <v>1.0136131859999999</v>
      </c>
      <c r="N322" s="11">
        <f t="shared" ca="1" si="108"/>
        <v>1.0675061779999999</v>
      </c>
      <c r="O322" s="15">
        <f t="shared" si="124"/>
        <v>0</v>
      </c>
      <c r="P322" s="13">
        <f t="shared" ca="1" si="109"/>
        <v>67.506177989999998</v>
      </c>
      <c r="Q322" s="19">
        <f t="shared" si="110"/>
        <v>0</v>
      </c>
      <c r="R322" s="13">
        <f t="shared" si="116"/>
        <v>0</v>
      </c>
      <c r="S322" s="4" t="str">
        <f t="shared" si="122"/>
        <v>J=</v>
      </c>
      <c r="T322" s="30">
        <f t="shared" si="123"/>
        <v>44911</v>
      </c>
      <c r="U322" s="3"/>
      <c r="V322" s="73">
        <f>[2]Plan1!$A392</f>
        <v>48533</v>
      </c>
      <c r="W322" s="73" t="str">
        <f>[2]Plan1!$C392</f>
        <v>Proclamação da República</v>
      </c>
      <c r="X322" s="66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6">
        <f t="shared" si="111"/>
        <v>44620</v>
      </c>
      <c r="B323" s="14">
        <f t="shared" ca="1" si="117"/>
        <v>1067.50617799</v>
      </c>
      <c r="C323" s="6">
        <f t="shared" si="112"/>
        <v>1000</v>
      </c>
      <c r="D323" s="12">
        <f ca="1">IF(A323&lt;$B$1,VLOOKUP(A323,[1]DI!$A$4:$B$15000,2,FALSE),0)</f>
        <v>0</v>
      </c>
      <c r="E323" s="13">
        <f t="shared" ca="1" si="118"/>
        <v>1</v>
      </c>
      <c r="F323" s="13">
        <f ca="1">(TRUNC(PRODUCT($E$12:$E322),16))</f>
        <v>1.0531691944182799</v>
      </c>
      <c r="G323" s="13">
        <f t="shared" si="119"/>
        <v>1</v>
      </c>
      <c r="H323" s="13">
        <f t="shared" ca="1" si="120"/>
        <v>1.05316919</v>
      </c>
      <c r="I323" s="12">
        <f t="shared" si="121"/>
        <v>1.5900000000000001E-2</v>
      </c>
      <c r="J323" s="30">
        <f t="shared" si="113"/>
        <v>44309</v>
      </c>
      <c r="K323" s="2">
        <f t="shared" si="114"/>
        <v>215</v>
      </c>
      <c r="L323" s="15">
        <f t="shared" si="115"/>
        <v>216</v>
      </c>
      <c r="M323" s="11">
        <f t="shared" si="107"/>
        <v>1.0136131859999999</v>
      </c>
      <c r="N323" s="11">
        <f t="shared" ca="1" si="108"/>
        <v>1.0675061779999999</v>
      </c>
      <c r="O323" s="15">
        <f t="shared" si="124"/>
        <v>0</v>
      </c>
      <c r="P323" s="13">
        <f t="shared" ca="1" si="109"/>
        <v>67.506177989999998</v>
      </c>
      <c r="Q323" s="19">
        <f t="shared" si="110"/>
        <v>0</v>
      </c>
      <c r="R323" s="13">
        <f t="shared" si="116"/>
        <v>0</v>
      </c>
      <c r="S323" s="4" t="str">
        <f t="shared" si="122"/>
        <v>J=</v>
      </c>
      <c r="T323" s="30">
        <f t="shared" si="123"/>
        <v>44911</v>
      </c>
      <c r="U323" s="3"/>
      <c r="V323" s="73">
        <f>[2]Plan1!$A393</f>
        <v>48538</v>
      </c>
      <c r="W323" s="73" t="str">
        <f>[2]Plan1!$C393</f>
        <v>Dia Nacional de Zumbi e da Consciência Negra</v>
      </c>
      <c r="X323" s="66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6">
        <f t="shared" si="111"/>
        <v>44621</v>
      </c>
      <c r="B324" s="14">
        <f t="shared" ca="1" si="117"/>
        <v>1067.50617799</v>
      </c>
      <c r="C324" s="6">
        <f t="shared" si="112"/>
        <v>1000</v>
      </c>
      <c r="D324" s="12">
        <f ca="1">IF(A324&lt;$B$1,VLOOKUP(A324,[1]DI!$A$4:$B$15000,2,FALSE),0)</f>
        <v>0</v>
      </c>
      <c r="E324" s="13">
        <f t="shared" ca="1" si="118"/>
        <v>1</v>
      </c>
      <c r="F324" s="13">
        <f ca="1">(TRUNC(PRODUCT($E$12:$E323),16))</f>
        <v>1.0531691944182799</v>
      </c>
      <c r="G324" s="13">
        <f t="shared" si="119"/>
        <v>1</v>
      </c>
      <c r="H324" s="13">
        <f t="shared" ca="1" si="120"/>
        <v>1.05316919</v>
      </c>
      <c r="I324" s="12">
        <f t="shared" si="121"/>
        <v>1.5900000000000001E-2</v>
      </c>
      <c r="J324" s="30">
        <f t="shared" si="113"/>
        <v>44309</v>
      </c>
      <c r="K324" s="2">
        <f t="shared" si="114"/>
        <v>215</v>
      </c>
      <c r="L324" s="15">
        <f t="shared" si="115"/>
        <v>216</v>
      </c>
      <c r="M324" s="11">
        <f t="shared" si="107"/>
        <v>1.0136131859999999</v>
      </c>
      <c r="N324" s="11">
        <f t="shared" ca="1" si="108"/>
        <v>1.0675061779999999</v>
      </c>
      <c r="O324" s="15">
        <f t="shared" si="124"/>
        <v>0</v>
      </c>
      <c r="P324" s="13">
        <f t="shared" ca="1" si="109"/>
        <v>67.506177989999998</v>
      </c>
      <c r="Q324" s="19">
        <f t="shared" si="110"/>
        <v>0</v>
      </c>
      <c r="R324" s="13">
        <f t="shared" si="116"/>
        <v>0</v>
      </c>
      <c r="S324" s="4" t="str">
        <f t="shared" si="122"/>
        <v>J=</v>
      </c>
      <c r="T324" s="30">
        <f t="shared" si="123"/>
        <v>44911</v>
      </c>
      <c r="U324" s="3"/>
      <c r="V324" s="73">
        <f>[2]Plan1!$A394</f>
        <v>48573</v>
      </c>
      <c r="W324" s="73" t="str">
        <f>[2]Plan1!$C394</f>
        <v>Natal</v>
      </c>
      <c r="X324" s="66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6">
        <f t="shared" si="111"/>
        <v>44622</v>
      </c>
      <c r="B325" s="14">
        <f t="shared" ca="1" si="117"/>
        <v>1067.50617799</v>
      </c>
      <c r="C325" s="6">
        <f t="shared" si="112"/>
        <v>1000</v>
      </c>
      <c r="D325" s="12">
        <f ca="1">IF(A325&lt;$B$1,VLOOKUP(A325,[1]DI!$A$4:$B$15000,2,FALSE),0)</f>
        <v>0.1065</v>
      </c>
      <c r="E325" s="13">
        <f t="shared" ca="1" si="118"/>
        <v>1.00040168</v>
      </c>
      <c r="F325" s="13">
        <f ca="1">(TRUNC(PRODUCT($E$12:$E324),16))</f>
        <v>1.0531691944182799</v>
      </c>
      <c r="G325" s="13">
        <f t="shared" si="119"/>
        <v>1</v>
      </c>
      <c r="H325" s="13">
        <f t="shared" ca="1" si="120"/>
        <v>1.05316919</v>
      </c>
      <c r="I325" s="12">
        <f t="shared" si="121"/>
        <v>1.5900000000000001E-2</v>
      </c>
      <c r="J325" s="30">
        <f t="shared" si="113"/>
        <v>44309</v>
      </c>
      <c r="K325" s="2">
        <f t="shared" si="114"/>
        <v>216</v>
      </c>
      <c r="L325" s="15">
        <f t="shared" si="115"/>
        <v>216</v>
      </c>
      <c r="M325" s="11">
        <f t="shared" si="107"/>
        <v>1.0136131859999999</v>
      </c>
      <c r="N325" s="11">
        <f t="shared" ca="1" si="108"/>
        <v>1.0675061779999999</v>
      </c>
      <c r="O325" s="15">
        <f t="shared" si="124"/>
        <v>0</v>
      </c>
      <c r="P325" s="13">
        <f t="shared" ca="1" si="109"/>
        <v>67.506177989999998</v>
      </c>
      <c r="Q325" s="19">
        <f t="shared" si="110"/>
        <v>0</v>
      </c>
      <c r="R325" s="13">
        <f t="shared" si="116"/>
        <v>0</v>
      </c>
      <c r="S325" s="4" t="str">
        <f t="shared" si="122"/>
        <v>J=</v>
      </c>
      <c r="T325" s="30">
        <f t="shared" si="123"/>
        <v>44911</v>
      </c>
      <c r="U325" s="3"/>
      <c r="V325" s="73">
        <f>[2]Plan1!$A395</f>
        <v>48580</v>
      </c>
      <c r="W325" s="73" t="str">
        <f>[2]Plan1!$C395</f>
        <v>Confraternização Universal</v>
      </c>
      <c r="X325" s="66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6">
        <f t="shared" si="111"/>
        <v>44623</v>
      </c>
      <c r="B326" s="14">
        <f t="shared" ca="1" si="117"/>
        <v>1068.0018309899999</v>
      </c>
      <c r="C326" s="6">
        <f t="shared" si="112"/>
        <v>1000</v>
      </c>
      <c r="D326" s="12">
        <f ca="1">IF(A326&lt;$B$1,VLOOKUP(A326,[1]DI!$A$4:$B$15000,2,FALSE),0)</f>
        <v>0.1065</v>
      </c>
      <c r="E326" s="13">
        <f t="shared" ca="1" si="118"/>
        <v>1.00040168</v>
      </c>
      <c r="F326" s="13">
        <f ca="1">(TRUNC(PRODUCT($E$12:$E325),16))</f>
        <v>1.0535922314202899</v>
      </c>
      <c r="G326" s="13">
        <f t="shared" si="119"/>
        <v>1</v>
      </c>
      <c r="H326" s="13">
        <f t="shared" ca="1" si="120"/>
        <v>1.05359223</v>
      </c>
      <c r="I326" s="12">
        <f t="shared" si="121"/>
        <v>1.5900000000000001E-2</v>
      </c>
      <c r="J326" s="30">
        <f t="shared" si="113"/>
        <v>44309</v>
      </c>
      <c r="K326" s="2">
        <f t="shared" si="114"/>
        <v>217</v>
      </c>
      <c r="L326" s="15">
        <f t="shared" si="115"/>
        <v>217</v>
      </c>
      <c r="M326" s="11">
        <f t="shared" si="107"/>
        <v>1.013676639</v>
      </c>
      <c r="N326" s="11">
        <f t="shared" ca="1" si="108"/>
        <v>1.0680018309999999</v>
      </c>
      <c r="O326" s="15">
        <f t="shared" si="124"/>
        <v>0</v>
      </c>
      <c r="P326" s="13">
        <f t="shared" ca="1" si="109"/>
        <v>68.001830990000002</v>
      </c>
      <c r="Q326" s="19">
        <f t="shared" si="110"/>
        <v>0</v>
      </c>
      <c r="R326" s="13">
        <f t="shared" si="116"/>
        <v>0</v>
      </c>
      <c r="S326" s="4" t="str">
        <f t="shared" si="122"/>
        <v>J=</v>
      </c>
      <c r="T326" s="30">
        <f t="shared" si="123"/>
        <v>44911</v>
      </c>
      <c r="U326" s="3"/>
      <c r="V326" s="73">
        <f>[2]Plan1!$A396</f>
        <v>48638</v>
      </c>
      <c r="W326" s="73" t="str">
        <f>[2]Plan1!$C396</f>
        <v>Carnaval</v>
      </c>
      <c r="X326" s="66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6">
        <f t="shared" si="111"/>
        <v>44624</v>
      </c>
      <c r="B327" s="14">
        <f t="shared" ca="1" si="117"/>
        <v>1068.497713</v>
      </c>
      <c r="C327" s="6">
        <f t="shared" si="112"/>
        <v>1000</v>
      </c>
      <c r="D327" s="12">
        <f ca="1">IF(A327&lt;$B$1,VLOOKUP(A327,[1]DI!$A$4:$B$15000,2,FALSE),0)</f>
        <v>0.1065</v>
      </c>
      <c r="E327" s="13">
        <f t="shared" ca="1" si="118"/>
        <v>1.00040168</v>
      </c>
      <c r="F327" s="13">
        <f ca="1">(TRUNC(PRODUCT($E$12:$E326),16))</f>
        <v>1.05401543834781</v>
      </c>
      <c r="G327" s="13">
        <f t="shared" si="119"/>
        <v>1</v>
      </c>
      <c r="H327" s="13">
        <f t="shared" ca="1" si="120"/>
        <v>1.0540154399999999</v>
      </c>
      <c r="I327" s="12">
        <f t="shared" si="121"/>
        <v>1.5900000000000001E-2</v>
      </c>
      <c r="J327" s="30">
        <f t="shared" si="113"/>
        <v>44309</v>
      </c>
      <c r="K327" s="2">
        <f t="shared" si="114"/>
        <v>218</v>
      </c>
      <c r="L327" s="15">
        <f t="shared" si="115"/>
        <v>218</v>
      </c>
      <c r="M327" s="11">
        <f t="shared" si="107"/>
        <v>1.013740096</v>
      </c>
      <c r="N327" s="11">
        <f t="shared" ca="1" si="108"/>
        <v>1.068497713</v>
      </c>
      <c r="O327" s="15">
        <f t="shared" si="124"/>
        <v>0</v>
      </c>
      <c r="P327" s="13">
        <f t="shared" ca="1" si="109"/>
        <v>68.497713000000005</v>
      </c>
      <c r="Q327" s="19">
        <f t="shared" si="110"/>
        <v>0</v>
      </c>
      <c r="R327" s="13">
        <f t="shared" si="116"/>
        <v>0</v>
      </c>
      <c r="S327" s="4" t="str">
        <f t="shared" si="122"/>
        <v>J=</v>
      </c>
      <c r="T327" s="30">
        <f t="shared" si="123"/>
        <v>44911</v>
      </c>
      <c r="U327" s="3"/>
      <c r="V327" s="73">
        <f>[2]Plan1!$A397</f>
        <v>48639</v>
      </c>
      <c r="W327" s="73" t="str">
        <f>[2]Plan1!$C397</f>
        <v>Carnaval</v>
      </c>
      <c r="X327" s="66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6">
        <f t="shared" si="111"/>
        <v>44625</v>
      </c>
      <c r="B328" s="14">
        <f t="shared" ca="1" si="117"/>
        <v>1068.9938259999999</v>
      </c>
      <c r="C328" s="6">
        <f t="shared" si="112"/>
        <v>1000</v>
      </c>
      <c r="D328" s="12">
        <f ca="1">IF(A328&lt;$B$1,VLOOKUP(A328,[1]DI!$A$4:$B$15000,2,FALSE),0)</f>
        <v>0</v>
      </c>
      <c r="E328" s="13">
        <f t="shared" ca="1" si="118"/>
        <v>1</v>
      </c>
      <c r="F328" s="13">
        <f ca="1">(TRUNC(PRODUCT($E$12:$E327),16))</f>
        <v>1.05443881526908</v>
      </c>
      <c r="G328" s="13">
        <f t="shared" si="119"/>
        <v>1</v>
      </c>
      <c r="H328" s="13">
        <f t="shared" ca="1" si="120"/>
        <v>1.0544388200000001</v>
      </c>
      <c r="I328" s="12">
        <f t="shared" si="121"/>
        <v>1.5900000000000001E-2</v>
      </c>
      <c r="J328" s="30">
        <f t="shared" si="113"/>
        <v>44309</v>
      </c>
      <c r="K328" s="2">
        <f t="shared" si="114"/>
        <v>218</v>
      </c>
      <c r="L328" s="15">
        <f t="shared" si="115"/>
        <v>219</v>
      </c>
      <c r="M328" s="11">
        <f t="shared" si="107"/>
        <v>1.0138035569999999</v>
      </c>
      <c r="N328" s="11">
        <f t="shared" ca="1" si="108"/>
        <v>1.068993826</v>
      </c>
      <c r="O328" s="15">
        <f t="shared" si="124"/>
        <v>0</v>
      </c>
      <c r="P328" s="13">
        <f t="shared" ca="1" si="109"/>
        <v>68.993825999999999</v>
      </c>
      <c r="Q328" s="19">
        <f t="shared" si="110"/>
        <v>0</v>
      </c>
      <c r="R328" s="13">
        <f t="shared" si="116"/>
        <v>0</v>
      </c>
      <c r="S328" s="4" t="str">
        <f t="shared" si="122"/>
        <v>J=</v>
      </c>
      <c r="T328" s="30">
        <f t="shared" si="123"/>
        <v>44911</v>
      </c>
      <c r="U328" s="3"/>
      <c r="V328" s="73">
        <f>[2]Plan1!$A398</f>
        <v>48684</v>
      </c>
      <c r="W328" s="73" t="str">
        <f>[2]Plan1!$C398</f>
        <v>Paixão de Cristo</v>
      </c>
      <c r="X328" s="66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6">
        <f t="shared" si="111"/>
        <v>44626</v>
      </c>
      <c r="B329" s="14">
        <f t="shared" ca="1" si="117"/>
        <v>1068.9938259999999</v>
      </c>
      <c r="C329" s="6">
        <f t="shared" si="112"/>
        <v>1000</v>
      </c>
      <c r="D329" s="12">
        <f ca="1">IF(A329&lt;$B$1,VLOOKUP(A329,[1]DI!$A$4:$B$15000,2,FALSE),0)</f>
        <v>0</v>
      </c>
      <c r="E329" s="13">
        <f t="shared" ca="1" si="118"/>
        <v>1</v>
      </c>
      <c r="F329" s="13">
        <f ca="1">(TRUNC(PRODUCT($E$12:$E328),16))</f>
        <v>1.05443881526908</v>
      </c>
      <c r="G329" s="13">
        <f t="shared" si="119"/>
        <v>1</v>
      </c>
      <c r="H329" s="13">
        <f t="shared" ca="1" si="120"/>
        <v>1.0544388200000001</v>
      </c>
      <c r="I329" s="12">
        <f t="shared" si="121"/>
        <v>1.5900000000000001E-2</v>
      </c>
      <c r="J329" s="30">
        <f t="shared" si="113"/>
        <v>44309</v>
      </c>
      <c r="K329" s="2">
        <f t="shared" si="114"/>
        <v>218</v>
      </c>
      <c r="L329" s="15">
        <f t="shared" si="115"/>
        <v>219</v>
      </c>
      <c r="M329" s="11">
        <f t="shared" si="107"/>
        <v>1.0138035569999999</v>
      </c>
      <c r="N329" s="11">
        <f t="shared" ca="1" si="108"/>
        <v>1.068993826</v>
      </c>
      <c r="O329" s="15">
        <f t="shared" si="124"/>
        <v>0</v>
      </c>
      <c r="P329" s="13">
        <f t="shared" ca="1" si="109"/>
        <v>68.993825999999999</v>
      </c>
      <c r="Q329" s="19">
        <f t="shared" si="110"/>
        <v>0</v>
      </c>
      <c r="R329" s="13">
        <f t="shared" si="116"/>
        <v>0</v>
      </c>
      <c r="S329" s="4" t="str">
        <f t="shared" si="122"/>
        <v>J=</v>
      </c>
      <c r="T329" s="30">
        <f t="shared" si="123"/>
        <v>44911</v>
      </c>
      <c r="U329" s="3"/>
      <c r="V329" s="73">
        <f>[2]Plan1!$A399</f>
        <v>48690</v>
      </c>
      <c r="W329" s="73" t="str">
        <f>[2]Plan1!$C399</f>
        <v>Tiradentes</v>
      </c>
      <c r="X329" s="66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6">
        <f t="shared" si="111"/>
        <v>44627</v>
      </c>
      <c r="B330" s="14">
        <f t="shared" ca="1" si="117"/>
        <v>1068.9938259999999</v>
      </c>
      <c r="C330" s="6">
        <f t="shared" si="112"/>
        <v>1000</v>
      </c>
      <c r="D330" s="12">
        <f ca="1">IF(A330&lt;$B$1,VLOOKUP(A330,[1]DI!$A$4:$B$15000,2,FALSE),0)</f>
        <v>0.1065</v>
      </c>
      <c r="E330" s="13">
        <f t="shared" ca="1" si="118"/>
        <v>1.00040168</v>
      </c>
      <c r="F330" s="13">
        <f ca="1">(TRUNC(PRODUCT($E$12:$E329),16))</f>
        <v>1.05443881526908</v>
      </c>
      <c r="G330" s="13">
        <f t="shared" si="119"/>
        <v>1</v>
      </c>
      <c r="H330" s="13">
        <f t="shared" ca="1" si="120"/>
        <v>1.0544388200000001</v>
      </c>
      <c r="I330" s="12">
        <f t="shared" si="121"/>
        <v>1.5900000000000001E-2</v>
      </c>
      <c r="J330" s="30">
        <f t="shared" si="113"/>
        <v>44309</v>
      </c>
      <c r="K330" s="2">
        <f t="shared" si="114"/>
        <v>219</v>
      </c>
      <c r="L330" s="15">
        <f t="shared" si="115"/>
        <v>219</v>
      </c>
      <c r="M330" s="11">
        <f t="shared" si="107"/>
        <v>1.0138035569999999</v>
      </c>
      <c r="N330" s="11">
        <f t="shared" ca="1" si="108"/>
        <v>1.068993826</v>
      </c>
      <c r="O330" s="15">
        <f t="shared" si="124"/>
        <v>0</v>
      </c>
      <c r="P330" s="13">
        <f t="shared" ca="1" si="109"/>
        <v>68.993825999999999</v>
      </c>
      <c r="Q330" s="19">
        <f t="shared" si="110"/>
        <v>0</v>
      </c>
      <c r="R330" s="13">
        <f t="shared" si="116"/>
        <v>0</v>
      </c>
      <c r="S330" s="4" t="str">
        <f t="shared" si="122"/>
        <v>J=</v>
      </c>
      <c r="T330" s="30">
        <f t="shared" si="123"/>
        <v>44911</v>
      </c>
      <c r="U330" s="3"/>
      <c r="V330" s="73">
        <f>[2]Plan1!$A400</f>
        <v>48700</v>
      </c>
      <c r="W330" s="73" t="str">
        <f>[2]Plan1!$C400</f>
        <v>Dia do Trabalho</v>
      </c>
      <c r="X330" s="66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6">
        <f t="shared" si="111"/>
        <v>44628</v>
      </c>
      <c r="B331" s="14">
        <f t="shared" ca="1" si="117"/>
        <v>1069.4901600000001</v>
      </c>
      <c r="C331" s="6">
        <f t="shared" si="112"/>
        <v>1000</v>
      </c>
      <c r="D331" s="12">
        <f ca="1">IF(A331&lt;$B$1,VLOOKUP(A331,[1]DI!$A$4:$B$15000,2,FALSE),0)</f>
        <v>0.1065</v>
      </c>
      <c r="E331" s="13">
        <f t="shared" ca="1" si="118"/>
        <v>1.00040168</v>
      </c>
      <c r="F331" s="13">
        <f ca="1">(TRUNC(PRODUCT($E$12:$E330),16))</f>
        <v>1.0548623622524</v>
      </c>
      <c r="G331" s="13">
        <f t="shared" si="119"/>
        <v>1</v>
      </c>
      <c r="H331" s="13">
        <f t="shared" ca="1" si="120"/>
        <v>1.05486236</v>
      </c>
      <c r="I331" s="12">
        <f t="shared" si="121"/>
        <v>1.5900000000000001E-2</v>
      </c>
      <c r="J331" s="30">
        <f t="shared" si="113"/>
        <v>44309</v>
      </c>
      <c r="K331" s="2">
        <f t="shared" si="114"/>
        <v>220</v>
      </c>
      <c r="L331" s="15">
        <f t="shared" si="115"/>
        <v>220</v>
      </c>
      <c r="M331" s="11">
        <f t="shared" si="107"/>
        <v>1.0138670219999999</v>
      </c>
      <c r="N331" s="11">
        <f t="shared" ca="1" si="108"/>
        <v>1.06949016</v>
      </c>
      <c r="O331" s="15">
        <f t="shared" si="124"/>
        <v>0</v>
      </c>
      <c r="P331" s="13">
        <f t="shared" ca="1" si="109"/>
        <v>69.490160000000003</v>
      </c>
      <c r="Q331" s="19">
        <f t="shared" si="110"/>
        <v>0</v>
      </c>
      <c r="R331" s="13">
        <f t="shared" si="116"/>
        <v>0</v>
      </c>
      <c r="S331" s="4" t="str">
        <f t="shared" si="122"/>
        <v>J=</v>
      </c>
      <c r="T331" s="30">
        <f t="shared" si="123"/>
        <v>44911</v>
      </c>
      <c r="U331" s="3"/>
      <c r="V331" s="73">
        <f>[2]Plan1!$A401</f>
        <v>48746</v>
      </c>
      <c r="W331" s="73" t="str">
        <f>[2]Plan1!$C401</f>
        <v>Corpus Christi</v>
      </c>
      <c r="X331" s="66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6">
        <f t="shared" si="111"/>
        <v>44629</v>
      </c>
      <c r="B332" s="14">
        <f t="shared" ca="1" si="117"/>
        <v>1069.9867329900001</v>
      </c>
      <c r="C332" s="6">
        <f t="shared" si="112"/>
        <v>1000</v>
      </c>
      <c r="D332" s="12">
        <f ca="1">IF(A332&lt;$B$1,VLOOKUP(A332,[1]DI!$A$4:$B$15000,2,FALSE),0)</f>
        <v>0.1065</v>
      </c>
      <c r="E332" s="13">
        <f t="shared" ca="1" si="118"/>
        <v>1.00040168</v>
      </c>
      <c r="F332" s="13">
        <f ca="1">(TRUNC(PRODUCT($E$12:$E331),16))</f>
        <v>1.0552860793660701</v>
      </c>
      <c r="G332" s="13">
        <f t="shared" si="119"/>
        <v>1</v>
      </c>
      <c r="H332" s="13">
        <f t="shared" ca="1" si="120"/>
        <v>1.0552860799999999</v>
      </c>
      <c r="I332" s="12">
        <f t="shared" si="121"/>
        <v>1.5900000000000001E-2</v>
      </c>
      <c r="J332" s="30">
        <f t="shared" si="113"/>
        <v>44309</v>
      </c>
      <c r="K332" s="2">
        <f t="shared" si="114"/>
        <v>221</v>
      </c>
      <c r="L332" s="15">
        <f t="shared" si="115"/>
        <v>221</v>
      </c>
      <c r="M332" s="11">
        <f t="shared" ref="M332:M376" si="125">ROUND((I332+1)^(L332/252),9)</f>
        <v>1.013930491</v>
      </c>
      <c r="N332" s="11">
        <f t="shared" ref="N332:N376" ca="1" si="126">ROUND(H332*M332,9)</f>
        <v>1.0699867329999999</v>
      </c>
      <c r="O332" s="15">
        <f t="shared" si="124"/>
        <v>0</v>
      </c>
      <c r="P332" s="13">
        <f t="shared" ref="P332:P395" ca="1" si="127">TRUNC(((N332-1)*C332),8)</f>
        <v>69.986732989999993</v>
      </c>
      <c r="Q332" s="19">
        <f t="shared" ref="Q332:Q376" si="128">IF($O332&gt;0,VLOOKUP($O332,$V$12:$AB$150,7),0)</f>
        <v>0</v>
      </c>
      <c r="R332" s="13">
        <f t="shared" si="116"/>
        <v>0</v>
      </c>
      <c r="S332" s="4" t="str">
        <f t="shared" si="122"/>
        <v>J=</v>
      </c>
      <c r="T332" s="30">
        <f t="shared" si="123"/>
        <v>44911</v>
      </c>
      <c r="U332" s="3"/>
      <c r="V332" s="73">
        <f>[2]Plan1!$A402</f>
        <v>48829</v>
      </c>
      <c r="W332" s="73" t="str">
        <f>[2]Plan1!$C402</f>
        <v>Independência do Brasil</v>
      </c>
      <c r="X332" s="66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6">
        <f t="shared" ref="A333:A396" si="129">(A332+1)</f>
        <v>44630</v>
      </c>
      <c r="B333" s="14">
        <f t="shared" ca="1" si="117"/>
        <v>1070.4835370000001</v>
      </c>
      <c r="C333" s="6">
        <f t="shared" ref="C333:C396" si="130">(C332-R332)</f>
        <v>1000</v>
      </c>
      <c r="D333" s="12">
        <f ca="1">IF(A333&lt;$B$1,VLOOKUP(A333,[1]DI!$A$4:$B$15000,2,FALSE),0)</f>
        <v>0.1065</v>
      </c>
      <c r="E333" s="13">
        <f t="shared" ca="1" si="118"/>
        <v>1.00040168</v>
      </c>
      <c r="F333" s="13">
        <f ca="1">(TRUNC(PRODUCT($E$12:$E332),16))</f>
        <v>1.05570996667843</v>
      </c>
      <c r="G333" s="13">
        <f t="shared" si="119"/>
        <v>1</v>
      </c>
      <c r="H333" s="13">
        <f t="shared" ca="1" si="120"/>
        <v>1.0557099700000001</v>
      </c>
      <c r="I333" s="12">
        <f t="shared" si="121"/>
        <v>1.5900000000000001E-2</v>
      </c>
      <c r="J333" s="30">
        <f t="shared" ref="J333:J376" si="131">IF(O332&gt;0,VLOOKUP(O332,V$12:AF$150,2),J332)</f>
        <v>44309</v>
      </c>
      <c r="K333" s="2">
        <f t="shared" ref="K333:K376" si="132">IF(A333&gt;J333,IF(NETWORKDAYS(J333,A333,$V$160:$V$544)-1=0,1,NETWORKDAYS(J333,A333,$V$160:$V$544)-1),0)</f>
        <v>222</v>
      </c>
      <c r="L333" s="15">
        <f t="shared" ref="L333:L376" si="133">IF(AND(K333=1,K332=1),1,IF(K333&gt;0,IF(K333=K332,K333+1,K333),0))</f>
        <v>222</v>
      </c>
      <c r="M333" s="11">
        <f t="shared" si="125"/>
        <v>1.013993964</v>
      </c>
      <c r="N333" s="11">
        <f t="shared" ca="1" si="126"/>
        <v>1.0704835370000001</v>
      </c>
      <c r="O333" s="15">
        <f t="shared" si="124"/>
        <v>0</v>
      </c>
      <c r="P333" s="13">
        <f t="shared" ca="1" si="127"/>
        <v>70.483536999999998</v>
      </c>
      <c r="Q333" s="19">
        <f t="shared" si="128"/>
        <v>0</v>
      </c>
      <c r="R333" s="13">
        <f t="shared" ref="R333:R396" si="134">IF(Q333&gt;0,TRUNC(Q333*C333,8),0)</f>
        <v>0</v>
      </c>
      <c r="S333" s="4" t="str">
        <f t="shared" si="122"/>
        <v>J=</v>
      </c>
      <c r="T333" s="30">
        <f t="shared" si="123"/>
        <v>44911</v>
      </c>
      <c r="U333" s="3"/>
      <c r="V333" s="73">
        <f>[2]Plan1!$A403</f>
        <v>48864</v>
      </c>
      <c r="W333" s="73" t="str">
        <f>[2]Plan1!$C403</f>
        <v>Nossa Sr.a Aparecida - Padroeira do Brasil</v>
      </c>
      <c r="X333" s="66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6">
        <f t="shared" si="129"/>
        <v>44631</v>
      </c>
      <c r="B334" s="14">
        <f t="shared" ref="B334:B376" ca="1" si="135">IF(A334&lt;=TODAY(),C334+P334,IF(AND(A334&gt;TODAY(),A334&lt;=$B$1),IF(VLOOKUP(TODAY(),$A$10:$D$5000,4,FALSE)=0,"n.d",C334+P334),"n.d"))</f>
        <v>1070.9805619900001</v>
      </c>
      <c r="C334" s="6">
        <f t="shared" si="130"/>
        <v>1000</v>
      </c>
      <c r="D334" s="12">
        <f ca="1">IF(A334&lt;$B$1,VLOOKUP(A334,[1]DI!$A$4:$B$15000,2,FALSE),0)</f>
        <v>0.1065</v>
      </c>
      <c r="E334" s="13">
        <f t="shared" ref="E334:E376" ca="1" si="136">ROUND(((1+D334)^(1/252)),8)</f>
        <v>1.00040168</v>
      </c>
      <c r="F334" s="13">
        <f ca="1">(TRUNC(PRODUCT($E$12:$E333),16))</f>
        <v>1.0561340242578401</v>
      </c>
      <c r="G334" s="13">
        <f t="shared" ref="G334:G376" si="137">IF(O333&gt;0,F333,G333)</f>
        <v>1</v>
      </c>
      <c r="H334" s="13">
        <f t="shared" ref="H334:H376" ca="1" si="138">ROUND(F334/G334,8)</f>
        <v>1.05613402</v>
      </c>
      <c r="I334" s="12">
        <f t="shared" ref="I334:I397" si="139">I333</f>
        <v>1.5900000000000001E-2</v>
      </c>
      <c r="J334" s="30">
        <f t="shared" si="131"/>
        <v>44309</v>
      </c>
      <c r="K334" s="2">
        <f t="shared" si="132"/>
        <v>223</v>
      </c>
      <c r="L334" s="15">
        <f t="shared" si="133"/>
        <v>223</v>
      </c>
      <c r="M334" s="11">
        <f t="shared" si="125"/>
        <v>1.0140574410000001</v>
      </c>
      <c r="N334" s="11">
        <f t="shared" ca="1" si="126"/>
        <v>1.0709805619999999</v>
      </c>
      <c r="O334" s="15">
        <f t="shared" si="124"/>
        <v>0</v>
      </c>
      <c r="P334" s="13">
        <f t="shared" ca="1" si="127"/>
        <v>70.980561989999998</v>
      </c>
      <c r="Q334" s="19">
        <f t="shared" si="128"/>
        <v>0</v>
      </c>
      <c r="R334" s="13">
        <f t="shared" si="134"/>
        <v>0</v>
      </c>
      <c r="S334" s="4" t="str">
        <f t="shared" ref="S334:S397" si="140">IF(O333&gt;0,VLOOKUP(O333,V$12:AF$25,10),S333)</f>
        <v>J=</v>
      </c>
      <c r="T334" s="30">
        <f t="shared" ref="T334:T397" si="141">IF(O333&gt;0,VLOOKUP(O333,V$12:AF$25,11),T333)</f>
        <v>44911</v>
      </c>
      <c r="U334" s="3"/>
      <c r="V334" s="73">
        <f>[2]Plan1!$A404</f>
        <v>48885</v>
      </c>
      <c r="W334" s="73" t="str">
        <f>[2]Plan1!$C404</f>
        <v>Finados</v>
      </c>
      <c r="X334" s="66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6">
        <f t="shared" si="129"/>
        <v>44632</v>
      </c>
      <c r="B335" s="14">
        <f t="shared" ca="1" si="135"/>
        <v>1071.4778269999999</v>
      </c>
      <c r="C335" s="6">
        <f t="shared" si="130"/>
        <v>1000</v>
      </c>
      <c r="D335" s="12">
        <f ca="1">IF(A335&lt;$B$1,VLOOKUP(A335,[1]DI!$A$4:$B$15000,2,FALSE),0)</f>
        <v>0</v>
      </c>
      <c r="E335" s="13">
        <f t="shared" ca="1" si="136"/>
        <v>1</v>
      </c>
      <c r="F335" s="13">
        <f ca="1">(TRUNC(PRODUCT($E$12:$E334),16))</f>
        <v>1.0565582521727099</v>
      </c>
      <c r="G335" s="13">
        <f t="shared" si="137"/>
        <v>1</v>
      </c>
      <c r="H335" s="13">
        <f t="shared" ca="1" si="138"/>
        <v>1.0565582499999999</v>
      </c>
      <c r="I335" s="12">
        <f t="shared" si="139"/>
        <v>1.5900000000000001E-2</v>
      </c>
      <c r="J335" s="30">
        <f t="shared" si="131"/>
        <v>44309</v>
      </c>
      <c r="K335" s="2">
        <f t="shared" si="132"/>
        <v>223</v>
      </c>
      <c r="L335" s="15">
        <f t="shared" si="133"/>
        <v>224</v>
      </c>
      <c r="M335" s="11">
        <f t="shared" si="125"/>
        <v>1.014120922</v>
      </c>
      <c r="N335" s="11">
        <f t="shared" ca="1" si="126"/>
        <v>1.071477827</v>
      </c>
      <c r="O335" s="15">
        <f t="shared" ref="O335:O398" si="142">IF(VLOOKUP(A335,W$12:AD$25,8)=VLOOKUP(A334,W$12:AD$25,8),0,VLOOKUP(A335,W$12:AD$25,8))</f>
        <v>0</v>
      </c>
      <c r="P335" s="13">
        <f t="shared" ca="1" si="127"/>
        <v>71.477827000000005</v>
      </c>
      <c r="Q335" s="19">
        <f t="shared" si="128"/>
        <v>0</v>
      </c>
      <c r="R335" s="13">
        <f t="shared" si="134"/>
        <v>0</v>
      </c>
      <c r="S335" s="4" t="str">
        <f t="shared" si="140"/>
        <v>J=</v>
      </c>
      <c r="T335" s="30">
        <f t="shared" si="141"/>
        <v>44911</v>
      </c>
      <c r="U335" s="3"/>
      <c r="V335" s="73">
        <f>[2]Plan1!$A405</f>
        <v>48898</v>
      </c>
      <c r="W335" s="73" t="str">
        <f>[2]Plan1!$C405</f>
        <v>Proclamação da República</v>
      </c>
      <c r="X335" s="66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6">
        <f t="shared" si="129"/>
        <v>44633</v>
      </c>
      <c r="B336" s="14">
        <f t="shared" ca="1" si="135"/>
        <v>1071.4778269999999</v>
      </c>
      <c r="C336" s="6">
        <f t="shared" si="130"/>
        <v>1000</v>
      </c>
      <c r="D336" s="12">
        <f ca="1">IF(A336&lt;$B$1,VLOOKUP(A336,[1]DI!$A$4:$B$15000,2,FALSE),0)</f>
        <v>0</v>
      </c>
      <c r="E336" s="13">
        <f t="shared" ca="1" si="136"/>
        <v>1</v>
      </c>
      <c r="F336" s="13">
        <f ca="1">(TRUNC(PRODUCT($E$12:$E335),16))</f>
        <v>1.0565582521727099</v>
      </c>
      <c r="G336" s="13">
        <f t="shared" si="137"/>
        <v>1</v>
      </c>
      <c r="H336" s="13">
        <f t="shared" ca="1" si="138"/>
        <v>1.0565582499999999</v>
      </c>
      <c r="I336" s="12">
        <f t="shared" si="139"/>
        <v>1.5900000000000001E-2</v>
      </c>
      <c r="J336" s="30">
        <f t="shared" si="131"/>
        <v>44309</v>
      </c>
      <c r="K336" s="2">
        <f t="shared" si="132"/>
        <v>223</v>
      </c>
      <c r="L336" s="15">
        <f t="shared" si="133"/>
        <v>224</v>
      </c>
      <c r="M336" s="11">
        <f t="shared" si="125"/>
        <v>1.014120922</v>
      </c>
      <c r="N336" s="11">
        <f t="shared" ca="1" si="126"/>
        <v>1.071477827</v>
      </c>
      <c r="O336" s="15">
        <f t="shared" si="142"/>
        <v>0</v>
      </c>
      <c r="P336" s="13">
        <f t="shared" ca="1" si="127"/>
        <v>71.477827000000005</v>
      </c>
      <c r="Q336" s="19">
        <f t="shared" si="128"/>
        <v>0</v>
      </c>
      <c r="R336" s="13">
        <f t="shared" si="134"/>
        <v>0</v>
      </c>
      <c r="S336" s="4" t="str">
        <f t="shared" si="140"/>
        <v>J=</v>
      </c>
      <c r="T336" s="30">
        <f t="shared" si="141"/>
        <v>44911</v>
      </c>
      <c r="U336" s="3"/>
      <c r="V336" s="73">
        <f>[2]Plan1!$A406</f>
        <v>48903</v>
      </c>
      <c r="W336" s="73" t="str">
        <f>[2]Plan1!$C406</f>
        <v>Dia Nacional de Zumbi e da Consciência Negra</v>
      </c>
      <c r="X336" s="66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6">
        <f t="shared" si="129"/>
        <v>44634</v>
      </c>
      <c r="B337" s="14">
        <f t="shared" ca="1" si="135"/>
        <v>1071.4778269999999</v>
      </c>
      <c r="C337" s="6">
        <f t="shared" si="130"/>
        <v>1000</v>
      </c>
      <c r="D337" s="12">
        <f ca="1">IF(A337&lt;$B$1,VLOOKUP(A337,[1]DI!$A$4:$B$15000,2,FALSE),0)</f>
        <v>0.1065</v>
      </c>
      <c r="E337" s="13">
        <f t="shared" ca="1" si="136"/>
        <v>1.00040168</v>
      </c>
      <c r="F337" s="13">
        <f ca="1">(TRUNC(PRODUCT($E$12:$E336),16))</f>
        <v>1.0565582521727099</v>
      </c>
      <c r="G337" s="13">
        <f t="shared" si="137"/>
        <v>1</v>
      </c>
      <c r="H337" s="13">
        <f t="shared" ca="1" si="138"/>
        <v>1.0565582499999999</v>
      </c>
      <c r="I337" s="12">
        <f t="shared" si="139"/>
        <v>1.5900000000000001E-2</v>
      </c>
      <c r="J337" s="30">
        <f t="shared" si="131"/>
        <v>44309</v>
      </c>
      <c r="K337" s="2">
        <f t="shared" si="132"/>
        <v>224</v>
      </c>
      <c r="L337" s="15">
        <f t="shared" si="133"/>
        <v>224</v>
      </c>
      <c r="M337" s="11">
        <f t="shared" si="125"/>
        <v>1.014120922</v>
      </c>
      <c r="N337" s="11">
        <f t="shared" ca="1" si="126"/>
        <v>1.071477827</v>
      </c>
      <c r="O337" s="15">
        <f t="shared" si="142"/>
        <v>0</v>
      </c>
      <c r="P337" s="13">
        <f t="shared" ca="1" si="127"/>
        <v>71.477827000000005</v>
      </c>
      <c r="Q337" s="19">
        <f t="shared" si="128"/>
        <v>0</v>
      </c>
      <c r="R337" s="13">
        <f t="shared" si="134"/>
        <v>0</v>
      </c>
      <c r="S337" s="4" t="str">
        <f t="shared" si="140"/>
        <v>J=</v>
      </c>
      <c r="T337" s="30">
        <f t="shared" si="141"/>
        <v>44911</v>
      </c>
      <c r="U337" s="3"/>
      <c r="V337" s="73">
        <f>[2]Plan1!$A407</f>
        <v>48938</v>
      </c>
      <c r="W337" s="73" t="str">
        <f>[2]Plan1!$C407</f>
        <v>Natal</v>
      </c>
      <c r="X337" s="66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6">
        <f t="shared" si="129"/>
        <v>44635</v>
      </c>
      <c r="B338" s="14">
        <f t="shared" ca="1" si="135"/>
        <v>1071.9753219899999</v>
      </c>
      <c r="C338" s="6">
        <f t="shared" si="130"/>
        <v>1000</v>
      </c>
      <c r="D338" s="12">
        <f ca="1">IF(A338&lt;$B$1,VLOOKUP(A338,[1]DI!$A$4:$B$15000,2,FALSE),0)</f>
        <v>0.1065</v>
      </c>
      <c r="E338" s="13">
        <f t="shared" ca="1" si="136"/>
        <v>1.00040168</v>
      </c>
      <c r="F338" s="13">
        <f ca="1">(TRUNC(PRODUCT($E$12:$E337),16))</f>
        <v>1.0569826504914399</v>
      </c>
      <c r="G338" s="13">
        <f t="shared" si="137"/>
        <v>1</v>
      </c>
      <c r="H338" s="13">
        <f t="shared" ca="1" si="138"/>
        <v>1.0569826499999999</v>
      </c>
      <c r="I338" s="12">
        <f t="shared" si="139"/>
        <v>1.5900000000000001E-2</v>
      </c>
      <c r="J338" s="30">
        <f t="shared" si="131"/>
        <v>44309</v>
      </c>
      <c r="K338" s="2">
        <f t="shared" si="132"/>
        <v>225</v>
      </c>
      <c r="L338" s="15">
        <f t="shared" si="133"/>
        <v>225</v>
      </c>
      <c r="M338" s="11">
        <f t="shared" si="125"/>
        <v>1.0141844069999999</v>
      </c>
      <c r="N338" s="11">
        <f t="shared" ca="1" si="126"/>
        <v>1.0719753219999999</v>
      </c>
      <c r="O338" s="15">
        <f t="shared" si="142"/>
        <v>0</v>
      </c>
      <c r="P338" s="13">
        <f t="shared" ca="1" si="127"/>
        <v>71.975321989999998</v>
      </c>
      <c r="Q338" s="19">
        <f t="shared" si="128"/>
        <v>0</v>
      </c>
      <c r="R338" s="13">
        <f t="shared" si="134"/>
        <v>0</v>
      </c>
      <c r="S338" s="4" t="str">
        <f t="shared" si="140"/>
        <v>J=</v>
      </c>
      <c r="T338" s="30">
        <f t="shared" si="141"/>
        <v>44911</v>
      </c>
      <c r="U338" s="3"/>
      <c r="V338" s="73">
        <f>[2]Plan1!$A408</f>
        <v>48945</v>
      </c>
      <c r="W338" s="73" t="str">
        <f>[2]Plan1!$C408</f>
        <v>Confraternização Universal</v>
      </c>
      <c r="X338" s="66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6">
        <f t="shared" si="129"/>
        <v>44636</v>
      </c>
      <c r="B339" s="14">
        <f t="shared" ca="1" si="135"/>
        <v>1072.4730469900001</v>
      </c>
      <c r="C339" s="6">
        <f t="shared" si="130"/>
        <v>1000</v>
      </c>
      <c r="D339" s="12">
        <f ca="1">IF(A339&lt;$B$1,VLOOKUP(A339,[1]DI!$A$4:$B$15000,2,FALSE),0)</f>
        <v>0.1065</v>
      </c>
      <c r="E339" s="13">
        <f t="shared" ca="1" si="136"/>
        <v>1.00040168</v>
      </c>
      <c r="F339" s="13">
        <f ca="1">(TRUNC(PRODUCT($E$12:$E338),16))</f>
        <v>1.0574072192824899</v>
      </c>
      <c r="G339" s="13">
        <f t="shared" si="137"/>
        <v>1</v>
      </c>
      <c r="H339" s="13">
        <f t="shared" ca="1" si="138"/>
        <v>1.05740722</v>
      </c>
      <c r="I339" s="12">
        <f t="shared" si="139"/>
        <v>1.5900000000000001E-2</v>
      </c>
      <c r="J339" s="30">
        <f t="shared" si="131"/>
        <v>44309</v>
      </c>
      <c r="K339" s="2">
        <f t="shared" si="132"/>
        <v>226</v>
      </c>
      <c r="L339" s="15">
        <f t="shared" si="133"/>
        <v>226</v>
      </c>
      <c r="M339" s="11">
        <f t="shared" si="125"/>
        <v>1.014247895</v>
      </c>
      <c r="N339" s="11">
        <f t="shared" ca="1" si="126"/>
        <v>1.0724730469999999</v>
      </c>
      <c r="O339" s="15">
        <f t="shared" si="142"/>
        <v>0</v>
      </c>
      <c r="P339" s="13">
        <f t="shared" ca="1" si="127"/>
        <v>72.47304699</v>
      </c>
      <c r="Q339" s="19">
        <f t="shared" si="128"/>
        <v>0</v>
      </c>
      <c r="R339" s="13">
        <f t="shared" si="134"/>
        <v>0</v>
      </c>
      <c r="S339" s="4" t="str">
        <f t="shared" si="140"/>
        <v>J=</v>
      </c>
      <c r="T339" s="30">
        <f t="shared" si="141"/>
        <v>44911</v>
      </c>
      <c r="U339" s="3"/>
      <c r="V339" s="73">
        <f>[2]Plan1!$A409</f>
        <v>48995</v>
      </c>
      <c r="W339" s="73" t="str">
        <f>[2]Plan1!$C409</f>
        <v>Carnaval</v>
      </c>
      <c r="X339" s="66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6">
        <f t="shared" si="129"/>
        <v>44637</v>
      </c>
      <c r="B340" s="14">
        <f t="shared" ca="1" si="135"/>
        <v>1072.971004</v>
      </c>
      <c r="C340" s="6">
        <f t="shared" si="130"/>
        <v>1000</v>
      </c>
      <c r="D340" s="12">
        <f ca="1">IF(A340&lt;$B$1,VLOOKUP(A340,[1]DI!$A$4:$B$15000,2,FALSE),0)</f>
        <v>0.11649999999999999</v>
      </c>
      <c r="E340" s="13">
        <f t="shared" ca="1" si="136"/>
        <v>1.0004373900000001</v>
      </c>
      <c r="F340" s="13">
        <f ca="1">(TRUNC(PRODUCT($E$12:$E339),16))</f>
        <v>1.0578319586143301</v>
      </c>
      <c r="G340" s="13">
        <f t="shared" si="137"/>
        <v>1</v>
      </c>
      <c r="H340" s="13">
        <f t="shared" ca="1" si="138"/>
        <v>1.0578319599999999</v>
      </c>
      <c r="I340" s="12">
        <f t="shared" si="139"/>
        <v>1.5900000000000001E-2</v>
      </c>
      <c r="J340" s="30">
        <f t="shared" si="131"/>
        <v>44309</v>
      </c>
      <c r="K340" s="2">
        <f t="shared" si="132"/>
        <v>227</v>
      </c>
      <c r="L340" s="15">
        <f t="shared" si="133"/>
        <v>227</v>
      </c>
      <c r="M340" s="11">
        <f t="shared" si="125"/>
        <v>1.0143113880000001</v>
      </c>
      <c r="N340" s="11">
        <f t="shared" ca="1" si="126"/>
        <v>1.072971004</v>
      </c>
      <c r="O340" s="15">
        <f t="shared" si="142"/>
        <v>0</v>
      </c>
      <c r="P340" s="13">
        <f t="shared" ca="1" si="127"/>
        <v>72.971003999999994</v>
      </c>
      <c r="Q340" s="19">
        <f t="shared" si="128"/>
        <v>0</v>
      </c>
      <c r="R340" s="13">
        <f t="shared" si="134"/>
        <v>0</v>
      </c>
      <c r="S340" s="4" t="str">
        <f t="shared" si="140"/>
        <v>J=</v>
      </c>
      <c r="T340" s="30">
        <f t="shared" si="141"/>
        <v>44911</v>
      </c>
      <c r="U340" s="3"/>
      <c r="V340" s="73">
        <f>[2]Plan1!$A410</f>
        <v>48996</v>
      </c>
      <c r="W340" s="73" t="str">
        <f>[2]Plan1!$C410</f>
        <v>Carnaval</v>
      </c>
      <c r="X340" s="66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6">
        <f t="shared" si="129"/>
        <v>44638</v>
      </c>
      <c r="B341" s="14">
        <f t="shared" ca="1" si="135"/>
        <v>1073.50750399</v>
      </c>
      <c r="C341" s="6">
        <f t="shared" si="130"/>
        <v>1000</v>
      </c>
      <c r="D341" s="12">
        <f ca="1">IF(A341&lt;$B$1,VLOOKUP(A341,[1]DI!$A$4:$B$15000,2,FALSE),0)</f>
        <v>0.11649999999999999</v>
      </c>
      <c r="E341" s="13">
        <f t="shared" ca="1" si="136"/>
        <v>1.0004373900000001</v>
      </c>
      <c r="F341" s="13">
        <f ca="1">(TRUNC(PRODUCT($E$12:$E340),16))</f>
        <v>1.05829464373471</v>
      </c>
      <c r="G341" s="13">
        <f t="shared" si="137"/>
        <v>1</v>
      </c>
      <c r="H341" s="13">
        <f t="shared" ca="1" si="138"/>
        <v>1.05829464</v>
      </c>
      <c r="I341" s="12">
        <f t="shared" si="139"/>
        <v>1.5900000000000001E-2</v>
      </c>
      <c r="J341" s="30">
        <f t="shared" si="131"/>
        <v>44309</v>
      </c>
      <c r="K341" s="2">
        <f t="shared" si="132"/>
        <v>228</v>
      </c>
      <c r="L341" s="15">
        <f t="shared" si="133"/>
        <v>228</v>
      </c>
      <c r="M341" s="11">
        <f t="shared" si="125"/>
        <v>1.0143748850000001</v>
      </c>
      <c r="N341" s="11">
        <f t="shared" ca="1" si="126"/>
        <v>1.0735075039999999</v>
      </c>
      <c r="O341" s="15">
        <f t="shared" si="142"/>
        <v>0</v>
      </c>
      <c r="P341" s="13">
        <f t="shared" ca="1" si="127"/>
        <v>73.507503990000004</v>
      </c>
      <c r="Q341" s="19">
        <f t="shared" si="128"/>
        <v>0</v>
      </c>
      <c r="R341" s="13">
        <f t="shared" si="134"/>
        <v>0</v>
      </c>
      <c r="S341" s="4" t="str">
        <f t="shared" si="140"/>
        <v>J=</v>
      </c>
      <c r="T341" s="30">
        <f t="shared" si="141"/>
        <v>44911</v>
      </c>
      <c r="U341" s="3"/>
      <c r="V341" s="73">
        <f>[2]Plan1!$A411</f>
        <v>49041</v>
      </c>
      <c r="W341" s="73" t="str">
        <f>[2]Plan1!$C411</f>
        <v>Paixão de Cristo</v>
      </c>
      <c r="X341" s="66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6">
        <f t="shared" si="129"/>
        <v>44639</v>
      </c>
      <c r="B342" s="14">
        <f t="shared" ca="1" si="135"/>
        <v>1074.0442800000001</v>
      </c>
      <c r="C342" s="6">
        <f t="shared" si="130"/>
        <v>1000</v>
      </c>
      <c r="D342" s="12">
        <f ca="1">IF(A342&lt;$B$1,VLOOKUP(A342,[1]DI!$A$4:$B$15000,2,FALSE),0)</f>
        <v>0</v>
      </c>
      <c r="E342" s="13">
        <f t="shared" ca="1" si="136"/>
        <v>1</v>
      </c>
      <c r="F342" s="13">
        <f ca="1">(TRUNC(PRODUCT($E$12:$E341),16))</f>
        <v>1.0587575312289299</v>
      </c>
      <c r="G342" s="13">
        <f t="shared" si="137"/>
        <v>1</v>
      </c>
      <c r="H342" s="13">
        <f t="shared" ca="1" si="138"/>
        <v>1.0587575300000001</v>
      </c>
      <c r="I342" s="12">
        <f t="shared" si="139"/>
        <v>1.5900000000000001E-2</v>
      </c>
      <c r="J342" s="30">
        <f t="shared" si="131"/>
        <v>44309</v>
      </c>
      <c r="K342" s="2">
        <f t="shared" si="132"/>
        <v>228</v>
      </c>
      <c r="L342" s="15">
        <f t="shared" si="133"/>
        <v>229</v>
      </c>
      <c r="M342" s="11">
        <f t="shared" si="125"/>
        <v>1.0144383859999999</v>
      </c>
      <c r="N342" s="11">
        <f t="shared" ca="1" si="126"/>
        <v>1.0740442800000001</v>
      </c>
      <c r="O342" s="15">
        <f t="shared" si="142"/>
        <v>0</v>
      </c>
      <c r="P342" s="13">
        <f t="shared" ca="1" si="127"/>
        <v>74.044280000000001</v>
      </c>
      <c r="Q342" s="19">
        <f t="shared" si="128"/>
        <v>0</v>
      </c>
      <c r="R342" s="13">
        <f t="shared" si="134"/>
        <v>0</v>
      </c>
      <c r="S342" s="4" t="str">
        <f t="shared" si="140"/>
        <v>J=</v>
      </c>
      <c r="T342" s="30">
        <f t="shared" si="141"/>
        <v>44911</v>
      </c>
      <c r="U342" s="3"/>
      <c r="V342" s="73">
        <f>[2]Plan1!$A412</f>
        <v>49055</v>
      </c>
      <c r="W342" s="73" t="str">
        <f>[2]Plan1!$C412</f>
        <v>Tiradentes</v>
      </c>
      <c r="X342" s="66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6">
        <f t="shared" si="129"/>
        <v>44640</v>
      </c>
      <c r="B343" s="14">
        <f t="shared" ca="1" si="135"/>
        <v>1074.0442800000001</v>
      </c>
      <c r="C343" s="6">
        <f t="shared" si="130"/>
        <v>1000</v>
      </c>
      <c r="D343" s="12">
        <f ca="1">IF(A343&lt;$B$1,VLOOKUP(A343,[1]DI!$A$4:$B$15000,2,FALSE),0)</f>
        <v>0</v>
      </c>
      <c r="E343" s="13">
        <f t="shared" ca="1" si="136"/>
        <v>1</v>
      </c>
      <c r="F343" s="13">
        <f ca="1">(TRUNC(PRODUCT($E$12:$E342),16))</f>
        <v>1.0587575312289299</v>
      </c>
      <c r="G343" s="13">
        <f t="shared" si="137"/>
        <v>1</v>
      </c>
      <c r="H343" s="13">
        <f t="shared" ca="1" si="138"/>
        <v>1.0587575300000001</v>
      </c>
      <c r="I343" s="12">
        <f t="shared" si="139"/>
        <v>1.5900000000000001E-2</v>
      </c>
      <c r="J343" s="30">
        <f t="shared" si="131"/>
        <v>44309</v>
      </c>
      <c r="K343" s="2">
        <f t="shared" si="132"/>
        <v>228</v>
      </c>
      <c r="L343" s="15">
        <f t="shared" si="133"/>
        <v>229</v>
      </c>
      <c r="M343" s="11">
        <f t="shared" si="125"/>
        <v>1.0144383859999999</v>
      </c>
      <c r="N343" s="11">
        <f t="shared" ca="1" si="126"/>
        <v>1.0740442800000001</v>
      </c>
      <c r="O343" s="15">
        <f t="shared" si="142"/>
        <v>0</v>
      </c>
      <c r="P343" s="13">
        <f t="shared" ca="1" si="127"/>
        <v>74.044280000000001</v>
      </c>
      <c r="Q343" s="19">
        <f t="shared" si="128"/>
        <v>0</v>
      </c>
      <c r="R343" s="13">
        <f t="shared" si="134"/>
        <v>0</v>
      </c>
      <c r="S343" s="4" t="str">
        <f t="shared" si="140"/>
        <v>J=</v>
      </c>
      <c r="T343" s="30">
        <f t="shared" si="141"/>
        <v>44911</v>
      </c>
      <c r="U343" s="3"/>
      <c r="V343" s="73">
        <f>[2]Plan1!$A413</f>
        <v>49065</v>
      </c>
      <c r="W343" s="73" t="str">
        <f>[2]Plan1!$C413</f>
        <v>Dia do Trabalho</v>
      </c>
      <c r="X343" s="66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6">
        <f t="shared" si="129"/>
        <v>44641</v>
      </c>
      <c r="B344" s="14">
        <f t="shared" ca="1" si="135"/>
        <v>1074.0442800000001</v>
      </c>
      <c r="C344" s="6">
        <f t="shared" si="130"/>
        <v>1000</v>
      </c>
      <c r="D344" s="12">
        <f ca="1">IF(A344&lt;$B$1,VLOOKUP(A344,[1]DI!$A$4:$B$15000,2,FALSE),0)</f>
        <v>0.11649999999999999</v>
      </c>
      <c r="E344" s="13">
        <f t="shared" ca="1" si="136"/>
        <v>1.0004373900000001</v>
      </c>
      <c r="F344" s="13">
        <f ca="1">(TRUNC(PRODUCT($E$12:$E343),16))</f>
        <v>1.0587575312289299</v>
      </c>
      <c r="G344" s="13">
        <f t="shared" si="137"/>
        <v>1</v>
      </c>
      <c r="H344" s="13">
        <f t="shared" ca="1" si="138"/>
        <v>1.0587575300000001</v>
      </c>
      <c r="I344" s="12">
        <f t="shared" si="139"/>
        <v>1.5900000000000001E-2</v>
      </c>
      <c r="J344" s="30">
        <f t="shared" si="131"/>
        <v>44309</v>
      </c>
      <c r="K344" s="2">
        <f t="shared" si="132"/>
        <v>229</v>
      </c>
      <c r="L344" s="15">
        <f t="shared" si="133"/>
        <v>229</v>
      </c>
      <c r="M344" s="11">
        <f t="shared" si="125"/>
        <v>1.0144383859999999</v>
      </c>
      <c r="N344" s="11">
        <f t="shared" ca="1" si="126"/>
        <v>1.0740442800000001</v>
      </c>
      <c r="O344" s="15">
        <f t="shared" si="142"/>
        <v>0</v>
      </c>
      <c r="P344" s="13">
        <f t="shared" ca="1" si="127"/>
        <v>74.044280000000001</v>
      </c>
      <c r="Q344" s="19">
        <f t="shared" si="128"/>
        <v>0</v>
      </c>
      <c r="R344" s="13">
        <f t="shared" si="134"/>
        <v>0</v>
      </c>
      <c r="S344" s="4" t="str">
        <f t="shared" si="140"/>
        <v>J=</v>
      </c>
      <c r="T344" s="30">
        <f t="shared" si="141"/>
        <v>44911</v>
      </c>
      <c r="U344" s="3"/>
      <c r="V344" s="73">
        <f>[2]Plan1!$A414</f>
        <v>49103</v>
      </c>
      <c r="W344" s="73" t="str">
        <f>[2]Plan1!$C414</f>
        <v>Corpus Christi</v>
      </c>
      <c r="X344" s="66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6">
        <f t="shared" si="129"/>
        <v>44642</v>
      </c>
      <c r="B345" s="14">
        <f t="shared" ca="1" si="135"/>
        <v>1074.58132099</v>
      </c>
      <c r="C345" s="6">
        <f t="shared" si="130"/>
        <v>1000</v>
      </c>
      <c r="D345" s="12">
        <f ca="1">IF(A345&lt;$B$1,VLOOKUP(A345,[1]DI!$A$4:$B$15000,2,FALSE),0)</f>
        <v>0.11649999999999999</v>
      </c>
      <c r="E345" s="13">
        <f t="shared" ca="1" si="136"/>
        <v>1.0004373900000001</v>
      </c>
      <c r="F345" s="13">
        <f ca="1">(TRUNC(PRODUCT($E$12:$E344),16))</f>
        <v>1.05922062118552</v>
      </c>
      <c r="G345" s="13">
        <f t="shared" si="137"/>
        <v>1</v>
      </c>
      <c r="H345" s="13">
        <f t="shared" ca="1" si="138"/>
        <v>1.0592206200000001</v>
      </c>
      <c r="I345" s="12">
        <f t="shared" si="139"/>
        <v>1.5900000000000001E-2</v>
      </c>
      <c r="J345" s="30">
        <f t="shared" si="131"/>
        <v>44309</v>
      </c>
      <c r="K345" s="2">
        <f t="shared" si="132"/>
        <v>230</v>
      </c>
      <c r="L345" s="15">
        <f t="shared" si="133"/>
        <v>230</v>
      </c>
      <c r="M345" s="11">
        <f t="shared" si="125"/>
        <v>1.01450189</v>
      </c>
      <c r="N345" s="11">
        <f t="shared" ca="1" si="126"/>
        <v>1.0745813209999999</v>
      </c>
      <c r="O345" s="15">
        <f t="shared" si="142"/>
        <v>0</v>
      </c>
      <c r="P345" s="13">
        <f t="shared" ca="1" si="127"/>
        <v>74.581320989999995</v>
      </c>
      <c r="Q345" s="19">
        <f t="shared" si="128"/>
        <v>0</v>
      </c>
      <c r="R345" s="13">
        <f t="shared" si="134"/>
        <v>0</v>
      </c>
      <c r="S345" s="4" t="str">
        <f t="shared" si="140"/>
        <v>J=</v>
      </c>
      <c r="T345" s="30">
        <f t="shared" si="141"/>
        <v>44911</v>
      </c>
      <c r="U345" s="3"/>
      <c r="V345" s="73">
        <f>[2]Plan1!$A415</f>
        <v>49194</v>
      </c>
      <c r="W345" s="73" t="str">
        <f>[2]Plan1!$C415</f>
        <v>Independência do Brasil</v>
      </c>
      <c r="X345" s="66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6">
        <f t="shared" si="129"/>
        <v>44643</v>
      </c>
      <c r="B346" s="14">
        <f t="shared" ca="1" si="135"/>
        <v>1075.1186290000001</v>
      </c>
      <c r="C346" s="6">
        <f t="shared" si="130"/>
        <v>1000</v>
      </c>
      <c r="D346" s="12">
        <f ca="1">IF(A346&lt;$B$1,VLOOKUP(A346,[1]DI!$A$4:$B$15000,2,FALSE),0)</f>
        <v>0.11649999999999999</v>
      </c>
      <c r="E346" s="13">
        <f t="shared" ca="1" si="136"/>
        <v>1.0004373900000001</v>
      </c>
      <c r="F346" s="13">
        <f ca="1">(TRUNC(PRODUCT($E$12:$E345),16))</f>
        <v>1.0596839136930201</v>
      </c>
      <c r="G346" s="13">
        <f t="shared" si="137"/>
        <v>1</v>
      </c>
      <c r="H346" s="13">
        <f t="shared" ca="1" si="138"/>
        <v>1.05968391</v>
      </c>
      <c r="I346" s="12">
        <f t="shared" si="139"/>
        <v>1.5900000000000001E-2</v>
      </c>
      <c r="J346" s="30">
        <f t="shared" si="131"/>
        <v>44309</v>
      </c>
      <c r="K346" s="2">
        <f t="shared" si="132"/>
        <v>231</v>
      </c>
      <c r="L346" s="15">
        <f t="shared" si="133"/>
        <v>231</v>
      </c>
      <c r="M346" s="11">
        <f t="shared" si="125"/>
        <v>1.0145653990000001</v>
      </c>
      <c r="N346" s="11">
        <f t="shared" ca="1" si="126"/>
        <v>1.0751186290000001</v>
      </c>
      <c r="O346" s="15">
        <f t="shared" si="142"/>
        <v>0</v>
      </c>
      <c r="P346" s="13">
        <f t="shared" ca="1" si="127"/>
        <v>75.118628999999999</v>
      </c>
      <c r="Q346" s="19">
        <f t="shared" si="128"/>
        <v>0</v>
      </c>
      <c r="R346" s="13">
        <f t="shared" si="134"/>
        <v>0</v>
      </c>
      <c r="S346" s="4" t="str">
        <f t="shared" si="140"/>
        <v>J=</v>
      </c>
      <c r="T346" s="30">
        <f t="shared" si="141"/>
        <v>44911</v>
      </c>
      <c r="U346" s="3"/>
      <c r="V346" s="73">
        <f>[2]Plan1!$A416</f>
        <v>49229</v>
      </c>
      <c r="W346" s="73" t="str">
        <f>[2]Plan1!$C416</f>
        <v>Nossa Sr.a Aparecida - Padroeira do Brasil</v>
      </c>
      <c r="X346" s="66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6">
        <f t="shared" si="129"/>
        <v>44644</v>
      </c>
      <c r="B347" s="14">
        <f t="shared" ca="1" si="135"/>
        <v>1075.656213</v>
      </c>
      <c r="C347" s="6">
        <f t="shared" si="130"/>
        <v>1000</v>
      </c>
      <c r="D347" s="12">
        <f ca="1">IF(A347&lt;$B$1,VLOOKUP(A347,[1]DI!$A$4:$B$15000,2,FALSE),0)</f>
        <v>0.11649999999999999</v>
      </c>
      <c r="E347" s="13">
        <f t="shared" ca="1" si="136"/>
        <v>1.0004373900000001</v>
      </c>
      <c r="F347" s="13">
        <f ca="1">(TRUNC(PRODUCT($E$12:$E346),16))</f>
        <v>1.06014740884003</v>
      </c>
      <c r="G347" s="13">
        <f t="shared" si="137"/>
        <v>1</v>
      </c>
      <c r="H347" s="13">
        <f t="shared" ca="1" si="138"/>
        <v>1.0601474099999999</v>
      </c>
      <c r="I347" s="12">
        <f t="shared" si="139"/>
        <v>1.5900000000000001E-2</v>
      </c>
      <c r="J347" s="30">
        <f t="shared" si="131"/>
        <v>44309</v>
      </c>
      <c r="K347" s="2">
        <f t="shared" si="132"/>
        <v>232</v>
      </c>
      <c r="L347" s="15">
        <f t="shared" si="133"/>
        <v>232</v>
      </c>
      <c r="M347" s="11">
        <f t="shared" si="125"/>
        <v>1.014628912</v>
      </c>
      <c r="N347" s="11">
        <f t="shared" ca="1" si="126"/>
        <v>1.075656213</v>
      </c>
      <c r="O347" s="15">
        <f t="shared" si="142"/>
        <v>0</v>
      </c>
      <c r="P347" s="13">
        <f t="shared" ca="1" si="127"/>
        <v>75.656212999999994</v>
      </c>
      <c r="Q347" s="19">
        <f t="shared" si="128"/>
        <v>0</v>
      </c>
      <c r="R347" s="13">
        <f t="shared" si="134"/>
        <v>0</v>
      </c>
      <c r="S347" s="4" t="str">
        <f t="shared" si="140"/>
        <v>J=</v>
      </c>
      <c r="T347" s="30">
        <f t="shared" si="141"/>
        <v>44911</v>
      </c>
      <c r="U347" s="3"/>
      <c r="V347" s="73">
        <f>[2]Plan1!$A417</f>
        <v>49250</v>
      </c>
      <c r="W347" s="73" t="str">
        <f>[2]Plan1!$C417</f>
        <v>Finados</v>
      </c>
      <c r="X347" s="66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6">
        <f t="shared" si="129"/>
        <v>44645</v>
      </c>
      <c r="B348" s="14">
        <f t="shared" ca="1" si="135"/>
        <v>1076.1940619899999</v>
      </c>
      <c r="C348" s="6">
        <f t="shared" si="130"/>
        <v>1000</v>
      </c>
      <c r="D348" s="12">
        <f ca="1">IF(A348&lt;$B$1,VLOOKUP(A348,[1]DI!$A$4:$B$15000,2,FALSE),0)</f>
        <v>0.11649999999999999</v>
      </c>
      <c r="E348" s="13">
        <f t="shared" ca="1" si="136"/>
        <v>1.0004373900000001</v>
      </c>
      <c r="F348" s="13">
        <f ca="1">(TRUNC(PRODUCT($E$12:$E347),16))</f>
        <v>1.06061110671518</v>
      </c>
      <c r="G348" s="13">
        <f t="shared" si="137"/>
        <v>1</v>
      </c>
      <c r="H348" s="13">
        <f t="shared" ca="1" si="138"/>
        <v>1.06061111</v>
      </c>
      <c r="I348" s="12">
        <f t="shared" si="139"/>
        <v>1.5900000000000001E-2</v>
      </c>
      <c r="J348" s="30">
        <f t="shared" si="131"/>
        <v>44309</v>
      </c>
      <c r="K348" s="2">
        <f t="shared" si="132"/>
        <v>233</v>
      </c>
      <c r="L348" s="15">
        <f t="shared" si="133"/>
        <v>233</v>
      </c>
      <c r="M348" s="11">
        <f t="shared" si="125"/>
        <v>1.014692428</v>
      </c>
      <c r="N348" s="11">
        <f t="shared" ca="1" si="126"/>
        <v>1.0761940619999999</v>
      </c>
      <c r="O348" s="15">
        <f t="shared" si="142"/>
        <v>0</v>
      </c>
      <c r="P348" s="13">
        <f t="shared" ca="1" si="127"/>
        <v>76.194061989999994</v>
      </c>
      <c r="Q348" s="19">
        <f t="shared" si="128"/>
        <v>0</v>
      </c>
      <c r="R348" s="13">
        <f t="shared" si="134"/>
        <v>0</v>
      </c>
      <c r="S348" s="4" t="str">
        <f t="shared" si="140"/>
        <v>J=</v>
      </c>
      <c r="T348" s="30">
        <f t="shared" si="141"/>
        <v>44911</v>
      </c>
      <c r="U348" s="3"/>
      <c r="V348" s="73">
        <f>[2]Plan1!$A418</f>
        <v>49263</v>
      </c>
      <c r="W348" s="73" t="str">
        <f>[2]Plan1!$C418</f>
        <v>Proclamação da República</v>
      </c>
      <c r="X348" s="66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6">
        <f t="shared" si="129"/>
        <v>44646</v>
      </c>
      <c r="B349" s="14">
        <f t="shared" ca="1" si="135"/>
        <v>1076.7321790000001</v>
      </c>
      <c r="C349" s="6">
        <f t="shared" si="130"/>
        <v>1000</v>
      </c>
      <c r="D349" s="12">
        <f ca="1">IF(A349&lt;$B$1,VLOOKUP(A349,[1]DI!$A$4:$B$15000,2,FALSE),0)</f>
        <v>0</v>
      </c>
      <c r="E349" s="13">
        <f t="shared" ca="1" si="136"/>
        <v>1</v>
      </c>
      <c r="F349" s="13">
        <f ca="1">(TRUNC(PRODUCT($E$12:$E348),16))</f>
        <v>1.06107500740715</v>
      </c>
      <c r="G349" s="13">
        <f t="shared" si="137"/>
        <v>1</v>
      </c>
      <c r="H349" s="13">
        <f t="shared" ca="1" si="138"/>
        <v>1.0610750099999999</v>
      </c>
      <c r="I349" s="12">
        <f t="shared" si="139"/>
        <v>1.5900000000000001E-2</v>
      </c>
      <c r="J349" s="30">
        <f t="shared" si="131"/>
        <v>44309</v>
      </c>
      <c r="K349" s="2">
        <f t="shared" si="132"/>
        <v>233</v>
      </c>
      <c r="L349" s="15">
        <f t="shared" si="133"/>
        <v>234</v>
      </c>
      <c r="M349" s="11">
        <f t="shared" si="125"/>
        <v>1.014755949</v>
      </c>
      <c r="N349" s="11">
        <f t="shared" ca="1" si="126"/>
        <v>1.076732179</v>
      </c>
      <c r="O349" s="15">
        <f t="shared" si="142"/>
        <v>0</v>
      </c>
      <c r="P349" s="13">
        <f t="shared" ca="1" si="127"/>
        <v>76.732179000000002</v>
      </c>
      <c r="Q349" s="19">
        <f t="shared" si="128"/>
        <v>0</v>
      </c>
      <c r="R349" s="13">
        <f t="shared" si="134"/>
        <v>0</v>
      </c>
      <c r="S349" s="4" t="str">
        <f t="shared" si="140"/>
        <v>J=</v>
      </c>
      <c r="T349" s="30">
        <f t="shared" si="141"/>
        <v>44911</v>
      </c>
      <c r="U349" s="3"/>
      <c r="V349" s="73">
        <f>[2]Plan1!$A419</f>
        <v>49268</v>
      </c>
      <c r="W349" s="73" t="str">
        <f>[2]Plan1!$C419</f>
        <v>Dia Nacional de Zumbi e da Consciência Negra</v>
      </c>
      <c r="X349" s="66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6">
        <f t="shared" si="129"/>
        <v>44647</v>
      </c>
      <c r="B350" s="14">
        <f t="shared" ca="1" si="135"/>
        <v>1076.7321790000001</v>
      </c>
      <c r="C350" s="6">
        <f t="shared" si="130"/>
        <v>1000</v>
      </c>
      <c r="D350" s="12">
        <f ca="1">IF(A350&lt;$B$1,VLOOKUP(A350,[1]DI!$A$4:$B$15000,2,FALSE),0)</f>
        <v>0</v>
      </c>
      <c r="E350" s="13">
        <f t="shared" ca="1" si="136"/>
        <v>1</v>
      </c>
      <c r="F350" s="13">
        <f ca="1">(TRUNC(PRODUCT($E$12:$E349),16))</f>
        <v>1.06107500740715</v>
      </c>
      <c r="G350" s="13">
        <f t="shared" si="137"/>
        <v>1</v>
      </c>
      <c r="H350" s="13">
        <f t="shared" ca="1" si="138"/>
        <v>1.0610750099999999</v>
      </c>
      <c r="I350" s="12">
        <f t="shared" si="139"/>
        <v>1.5900000000000001E-2</v>
      </c>
      <c r="J350" s="30">
        <f t="shared" si="131"/>
        <v>44309</v>
      </c>
      <c r="K350" s="2">
        <f t="shared" si="132"/>
        <v>233</v>
      </c>
      <c r="L350" s="15">
        <f t="shared" si="133"/>
        <v>234</v>
      </c>
      <c r="M350" s="11">
        <f t="shared" si="125"/>
        <v>1.014755949</v>
      </c>
      <c r="N350" s="11">
        <f t="shared" ca="1" si="126"/>
        <v>1.076732179</v>
      </c>
      <c r="O350" s="15">
        <f t="shared" si="142"/>
        <v>0</v>
      </c>
      <c r="P350" s="13">
        <f t="shared" ca="1" si="127"/>
        <v>76.732179000000002</v>
      </c>
      <c r="Q350" s="19">
        <f t="shared" si="128"/>
        <v>0</v>
      </c>
      <c r="R350" s="13">
        <f t="shared" si="134"/>
        <v>0</v>
      </c>
      <c r="S350" s="4" t="str">
        <f t="shared" si="140"/>
        <v>J=</v>
      </c>
      <c r="T350" s="30">
        <f t="shared" si="141"/>
        <v>44911</v>
      </c>
      <c r="U350" s="3"/>
      <c r="V350" s="73">
        <f>[2]Plan1!$A420</f>
        <v>49303</v>
      </c>
      <c r="W350" s="73" t="str">
        <f>[2]Plan1!$C420</f>
        <v>Natal</v>
      </c>
      <c r="X350" s="66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6">
        <f t="shared" si="129"/>
        <v>44648</v>
      </c>
      <c r="B351" s="14">
        <f t="shared" ca="1" si="135"/>
        <v>1076.7321790000001</v>
      </c>
      <c r="C351" s="6">
        <f t="shared" si="130"/>
        <v>1000</v>
      </c>
      <c r="D351" s="12">
        <f ca="1">IF(A351&lt;$B$1,VLOOKUP(A351,[1]DI!$A$4:$B$15000,2,FALSE),0)</f>
        <v>0.11649999999999999</v>
      </c>
      <c r="E351" s="13">
        <f t="shared" ca="1" si="136"/>
        <v>1.0004373900000001</v>
      </c>
      <c r="F351" s="13">
        <f ca="1">(TRUNC(PRODUCT($E$12:$E350),16))</f>
        <v>1.06107500740715</v>
      </c>
      <c r="G351" s="13">
        <f t="shared" si="137"/>
        <v>1</v>
      </c>
      <c r="H351" s="13">
        <f t="shared" ca="1" si="138"/>
        <v>1.0610750099999999</v>
      </c>
      <c r="I351" s="12">
        <f t="shared" si="139"/>
        <v>1.5900000000000001E-2</v>
      </c>
      <c r="J351" s="30">
        <f t="shared" si="131"/>
        <v>44309</v>
      </c>
      <c r="K351" s="2">
        <f t="shared" si="132"/>
        <v>234</v>
      </c>
      <c r="L351" s="15">
        <f t="shared" si="133"/>
        <v>234</v>
      </c>
      <c r="M351" s="11">
        <f t="shared" si="125"/>
        <v>1.014755949</v>
      </c>
      <c r="N351" s="11">
        <f t="shared" ca="1" si="126"/>
        <v>1.076732179</v>
      </c>
      <c r="O351" s="15">
        <f t="shared" si="142"/>
        <v>0</v>
      </c>
      <c r="P351" s="13">
        <f t="shared" ca="1" si="127"/>
        <v>76.732179000000002</v>
      </c>
      <c r="Q351" s="19">
        <f t="shared" si="128"/>
        <v>0</v>
      </c>
      <c r="R351" s="13">
        <f t="shared" si="134"/>
        <v>0</v>
      </c>
      <c r="S351" s="4" t="str">
        <f t="shared" si="140"/>
        <v>J=</v>
      </c>
      <c r="T351" s="30">
        <f t="shared" si="141"/>
        <v>44911</v>
      </c>
      <c r="U351" s="3"/>
      <c r="V351" s="73">
        <f>[2]Plan1!$A421</f>
        <v>49310</v>
      </c>
      <c r="W351" s="73" t="str">
        <f>[2]Plan1!$C421</f>
        <v>Confraternização Universal</v>
      </c>
      <c r="X351" s="66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6">
        <f t="shared" si="129"/>
        <v>44649</v>
      </c>
      <c r="B352" s="14">
        <f t="shared" ca="1" si="135"/>
        <v>1077.270561</v>
      </c>
      <c r="C352" s="6">
        <f t="shared" si="130"/>
        <v>1000</v>
      </c>
      <c r="D352" s="12">
        <f ca="1">IF(A352&lt;$B$1,VLOOKUP(A352,[1]DI!$A$4:$B$15000,2,FALSE),0)</f>
        <v>0.11649999999999999</v>
      </c>
      <c r="E352" s="13">
        <f t="shared" ca="1" si="136"/>
        <v>1.0004373900000001</v>
      </c>
      <c r="F352" s="13">
        <f ca="1">(TRUNC(PRODUCT($E$12:$E351),16))</f>
        <v>1.0615391110046399</v>
      </c>
      <c r="G352" s="13">
        <f t="shared" si="137"/>
        <v>1</v>
      </c>
      <c r="H352" s="13">
        <f t="shared" ca="1" si="138"/>
        <v>1.06153911</v>
      </c>
      <c r="I352" s="12">
        <f t="shared" si="139"/>
        <v>1.5900000000000001E-2</v>
      </c>
      <c r="J352" s="30">
        <f t="shared" si="131"/>
        <v>44309</v>
      </c>
      <c r="K352" s="2">
        <f t="shared" si="132"/>
        <v>235</v>
      </c>
      <c r="L352" s="15">
        <f t="shared" si="133"/>
        <v>235</v>
      </c>
      <c r="M352" s="11">
        <f t="shared" si="125"/>
        <v>1.0148194740000001</v>
      </c>
      <c r="N352" s="11">
        <f t="shared" ca="1" si="126"/>
        <v>1.077270561</v>
      </c>
      <c r="O352" s="15">
        <f t="shared" si="142"/>
        <v>0</v>
      </c>
      <c r="P352" s="13">
        <f t="shared" ca="1" si="127"/>
        <v>77.270561000000001</v>
      </c>
      <c r="Q352" s="19">
        <f t="shared" si="128"/>
        <v>0</v>
      </c>
      <c r="R352" s="13">
        <f t="shared" si="134"/>
        <v>0</v>
      </c>
      <c r="S352" s="4" t="str">
        <f t="shared" si="140"/>
        <v>J=</v>
      </c>
      <c r="T352" s="30">
        <f t="shared" si="141"/>
        <v>44911</v>
      </c>
      <c r="U352" s="3"/>
      <c r="V352" s="73">
        <f>[2]Plan1!$A422</f>
        <v>49345</v>
      </c>
      <c r="W352" s="73" t="str">
        <f>[2]Plan1!$C422</f>
        <v>Carnaval</v>
      </c>
      <c r="X352" s="66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6">
        <f t="shared" si="129"/>
        <v>44650</v>
      </c>
      <c r="B353" s="14">
        <f t="shared" ca="1" si="135"/>
        <v>1077.8092189900001</v>
      </c>
      <c r="C353" s="6">
        <f t="shared" si="130"/>
        <v>1000</v>
      </c>
      <c r="D353" s="12">
        <f ca="1">IF(A353&lt;$B$1,VLOOKUP(A353,[1]DI!$A$4:$B$15000,2,FALSE),0)</f>
        <v>0.11649999999999999</v>
      </c>
      <c r="E353" s="13">
        <f t="shared" ca="1" si="136"/>
        <v>1.0004373900000001</v>
      </c>
      <c r="F353" s="13">
        <f ca="1">(TRUNC(PRODUCT($E$12:$E352),16))</f>
        <v>1.0620034175963999</v>
      </c>
      <c r="G353" s="13">
        <f t="shared" si="137"/>
        <v>1</v>
      </c>
      <c r="H353" s="13">
        <f t="shared" ca="1" si="138"/>
        <v>1.0620034199999999</v>
      </c>
      <c r="I353" s="12">
        <f t="shared" si="139"/>
        <v>1.5900000000000001E-2</v>
      </c>
      <c r="J353" s="30">
        <f t="shared" si="131"/>
        <v>44309</v>
      </c>
      <c r="K353" s="2">
        <f t="shared" si="132"/>
        <v>236</v>
      </c>
      <c r="L353" s="15">
        <f t="shared" si="133"/>
        <v>236</v>
      </c>
      <c r="M353" s="11">
        <f t="shared" si="125"/>
        <v>1.0148830019999999</v>
      </c>
      <c r="N353" s="11">
        <f t="shared" ca="1" si="126"/>
        <v>1.0778092189999999</v>
      </c>
      <c r="O353" s="15">
        <f t="shared" si="142"/>
        <v>0</v>
      </c>
      <c r="P353" s="13">
        <f t="shared" ca="1" si="127"/>
        <v>77.809218990000005</v>
      </c>
      <c r="Q353" s="19">
        <f t="shared" si="128"/>
        <v>0</v>
      </c>
      <c r="R353" s="13">
        <f t="shared" si="134"/>
        <v>0</v>
      </c>
      <c r="S353" s="4" t="str">
        <f t="shared" si="140"/>
        <v>J=</v>
      </c>
      <c r="T353" s="30">
        <f t="shared" si="141"/>
        <v>44911</v>
      </c>
      <c r="U353" s="3"/>
      <c r="V353" s="73">
        <f>[2]Plan1!$A423</f>
        <v>49346</v>
      </c>
      <c r="W353" s="73" t="str">
        <f>[2]Plan1!$C423</f>
        <v>Carnaval</v>
      </c>
      <c r="X353" s="66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6">
        <f t="shared" si="129"/>
        <v>44651</v>
      </c>
      <c r="B354" s="14">
        <f t="shared" ca="1" si="135"/>
        <v>1078.348144</v>
      </c>
      <c r="C354" s="6">
        <f t="shared" si="130"/>
        <v>1000</v>
      </c>
      <c r="D354" s="12">
        <f ca="1">IF(A354&lt;$B$1,VLOOKUP(A354,[1]DI!$A$4:$B$15000,2,FALSE),0)</f>
        <v>0.11649999999999999</v>
      </c>
      <c r="E354" s="13">
        <f t="shared" ca="1" si="136"/>
        <v>1.0004373900000001</v>
      </c>
      <c r="F354" s="13">
        <f ca="1">(TRUNC(PRODUCT($E$12:$E353),16))</f>
        <v>1.0624679272712201</v>
      </c>
      <c r="G354" s="13">
        <f t="shared" si="137"/>
        <v>1</v>
      </c>
      <c r="H354" s="13">
        <f t="shared" ca="1" si="138"/>
        <v>1.0624679299999999</v>
      </c>
      <c r="I354" s="12">
        <f t="shared" si="139"/>
        <v>1.5900000000000001E-2</v>
      </c>
      <c r="J354" s="30">
        <f t="shared" si="131"/>
        <v>44309</v>
      </c>
      <c r="K354" s="2">
        <f t="shared" si="132"/>
        <v>237</v>
      </c>
      <c r="L354" s="15">
        <f t="shared" si="133"/>
        <v>237</v>
      </c>
      <c r="M354" s="11">
        <f t="shared" si="125"/>
        <v>1.014946535</v>
      </c>
      <c r="N354" s="11">
        <f t="shared" ca="1" si="126"/>
        <v>1.078348144</v>
      </c>
      <c r="O354" s="15">
        <f t="shared" si="142"/>
        <v>0</v>
      </c>
      <c r="P354" s="13">
        <f t="shared" ca="1" si="127"/>
        <v>78.348144000000005</v>
      </c>
      <c r="Q354" s="19">
        <f t="shared" si="128"/>
        <v>0</v>
      </c>
      <c r="R354" s="13">
        <f t="shared" si="134"/>
        <v>0</v>
      </c>
      <c r="S354" s="4" t="str">
        <f t="shared" si="140"/>
        <v>J=</v>
      </c>
      <c r="T354" s="30">
        <f t="shared" si="141"/>
        <v>44911</v>
      </c>
      <c r="U354" s="3"/>
      <c r="V354" s="73">
        <f>[2]Plan1!$A424</f>
        <v>49391</v>
      </c>
      <c r="W354" s="73" t="str">
        <f>[2]Plan1!$C424</f>
        <v>Paixão de Cristo</v>
      </c>
      <c r="X354" s="66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6">
        <f t="shared" si="129"/>
        <v>44652</v>
      </c>
      <c r="B355" s="14">
        <f t="shared" ca="1" si="135"/>
        <v>1078.887334</v>
      </c>
      <c r="C355" s="6">
        <f t="shared" si="130"/>
        <v>1000</v>
      </c>
      <c r="D355" s="12">
        <f ca="1">IF(A355&lt;$B$1,VLOOKUP(A355,[1]DI!$A$4:$B$15000,2,FALSE),0)</f>
        <v>0.11649999999999999</v>
      </c>
      <c r="E355" s="13">
        <f t="shared" ca="1" si="136"/>
        <v>1.0004373900000001</v>
      </c>
      <c r="F355" s="13">
        <f ca="1">(TRUNC(PRODUCT($E$12:$E354),16))</f>
        <v>1.06293264011793</v>
      </c>
      <c r="G355" s="13">
        <f t="shared" si="137"/>
        <v>1</v>
      </c>
      <c r="H355" s="13">
        <f t="shared" ca="1" si="138"/>
        <v>1.0629326400000001</v>
      </c>
      <c r="I355" s="12">
        <f t="shared" si="139"/>
        <v>1.5900000000000001E-2</v>
      </c>
      <c r="J355" s="30">
        <f t="shared" si="131"/>
        <v>44309</v>
      </c>
      <c r="K355" s="2">
        <f t="shared" si="132"/>
        <v>238</v>
      </c>
      <c r="L355" s="15">
        <f t="shared" si="133"/>
        <v>238</v>
      </c>
      <c r="M355" s="11">
        <f t="shared" si="125"/>
        <v>1.0150100710000001</v>
      </c>
      <c r="N355" s="11">
        <f t="shared" ca="1" si="126"/>
        <v>1.078887334</v>
      </c>
      <c r="O355" s="15">
        <f t="shared" si="142"/>
        <v>0</v>
      </c>
      <c r="P355" s="13">
        <f t="shared" ca="1" si="127"/>
        <v>78.887333999999996</v>
      </c>
      <c r="Q355" s="19">
        <f t="shared" si="128"/>
        <v>0</v>
      </c>
      <c r="R355" s="13">
        <f t="shared" si="134"/>
        <v>0</v>
      </c>
      <c r="S355" s="4" t="str">
        <f t="shared" si="140"/>
        <v>J=</v>
      </c>
      <c r="T355" s="30">
        <f t="shared" si="141"/>
        <v>44911</v>
      </c>
      <c r="U355" s="3"/>
      <c r="V355" s="73">
        <f>[2]Plan1!$A425</f>
        <v>49420</v>
      </c>
      <c r="W355" s="73" t="str">
        <f>[2]Plan1!$C425</f>
        <v>Tiradentes</v>
      </c>
      <c r="X355" s="66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6">
        <f t="shared" si="129"/>
        <v>44653</v>
      </c>
      <c r="B356" s="14">
        <f t="shared" ca="1" si="135"/>
        <v>1079.426802</v>
      </c>
      <c r="C356" s="6">
        <f t="shared" si="130"/>
        <v>1000</v>
      </c>
      <c r="D356" s="12">
        <f ca="1">IF(A356&lt;$B$1,VLOOKUP(A356,[1]DI!$A$4:$B$15000,2,FALSE),0)</f>
        <v>0</v>
      </c>
      <c r="E356" s="13">
        <f t="shared" ca="1" si="136"/>
        <v>1</v>
      </c>
      <c r="F356" s="13">
        <f ca="1">(TRUNC(PRODUCT($E$12:$E355),16))</f>
        <v>1.0633975562253899</v>
      </c>
      <c r="G356" s="13">
        <f t="shared" si="137"/>
        <v>1</v>
      </c>
      <c r="H356" s="13">
        <f t="shared" ca="1" si="138"/>
        <v>1.0633975600000001</v>
      </c>
      <c r="I356" s="12">
        <f t="shared" si="139"/>
        <v>1.5900000000000001E-2</v>
      </c>
      <c r="J356" s="30">
        <f t="shared" si="131"/>
        <v>44309</v>
      </c>
      <c r="K356" s="2">
        <f t="shared" si="132"/>
        <v>238</v>
      </c>
      <c r="L356" s="15">
        <f t="shared" si="133"/>
        <v>239</v>
      </c>
      <c r="M356" s="11">
        <f t="shared" si="125"/>
        <v>1.0150736119999999</v>
      </c>
      <c r="N356" s="11">
        <f t="shared" ca="1" si="126"/>
        <v>1.079426802</v>
      </c>
      <c r="O356" s="15">
        <f t="shared" si="142"/>
        <v>0</v>
      </c>
      <c r="P356" s="13">
        <f t="shared" ca="1" si="127"/>
        <v>79.426801999999995</v>
      </c>
      <c r="Q356" s="19">
        <f t="shared" si="128"/>
        <v>0</v>
      </c>
      <c r="R356" s="13">
        <f t="shared" si="134"/>
        <v>0</v>
      </c>
      <c r="S356" s="4" t="str">
        <f t="shared" si="140"/>
        <v>J=</v>
      </c>
      <c r="T356" s="30">
        <f t="shared" si="141"/>
        <v>44911</v>
      </c>
      <c r="U356" s="3"/>
      <c r="V356" s="73">
        <f>[2]Plan1!$A426</f>
        <v>49430</v>
      </c>
      <c r="W356" s="73" t="str">
        <f>[2]Plan1!$C426</f>
        <v>Dia do Trabalho</v>
      </c>
      <c r="X356" s="66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6">
        <f t="shared" si="129"/>
        <v>44654</v>
      </c>
      <c r="B357" s="14">
        <f t="shared" ca="1" si="135"/>
        <v>1079.426802</v>
      </c>
      <c r="C357" s="6">
        <f t="shared" si="130"/>
        <v>1000</v>
      </c>
      <c r="D357" s="12">
        <f ca="1">IF(A357&lt;$B$1,VLOOKUP(A357,[1]DI!$A$4:$B$15000,2,FALSE),0)</f>
        <v>0</v>
      </c>
      <c r="E357" s="13">
        <f t="shared" ca="1" si="136"/>
        <v>1</v>
      </c>
      <c r="F357" s="13">
        <f ca="1">(TRUNC(PRODUCT($E$12:$E356),16))</f>
        <v>1.0633975562253899</v>
      </c>
      <c r="G357" s="13">
        <f t="shared" si="137"/>
        <v>1</v>
      </c>
      <c r="H357" s="13">
        <f t="shared" ca="1" si="138"/>
        <v>1.0633975600000001</v>
      </c>
      <c r="I357" s="12">
        <f t="shared" si="139"/>
        <v>1.5900000000000001E-2</v>
      </c>
      <c r="J357" s="30">
        <f t="shared" si="131"/>
        <v>44309</v>
      </c>
      <c r="K357" s="2">
        <f t="shared" si="132"/>
        <v>238</v>
      </c>
      <c r="L357" s="15">
        <f t="shared" si="133"/>
        <v>239</v>
      </c>
      <c r="M357" s="11">
        <f t="shared" si="125"/>
        <v>1.0150736119999999</v>
      </c>
      <c r="N357" s="11">
        <f t="shared" ca="1" si="126"/>
        <v>1.079426802</v>
      </c>
      <c r="O357" s="15">
        <f t="shared" si="142"/>
        <v>0</v>
      </c>
      <c r="P357" s="13">
        <f t="shared" ca="1" si="127"/>
        <v>79.426801999999995</v>
      </c>
      <c r="Q357" s="19">
        <f t="shared" si="128"/>
        <v>0</v>
      </c>
      <c r="R357" s="13">
        <f t="shared" si="134"/>
        <v>0</v>
      </c>
      <c r="S357" s="4" t="str">
        <f t="shared" si="140"/>
        <v>J=</v>
      </c>
      <c r="T357" s="30">
        <f t="shared" si="141"/>
        <v>44911</v>
      </c>
      <c r="U357" s="3"/>
      <c r="V357" s="73">
        <f>[2]Plan1!$A427</f>
        <v>49453</v>
      </c>
      <c r="W357" s="73" t="str">
        <f>[2]Plan1!$C427</f>
        <v>Corpus Christi</v>
      </c>
      <c r="X357" s="66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6">
        <f t="shared" si="129"/>
        <v>44655</v>
      </c>
      <c r="B358" s="14">
        <f t="shared" ca="1" si="135"/>
        <v>1079.426802</v>
      </c>
      <c r="C358" s="6">
        <f t="shared" si="130"/>
        <v>1000</v>
      </c>
      <c r="D358" s="12">
        <f ca="1">IF(A358&lt;$B$1,VLOOKUP(A358,[1]DI!$A$4:$B$15000,2,FALSE),0)</f>
        <v>0.11649999999999999</v>
      </c>
      <c r="E358" s="13">
        <f t="shared" ca="1" si="136"/>
        <v>1.0004373900000001</v>
      </c>
      <c r="F358" s="13">
        <f ca="1">(TRUNC(PRODUCT($E$12:$E357),16))</f>
        <v>1.0633975562253899</v>
      </c>
      <c r="G358" s="13">
        <f t="shared" si="137"/>
        <v>1</v>
      </c>
      <c r="H358" s="13">
        <f t="shared" ca="1" si="138"/>
        <v>1.0633975600000001</v>
      </c>
      <c r="I358" s="12">
        <f t="shared" si="139"/>
        <v>1.5900000000000001E-2</v>
      </c>
      <c r="J358" s="30">
        <f t="shared" si="131"/>
        <v>44309</v>
      </c>
      <c r="K358" s="2">
        <f t="shared" si="132"/>
        <v>239</v>
      </c>
      <c r="L358" s="15">
        <f t="shared" si="133"/>
        <v>239</v>
      </c>
      <c r="M358" s="11">
        <f t="shared" si="125"/>
        <v>1.0150736119999999</v>
      </c>
      <c r="N358" s="11">
        <f t="shared" ca="1" si="126"/>
        <v>1.079426802</v>
      </c>
      <c r="O358" s="15">
        <f t="shared" si="142"/>
        <v>0</v>
      </c>
      <c r="P358" s="13">
        <f t="shared" ca="1" si="127"/>
        <v>79.426801999999995</v>
      </c>
      <c r="Q358" s="19">
        <f t="shared" si="128"/>
        <v>0</v>
      </c>
      <c r="R358" s="13">
        <f t="shared" si="134"/>
        <v>0</v>
      </c>
      <c r="S358" s="4" t="str">
        <f t="shared" si="140"/>
        <v>J=</v>
      </c>
      <c r="T358" s="30">
        <f t="shared" si="141"/>
        <v>44911</v>
      </c>
      <c r="U358" s="3"/>
      <c r="V358" s="73">
        <f>[2]Plan1!$A428</f>
        <v>49559</v>
      </c>
      <c r="W358" s="73" t="str">
        <f>[2]Plan1!$C428</f>
        <v>Independência do Brasil</v>
      </c>
      <c r="X358" s="66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6">
        <f t="shared" si="129"/>
        <v>44656</v>
      </c>
      <c r="B359" s="14">
        <f t="shared" ca="1" si="135"/>
        <v>1079.966535</v>
      </c>
      <c r="C359" s="6">
        <f t="shared" si="130"/>
        <v>1000</v>
      </c>
      <c r="D359" s="12">
        <f ca="1">IF(A359&lt;$B$1,VLOOKUP(A359,[1]DI!$A$4:$B$15000,2,FALSE),0)</f>
        <v>0.11649999999999999</v>
      </c>
      <c r="E359" s="13">
        <f t="shared" ca="1" si="136"/>
        <v>1.0004373900000001</v>
      </c>
      <c r="F359" s="13">
        <f ca="1">(TRUNC(PRODUCT($E$12:$E358),16))</f>
        <v>1.06386267568251</v>
      </c>
      <c r="G359" s="13">
        <f t="shared" si="137"/>
        <v>1</v>
      </c>
      <c r="H359" s="13">
        <f t="shared" ca="1" si="138"/>
        <v>1.0638626799999999</v>
      </c>
      <c r="I359" s="12">
        <f t="shared" si="139"/>
        <v>1.5900000000000001E-2</v>
      </c>
      <c r="J359" s="30">
        <f t="shared" si="131"/>
        <v>44309</v>
      </c>
      <c r="K359" s="2">
        <f t="shared" si="132"/>
        <v>240</v>
      </c>
      <c r="L359" s="15">
        <f t="shared" si="133"/>
        <v>240</v>
      </c>
      <c r="M359" s="11">
        <f t="shared" si="125"/>
        <v>1.015137156</v>
      </c>
      <c r="N359" s="11">
        <f t="shared" ca="1" si="126"/>
        <v>1.0799665350000001</v>
      </c>
      <c r="O359" s="15">
        <f t="shared" si="142"/>
        <v>0</v>
      </c>
      <c r="P359" s="13">
        <f t="shared" ca="1" si="127"/>
        <v>79.966534999999993</v>
      </c>
      <c r="Q359" s="19">
        <f t="shared" si="128"/>
        <v>0</v>
      </c>
      <c r="R359" s="13">
        <f t="shared" si="134"/>
        <v>0</v>
      </c>
      <c r="S359" s="4" t="str">
        <f t="shared" si="140"/>
        <v>J=</v>
      </c>
      <c r="T359" s="30">
        <f t="shared" si="141"/>
        <v>44911</v>
      </c>
      <c r="U359" s="3"/>
      <c r="V359" s="73">
        <f>[2]Plan1!$A429</f>
        <v>49594</v>
      </c>
      <c r="W359" s="73" t="str">
        <f>[2]Plan1!$C429</f>
        <v>Nossa Sr.a Aparecida - Padroeira do Brasil</v>
      </c>
      <c r="X359" s="66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6">
        <f t="shared" si="129"/>
        <v>44657</v>
      </c>
      <c r="B360" s="14">
        <f t="shared" ca="1" si="135"/>
        <v>1080.50653599</v>
      </c>
      <c r="C360" s="6">
        <f t="shared" si="130"/>
        <v>1000</v>
      </c>
      <c r="D360" s="12">
        <f ca="1">IF(A360&lt;$B$1,VLOOKUP(A360,[1]DI!$A$4:$B$15000,2,FALSE),0)</f>
        <v>0.11649999999999999</v>
      </c>
      <c r="E360" s="13">
        <f t="shared" ca="1" si="136"/>
        <v>1.0004373900000001</v>
      </c>
      <c r="F360" s="13">
        <f ca="1">(TRUNC(PRODUCT($E$12:$E359),16))</f>
        <v>1.0643279985782299</v>
      </c>
      <c r="G360" s="13">
        <f t="shared" si="137"/>
        <v>1</v>
      </c>
      <c r="H360" s="13">
        <f t="shared" ca="1" si="138"/>
        <v>1.0643279999999999</v>
      </c>
      <c r="I360" s="12">
        <f t="shared" si="139"/>
        <v>1.5900000000000001E-2</v>
      </c>
      <c r="J360" s="30">
        <f t="shared" si="131"/>
        <v>44309</v>
      </c>
      <c r="K360" s="2">
        <f t="shared" si="132"/>
        <v>241</v>
      </c>
      <c r="L360" s="15">
        <f t="shared" si="133"/>
        <v>241</v>
      </c>
      <c r="M360" s="11">
        <f t="shared" si="125"/>
        <v>1.015200705</v>
      </c>
      <c r="N360" s="11">
        <f t="shared" ca="1" si="126"/>
        <v>1.0805065359999999</v>
      </c>
      <c r="O360" s="15">
        <f t="shared" si="142"/>
        <v>0</v>
      </c>
      <c r="P360" s="13">
        <f t="shared" ca="1" si="127"/>
        <v>80.506535990000003</v>
      </c>
      <c r="Q360" s="19">
        <f t="shared" si="128"/>
        <v>0</v>
      </c>
      <c r="R360" s="13">
        <f t="shared" si="134"/>
        <v>0</v>
      </c>
      <c r="S360" s="4" t="str">
        <f t="shared" si="140"/>
        <v>J=</v>
      </c>
      <c r="T360" s="30">
        <f t="shared" si="141"/>
        <v>44911</v>
      </c>
      <c r="U360" s="3"/>
      <c r="V360" s="73">
        <f>[2]Plan1!$A430</f>
        <v>49615</v>
      </c>
      <c r="W360" s="73" t="str">
        <f>[2]Plan1!$C430</f>
        <v>Finados</v>
      </c>
      <c r="X360" s="66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6">
        <f t="shared" si="129"/>
        <v>44658</v>
      </c>
      <c r="B361" s="14">
        <f t="shared" ca="1" si="135"/>
        <v>1081.046812</v>
      </c>
      <c r="C361" s="6">
        <f t="shared" si="130"/>
        <v>1000</v>
      </c>
      <c r="D361" s="12">
        <f ca="1">IF(A361&lt;$B$1,VLOOKUP(A361,[1]DI!$A$4:$B$15000,2,FALSE),0)</f>
        <v>0.11649999999999999</v>
      </c>
      <c r="E361" s="13">
        <f t="shared" ca="1" si="136"/>
        <v>1.0004373900000001</v>
      </c>
      <c r="F361" s="13">
        <f ca="1">(TRUNC(PRODUCT($E$12:$E360),16))</f>
        <v>1.0647935250015199</v>
      </c>
      <c r="G361" s="13">
        <f t="shared" si="137"/>
        <v>1</v>
      </c>
      <c r="H361" s="13">
        <f t="shared" ca="1" si="138"/>
        <v>1.06479353</v>
      </c>
      <c r="I361" s="12">
        <f t="shared" si="139"/>
        <v>1.5900000000000001E-2</v>
      </c>
      <c r="J361" s="30">
        <f t="shared" si="131"/>
        <v>44309</v>
      </c>
      <c r="K361" s="2">
        <f t="shared" si="132"/>
        <v>242</v>
      </c>
      <c r="L361" s="15">
        <f t="shared" si="133"/>
        <v>242</v>
      </c>
      <c r="M361" s="11">
        <f t="shared" si="125"/>
        <v>1.0152642569999999</v>
      </c>
      <c r="N361" s="11">
        <f t="shared" ca="1" si="126"/>
        <v>1.0810468120000001</v>
      </c>
      <c r="O361" s="15">
        <f t="shared" si="142"/>
        <v>0</v>
      </c>
      <c r="P361" s="13">
        <f t="shared" ca="1" si="127"/>
        <v>81.046812000000003</v>
      </c>
      <c r="Q361" s="19">
        <f t="shared" si="128"/>
        <v>0</v>
      </c>
      <c r="R361" s="13">
        <f t="shared" si="134"/>
        <v>0</v>
      </c>
      <c r="S361" s="4" t="str">
        <f t="shared" si="140"/>
        <v>J=</v>
      </c>
      <c r="T361" s="30">
        <f t="shared" si="141"/>
        <v>44911</v>
      </c>
      <c r="U361" s="3"/>
      <c r="V361" s="73">
        <f>[2]Plan1!$A431</f>
        <v>49628</v>
      </c>
      <c r="W361" s="73" t="str">
        <f>[2]Plan1!$C431</f>
        <v>Proclamação da República</v>
      </c>
      <c r="X361" s="66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6">
        <f t="shared" si="129"/>
        <v>44659</v>
      </c>
      <c r="B362" s="14">
        <f t="shared" ca="1" si="135"/>
        <v>1081.58735499</v>
      </c>
      <c r="C362" s="6">
        <f t="shared" si="130"/>
        <v>1000</v>
      </c>
      <c r="D362" s="12">
        <f ca="1">IF(A362&lt;$B$1,VLOOKUP(A362,[1]DI!$A$4:$B$15000,2,FALSE),0)</f>
        <v>0.11649999999999999</v>
      </c>
      <c r="E362" s="13">
        <f t="shared" ca="1" si="136"/>
        <v>1.0004373900000001</v>
      </c>
      <c r="F362" s="13">
        <f ca="1">(TRUNC(PRODUCT($E$12:$E361),16))</f>
        <v>1.0652592550414299</v>
      </c>
      <c r="G362" s="13">
        <f t="shared" si="137"/>
        <v>1</v>
      </c>
      <c r="H362" s="13">
        <f t="shared" ca="1" si="138"/>
        <v>1.0652592599999999</v>
      </c>
      <c r="I362" s="12">
        <f t="shared" si="139"/>
        <v>1.5900000000000001E-2</v>
      </c>
      <c r="J362" s="30">
        <f t="shared" si="131"/>
        <v>44309</v>
      </c>
      <c r="K362" s="2">
        <f t="shared" si="132"/>
        <v>243</v>
      </c>
      <c r="L362" s="15">
        <f t="shared" si="133"/>
        <v>243</v>
      </c>
      <c r="M362" s="11">
        <f t="shared" si="125"/>
        <v>1.0153278130000001</v>
      </c>
      <c r="N362" s="11">
        <f t="shared" ca="1" si="126"/>
        <v>1.0815873549999999</v>
      </c>
      <c r="O362" s="15">
        <f t="shared" si="142"/>
        <v>0</v>
      </c>
      <c r="P362" s="13">
        <f t="shared" ca="1" si="127"/>
        <v>81.587354989999994</v>
      </c>
      <c r="Q362" s="19">
        <f t="shared" si="128"/>
        <v>0</v>
      </c>
      <c r="R362" s="13">
        <f t="shared" si="134"/>
        <v>0</v>
      </c>
      <c r="S362" s="4" t="str">
        <f t="shared" si="140"/>
        <v>J=</v>
      </c>
      <c r="T362" s="30">
        <f t="shared" si="141"/>
        <v>44911</v>
      </c>
      <c r="U362" s="3"/>
      <c r="V362" s="73">
        <f>[2]Plan1!$A432</f>
        <v>49633</v>
      </c>
      <c r="W362" s="73" t="str">
        <f>[2]Plan1!$C432</f>
        <v>Dia Nacional de Zumbi e da Consciência Negra</v>
      </c>
      <c r="X362" s="66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6">
        <f t="shared" si="129"/>
        <v>44660</v>
      </c>
      <c r="B363" s="14">
        <f t="shared" ca="1" si="135"/>
        <v>1082.1281650000001</v>
      </c>
      <c r="C363" s="6">
        <f t="shared" si="130"/>
        <v>1000</v>
      </c>
      <c r="D363" s="12">
        <f ca="1">IF(A363&lt;$B$1,VLOOKUP(A363,[1]DI!$A$4:$B$15000,2,FALSE),0)</f>
        <v>0</v>
      </c>
      <c r="E363" s="13">
        <f t="shared" ca="1" si="136"/>
        <v>1</v>
      </c>
      <c r="F363" s="13">
        <f ca="1">(TRUNC(PRODUCT($E$12:$E362),16))</f>
        <v>1.0657251887869901</v>
      </c>
      <c r="G363" s="13">
        <f t="shared" si="137"/>
        <v>1</v>
      </c>
      <c r="H363" s="13">
        <f t="shared" ca="1" si="138"/>
        <v>1.06572519</v>
      </c>
      <c r="I363" s="12">
        <f t="shared" si="139"/>
        <v>1.5900000000000001E-2</v>
      </c>
      <c r="J363" s="30">
        <f t="shared" si="131"/>
        <v>44309</v>
      </c>
      <c r="K363" s="2">
        <f t="shared" si="132"/>
        <v>243</v>
      </c>
      <c r="L363" s="15">
        <f t="shared" si="133"/>
        <v>244</v>
      </c>
      <c r="M363" s="11">
        <f t="shared" si="125"/>
        <v>1.015391374</v>
      </c>
      <c r="N363" s="11">
        <f t="shared" ca="1" si="126"/>
        <v>1.0821281650000001</v>
      </c>
      <c r="O363" s="15">
        <f t="shared" si="142"/>
        <v>0</v>
      </c>
      <c r="P363" s="13">
        <f t="shared" ca="1" si="127"/>
        <v>82.128164999999996</v>
      </c>
      <c r="Q363" s="19">
        <f t="shared" si="128"/>
        <v>0</v>
      </c>
      <c r="R363" s="13">
        <f t="shared" si="134"/>
        <v>0</v>
      </c>
      <c r="S363" s="4" t="str">
        <f t="shared" si="140"/>
        <v>J=</v>
      </c>
      <c r="T363" s="30">
        <f t="shared" si="141"/>
        <v>44911</v>
      </c>
      <c r="U363" s="3"/>
      <c r="V363" s="73">
        <f>[2]Plan1!$A433</f>
        <v>49668</v>
      </c>
      <c r="W363" s="73" t="str">
        <f>[2]Plan1!$C433</f>
        <v>Natal</v>
      </c>
      <c r="X363" s="66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6">
        <f t="shared" si="129"/>
        <v>44661</v>
      </c>
      <c r="B364" s="14">
        <f t="shared" ca="1" si="135"/>
        <v>1082.1281650000001</v>
      </c>
      <c r="C364" s="6">
        <f t="shared" si="130"/>
        <v>1000</v>
      </c>
      <c r="D364" s="12">
        <f ca="1">IF(A364&lt;$B$1,VLOOKUP(A364,[1]DI!$A$4:$B$15000,2,FALSE),0)</f>
        <v>0</v>
      </c>
      <c r="E364" s="13">
        <f t="shared" ca="1" si="136"/>
        <v>1</v>
      </c>
      <c r="F364" s="13">
        <f ca="1">(TRUNC(PRODUCT($E$12:$E363),16))</f>
        <v>1.0657251887869901</v>
      </c>
      <c r="G364" s="13">
        <f t="shared" si="137"/>
        <v>1</v>
      </c>
      <c r="H364" s="13">
        <f t="shared" ca="1" si="138"/>
        <v>1.06572519</v>
      </c>
      <c r="I364" s="12">
        <f t="shared" si="139"/>
        <v>1.5900000000000001E-2</v>
      </c>
      <c r="J364" s="30">
        <f t="shared" si="131"/>
        <v>44309</v>
      </c>
      <c r="K364" s="2">
        <f t="shared" si="132"/>
        <v>243</v>
      </c>
      <c r="L364" s="15">
        <f t="shared" si="133"/>
        <v>244</v>
      </c>
      <c r="M364" s="11">
        <f t="shared" si="125"/>
        <v>1.015391374</v>
      </c>
      <c r="N364" s="11">
        <f t="shared" ca="1" si="126"/>
        <v>1.0821281650000001</v>
      </c>
      <c r="O364" s="15">
        <f t="shared" si="142"/>
        <v>0</v>
      </c>
      <c r="P364" s="13">
        <f t="shared" ca="1" si="127"/>
        <v>82.128164999999996</v>
      </c>
      <c r="Q364" s="19">
        <f t="shared" si="128"/>
        <v>0</v>
      </c>
      <c r="R364" s="13">
        <f t="shared" si="134"/>
        <v>0</v>
      </c>
      <c r="S364" s="4" t="str">
        <f t="shared" si="140"/>
        <v>J=</v>
      </c>
      <c r="T364" s="30">
        <f t="shared" si="141"/>
        <v>44911</v>
      </c>
      <c r="U364" s="3"/>
      <c r="V364" s="73">
        <f>[2]Plan1!$A434</f>
        <v>49675</v>
      </c>
      <c r="W364" s="73" t="str">
        <f>[2]Plan1!$C434</f>
        <v>Confraternização Universal</v>
      </c>
      <c r="X364" s="66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6">
        <f t="shared" si="129"/>
        <v>44662</v>
      </c>
      <c r="B365" s="14">
        <f t="shared" ca="1" si="135"/>
        <v>1082.1281650000001</v>
      </c>
      <c r="C365" s="6">
        <f t="shared" si="130"/>
        <v>1000</v>
      </c>
      <c r="D365" s="12">
        <f ca="1">IF(A365&lt;$B$1,VLOOKUP(A365,[1]DI!$A$4:$B$15000,2,FALSE),0)</f>
        <v>0.11649999999999999</v>
      </c>
      <c r="E365" s="13">
        <f t="shared" ca="1" si="136"/>
        <v>1.0004373900000001</v>
      </c>
      <c r="F365" s="13">
        <f ca="1">(TRUNC(PRODUCT($E$12:$E364),16))</f>
        <v>1.0657251887869901</v>
      </c>
      <c r="G365" s="13">
        <f t="shared" si="137"/>
        <v>1</v>
      </c>
      <c r="H365" s="13">
        <f t="shared" ca="1" si="138"/>
        <v>1.06572519</v>
      </c>
      <c r="I365" s="12">
        <f t="shared" si="139"/>
        <v>1.5900000000000001E-2</v>
      </c>
      <c r="J365" s="30">
        <f t="shared" si="131"/>
        <v>44309</v>
      </c>
      <c r="K365" s="2">
        <f t="shared" si="132"/>
        <v>244</v>
      </c>
      <c r="L365" s="15">
        <f t="shared" si="133"/>
        <v>244</v>
      </c>
      <c r="M365" s="11">
        <f t="shared" si="125"/>
        <v>1.015391374</v>
      </c>
      <c r="N365" s="11">
        <f t="shared" ca="1" si="126"/>
        <v>1.0821281650000001</v>
      </c>
      <c r="O365" s="15">
        <f t="shared" si="142"/>
        <v>0</v>
      </c>
      <c r="P365" s="13">
        <f t="shared" ca="1" si="127"/>
        <v>82.128164999999996</v>
      </c>
      <c r="Q365" s="19">
        <f t="shared" si="128"/>
        <v>0</v>
      </c>
      <c r="R365" s="13">
        <f t="shared" si="134"/>
        <v>0</v>
      </c>
      <c r="S365" s="4" t="str">
        <f t="shared" si="140"/>
        <v>J=</v>
      </c>
      <c r="T365" s="30">
        <f t="shared" si="141"/>
        <v>44911</v>
      </c>
      <c r="U365" s="3"/>
      <c r="V365" s="73">
        <f>[2]Plan1!$A435</f>
        <v>49730</v>
      </c>
      <c r="W365" s="73" t="str">
        <f>[2]Plan1!$C435</f>
        <v>Carnaval</v>
      </c>
      <c r="X365" s="66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6">
        <f t="shared" si="129"/>
        <v>44663</v>
      </c>
      <c r="B366" s="14">
        <f t="shared" ca="1" si="135"/>
        <v>1082.669251</v>
      </c>
      <c r="C366" s="6">
        <f t="shared" si="130"/>
        <v>1000</v>
      </c>
      <c r="D366" s="12">
        <f ca="1">IF(A366&lt;$B$1,VLOOKUP(A366,[1]DI!$A$4:$B$15000,2,FALSE),0)</f>
        <v>0.11649999999999999</v>
      </c>
      <c r="E366" s="13">
        <f t="shared" ca="1" si="136"/>
        <v>1.0004373900000001</v>
      </c>
      <c r="F366" s="13">
        <f ca="1">(TRUNC(PRODUCT($E$12:$E365),16))</f>
        <v>1.06619132632731</v>
      </c>
      <c r="G366" s="13">
        <f t="shared" si="137"/>
        <v>1</v>
      </c>
      <c r="H366" s="13">
        <f t="shared" ca="1" si="138"/>
        <v>1.0661913300000001</v>
      </c>
      <c r="I366" s="12">
        <f t="shared" si="139"/>
        <v>1.5900000000000001E-2</v>
      </c>
      <c r="J366" s="30">
        <f t="shared" si="131"/>
        <v>44309</v>
      </c>
      <c r="K366" s="2">
        <f t="shared" si="132"/>
        <v>245</v>
      </c>
      <c r="L366" s="15">
        <f t="shared" si="133"/>
        <v>245</v>
      </c>
      <c r="M366" s="11">
        <f t="shared" si="125"/>
        <v>1.015454938</v>
      </c>
      <c r="N366" s="11">
        <f t="shared" ca="1" si="126"/>
        <v>1.082669251</v>
      </c>
      <c r="O366" s="15">
        <f t="shared" si="142"/>
        <v>0</v>
      </c>
      <c r="P366" s="13">
        <f t="shared" ca="1" si="127"/>
        <v>82.669251000000003</v>
      </c>
      <c r="Q366" s="19">
        <f t="shared" si="128"/>
        <v>0</v>
      </c>
      <c r="R366" s="13">
        <f t="shared" si="134"/>
        <v>0</v>
      </c>
      <c r="S366" s="4" t="str">
        <f t="shared" si="140"/>
        <v>J=</v>
      </c>
      <c r="T366" s="30">
        <f t="shared" si="141"/>
        <v>44911</v>
      </c>
      <c r="U366" s="3"/>
      <c r="V366" s="73">
        <f>[2]Plan1!$A436</f>
        <v>49731</v>
      </c>
      <c r="W366" s="73" t="str">
        <f>[2]Plan1!$C436</f>
        <v>Carnaval</v>
      </c>
      <c r="X366" s="66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6">
        <f t="shared" si="129"/>
        <v>44664</v>
      </c>
      <c r="B367" s="14">
        <f t="shared" ca="1" si="135"/>
        <v>1083.2106029900001</v>
      </c>
      <c r="C367" s="6">
        <f t="shared" si="130"/>
        <v>1000</v>
      </c>
      <c r="D367" s="12">
        <f ca="1">IF(A367&lt;$B$1,VLOOKUP(A367,[1]DI!$A$4:$B$15000,2,FALSE),0)</f>
        <v>0.11649999999999999</v>
      </c>
      <c r="E367" s="13">
        <f t="shared" ca="1" si="136"/>
        <v>1.0004373900000001</v>
      </c>
      <c r="F367" s="13">
        <f ca="1">(TRUNC(PRODUCT($E$12:$E366),16))</f>
        <v>1.06665766775153</v>
      </c>
      <c r="G367" s="13">
        <f t="shared" si="137"/>
        <v>1</v>
      </c>
      <c r="H367" s="13">
        <f t="shared" ca="1" si="138"/>
        <v>1.0666576699999999</v>
      </c>
      <c r="I367" s="12">
        <f t="shared" si="139"/>
        <v>1.5900000000000001E-2</v>
      </c>
      <c r="J367" s="30">
        <f t="shared" si="131"/>
        <v>44309</v>
      </c>
      <c r="K367" s="2">
        <f t="shared" si="132"/>
        <v>246</v>
      </c>
      <c r="L367" s="15">
        <f t="shared" si="133"/>
        <v>246</v>
      </c>
      <c r="M367" s="11">
        <f t="shared" si="125"/>
        <v>1.015518506</v>
      </c>
      <c r="N367" s="11">
        <f t="shared" ca="1" si="126"/>
        <v>1.0832106029999999</v>
      </c>
      <c r="O367" s="15">
        <f t="shared" si="142"/>
        <v>0</v>
      </c>
      <c r="P367" s="13">
        <f t="shared" ca="1" si="127"/>
        <v>83.210602989999998</v>
      </c>
      <c r="Q367" s="19">
        <f t="shared" si="128"/>
        <v>0</v>
      </c>
      <c r="R367" s="13">
        <f t="shared" si="134"/>
        <v>0</v>
      </c>
      <c r="S367" s="4" t="str">
        <f t="shared" si="140"/>
        <v>J=</v>
      </c>
      <c r="T367" s="30">
        <f t="shared" si="141"/>
        <v>44911</v>
      </c>
      <c r="U367" s="3"/>
      <c r="V367" s="73">
        <f>[2]Plan1!$A437</f>
        <v>49776</v>
      </c>
      <c r="W367" s="73" t="str">
        <f>[2]Plan1!$C437</f>
        <v>Paixão de Cristo</v>
      </c>
      <c r="X367" s="66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6">
        <f t="shared" si="129"/>
        <v>44665</v>
      </c>
      <c r="B368" s="14">
        <f t="shared" ca="1" si="135"/>
        <v>1083.7522239899999</v>
      </c>
      <c r="C368" s="6">
        <f t="shared" si="130"/>
        <v>1000</v>
      </c>
      <c r="D368" s="12">
        <f ca="1">IF(A368&lt;$B$1,VLOOKUP(A368,[1]DI!$A$4:$B$15000,2,FALSE),0)</f>
        <v>0.11649999999999999</v>
      </c>
      <c r="E368" s="13">
        <f t="shared" ca="1" si="136"/>
        <v>1.0004373900000001</v>
      </c>
      <c r="F368" s="13">
        <f ca="1">(TRUNC(PRODUCT($E$12:$E367),16))</f>
        <v>1.0671242131488301</v>
      </c>
      <c r="G368" s="13">
        <f t="shared" si="137"/>
        <v>1</v>
      </c>
      <c r="H368" s="13">
        <f t="shared" ca="1" si="138"/>
        <v>1.06712421</v>
      </c>
      <c r="I368" s="12">
        <f t="shared" si="139"/>
        <v>1.5900000000000001E-2</v>
      </c>
      <c r="J368" s="30">
        <f t="shared" si="131"/>
        <v>44309</v>
      </c>
      <c r="K368" s="2">
        <f t="shared" si="132"/>
        <v>247</v>
      </c>
      <c r="L368" s="15">
        <f t="shared" si="133"/>
        <v>247</v>
      </c>
      <c r="M368" s="11">
        <f t="shared" si="125"/>
        <v>1.0155820790000001</v>
      </c>
      <c r="N368" s="11">
        <f t="shared" ca="1" si="126"/>
        <v>1.0837522239999999</v>
      </c>
      <c r="O368" s="15">
        <f t="shared" si="142"/>
        <v>0</v>
      </c>
      <c r="P368" s="13">
        <f t="shared" ca="1" si="127"/>
        <v>83.752223990000005</v>
      </c>
      <c r="Q368" s="19">
        <f t="shared" si="128"/>
        <v>0</v>
      </c>
      <c r="R368" s="13">
        <f t="shared" si="134"/>
        <v>0</v>
      </c>
      <c r="S368" s="4" t="str">
        <f t="shared" si="140"/>
        <v>J=</v>
      </c>
      <c r="T368" s="30">
        <f t="shared" si="141"/>
        <v>44911</v>
      </c>
      <c r="U368" s="3"/>
      <c r="V368" s="73">
        <f>[2]Plan1!$A438</f>
        <v>49786</v>
      </c>
      <c r="W368" s="73" t="str">
        <f>[2]Plan1!$C438</f>
        <v>Tiradentes</v>
      </c>
      <c r="X368" s="66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6">
        <f t="shared" si="129"/>
        <v>44666</v>
      </c>
      <c r="B369" s="14">
        <f t="shared" ca="1" si="135"/>
        <v>1084.29412</v>
      </c>
      <c r="C369" s="6">
        <f t="shared" si="130"/>
        <v>1000</v>
      </c>
      <c r="D369" s="12">
        <f ca="1">IF(A369&lt;$B$1,VLOOKUP(A369,[1]DI!$A$4:$B$15000,2,FALSE),0)</f>
        <v>0</v>
      </c>
      <c r="E369" s="13">
        <f t="shared" ca="1" si="136"/>
        <v>1</v>
      </c>
      <c r="F369" s="13">
        <f ca="1">(TRUNC(PRODUCT($E$12:$E368),16))</f>
        <v>1.0675909626084199</v>
      </c>
      <c r="G369" s="13">
        <f t="shared" si="137"/>
        <v>1</v>
      </c>
      <c r="H369" s="13">
        <f t="shared" ca="1" si="138"/>
        <v>1.06759096</v>
      </c>
      <c r="I369" s="12">
        <f t="shared" si="139"/>
        <v>1.5900000000000001E-2</v>
      </c>
      <c r="J369" s="30">
        <f t="shared" si="131"/>
        <v>44309</v>
      </c>
      <c r="K369" s="2">
        <f t="shared" si="132"/>
        <v>247</v>
      </c>
      <c r="L369" s="15">
        <f t="shared" si="133"/>
        <v>248</v>
      </c>
      <c r="M369" s="11">
        <f t="shared" si="125"/>
        <v>1.0156456549999999</v>
      </c>
      <c r="N369" s="11">
        <f t="shared" ca="1" si="126"/>
        <v>1.08429412</v>
      </c>
      <c r="O369" s="15">
        <f t="shared" si="142"/>
        <v>0</v>
      </c>
      <c r="P369" s="13">
        <f t="shared" ca="1" si="127"/>
        <v>84.294120000000007</v>
      </c>
      <c r="Q369" s="19">
        <f t="shared" si="128"/>
        <v>0</v>
      </c>
      <c r="R369" s="13">
        <f t="shared" si="134"/>
        <v>0</v>
      </c>
      <c r="S369" s="4" t="str">
        <f t="shared" si="140"/>
        <v>J=</v>
      </c>
      <c r="T369" s="30">
        <f t="shared" si="141"/>
        <v>44911</v>
      </c>
      <c r="U369" s="3"/>
      <c r="V369" s="73">
        <f>[2]Plan1!$A439</f>
        <v>49796</v>
      </c>
      <c r="W369" s="73" t="str">
        <f>[2]Plan1!$C439</f>
        <v>Dia do Trabalho</v>
      </c>
      <c r="X369" s="66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6">
        <f t="shared" si="129"/>
        <v>44667</v>
      </c>
      <c r="B370" s="14">
        <f t="shared" ca="1" si="135"/>
        <v>1084.29412</v>
      </c>
      <c r="C370" s="6">
        <f t="shared" si="130"/>
        <v>1000</v>
      </c>
      <c r="D370" s="12">
        <f ca="1">IF(A370&lt;$B$1,VLOOKUP(A370,[1]DI!$A$4:$B$15000,2,FALSE),0)</f>
        <v>0</v>
      </c>
      <c r="E370" s="13">
        <f t="shared" ca="1" si="136"/>
        <v>1</v>
      </c>
      <c r="F370" s="13">
        <f ca="1">(TRUNC(PRODUCT($E$12:$E369),16))</f>
        <v>1.0675909626084199</v>
      </c>
      <c r="G370" s="13">
        <f t="shared" si="137"/>
        <v>1</v>
      </c>
      <c r="H370" s="13">
        <f t="shared" ca="1" si="138"/>
        <v>1.06759096</v>
      </c>
      <c r="I370" s="12">
        <f t="shared" si="139"/>
        <v>1.5900000000000001E-2</v>
      </c>
      <c r="J370" s="30">
        <f t="shared" si="131"/>
        <v>44309</v>
      </c>
      <c r="K370" s="2">
        <f t="shared" si="132"/>
        <v>247</v>
      </c>
      <c r="L370" s="15">
        <f t="shared" si="133"/>
        <v>248</v>
      </c>
      <c r="M370" s="11">
        <f t="shared" si="125"/>
        <v>1.0156456549999999</v>
      </c>
      <c r="N370" s="11">
        <f t="shared" ca="1" si="126"/>
        <v>1.08429412</v>
      </c>
      <c r="O370" s="15">
        <f t="shared" si="142"/>
        <v>0</v>
      </c>
      <c r="P370" s="13">
        <f t="shared" ca="1" si="127"/>
        <v>84.294120000000007</v>
      </c>
      <c r="Q370" s="19">
        <f t="shared" si="128"/>
        <v>0</v>
      </c>
      <c r="R370" s="13">
        <f t="shared" si="134"/>
        <v>0</v>
      </c>
      <c r="S370" s="4" t="str">
        <f t="shared" si="140"/>
        <v>J=</v>
      </c>
      <c r="T370" s="30">
        <f t="shared" si="141"/>
        <v>44911</v>
      </c>
      <c r="U370" s="3"/>
      <c r="V370" s="73">
        <f>[2]Plan1!$A440</f>
        <v>49838</v>
      </c>
      <c r="W370" s="73" t="str">
        <f>[2]Plan1!$C440</f>
        <v>Corpus Christi</v>
      </c>
      <c r="X370" s="66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6">
        <f t="shared" si="129"/>
        <v>44668</v>
      </c>
      <c r="B371" s="14">
        <f t="shared" ca="1" si="135"/>
        <v>1084.29412</v>
      </c>
      <c r="C371" s="6">
        <f t="shared" si="130"/>
        <v>1000</v>
      </c>
      <c r="D371" s="12">
        <f ca="1">IF(A371&lt;$B$1,VLOOKUP(A371,[1]DI!$A$4:$B$15000,2,FALSE),0)</f>
        <v>0</v>
      </c>
      <c r="E371" s="13">
        <f t="shared" ca="1" si="136"/>
        <v>1</v>
      </c>
      <c r="F371" s="13">
        <f ca="1">(TRUNC(PRODUCT($E$12:$E370),16))</f>
        <v>1.0675909626084199</v>
      </c>
      <c r="G371" s="13">
        <f t="shared" si="137"/>
        <v>1</v>
      </c>
      <c r="H371" s="13">
        <f t="shared" ca="1" si="138"/>
        <v>1.06759096</v>
      </c>
      <c r="I371" s="12">
        <f t="shared" si="139"/>
        <v>1.5900000000000001E-2</v>
      </c>
      <c r="J371" s="30">
        <f t="shared" si="131"/>
        <v>44309</v>
      </c>
      <c r="K371" s="2">
        <f t="shared" si="132"/>
        <v>247</v>
      </c>
      <c r="L371" s="15">
        <f t="shared" si="133"/>
        <v>248</v>
      </c>
      <c r="M371" s="11">
        <f t="shared" si="125"/>
        <v>1.0156456549999999</v>
      </c>
      <c r="N371" s="11">
        <f t="shared" ca="1" si="126"/>
        <v>1.08429412</v>
      </c>
      <c r="O371" s="15">
        <f t="shared" si="142"/>
        <v>0</v>
      </c>
      <c r="P371" s="13">
        <f t="shared" ca="1" si="127"/>
        <v>84.294120000000007</v>
      </c>
      <c r="Q371" s="19">
        <f t="shared" si="128"/>
        <v>0</v>
      </c>
      <c r="R371" s="13">
        <f t="shared" si="134"/>
        <v>0</v>
      </c>
      <c r="S371" s="4" t="str">
        <f t="shared" si="140"/>
        <v>J=</v>
      </c>
      <c r="T371" s="30">
        <f t="shared" si="141"/>
        <v>44911</v>
      </c>
      <c r="U371" s="3"/>
      <c r="V371" s="73">
        <f>[2]Plan1!$A441</f>
        <v>49925</v>
      </c>
      <c r="W371" s="73" t="str">
        <f>[2]Plan1!$C441</f>
        <v>Independência do Brasil</v>
      </c>
      <c r="X371" s="66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6">
        <f t="shared" si="129"/>
        <v>44669</v>
      </c>
      <c r="B372" s="14">
        <f t="shared" ca="1" si="135"/>
        <v>1084.29412</v>
      </c>
      <c r="C372" s="6">
        <f t="shared" si="130"/>
        <v>1000</v>
      </c>
      <c r="D372" s="12">
        <f ca="1">IF(A372&lt;$B$1,VLOOKUP(A372,[1]DI!$A$4:$B$15000,2,FALSE),0)</f>
        <v>0.11649999999999999</v>
      </c>
      <c r="E372" s="13">
        <f t="shared" ca="1" si="136"/>
        <v>1.0004373900000001</v>
      </c>
      <c r="F372" s="13">
        <f ca="1">(TRUNC(PRODUCT($E$12:$E371),16))</f>
        <v>1.0675909626084199</v>
      </c>
      <c r="G372" s="13">
        <f t="shared" si="137"/>
        <v>1</v>
      </c>
      <c r="H372" s="13">
        <f t="shared" ca="1" si="138"/>
        <v>1.06759096</v>
      </c>
      <c r="I372" s="12">
        <f t="shared" si="139"/>
        <v>1.5900000000000001E-2</v>
      </c>
      <c r="J372" s="30">
        <f t="shared" si="131"/>
        <v>44309</v>
      </c>
      <c r="K372" s="2">
        <f t="shared" si="132"/>
        <v>248</v>
      </c>
      <c r="L372" s="15">
        <f t="shared" si="133"/>
        <v>248</v>
      </c>
      <c r="M372" s="11">
        <f t="shared" si="125"/>
        <v>1.0156456549999999</v>
      </c>
      <c r="N372" s="11">
        <f t="shared" ca="1" si="126"/>
        <v>1.08429412</v>
      </c>
      <c r="O372" s="15">
        <f t="shared" si="142"/>
        <v>0</v>
      </c>
      <c r="P372" s="13">
        <f t="shared" ca="1" si="127"/>
        <v>84.294120000000007</v>
      </c>
      <c r="Q372" s="19">
        <f t="shared" si="128"/>
        <v>0</v>
      </c>
      <c r="R372" s="13">
        <f t="shared" si="134"/>
        <v>0</v>
      </c>
      <c r="S372" s="4" t="str">
        <f t="shared" si="140"/>
        <v>J=</v>
      </c>
      <c r="T372" s="30">
        <f t="shared" si="141"/>
        <v>44911</v>
      </c>
      <c r="U372" s="3"/>
      <c r="V372" s="73">
        <f>[2]Plan1!$A442</f>
        <v>49960</v>
      </c>
      <c r="W372" s="73" t="str">
        <f>[2]Plan1!$C442</f>
        <v>Nossa Sr.a Aparecida - Padroeira do Brasil</v>
      </c>
      <c r="X372" s="66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6">
        <f t="shared" si="129"/>
        <v>44670</v>
      </c>
      <c r="B373" s="14">
        <f t="shared" ca="1" si="135"/>
        <v>1084.8362930000001</v>
      </c>
      <c r="C373" s="6">
        <f t="shared" si="130"/>
        <v>1000</v>
      </c>
      <c r="D373" s="12">
        <f ca="1">IF(A373&lt;$B$1,VLOOKUP(A373,[1]DI!$A$4:$B$15000,2,FALSE),0)</f>
        <v>0.11649999999999999</v>
      </c>
      <c r="E373" s="13">
        <f t="shared" ca="1" si="136"/>
        <v>1.0004373900000001</v>
      </c>
      <c r="F373" s="13">
        <f ca="1">(TRUNC(PRODUCT($E$12:$E372),16))</f>
        <v>1.06805791621956</v>
      </c>
      <c r="G373" s="13">
        <f t="shared" si="137"/>
        <v>1</v>
      </c>
      <c r="H373" s="13">
        <f t="shared" ca="1" si="138"/>
        <v>1.06805792</v>
      </c>
      <c r="I373" s="12">
        <f t="shared" si="139"/>
        <v>1.5900000000000001E-2</v>
      </c>
      <c r="J373" s="30">
        <f t="shared" si="131"/>
        <v>44309</v>
      </c>
      <c r="K373" s="2">
        <f t="shared" si="132"/>
        <v>249</v>
      </c>
      <c r="L373" s="15">
        <f t="shared" si="133"/>
        <v>249</v>
      </c>
      <c r="M373" s="11">
        <f t="shared" si="125"/>
        <v>1.0157092350000001</v>
      </c>
      <c r="N373" s="11">
        <f t="shared" ca="1" si="126"/>
        <v>1.084836293</v>
      </c>
      <c r="O373" s="15">
        <f t="shared" si="142"/>
        <v>0</v>
      </c>
      <c r="P373" s="13">
        <f t="shared" ca="1" si="127"/>
        <v>84.836292999999998</v>
      </c>
      <c r="Q373" s="19">
        <f t="shared" si="128"/>
        <v>0</v>
      </c>
      <c r="R373" s="13">
        <f t="shared" si="134"/>
        <v>0</v>
      </c>
      <c r="S373" s="4" t="str">
        <f t="shared" si="140"/>
        <v>J=</v>
      </c>
      <c r="T373" s="30">
        <f t="shared" si="141"/>
        <v>44911</v>
      </c>
      <c r="U373" s="3"/>
      <c r="V373" s="73">
        <f>[2]Plan1!$A443</f>
        <v>49981</v>
      </c>
      <c r="W373" s="73" t="str">
        <f>[2]Plan1!$C443</f>
        <v>Finados</v>
      </c>
      <c r="X373" s="66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6">
        <f t="shared" si="129"/>
        <v>44671</v>
      </c>
      <c r="B374" s="14">
        <f t="shared" ca="1" si="135"/>
        <v>1085.37872399</v>
      </c>
      <c r="C374" s="6">
        <f t="shared" si="130"/>
        <v>1000</v>
      </c>
      <c r="D374" s="12">
        <f ca="1">IF(A374&lt;$B$1,VLOOKUP(A374,[1]DI!$A$4:$B$15000,2,FALSE),0)</f>
        <v>0.11649999999999999</v>
      </c>
      <c r="E374" s="13">
        <f t="shared" ca="1" si="136"/>
        <v>1.0004373900000001</v>
      </c>
      <c r="F374" s="13">
        <f ca="1">(TRUNC(PRODUCT($E$12:$E373),16))</f>
        <v>1.06852507407153</v>
      </c>
      <c r="G374" s="13">
        <f t="shared" si="137"/>
        <v>1</v>
      </c>
      <c r="H374" s="13">
        <f t="shared" ca="1" si="138"/>
        <v>1.06852507</v>
      </c>
      <c r="I374" s="12">
        <f t="shared" si="139"/>
        <v>1.5900000000000001E-2</v>
      </c>
      <c r="J374" s="30">
        <f t="shared" si="131"/>
        <v>44309</v>
      </c>
      <c r="K374" s="2">
        <f t="shared" si="132"/>
        <v>250</v>
      </c>
      <c r="L374" s="15">
        <f t="shared" si="133"/>
        <v>250</v>
      </c>
      <c r="M374" s="11">
        <f t="shared" si="125"/>
        <v>1.01577282</v>
      </c>
      <c r="N374" s="11">
        <f t="shared" ca="1" si="126"/>
        <v>1.0853787239999999</v>
      </c>
      <c r="O374" s="15">
        <f t="shared" si="142"/>
        <v>0</v>
      </c>
      <c r="P374" s="13">
        <f t="shared" ca="1" si="127"/>
        <v>85.378723989999997</v>
      </c>
      <c r="Q374" s="19">
        <f t="shared" si="128"/>
        <v>0</v>
      </c>
      <c r="R374" s="13">
        <f t="shared" si="134"/>
        <v>0</v>
      </c>
      <c r="S374" s="4" t="str">
        <f t="shared" si="140"/>
        <v>J=</v>
      </c>
      <c r="T374" s="30">
        <f t="shared" si="141"/>
        <v>44911</v>
      </c>
      <c r="U374" s="3"/>
      <c r="V374" s="73">
        <f>[2]Plan1!$A444</f>
        <v>49994</v>
      </c>
      <c r="W374" s="73" t="str">
        <f>[2]Plan1!$C444</f>
        <v>Proclamação da República</v>
      </c>
      <c r="X374" s="66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6">
        <f t="shared" si="129"/>
        <v>44672</v>
      </c>
      <c r="B375" s="14">
        <f t="shared" ca="1" si="135"/>
        <v>1085.92143999</v>
      </c>
      <c r="C375" s="6">
        <f t="shared" si="130"/>
        <v>1000</v>
      </c>
      <c r="D375" s="12">
        <f ca="1">IF(A375&lt;$B$1,VLOOKUP(A375,[1]DI!$A$4:$B$15000,2,FALSE),0)</f>
        <v>0</v>
      </c>
      <c r="E375" s="13">
        <f t="shared" ca="1" si="136"/>
        <v>1</v>
      </c>
      <c r="F375" s="13">
        <f ca="1">(TRUNC(PRODUCT($E$12:$E374),16))</f>
        <v>1.06899243625368</v>
      </c>
      <c r="G375" s="13">
        <f t="shared" si="137"/>
        <v>1</v>
      </c>
      <c r="H375" s="13">
        <f t="shared" ca="1" si="138"/>
        <v>1.0689924399999999</v>
      </c>
      <c r="I375" s="12">
        <f t="shared" si="139"/>
        <v>1.5900000000000001E-2</v>
      </c>
      <c r="J375" s="30">
        <f t="shared" si="131"/>
        <v>44309</v>
      </c>
      <c r="K375" s="2">
        <f t="shared" si="132"/>
        <v>250</v>
      </c>
      <c r="L375" s="15">
        <f t="shared" si="133"/>
        <v>251</v>
      </c>
      <c r="M375" s="11">
        <f t="shared" si="125"/>
        <v>1.015836408</v>
      </c>
      <c r="N375" s="11">
        <f t="shared" ca="1" si="126"/>
        <v>1.0859214399999999</v>
      </c>
      <c r="O375" s="15">
        <f t="shared" si="142"/>
        <v>0</v>
      </c>
      <c r="P375" s="13">
        <f t="shared" ca="1" si="127"/>
        <v>85.921439989999996</v>
      </c>
      <c r="Q375" s="19">
        <f t="shared" si="128"/>
        <v>0</v>
      </c>
      <c r="R375" s="13">
        <f t="shared" si="134"/>
        <v>0</v>
      </c>
      <c r="S375" s="4" t="str">
        <f t="shared" si="140"/>
        <v>J=</v>
      </c>
      <c r="T375" s="30">
        <f t="shared" si="141"/>
        <v>44911</v>
      </c>
      <c r="U375" s="3"/>
      <c r="V375" s="73">
        <f>[2]Plan1!$A445</f>
        <v>49999</v>
      </c>
      <c r="W375" s="73" t="str">
        <f>[2]Plan1!$C445</f>
        <v>Dia Nacional de Zumbi e da Consciência Negra</v>
      </c>
      <c r="X375" s="66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6">
        <f t="shared" si="129"/>
        <v>44673</v>
      </c>
      <c r="B376" s="14">
        <f t="shared" ca="1" si="135"/>
        <v>1085.92143999</v>
      </c>
      <c r="C376" s="6">
        <f t="shared" si="130"/>
        <v>1000</v>
      </c>
      <c r="D376" s="12">
        <f ca="1">IF(A376&lt;$B$1,VLOOKUP(A376,[1]DI!$A$4:$B$15000,2,FALSE),0)</f>
        <v>0.11649999999999999</v>
      </c>
      <c r="E376" s="13">
        <f t="shared" ca="1" si="136"/>
        <v>1.0004373900000001</v>
      </c>
      <c r="F376" s="13">
        <f ca="1">(TRUNC(PRODUCT($E$12:$E375),16))</f>
        <v>1.06899243625368</v>
      </c>
      <c r="G376" s="13">
        <f t="shared" si="137"/>
        <v>1</v>
      </c>
      <c r="H376" s="13">
        <f t="shared" ca="1" si="138"/>
        <v>1.0689924399999999</v>
      </c>
      <c r="I376" s="12">
        <f t="shared" si="139"/>
        <v>1.5900000000000001E-2</v>
      </c>
      <c r="J376" s="30">
        <f t="shared" si="131"/>
        <v>44309</v>
      </c>
      <c r="K376" s="2">
        <f t="shared" si="132"/>
        <v>251</v>
      </c>
      <c r="L376" s="15">
        <f t="shared" si="133"/>
        <v>251</v>
      </c>
      <c r="M376" s="11">
        <f t="shared" si="125"/>
        <v>1.015836408</v>
      </c>
      <c r="N376" s="11">
        <f t="shared" ca="1" si="126"/>
        <v>1.0859214399999999</v>
      </c>
      <c r="O376" s="15">
        <f t="shared" si="142"/>
        <v>0</v>
      </c>
      <c r="P376" s="13">
        <f t="shared" ca="1" si="127"/>
        <v>85.921439989999996</v>
      </c>
      <c r="Q376" s="19">
        <f t="shared" si="128"/>
        <v>0</v>
      </c>
      <c r="R376" s="13">
        <f t="shared" si="134"/>
        <v>0</v>
      </c>
      <c r="S376" s="4" t="str">
        <f t="shared" si="140"/>
        <v>J=</v>
      </c>
      <c r="T376" s="30">
        <f t="shared" si="141"/>
        <v>44911</v>
      </c>
      <c r="U376" s="3"/>
      <c r="V376" s="73">
        <f>[2]Plan1!$A446</f>
        <v>50034</v>
      </c>
      <c r="W376" s="73" t="str">
        <f>[2]Plan1!$C446</f>
        <v>Natal</v>
      </c>
      <c r="X376" s="66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6">
        <f t="shared" si="129"/>
        <v>44674</v>
      </c>
      <c r="B377" s="14">
        <f t="shared" ref="B377:B440" ca="1" si="143">IF(A377&lt;=TODAY(),C377+P377,IF(AND(A377&gt;TODAY(),A377&lt;=$B$1),IF(VLOOKUP(TODAY(),$A$10:$D$5000,4,FALSE)=0,"n.d",C377+P377),"n.d"))</f>
        <v>1086.4644139899999</v>
      </c>
      <c r="C377" s="6">
        <f t="shared" si="130"/>
        <v>1000</v>
      </c>
      <c r="D377" s="12">
        <f ca="1">IF(A377&lt;$B$1,VLOOKUP(A377,[1]DI!$A$4:$B$15000,2,FALSE),0)</f>
        <v>0</v>
      </c>
      <c r="E377" s="13">
        <f t="shared" ref="E377:E440" ca="1" si="144">ROUND(((1+D377)^(1/252)),8)</f>
        <v>1</v>
      </c>
      <c r="F377" s="13">
        <f ca="1">(TRUNC(PRODUCT($E$12:$E376),16))</f>
        <v>1.06946000285537</v>
      </c>
      <c r="G377" s="13">
        <f t="shared" ref="G377:G440" si="145">IF(O376&gt;0,F376,G376)</f>
        <v>1</v>
      </c>
      <c r="H377" s="13">
        <f t="shared" ref="H377:H440" ca="1" si="146">ROUND(F377/G377,8)</f>
        <v>1.0694600000000001</v>
      </c>
      <c r="I377" s="12">
        <f t="shared" si="139"/>
        <v>1.5900000000000001E-2</v>
      </c>
      <c r="J377" s="30">
        <f t="shared" ref="J377:J440" si="147">IF(O376&gt;0,VLOOKUP(O376,V$12:AF$150,2),J376)</f>
        <v>44309</v>
      </c>
      <c r="K377" s="2">
        <f t="shared" ref="K377:K440" si="148">IF(A377&gt;J377,IF(NETWORKDAYS(J377,A377,$V$160:$V$544)-1=0,1,NETWORKDAYS(J377,A377,$V$160:$V$544)-1),0)</f>
        <v>251</v>
      </c>
      <c r="L377" s="15">
        <f t="shared" ref="L377:L440" si="149">IF(AND(K377=1,K376=1),1,IF(K377&gt;0,IF(K377=K376,K377+1,K377),0))</f>
        <v>252</v>
      </c>
      <c r="M377" s="11">
        <f t="shared" ref="M377:M440" si="150">ROUND((I377+1)^(L377/252),9)</f>
        <v>1.0159</v>
      </c>
      <c r="N377" s="11">
        <f t="shared" ref="N377:N440" ca="1" si="151">ROUND(H377*M377,9)</f>
        <v>1.0864644139999999</v>
      </c>
      <c r="O377" s="15">
        <f t="shared" si="142"/>
        <v>0</v>
      </c>
      <c r="P377" s="13">
        <f t="shared" ca="1" si="127"/>
        <v>86.464413989999997</v>
      </c>
      <c r="Q377" s="19">
        <f t="shared" ref="Q377:Q440" si="152">IF($O377&gt;0,VLOOKUP($O377,$V$12:$AB$150,7),0)</f>
        <v>0</v>
      </c>
      <c r="R377" s="13">
        <f t="shared" si="134"/>
        <v>0</v>
      </c>
      <c r="S377" s="4" t="str">
        <f t="shared" si="140"/>
        <v>J=</v>
      </c>
      <c r="T377" s="30">
        <f t="shared" si="141"/>
        <v>44911</v>
      </c>
      <c r="U377" s="20"/>
      <c r="V377" s="73">
        <f>[2]Plan1!$A447</f>
        <v>50041</v>
      </c>
      <c r="W377" s="73" t="str">
        <f>[2]Plan1!$C447</f>
        <v>Confraternização Universal</v>
      </c>
      <c r="X377" s="66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</row>
    <row r="378" spans="1:154" x14ac:dyDescent="0.15">
      <c r="A378" s="36">
        <f t="shared" si="129"/>
        <v>44675</v>
      </c>
      <c r="B378" s="14">
        <f t="shared" ca="1" si="143"/>
        <v>1086.4644139899999</v>
      </c>
      <c r="C378" s="6">
        <f t="shared" si="130"/>
        <v>1000</v>
      </c>
      <c r="D378" s="12">
        <f ca="1">IF(A378&lt;$B$1,VLOOKUP(A378,[1]DI!$A$4:$B$15000,2,FALSE),0)</f>
        <v>0</v>
      </c>
      <c r="E378" s="13">
        <f t="shared" ca="1" si="144"/>
        <v>1</v>
      </c>
      <c r="F378" s="13">
        <f ca="1">(TRUNC(PRODUCT($E$12:$E377),16))</f>
        <v>1.06946000285537</v>
      </c>
      <c r="G378" s="13">
        <f t="shared" si="145"/>
        <v>1</v>
      </c>
      <c r="H378" s="13">
        <f t="shared" ca="1" si="146"/>
        <v>1.0694600000000001</v>
      </c>
      <c r="I378" s="12">
        <f t="shared" si="139"/>
        <v>1.5900000000000001E-2</v>
      </c>
      <c r="J378" s="30">
        <f t="shared" si="147"/>
        <v>44309</v>
      </c>
      <c r="K378" s="2">
        <f t="shared" si="148"/>
        <v>251</v>
      </c>
      <c r="L378" s="15">
        <f t="shared" si="149"/>
        <v>252</v>
      </c>
      <c r="M378" s="11">
        <f t="shared" si="150"/>
        <v>1.0159</v>
      </c>
      <c r="N378" s="11">
        <f t="shared" ca="1" si="151"/>
        <v>1.0864644139999999</v>
      </c>
      <c r="O378" s="15">
        <f t="shared" si="142"/>
        <v>0</v>
      </c>
      <c r="P378" s="13">
        <f t="shared" ca="1" si="127"/>
        <v>86.464413989999997</v>
      </c>
      <c r="Q378" s="19">
        <f t="shared" si="152"/>
        <v>0</v>
      </c>
      <c r="R378" s="13">
        <f t="shared" si="134"/>
        <v>0</v>
      </c>
      <c r="S378" s="4" t="str">
        <f t="shared" si="140"/>
        <v>J=</v>
      </c>
      <c r="T378" s="30">
        <f t="shared" si="141"/>
        <v>44911</v>
      </c>
      <c r="U378" s="20"/>
      <c r="V378" s="73">
        <f>[2]Plan1!$A448</f>
        <v>50087</v>
      </c>
      <c r="W378" s="73" t="str">
        <f>[2]Plan1!$C448</f>
        <v>Carnaval</v>
      </c>
      <c r="X378" s="66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</row>
    <row r="379" spans="1:154" x14ac:dyDescent="0.15">
      <c r="A379" s="36">
        <f t="shared" si="129"/>
        <v>44676</v>
      </c>
      <c r="B379" s="14">
        <f t="shared" ca="1" si="143"/>
        <v>1086.4644139899999</v>
      </c>
      <c r="C379" s="6">
        <f t="shared" si="130"/>
        <v>1000</v>
      </c>
      <c r="D379" s="12">
        <f ca="1">IF(A379&lt;$B$1,VLOOKUP(A379,[1]DI!$A$4:$B$15000,2,FALSE),0)</f>
        <v>0.11649999999999999</v>
      </c>
      <c r="E379" s="13">
        <f t="shared" ca="1" si="144"/>
        <v>1.0004373900000001</v>
      </c>
      <c r="F379" s="13">
        <f ca="1">(TRUNC(PRODUCT($E$12:$E378),16))</f>
        <v>1.06946000285537</v>
      </c>
      <c r="G379" s="13">
        <f t="shared" si="145"/>
        <v>1</v>
      </c>
      <c r="H379" s="13">
        <f t="shared" ca="1" si="146"/>
        <v>1.0694600000000001</v>
      </c>
      <c r="I379" s="12">
        <f t="shared" si="139"/>
        <v>1.5900000000000001E-2</v>
      </c>
      <c r="J379" s="30">
        <f t="shared" si="147"/>
        <v>44309</v>
      </c>
      <c r="K379" s="2">
        <f t="shared" si="148"/>
        <v>252</v>
      </c>
      <c r="L379" s="15">
        <f t="shared" si="149"/>
        <v>252</v>
      </c>
      <c r="M379" s="11">
        <f t="shared" si="150"/>
        <v>1.0159</v>
      </c>
      <c r="N379" s="11">
        <f t="shared" ca="1" si="151"/>
        <v>1.0864644139999999</v>
      </c>
      <c r="O379" s="15">
        <f t="shared" si="142"/>
        <v>0</v>
      </c>
      <c r="P379" s="13">
        <f t="shared" ca="1" si="127"/>
        <v>86.464413989999997</v>
      </c>
      <c r="Q379" s="19">
        <f t="shared" si="152"/>
        <v>0</v>
      </c>
      <c r="R379" s="13">
        <f t="shared" si="134"/>
        <v>0</v>
      </c>
      <c r="S379" s="4" t="str">
        <f t="shared" si="140"/>
        <v>J=</v>
      </c>
      <c r="T379" s="30">
        <f t="shared" si="141"/>
        <v>44911</v>
      </c>
      <c r="U379" s="3"/>
      <c r="V379" s="73">
        <f>[2]Plan1!$A449</f>
        <v>50088</v>
      </c>
      <c r="W379" s="73" t="str">
        <f>[2]Plan1!$C449</f>
        <v>Carnaval</v>
      </c>
      <c r="X379" s="66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6">
        <f t="shared" si="129"/>
        <v>44677</v>
      </c>
      <c r="B380" s="14">
        <f t="shared" ca="1" si="143"/>
        <v>1087.0076650000001</v>
      </c>
      <c r="C380" s="6">
        <f t="shared" si="130"/>
        <v>1000</v>
      </c>
      <c r="D380" s="12">
        <f ca="1">IF(A380&lt;$B$1,VLOOKUP(A380,[1]DI!$A$4:$B$15000,2,FALSE),0)</f>
        <v>0.11649999999999999</v>
      </c>
      <c r="E380" s="13">
        <f t="shared" ca="1" si="144"/>
        <v>1.0004373900000001</v>
      </c>
      <c r="F380" s="13">
        <f ca="1">(TRUNC(PRODUCT($E$12:$E379),16))</f>
        <v>1.06992777396602</v>
      </c>
      <c r="G380" s="13">
        <f t="shared" si="145"/>
        <v>1</v>
      </c>
      <c r="H380" s="13">
        <f t="shared" ca="1" si="146"/>
        <v>1.0699277700000001</v>
      </c>
      <c r="I380" s="12">
        <f t="shared" si="139"/>
        <v>1.5900000000000001E-2</v>
      </c>
      <c r="J380" s="30">
        <f t="shared" si="147"/>
        <v>44309</v>
      </c>
      <c r="K380" s="2">
        <f t="shared" si="148"/>
        <v>253</v>
      </c>
      <c r="L380" s="15">
        <f t="shared" si="149"/>
        <v>253</v>
      </c>
      <c r="M380" s="11">
        <f t="shared" si="150"/>
        <v>1.015963596</v>
      </c>
      <c r="N380" s="11">
        <f t="shared" ca="1" si="151"/>
        <v>1.087007665</v>
      </c>
      <c r="O380" s="15">
        <f t="shared" si="142"/>
        <v>0</v>
      </c>
      <c r="P380" s="13">
        <f t="shared" ca="1" si="127"/>
        <v>87.007665000000003</v>
      </c>
      <c r="Q380" s="19">
        <f t="shared" si="152"/>
        <v>0</v>
      </c>
      <c r="R380" s="13">
        <f t="shared" si="134"/>
        <v>0</v>
      </c>
      <c r="S380" s="4" t="str">
        <f t="shared" si="140"/>
        <v>J=</v>
      </c>
      <c r="T380" s="30">
        <f t="shared" si="141"/>
        <v>44911</v>
      </c>
      <c r="U380" s="3"/>
      <c r="V380" s="73">
        <f>[2]Plan1!$A450</f>
        <v>50133</v>
      </c>
      <c r="W380" s="73" t="str">
        <f>[2]Plan1!$C450</f>
        <v>Paixão de Cristo</v>
      </c>
      <c r="X380" s="66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6">
        <f t="shared" si="129"/>
        <v>44678</v>
      </c>
      <c r="B381" s="14">
        <f t="shared" ca="1" si="143"/>
        <v>1087.5511919999999</v>
      </c>
      <c r="C381" s="6">
        <f t="shared" si="130"/>
        <v>1000</v>
      </c>
      <c r="D381" s="12">
        <f ca="1">IF(A381&lt;$B$1,VLOOKUP(A381,[1]DI!$A$4:$B$15000,2,FALSE),0)</f>
        <v>0.11649999999999999</v>
      </c>
      <c r="E381" s="13">
        <f t="shared" ca="1" si="144"/>
        <v>1.0004373900000001</v>
      </c>
      <c r="F381" s="13">
        <f ca="1">(TRUNC(PRODUCT($E$12:$E380),16))</f>
        <v>1.07039574967508</v>
      </c>
      <c r="G381" s="13">
        <f t="shared" si="145"/>
        <v>1</v>
      </c>
      <c r="H381" s="13">
        <f t="shared" ca="1" si="146"/>
        <v>1.0703957500000001</v>
      </c>
      <c r="I381" s="12">
        <f t="shared" si="139"/>
        <v>1.5900000000000001E-2</v>
      </c>
      <c r="J381" s="30">
        <f t="shared" si="147"/>
        <v>44309</v>
      </c>
      <c r="K381" s="2">
        <f t="shared" si="148"/>
        <v>254</v>
      </c>
      <c r="L381" s="15">
        <f t="shared" si="149"/>
        <v>254</v>
      </c>
      <c r="M381" s="11">
        <f t="shared" si="150"/>
        <v>1.016027196</v>
      </c>
      <c r="N381" s="11">
        <f t="shared" ca="1" si="151"/>
        <v>1.0875511920000001</v>
      </c>
      <c r="O381" s="15">
        <f t="shared" si="142"/>
        <v>0</v>
      </c>
      <c r="P381" s="13">
        <f t="shared" ca="1" si="127"/>
        <v>87.551192</v>
      </c>
      <c r="Q381" s="19">
        <f t="shared" si="152"/>
        <v>0</v>
      </c>
      <c r="R381" s="13">
        <f t="shared" si="134"/>
        <v>0</v>
      </c>
      <c r="S381" s="4" t="str">
        <f t="shared" si="140"/>
        <v>J=</v>
      </c>
      <c r="T381" s="30">
        <f t="shared" si="141"/>
        <v>44911</v>
      </c>
      <c r="U381" s="3"/>
      <c r="V381" s="73">
        <f>[2]Plan1!$A451</f>
        <v>50151</v>
      </c>
      <c r="W381" s="73" t="str">
        <f>[2]Plan1!$C451</f>
        <v>Tiradentes</v>
      </c>
      <c r="X381" s="66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6">
        <f t="shared" si="129"/>
        <v>44679</v>
      </c>
      <c r="B382" s="14">
        <f t="shared" ca="1" si="143"/>
        <v>1088.0949879899999</v>
      </c>
      <c r="C382" s="6">
        <f t="shared" si="130"/>
        <v>1000</v>
      </c>
      <c r="D382" s="12">
        <f ca="1">IF(A382&lt;$B$1,VLOOKUP(A382,[1]DI!$A$4:$B$15000,2,FALSE),0)</f>
        <v>0.11649999999999999</v>
      </c>
      <c r="E382" s="13">
        <f t="shared" ca="1" si="144"/>
        <v>1.0004373900000001</v>
      </c>
      <c r="F382" s="13">
        <f ca="1">(TRUNC(PRODUCT($E$12:$E381),16))</f>
        <v>1.07086393007203</v>
      </c>
      <c r="G382" s="13">
        <f t="shared" si="145"/>
        <v>1</v>
      </c>
      <c r="H382" s="13">
        <f t="shared" ca="1" si="146"/>
        <v>1.07086393</v>
      </c>
      <c r="I382" s="12">
        <f t="shared" si="139"/>
        <v>1.5900000000000001E-2</v>
      </c>
      <c r="J382" s="30">
        <f t="shared" si="147"/>
        <v>44309</v>
      </c>
      <c r="K382" s="2">
        <f t="shared" si="148"/>
        <v>255</v>
      </c>
      <c r="L382" s="15">
        <f t="shared" si="149"/>
        <v>255</v>
      </c>
      <c r="M382" s="11">
        <f t="shared" si="150"/>
        <v>1.016090801</v>
      </c>
      <c r="N382" s="11">
        <f t="shared" ca="1" si="151"/>
        <v>1.0880949879999999</v>
      </c>
      <c r="O382" s="15">
        <f t="shared" si="142"/>
        <v>0</v>
      </c>
      <c r="P382" s="13">
        <f t="shared" ca="1" si="127"/>
        <v>88.094987990000007</v>
      </c>
      <c r="Q382" s="19">
        <f t="shared" si="152"/>
        <v>0</v>
      </c>
      <c r="R382" s="13">
        <f t="shared" si="134"/>
        <v>0</v>
      </c>
      <c r="S382" s="4" t="str">
        <f t="shared" si="140"/>
        <v>J=</v>
      </c>
      <c r="T382" s="30">
        <f t="shared" si="141"/>
        <v>44911</v>
      </c>
      <c r="U382" s="3"/>
      <c r="V382" s="73">
        <f>[2]Plan1!$A452</f>
        <v>50161</v>
      </c>
      <c r="W382" s="73" t="str">
        <f>[2]Plan1!$C452</f>
        <v>Dia do Trabalho</v>
      </c>
      <c r="X382" s="66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6">
        <f t="shared" si="129"/>
        <v>44680</v>
      </c>
      <c r="B383" s="14">
        <f t="shared" ca="1" si="143"/>
        <v>1088.63906</v>
      </c>
      <c r="C383" s="6">
        <f t="shared" si="130"/>
        <v>1000</v>
      </c>
      <c r="D383" s="12">
        <f ca="1">IF(A383&lt;$B$1,VLOOKUP(A383,[1]DI!$A$4:$B$15000,2,FALSE),0)</f>
        <v>0.11649999999999999</v>
      </c>
      <c r="E383" s="13">
        <f t="shared" ca="1" si="144"/>
        <v>1.0004373900000001</v>
      </c>
      <c r="F383" s="13">
        <f ca="1">(TRUNC(PRODUCT($E$12:$E382),16))</f>
        <v>1.0713323152464</v>
      </c>
      <c r="G383" s="13">
        <f t="shared" si="145"/>
        <v>1</v>
      </c>
      <c r="H383" s="13">
        <f t="shared" ca="1" si="146"/>
        <v>1.07133232</v>
      </c>
      <c r="I383" s="12">
        <f t="shared" si="139"/>
        <v>1.5900000000000001E-2</v>
      </c>
      <c r="J383" s="30">
        <f t="shared" si="147"/>
        <v>44309</v>
      </c>
      <c r="K383" s="2">
        <f t="shared" si="148"/>
        <v>256</v>
      </c>
      <c r="L383" s="15">
        <f t="shared" si="149"/>
        <v>256</v>
      </c>
      <c r="M383" s="11">
        <f t="shared" si="150"/>
        <v>1.0161544090000001</v>
      </c>
      <c r="N383" s="11">
        <f t="shared" ca="1" si="151"/>
        <v>1.08863906</v>
      </c>
      <c r="O383" s="15">
        <f t="shared" si="142"/>
        <v>0</v>
      </c>
      <c r="P383" s="13">
        <f t="shared" ca="1" si="127"/>
        <v>88.639060000000001</v>
      </c>
      <c r="Q383" s="19">
        <f t="shared" si="152"/>
        <v>0</v>
      </c>
      <c r="R383" s="13">
        <f t="shared" si="134"/>
        <v>0</v>
      </c>
      <c r="S383" s="4" t="str">
        <f t="shared" si="140"/>
        <v>J=</v>
      </c>
      <c r="T383" s="30">
        <f t="shared" si="141"/>
        <v>44911</v>
      </c>
      <c r="U383" s="3"/>
      <c r="V383" s="73">
        <f>[2]Plan1!$A453</f>
        <v>50195</v>
      </c>
      <c r="W383" s="73" t="str">
        <f>[2]Plan1!$C453</f>
        <v>Corpus Christi</v>
      </c>
      <c r="X383" s="66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6">
        <f t="shared" si="129"/>
        <v>44681</v>
      </c>
      <c r="B384" s="14">
        <f t="shared" ca="1" si="143"/>
        <v>1089.1833999999999</v>
      </c>
      <c r="C384" s="6">
        <f t="shared" si="130"/>
        <v>1000</v>
      </c>
      <c r="D384" s="12">
        <f ca="1">IF(A384&lt;$B$1,VLOOKUP(A384,[1]DI!$A$4:$B$15000,2,FALSE),0)</f>
        <v>0</v>
      </c>
      <c r="E384" s="13">
        <f t="shared" ca="1" si="144"/>
        <v>1</v>
      </c>
      <c r="F384" s="13">
        <f ca="1">(TRUNC(PRODUCT($E$12:$E383),16))</f>
        <v>1.0718009052877699</v>
      </c>
      <c r="G384" s="13">
        <f t="shared" si="145"/>
        <v>1</v>
      </c>
      <c r="H384" s="13">
        <f t="shared" ca="1" si="146"/>
        <v>1.0718009100000001</v>
      </c>
      <c r="I384" s="12">
        <f t="shared" si="139"/>
        <v>1.5900000000000001E-2</v>
      </c>
      <c r="J384" s="30">
        <f t="shared" si="147"/>
        <v>44309</v>
      </c>
      <c r="K384" s="2">
        <f t="shared" si="148"/>
        <v>256</v>
      </c>
      <c r="L384" s="15">
        <f t="shared" si="149"/>
        <v>257</v>
      </c>
      <c r="M384" s="11">
        <f t="shared" si="150"/>
        <v>1.016218021</v>
      </c>
      <c r="N384" s="11">
        <f t="shared" ca="1" si="151"/>
        <v>1.0891834</v>
      </c>
      <c r="O384" s="15">
        <f t="shared" si="142"/>
        <v>0</v>
      </c>
      <c r="P384" s="13">
        <f t="shared" ca="1" si="127"/>
        <v>89.183400000000006</v>
      </c>
      <c r="Q384" s="19">
        <f t="shared" si="152"/>
        <v>0</v>
      </c>
      <c r="R384" s="13">
        <f t="shared" si="134"/>
        <v>0</v>
      </c>
      <c r="S384" s="4" t="str">
        <f t="shared" si="140"/>
        <v>J=</v>
      </c>
      <c r="T384" s="30">
        <f t="shared" si="141"/>
        <v>44911</v>
      </c>
      <c r="U384" s="3"/>
      <c r="V384" s="73">
        <f>[2]Plan1!$A454</f>
        <v>50290</v>
      </c>
      <c r="W384" s="73" t="str">
        <f>[2]Plan1!$C454</f>
        <v>Independência do Brasil</v>
      </c>
      <c r="X384" s="66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6">
        <f t="shared" si="129"/>
        <v>44682</v>
      </c>
      <c r="B385" s="14">
        <f t="shared" ca="1" si="143"/>
        <v>1089.1833999999999</v>
      </c>
      <c r="C385" s="6">
        <f t="shared" si="130"/>
        <v>1000</v>
      </c>
      <c r="D385" s="12">
        <f ca="1">IF(A385&lt;$B$1,VLOOKUP(A385,[1]DI!$A$4:$B$15000,2,FALSE),0)</f>
        <v>0</v>
      </c>
      <c r="E385" s="13">
        <f t="shared" ca="1" si="144"/>
        <v>1</v>
      </c>
      <c r="F385" s="13">
        <f ca="1">(TRUNC(PRODUCT($E$12:$E384),16))</f>
        <v>1.0718009052877699</v>
      </c>
      <c r="G385" s="13">
        <f t="shared" si="145"/>
        <v>1</v>
      </c>
      <c r="H385" s="13">
        <f t="shared" ca="1" si="146"/>
        <v>1.0718009100000001</v>
      </c>
      <c r="I385" s="12">
        <f t="shared" si="139"/>
        <v>1.5900000000000001E-2</v>
      </c>
      <c r="J385" s="30">
        <f t="shared" si="147"/>
        <v>44309</v>
      </c>
      <c r="K385" s="2">
        <f t="shared" si="148"/>
        <v>256</v>
      </c>
      <c r="L385" s="15">
        <f t="shared" si="149"/>
        <v>257</v>
      </c>
      <c r="M385" s="11">
        <f t="shared" si="150"/>
        <v>1.016218021</v>
      </c>
      <c r="N385" s="11">
        <f t="shared" ca="1" si="151"/>
        <v>1.0891834</v>
      </c>
      <c r="O385" s="15">
        <f t="shared" si="142"/>
        <v>0</v>
      </c>
      <c r="P385" s="13">
        <f t="shared" ca="1" si="127"/>
        <v>89.183400000000006</v>
      </c>
      <c r="Q385" s="19">
        <f t="shared" si="152"/>
        <v>0</v>
      </c>
      <c r="R385" s="13">
        <f t="shared" si="134"/>
        <v>0</v>
      </c>
      <c r="S385" s="4" t="str">
        <f t="shared" si="140"/>
        <v>J=</v>
      </c>
      <c r="T385" s="30">
        <f t="shared" si="141"/>
        <v>44911</v>
      </c>
      <c r="U385" s="3"/>
      <c r="V385" s="73">
        <f>[2]Plan1!$A455</f>
        <v>50325</v>
      </c>
      <c r="W385" s="73" t="str">
        <f>[2]Plan1!$C455</f>
        <v>Nossa Sr.a Aparecida - Padroeira do Brasil</v>
      </c>
      <c r="X385" s="66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6">
        <f t="shared" si="129"/>
        <v>44683</v>
      </c>
      <c r="B386" s="14">
        <f t="shared" ca="1" si="143"/>
        <v>1089.1833999999999</v>
      </c>
      <c r="C386" s="6">
        <f t="shared" si="130"/>
        <v>1000</v>
      </c>
      <c r="D386" s="12">
        <f ca="1">IF(A386&lt;$B$1,VLOOKUP(A386,[1]DI!$A$4:$B$15000,2,FALSE),0)</f>
        <v>0.11649999999999999</v>
      </c>
      <c r="E386" s="13">
        <f t="shared" ca="1" si="144"/>
        <v>1.0004373900000001</v>
      </c>
      <c r="F386" s="13">
        <f ca="1">(TRUNC(PRODUCT($E$12:$E385),16))</f>
        <v>1.0718009052877699</v>
      </c>
      <c r="G386" s="13">
        <f t="shared" si="145"/>
        <v>1</v>
      </c>
      <c r="H386" s="13">
        <f t="shared" ca="1" si="146"/>
        <v>1.0718009100000001</v>
      </c>
      <c r="I386" s="12">
        <f t="shared" si="139"/>
        <v>1.5900000000000001E-2</v>
      </c>
      <c r="J386" s="30">
        <f t="shared" si="147"/>
        <v>44309</v>
      </c>
      <c r="K386" s="2">
        <f t="shared" si="148"/>
        <v>257</v>
      </c>
      <c r="L386" s="15">
        <f t="shared" si="149"/>
        <v>257</v>
      </c>
      <c r="M386" s="11">
        <f t="shared" si="150"/>
        <v>1.016218021</v>
      </c>
      <c r="N386" s="11">
        <f t="shared" ca="1" si="151"/>
        <v>1.0891834</v>
      </c>
      <c r="O386" s="15">
        <f t="shared" si="142"/>
        <v>0</v>
      </c>
      <c r="P386" s="13">
        <f t="shared" ca="1" si="127"/>
        <v>89.183400000000006</v>
      </c>
      <c r="Q386" s="19">
        <f t="shared" si="152"/>
        <v>0</v>
      </c>
      <c r="R386" s="13">
        <f t="shared" si="134"/>
        <v>0</v>
      </c>
      <c r="S386" s="4" t="str">
        <f t="shared" si="140"/>
        <v>J=</v>
      </c>
      <c r="T386" s="30">
        <f t="shared" si="141"/>
        <v>44911</v>
      </c>
      <c r="U386" s="3"/>
      <c r="V386" s="73">
        <f>[2]Plan1!$A456</f>
        <v>50346</v>
      </c>
      <c r="W386" s="73" t="str">
        <f>[2]Plan1!$C456</f>
        <v>Finados</v>
      </c>
      <c r="X386" s="66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6">
        <f t="shared" si="129"/>
        <v>44684</v>
      </c>
      <c r="B387" s="14">
        <f t="shared" ca="1" si="143"/>
        <v>1089.7280060000001</v>
      </c>
      <c r="C387" s="6">
        <f t="shared" si="130"/>
        <v>1000</v>
      </c>
      <c r="D387" s="12">
        <f ca="1">IF(A387&lt;$B$1,VLOOKUP(A387,[1]DI!$A$4:$B$15000,2,FALSE),0)</f>
        <v>0.11649999999999999</v>
      </c>
      <c r="E387" s="13">
        <f t="shared" ca="1" si="144"/>
        <v>1.0004373900000001</v>
      </c>
      <c r="F387" s="13">
        <f ca="1">(TRUNC(PRODUCT($E$12:$E386),16))</f>
        <v>1.07226970028573</v>
      </c>
      <c r="G387" s="13">
        <f t="shared" si="145"/>
        <v>1</v>
      </c>
      <c r="H387" s="13">
        <f t="shared" ca="1" si="146"/>
        <v>1.0722697000000001</v>
      </c>
      <c r="I387" s="12">
        <f t="shared" si="139"/>
        <v>1.5900000000000001E-2</v>
      </c>
      <c r="J387" s="30">
        <f t="shared" si="147"/>
        <v>44309</v>
      </c>
      <c r="K387" s="2">
        <f t="shared" si="148"/>
        <v>258</v>
      </c>
      <c r="L387" s="15">
        <f t="shared" si="149"/>
        <v>258</v>
      </c>
      <c r="M387" s="11">
        <f t="shared" si="150"/>
        <v>1.0162816370000001</v>
      </c>
      <c r="N387" s="11">
        <f t="shared" ca="1" si="151"/>
        <v>1.0897280060000001</v>
      </c>
      <c r="O387" s="15">
        <f t="shared" si="142"/>
        <v>0</v>
      </c>
      <c r="P387" s="13">
        <f t="shared" ca="1" si="127"/>
        <v>89.728005999999993</v>
      </c>
      <c r="Q387" s="19">
        <f t="shared" si="152"/>
        <v>0</v>
      </c>
      <c r="R387" s="13">
        <f t="shared" si="134"/>
        <v>0</v>
      </c>
      <c r="S387" s="4" t="str">
        <f t="shared" si="140"/>
        <v>J=</v>
      </c>
      <c r="T387" s="30">
        <f t="shared" si="141"/>
        <v>44911</v>
      </c>
      <c r="U387" s="3"/>
      <c r="V387" s="73">
        <f>[2]Plan1!$A457</f>
        <v>50359</v>
      </c>
      <c r="W387" s="73" t="str">
        <f>[2]Plan1!$C457</f>
        <v>Proclamação da República</v>
      </c>
      <c r="X387" s="66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6">
        <f t="shared" si="129"/>
        <v>44685</v>
      </c>
      <c r="B388" s="14">
        <f t="shared" ca="1" si="143"/>
        <v>1090.27289</v>
      </c>
      <c r="C388" s="6">
        <f t="shared" si="130"/>
        <v>1000</v>
      </c>
      <c r="D388" s="12">
        <f ca="1">IF(A388&lt;$B$1,VLOOKUP(A388,[1]DI!$A$4:$B$15000,2,FALSE),0)</f>
        <v>0.11649999999999999</v>
      </c>
      <c r="E388" s="13">
        <f t="shared" ca="1" si="144"/>
        <v>1.0004373900000001</v>
      </c>
      <c r="F388" s="13">
        <f ca="1">(TRUNC(PRODUCT($E$12:$E387),16))</f>
        <v>1.07273870032994</v>
      </c>
      <c r="G388" s="13">
        <f t="shared" si="145"/>
        <v>1</v>
      </c>
      <c r="H388" s="13">
        <f t="shared" ca="1" si="146"/>
        <v>1.0727386999999999</v>
      </c>
      <c r="I388" s="12">
        <f t="shared" si="139"/>
        <v>1.5900000000000001E-2</v>
      </c>
      <c r="J388" s="30">
        <f t="shared" si="147"/>
        <v>44309</v>
      </c>
      <c r="K388" s="2">
        <f t="shared" si="148"/>
        <v>259</v>
      </c>
      <c r="L388" s="15">
        <f t="shared" si="149"/>
        <v>259</v>
      </c>
      <c r="M388" s="11">
        <f t="shared" si="150"/>
        <v>1.016345257</v>
      </c>
      <c r="N388" s="11">
        <f t="shared" ca="1" si="151"/>
        <v>1.0902728900000001</v>
      </c>
      <c r="O388" s="15">
        <f t="shared" si="142"/>
        <v>0</v>
      </c>
      <c r="P388" s="13">
        <f t="shared" ca="1" si="127"/>
        <v>90.272890000000004</v>
      </c>
      <c r="Q388" s="19">
        <f t="shared" si="152"/>
        <v>0</v>
      </c>
      <c r="R388" s="13">
        <f t="shared" si="134"/>
        <v>0</v>
      </c>
      <c r="S388" s="4" t="str">
        <f t="shared" si="140"/>
        <v>J=</v>
      </c>
      <c r="T388" s="30">
        <f t="shared" si="141"/>
        <v>44911</v>
      </c>
      <c r="U388" s="3"/>
      <c r="V388" s="73">
        <f>[2]Plan1!$A458</f>
        <v>50364</v>
      </c>
      <c r="W388" s="73" t="str">
        <f>[2]Plan1!$C458</f>
        <v>Dia Nacional de Zumbi e da Consciência Negra</v>
      </c>
      <c r="X388" s="66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6">
        <f t="shared" si="129"/>
        <v>44686</v>
      </c>
      <c r="B389" s="14">
        <f t="shared" ca="1" si="143"/>
        <v>1090.818051</v>
      </c>
      <c r="C389" s="6">
        <f t="shared" si="130"/>
        <v>1000</v>
      </c>
      <c r="D389" s="12">
        <f ca="1">IF(A389&lt;$B$1,VLOOKUP(A389,[1]DI!$A$4:$B$15000,2,FALSE),0)</f>
        <v>0.1265</v>
      </c>
      <c r="E389" s="13">
        <f t="shared" ca="1" si="144"/>
        <v>1.0004727899999999</v>
      </c>
      <c r="F389" s="13">
        <f ca="1">(TRUNC(PRODUCT($E$12:$E388),16))</f>
        <v>1.0732079055100801</v>
      </c>
      <c r="G389" s="13">
        <f t="shared" si="145"/>
        <v>1</v>
      </c>
      <c r="H389" s="13">
        <f t="shared" ca="1" si="146"/>
        <v>1.07320791</v>
      </c>
      <c r="I389" s="12">
        <f t="shared" si="139"/>
        <v>1.5900000000000001E-2</v>
      </c>
      <c r="J389" s="30">
        <f t="shared" si="147"/>
        <v>44309</v>
      </c>
      <c r="K389" s="2">
        <f t="shared" si="148"/>
        <v>260</v>
      </c>
      <c r="L389" s="15">
        <f t="shared" si="149"/>
        <v>260</v>
      </c>
      <c r="M389" s="11">
        <f t="shared" si="150"/>
        <v>1.016408881</v>
      </c>
      <c r="N389" s="11">
        <f t="shared" ca="1" si="151"/>
        <v>1.0908180510000001</v>
      </c>
      <c r="O389" s="15">
        <f t="shared" si="142"/>
        <v>0</v>
      </c>
      <c r="P389" s="13">
        <f t="shared" ca="1" si="127"/>
        <v>90.818050999999997</v>
      </c>
      <c r="Q389" s="19">
        <f t="shared" si="152"/>
        <v>0</v>
      </c>
      <c r="R389" s="13">
        <f t="shared" si="134"/>
        <v>0</v>
      </c>
      <c r="S389" s="4" t="str">
        <f t="shared" si="140"/>
        <v>J=</v>
      </c>
      <c r="T389" s="30">
        <f t="shared" si="141"/>
        <v>44911</v>
      </c>
      <c r="U389" s="3"/>
      <c r="V389" s="73">
        <f>[2]Plan1!$A459</f>
        <v>50399</v>
      </c>
      <c r="W389" s="73" t="str">
        <f>[2]Plan1!$C459</f>
        <v>Natal</v>
      </c>
      <c r="X389" s="66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6">
        <f t="shared" si="129"/>
        <v>44687</v>
      </c>
      <c r="B390" s="14">
        <f t="shared" ca="1" si="143"/>
        <v>1091.4020949999999</v>
      </c>
      <c r="C390" s="6">
        <f t="shared" si="130"/>
        <v>1000</v>
      </c>
      <c r="D390" s="12">
        <f ca="1">IF(A390&lt;$B$1,VLOOKUP(A390,[1]DI!$A$4:$B$15000,2,FALSE),0)</f>
        <v>0.1265</v>
      </c>
      <c r="E390" s="13">
        <f t="shared" ca="1" si="144"/>
        <v>1.0004727899999999</v>
      </c>
      <c r="F390" s="13">
        <f ca="1">(TRUNC(PRODUCT($E$12:$E389),16))</f>
        <v>1.07371530747572</v>
      </c>
      <c r="G390" s="13">
        <f t="shared" si="145"/>
        <v>1</v>
      </c>
      <c r="H390" s="13">
        <f t="shared" ca="1" si="146"/>
        <v>1.0737153100000001</v>
      </c>
      <c r="I390" s="12">
        <f t="shared" si="139"/>
        <v>1.5900000000000001E-2</v>
      </c>
      <c r="J390" s="30">
        <f t="shared" si="147"/>
        <v>44309</v>
      </c>
      <c r="K390" s="2">
        <f t="shared" si="148"/>
        <v>261</v>
      </c>
      <c r="L390" s="15">
        <f t="shared" si="149"/>
        <v>261</v>
      </c>
      <c r="M390" s="11">
        <f t="shared" si="150"/>
        <v>1.016472509</v>
      </c>
      <c r="N390" s="11">
        <f t="shared" ca="1" si="151"/>
        <v>1.0914020950000001</v>
      </c>
      <c r="O390" s="15">
        <f t="shared" si="142"/>
        <v>0</v>
      </c>
      <c r="P390" s="13">
        <f t="shared" ca="1" si="127"/>
        <v>91.402095000000003</v>
      </c>
      <c r="Q390" s="19">
        <f t="shared" si="152"/>
        <v>0</v>
      </c>
      <c r="R390" s="13">
        <f t="shared" si="134"/>
        <v>0</v>
      </c>
      <c r="S390" s="4" t="str">
        <f t="shared" si="140"/>
        <v>J=</v>
      </c>
      <c r="T390" s="30">
        <f t="shared" si="141"/>
        <v>44911</v>
      </c>
      <c r="U390" s="3"/>
      <c r="V390" s="73">
        <f>[2]Plan1!$A460</f>
        <v>50406</v>
      </c>
      <c r="W390" s="73" t="str">
        <f>[2]Plan1!$C460</f>
        <v>Confraternização Universal</v>
      </c>
      <c r="X390" s="66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6">
        <f t="shared" si="129"/>
        <v>44688</v>
      </c>
      <c r="B391" s="14">
        <f t="shared" ca="1" si="143"/>
        <v>1091.9864520000001</v>
      </c>
      <c r="C391" s="6">
        <f t="shared" si="130"/>
        <v>1000</v>
      </c>
      <c r="D391" s="12">
        <f ca="1">IF(A391&lt;$B$1,VLOOKUP(A391,[1]DI!$A$4:$B$15000,2,FALSE),0)</f>
        <v>0</v>
      </c>
      <c r="E391" s="13">
        <f t="shared" ca="1" si="144"/>
        <v>1</v>
      </c>
      <c r="F391" s="13">
        <f ca="1">(TRUNC(PRODUCT($E$12:$E390),16))</f>
        <v>1.0742229493359401</v>
      </c>
      <c r="G391" s="13">
        <f t="shared" si="145"/>
        <v>1</v>
      </c>
      <c r="H391" s="13">
        <f t="shared" ca="1" si="146"/>
        <v>1.07422295</v>
      </c>
      <c r="I391" s="12">
        <f t="shared" si="139"/>
        <v>1.5900000000000001E-2</v>
      </c>
      <c r="J391" s="30">
        <f t="shared" si="147"/>
        <v>44309</v>
      </c>
      <c r="K391" s="2">
        <f t="shared" si="148"/>
        <v>261</v>
      </c>
      <c r="L391" s="15">
        <f t="shared" si="149"/>
        <v>262</v>
      </c>
      <c r="M391" s="11">
        <f t="shared" si="150"/>
        <v>1.016536141</v>
      </c>
      <c r="N391" s="11">
        <f t="shared" ca="1" si="151"/>
        <v>1.091986452</v>
      </c>
      <c r="O391" s="15">
        <f t="shared" si="142"/>
        <v>0</v>
      </c>
      <c r="P391" s="13">
        <f t="shared" ca="1" si="127"/>
        <v>91.986452</v>
      </c>
      <c r="Q391" s="19">
        <f t="shared" si="152"/>
        <v>0</v>
      </c>
      <c r="R391" s="13">
        <f t="shared" si="134"/>
        <v>0</v>
      </c>
      <c r="S391" s="4" t="str">
        <f t="shared" si="140"/>
        <v>J=</v>
      </c>
      <c r="T391" s="30">
        <f t="shared" si="141"/>
        <v>44911</v>
      </c>
      <c r="U391" s="3"/>
      <c r="V391" s="73">
        <f>[2]Plan1!$A461</f>
        <v>50472</v>
      </c>
      <c r="W391" s="73" t="str">
        <f>[2]Plan1!$C461</f>
        <v>Carnaval</v>
      </c>
      <c r="X391" s="66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6">
        <f t="shared" si="129"/>
        <v>44689</v>
      </c>
      <c r="B392" s="14">
        <f t="shared" ca="1" si="143"/>
        <v>1091.9864520000001</v>
      </c>
      <c r="C392" s="6">
        <f t="shared" si="130"/>
        <v>1000</v>
      </c>
      <c r="D392" s="12">
        <f ca="1">IF(A392&lt;$B$1,VLOOKUP(A392,[1]DI!$A$4:$B$15000,2,FALSE),0)</f>
        <v>0</v>
      </c>
      <c r="E392" s="13">
        <f t="shared" ca="1" si="144"/>
        <v>1</v>
      </c>
      <c r="F392" s="13">
        <f ca="1">(TRUNC(PRODUCT($E$12:$E391),16))</f>
        <v>1.0742229493359401</v>
      </c>
      <c r="G392" s="13">
        <f t="shared" si="145"/>
        <v>1</v>
      </c>
      <c r="H392" s="13">
        <f t="shared" ca="1" si="146"/>
        <v>1.07422295</v>
      </c>
      <c r="I392" s="12">
        <f t="shared" si="139"/>
        <v>1.5900000000000001E-2</v>
      </c>
      <c r="J392" s="30">
        <f t="shared" si="147"/>
        <v>44309</v>
      </c>
      <c r="K392" s="2">
        <f t="shared" si="148"/>
        <v>261</v>
      </c>
      <c r="L392" s="15">
        <f t="shared" si="149"/>
        <v>262</v>
      </c>
      <c r="M392" s="11">
        <f t="shared" si="150"/>
        <v>1.016536141</v>
      </c>
      <c r="N392" s="11">
        <f t="shared" ca="1" si="151"/>
        <v>1.091986452</v>
      </c>
      <c r="O392" s="15">
        <f t="shared" si="142"/>
        <v>0</v>
      </c>
      <c r="P392" s="13">
        <f t="shared" ca="1" si="127"/>
        <v>91.986452</v>
      </c>
      <c r="Q392" s="19">
        <f t="shared" si="152"/>
        <v>0</v>
      </c>
      <c r="R392" s="13">
        <f t="shared" si="134"/>
        <v>0</v>
      </c>
      <c r="S392" s="4" t="str">
        <f t="shared" si="140"/>
        <v>J=</v>
      </c>
      <c r="T392" s="30">
        <f t="shared" si="141"/>
        <v>44911</v>
      </c>
      <c r="U392" s="3"/>
      <c r="V392" s="73">
        <f>[2]Plan1!$A462</f>
        <v>50473</v>
      </c>
      <c r="W392" s="73" t="str">
        <f>[2]Plan1!$C462</f>
        <v>Carnaval</v>
      </c>
      <c r="X392" s="66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6">
        <f t="shared" si="129"/>
        <v>44690</v>
      </c>
      <c r="B393" s="14">
        <f t="shared" ca="1" si="143"/>
        <v>1091.9864520000001</v>
      </c>
      <c r="C393" s="6">
        <f t="shared" si="130"/>
        <v>1000</v>
      </c>
      <c r="D393" s="12">
        <f ca="1">IF(A393&lt;$B$1,VLOOKUP(A393,[1]DI!$A$4:$B$15000,2,FALSE),0)</f>
        <v>0.1265</v>
      </c>
      <c r="E393" s="13">
        <f t="shared" ca="1" si="144"/>
        <v>1.0004727899999999</v>
      </c>
      <c r="F393" s="13">
        <f ca="1">(TRUNC(PRODUCT($E$12:$E392),16))</f>
        <v>1.0742229493359401</v>
      </c>
      <c r="G393" s="13">
        <f t="shared" si="145"/>
        <v>1</v>
      </c>
      <c r="H393" s="13">
        <f t="shared" ca="1" si="146"/>
        <v>1.07422295</v>
      </c>
      <c r="I393" s="12">
        <f t="shared" si="139"/>
        <v>1.5900000000000001E-2</v>
      </c>
      <c r="J393" s="30">
        <f t="shared" si="147"/>
        <v>44309</v>
      </c>
      <c r="K393" s="2">
        <f t="shared" si="148"/>
        <v>262</v>
      </c>
      <c r="L393" s="15">
        <f t="shared" si="149"/>
        <v>262</v>
      </c>
      <c r="M393" s="11">
        <f t="shared" si="150"/>
        <v>1.016536141</v>
      </c>
      <c r="N393" s="11">
        <f t="shared" ca="1" si="151"/>
        <v>1.091986452</v>
      </c>
      <c r="O393" s="15">
        <f t="shared" si="142"/>
        <v>0</v>
      </c>
      <c r="P393" s="13">
        <f t="shared" ca="1" si="127"/>
        <v>91.986452</v>
      </c>
      <c r="Q393" s="19">
        <f t="shared" si="152"/>
        <v>0</v>
      </c>
      <c r="R393" s="13">
        <f t="shared" si="134"/>
        <v>0</v>
      </c>
      <c r="S393" s="4" t="str">
        <f t="shared" si="140"/>
        <v>J=</v>
      </c>
      <c r="T393" s="30">
        <f t="shared" si="141"/>
        <v>44911</v>
      </c>
      <c r="U393" s="3"/>
      <c r="V393" s="73">
        <f>[2]Plan1!$A463</f>
        <v>50516</v>
      </c>
      <c r="W393" s="73" t="str">
        <f>[2]Plan1!$C463</f>
        <v>Tiradentes</v>
      </c>
      <c r="X393" s="66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6">
        <f t="shared" si="129"/>
        <v>44691</v>
      </c>
      <c r="B394" s="14">
        <f t="shared" ca="1" si="143"/>
        <v>1092.5711220000001</v>
      </c>
      <c r="C394" s="6">
        <f t="shared" si="130"/>
        <v>1000</v>
      </c>
      <c r="D394" s="12">
        <f ca="1">IF(A394&lt;$B$1,VLOOKUP(A394,[1]DI!$A$4:$B$15000,2,FALSE),0)</f>
        <v>0.1265</v>
      </c>
      <c r="E394" s="13">
        <f t="shared" ca="1" si="144"/>
        <v>1.0004727899999999</v>
      </c>
      <c r="F394" s="13">
        <f ca="1">(TRUNC(PRODUCT($E$12:$E393),16))</f>
        <v>1.0747308312041599</v>
      </c>
      <c r="G394" s="13">
        <f t="shared" si="145"/>
        <v>1</v>
      </c>
      <c r="H394" s="13">
        <f t="shared" ca="1" si="146"/>
        <v>1.07473083</v>
      </c>
      <c r="I394" s="12">
        <f t="shared" si="139"/>
        <v>1.5900000000000001E-2</v>
      </c>
      <c r="J394" s="30">
        <f t="shared" si="147"/>
        <v>44309</v>
      </c>
      <c r="K394" s="2">
        <f t="shared" si="148"/>
        <v>263</v>
      </c>
      <c r="L394" s="15">
        <f t="shared" si="149"/>
        <v>263</v>
      </c>
      <c r="M394" s="11">
        <f t="shared" si="150"/>
        <v>1.0165997769999999</v>
      </c>
      <c r="N394" s="11">
        <f t="shared" ca="1" si="151"/>
        <v>1.0925711220000001</v>
      </c>
      <c r="O394" s="15">
        <f t="shared" si="142"/>
        <v>0</v>
      </c>
      <c r="P394" s="13">
        <f t="shared" ca="1" si="127"/>
        <v>92.571122000000003</v>
      </c>
      <c r="Q394" s="19">
        <f t="shared" si="152"/>
        <v>0</v>
      </c>
      <c r="R394" s="13">
        <f t="shared" si="134"/>
        <v>0</v>
      </c>
      <c r="S394" s="4" t="str">
        <f t="shared" si="140"/>
        <v>J=</v>
      </c>
      <c r="T394" s="30">
        <f t="shared" si="141"/>
        <v>44911</v>
      </c>
      <c r="U394" s="3"/>
      <c r="V394" s="73">
        <f>[2]Plan1!$A464</f>
        <v>50518</v>
      </c>
      <c r="W394" s="73" t="str">
        <f>[2]Plan1!$C464</f>
        <v>Paixão de Cristo</v>
      </c>
      <c r="X394" s="66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6">
        <f t="shared" si="129"/>
        <v>44692</v>
      </c>
      <c r="B395" s="14">
        <f t="shared" ca="1" si="143"/>
        <v>1093.156105</v>
      </c>
      <c r="C395" s="6">
        <f t="shared" si="130"/>
        <v>1000</v>
      </c>
      <c r="D395" s="12">
        <f ca="1">IF(A395&lt;$B$1,VLOOKUP(A395,[1]DI!$A$4:$B$15000,2,FALSE),0)</f>
        <v>0.1265</v>
      </c>
      <c r="E395" s="13">
        <f t="shared" ca="1" si="144"/>
        <v>1.0004727899999999</v>
      </c>
      <c r="F395" s="13">
        <f ca="1">(TRUNC(PRODUCT($E$12:$E394),16))</f>
        <v>1.07523895319385</v>
      </c>
      <c r="G395" s="13">
        <f t="shared" si="145"/>
        <v>1</v>
      </c>
      <c r="H395" s="13">
        <f t="shared" ca="1" si="146"/>
        <v>1.0752389499999999</v>
      </c>
      <c r="I395" s="12">
        <f t="shared" si="139"/>
        <v>1.5900000000000001E-2</v>
      </c>
      <c r="J395" s="30">
        <f t="shared" si="147"/>
        <v>44309</v>
      </c>
      <c r="K395" s="2">
        <f t="shared" si="148"/>
        <v>264</v>
      </c>
      <c r="L395" s="15">
        <f t="shared" si="149"/>
        <v>264</v>
      </c>
      <c r="M395" s="11">
        <f t="shared" si="150"/>
        <v>1.016663417</v>
      </c>
      <c r="N395" s="11">
        <f t="shared" ca="1" si="151"/>
        <v>1.093156105</v>
      </c>
      <c r="O395" s="15">
        <f t="shared" si="142"/>
        <v>0</v>
      </c>
      <c r="P395" s="13">
        <f t="shared" ca="1" si="127"/>
        <v>93.156104999999997</v>
      </c>
      <c r="Q395" s="19">
        <f t="shared" si="152"/>
        <v>0</v>
      </c>
      <c r="R395" s="13">
        <f t="shared" si="134"/>
        <v>0</v>
      </c>
      <c r="S395" s="4" t="str">
        <f t="shared" si="140"/>
        <v>J=</v>
      </c>
      <c r="T395" s="30">
        <f t="shared" si="141"/>
        <v>44911</v>
      </c>
      <c r="U395" s="3"/>
      <c r="V395" s="73">
        <f>[2]Plan1!$A465</f>
        <v>50526</v>
      </c>
      <c r="W395" s="73" t="str">
        <f>[2]Plan1!$C465</f>
        <v>Dia do Trabalho</v>
      </c>
      <c r="X395" s="66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6">
        <f t="shared" si="129"/>
        <v>44693</v>
      </c>
      <c r="B396" s="14">
        <f t="shared" ca="1" si="143"/>
        <v>1093.741411</v>
      </c>
      <c r="C396" s="6">
        <f t="shared" si="130"/>
        <v>1000</v>
      </c>
      <c r="D396" s="12">
        <f ca="1">IF(A396&lt;$B$1,VLOOKUP(A396,[1]DI!$A$4:$B$15000,2,FALSE),0)</f>
        <v>0.1265</v>
      </c>
      <c r="E396" s="13">
        <f t="shared" ca="1" si="144"/>
        <v>1.0004727899999999</v>
      </c>
      <c r="F396" s="13">
        <f ca="1">(TRUNC(PRODUCT($E$12:$E395),16))</f>
        <v>1.07574731541853</v>
      </c>
      <c r="G396" s="13">
        <f t="shared" si="145"/>
        <v>1</v>
      </c>
      <c r="H396" s="13">
        <f t="shared" ca="1" si="146"/>
        <v>1.0757473200000001</v>
      </c>
      <c r="I396" s="12">
        <f t="shared" si="139"/>
        <v>1.5900000000000001E-2</v>
      </c>
      <c r="J396" s="30">
        <f t="shared" si="147"/>
        <v>44309</v>
      </c>
      <c r="K396" s="2">
        <f t="shared" si="148"/>
        <v>265</v>
      </c>
      <c r="L396" s="15">
        <f t="shared" si="149"/>
        <v>265</v>
      </c>
      <c r="M396" s="11">
        <f t="shared" si="150"/>
        <v>1.0167270610000001</v>
      </c>
      <c r="N396" s="11">
        <f t="shared" ca="1" si="151"/>
        <v>1.0937414110000001</v>
      </c>
      <c r="O396" s="15">
        <f t="shared" si="142"/>
        <v>0</v>
      </c>
      <c r="P396" s="13">
        <f t="shared" ref="P396:P459" ca="1" si="153">TRUNC(((N396-1)*C396),8)</f>
        <v>93.741410999999999</v>
      </c>
      <c r="Q396" s="19">
        <f t="shared" si="152"/>
        <v>0</v>
      </c>
      <c r="R396" s="13">
        <f t="shared" si="134"/>
        <v>0</v>
      </c>
      <c r="S396" s="4" t="str">
        <f t="shared" si="140"/>
        <v>J=</v>
      </c>
      <c r="T396" s="30">
        <f t="shared" si="141"/>
        <v>44911</v>
      </c>
      <c r="U396" s="3"/>
      <c r="V396" s="73">
        <f>[2]Plan1!$A466</f>
        <v>50580</v>
      </c>
      <c r="W396" s="73" t="str">
        <f>[2]Plan1!$C466</f>
        <v>Corpus Christi</v>
      </c>
      <c r="X396" s="66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6">
        <f t="shared" ref="A397:A460" si="154">(A396+1)</f>
        <v>44694</v>
      </c>
      <c r="B397" s="14">
        <f t="shared" ca="1" si="143"/>
        <v>1094.3270199900001</v>
      </c>
      <c r="C397" s="6">
        <f t="shared" ref="C397:C460" si="155">(C396-R396)</f>
        <v>1000</v>
      </c>
      <c r="D397" s="12">
        <f ca="1">IF(A397&lt;$B$1,VLOOKUP(A397,[1]DI!$A$4:$B$15000,2,FALSE),0)</f>
        <v>0.1265</v>
      </c>
      <c r="E397" s="13">
        <f t="shared" ca="1" si="144"/>
        <v>1.0004727899999999</v>
      </c>
      <c r="F397" s="13">
        <f ca="1">(TRUNC(PRODUCT($E$12:$E396),16))</f>
        <v>1.0762559179917801</v>
      </c>
      <c r="G397" s="13">
        <f t="shared" si="145"/>
        <v>1</v>
      </c>
      <c r="H397" s="13">
        <f t="shared" ca="1" si="146"/>
        <v>1.0762559199999999</v>
      </c>
      <c r="I397" s="12">
        <f t="shared" si="139"/>
        <v>1.5900000000000001E-2</v>
      </c>
      <c r="J397" s="30">
        <f t="shared" si="147"/>
        <v>44309</v>
      </c>
      <c r="K397" s="2">
        <f t="shared" si="148"/>
        <v>266</v>
      </c>
      <c r="L397" s="15">
        <f t="shared" si="149"/>
        <v>266</v>
      </c>
      <c r="M397" s="11">
        <f t="shared" si="150"/>
        <v>1.0167907089999999</v>
      </c>
      <c r="N397" s="11">
        <f t="shared" ca="1" si="151"/>
        <v>1.0943270199999999</v>
      </c>
      <c r="O397" s="15">
        <f t="shared" si="142"/>
        <v>0</v>
      </c>
      <c r="P397" s="13">
        <f t="shared" ca="1" si="153"/>
        <v>94.327019989999997</v>
      </c>
      <c r="Q397" s="19">
        <f t="shared" si="152"/>
        <v>0</v>
      </c>
      <c r="R397" s="13">
        <f t="shared" ref="R397:R460" si="156">IF(Q397&gt;0,TRUNC(Q397*C397,8),0)</f>
        <v>0</v>
      </c>
      <c r="S397" s="4" t="str">
        <f t="shared" si="140"/>
        <v>J=</v>
      </c>
      <c r="T397" s="30">
        <f t="shared" si="141"/>
        <v>44911</v>
      </c>
      <c r="U397" s="3"/>
      <c r="V397" s="73">
        <f>[2]Plan1!$A467</f>
        <v>50655</v>
      </c>
      <c r="W397" s="73" t="str">
        <f>[2]Plan1!$C467</f>
        <v>Independência do Brasil</v>
      </c>
      <c r="X397" s="66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6">
        <f t="shared" si="154"/>
        <v>44695</v>
      </c>
      <c r="B398" s="14">
        <f t="shared" ca="1" si="143"/>
        <v>1094.91294199</v>
      </c>
      <c r="C398" s="6">
        <f t="shared" si="155"/>
        <v>1000</v>
      </c>
      <c r="D398" s="12">
        <f ca="1">IF(A398&lt;$B$1,VLOOKUP(A398,[1]DI!$A$4:$B$15000,2,FALSE),0)</f>
        <v>0</v>
      </c>
      <c r="E398" s="13">
        <f t="shared" ca="1" si="144"/>
        <v>1</v>
      </c>
      <c r="F398" s="13">
        <f ca="1">(TRUNC(PRODUCT($E$12:$E397),16))</f>
        <v>1.0767647610272499</v>
      </c>
      <c r="G398" s="13">
        <f t="shared" si="145"/>
        <v>1</v>
      </c>
      <c r="H398" s="13">
        <f t="shared" ca="1" si="146"/>
        <v>1.0767647600000001</v>
      </c>
      <c r="I398" s="12">
        <f t="shared" ref="I398:I461" si="157">I397</f>
        <v>1.5900000000000001E-2</v>
      </c>
      <c r="J398" s="30">
        <f t="shared" si="147"/>
        <v>44309</v>
      </c>
      <c r="K398" s="2">
        <f t="shared" si="148"/>
        <v>266</v>
      </c>
      <c r="L398" s="15">
        <f t="shared" si="149"/>
        <v>267</v>
      </c>
      <c r="M398" s="11">
        <f t="shared" si="150"/>
        <v>1.016854361</v>
      </c>
      <c r="N398" s="11">
        <f t="shared" ca="1" si="151"/>
        <v>1.0949129419999999</v>
      </c>
      <c r="O398" s="15">
        <f t="shared" si="142"/>
        <v>0</v>
      </c>
      <c r="P398" s="13">
        <f t="shared" ca="1" si="153"/>
        <v>94.912941989999993</v>
      </c>
      <c r="Q398" s="19">
        <f t="shared" si="152"/>
        <v>0</v>
      </c>
      <c r="R398" s="13">
        <f t="shared" si="156"/>
        <v>0</v>
      </c>
      <c r="S398" s="4" t="str">
        <f t="shared" ref="S398:S461" si="158">IF(O397&gt;0,VLOOKUP(O397,V$12:AF$25,10),S397)</f>
        <v>J=</v>
      </c>
      <c r="T398" s="30">
        <f t="shared" ref="T398:T461" si="159">IF(O397&gt;0,VLOOKUP(O397,V$12:AF$25,11),T397)</f>
        <v>44911</v>
      </c>
      <c r="U398" s="3"/>
      <c r="V398" s="73">
        <f>[2]Plan1!$A468</f>
        <v>50690</v>
      </c>
      <c r="W398" s="73" t="str">
        <f>[2]Plan1!$C468</f>
        <v>Nossa Sr.a Aparecida - Padroeira do Brasil</v>
      </c>
      <c r="X398" s="66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6">
        <f t="shared" si="154"/>
        <v>44696</v>
      </c>
      <c r="B399" s="14">
        <f t="shared" ca="1" si="143"/>
        <v>1094.91294199</v>
      </c>
      <c r="C399" s="6">
        <f t="shared" si="155"/>
        <v>1000</v>
      </c>
      <c r="D399" s="12">
        <f ca="1">IF(A399&lt;$B$1,VLOOKUP(A399,[1]DI!$A$4:$B$15000,2,FALSE),0)</f>
        <v>0</v>
      </c>
      <c r="E399" s="13">
        <f t="shared" ca="1" si="144"/>
        <v>1</v>
      </c>
      <c r="F399" s="13">
        <f ca="1">(TRUNC(PRODUCT($E$12:$E398),16))</f>
        <v>1.0767647610272499</v>
      </c>
      <c r="G399" s="13">
        <f t="shared" si="145"/>
        <v>1</v>
      </c>
      <c r="H399" s="13">
        <f t="shared" ca="1" si="146"/>
        <v>1.0767647600000001</v>
      </c>
      <c r="I399" s="12">
        <f t="shared" si="157"/>
        <v>1.5900000000000001E-2</v>
      </c>
      <c r="J399" s="30">
        <f t="shared" si="147"/>
        <v>44309</v>
      </c>
      <c r="K399" s="2">
        <f t="shared" si="148"/>
        <v>266</v>
      </c>
      <c r="L399" s="15">
        <f t="shared" si="149"/>
        <v>267</v>
      </c>
      <c r="M399" s="11">
        <f t="shared" si="150"/>
        <v>1.016854361</v>
      </c>
      <c r="N399" s="11">
        <f t="shared" ca="1" si="151"/>
        <v>1.0949129419999999</v>
      </c>
      <c r="O399" s="15">
        <f t="shared" ref="O399:O462" si="160">IF(VLOOKUP(A399,W$12:AD$25,8)=VLOOKUP(A398,W$12:AD$25,8),0,VLOOKUP(A399,W$12:AD$25,8))</f>
        <v>0</v>
      </c>
      <c r="P399" s="13">
        <f t="shared" ca="1" si="153"/>
        <v>94.912941989999993</v>
      </c>
      <c r="Q399" s="19">
        <f t="shared" si="152"/>
        <v>0</v>
      </c>
      <c r="R399" s="13">
        <f t="shared" si="156"/>
        <v>0</v>
      </c>
      <c r="S399" s="4" t="str">
        <f t="shared" si="158"/>
        <v>J=</v>
      </c>
      <c r="T399" s="30">
        <f t="shared" si="159"/>
        <v>44911</v>
      </c>
      <c r="U399" s="3"/>
      <c r="V399" s="73">
        <f>[2]Plan1!$A469</f>
        <v>50711</v>
      </c>
      <c r="W399" s="73" t="str">
        <f>[2]Plan1!$C469</f>
        <v>Finados</v>
      </c>
      <c r="X399" s="66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6">
        <f t="shared" si="154"/>
        <v>44697</v>
      </c>
      <c r="B400" s="14">
        <f t="shared" ca="1" si="143"/>
        <v>1094.91294199</v>
      </c>
      <c r="C400" s="6">
        <f t="shared" si="155"/>
        <v>1000</v>
      </c>
      <c r="D400" s="12">
        <f ca="1">IF(A400&lt;$B$1,VLOOKUP(A400,[1]DI!$A$4:$B$15000,2,FALSE),0)</f>
        <v>0.1265</v>
      </c>
      <c r="E400" s="13">
        <f t="shared" ca="1" si="144"/>
        <v>1.0004727899999999</v>
      </c>
      <c r="F400" s="13">
        <f ca="1">(TRUNC(PRODUCT($E$12:$E399),16))</f>
        <v>1.0767647610272499</v>
      </c>
      <c r="G400" s="13">
        <f t="shared" si="145"/>
        <v>1</v>
      </c>
      <c r="H400" s="13">
        <f t="shared" ca="1" si="146"/>
        <v>1.0767647600000001</v>
      </c>
      <c r="I400" s="12">
        <f t="shared" si="157"/>
        <v>1.5900000000000001E-2</v>
      </c>
      <c r="J400" s="30">
        <f t="shared" si="147"/>
        <v>44309</v>
      </c>
      <c r="K400" s="2">
        <f t="shared" si="148"/>
        <v>267</v>
      </c>
      <c r="L400" s="15">
        <f t="shared" si="149"/>
        <v>267</v>
      </c>
      <c r="M400" s="11">
        <f t="shared" si="150"/>
        <v>1.016854361</v>
      </c>
      <c r="N400" s="11">
        <f t="shared" ca="1" si="151"/>
        <v>1.0949129419999999</v>
      </c>
      <c r="O400" s="15">
        <f t="shared" si="160"/>
        <v>0</v>
      </c>
      <c r="P400" s="13">
        <f t="shared" ca="1" si="153"/>
        <v>94.912941989999993</v>
      </c>
      <c r="Q400" s="19">
        <f t="shared" si="152"/>
        <v>0</v>
      </c>
      <c r="R400" s="13">
        <f t="shared" si="156"/>
        <v>0</v>
      </c>
      <c r="S400" s="4" t="str">
        <f t="shared" si="158"/>
        <v>J=</v>
      </c>
      <c r="T400" s="30">
        <f t="shared" si="159"/>
        <v>44911</v>
      </c>
      <c r="U400" s="3"/>
      <c r="V400" s="73">
        <f>[2]Plan1!$A470</f>
        <v>50724</v>
      </c>
      <c r="W400" s="73" t="str">
        <f>[2]Plan1!$C470</f>
        <v>Proclamação da República</v>
      </c>
      <c r="X400" s="66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6">
        <f t="shared" si="154"/>
        <v>44698</v>
      </c>
      <c r="B401" s="14">
        <f t="shared" ca="1" si="143"/>
        <v>1095.4991769999999</v>
      </c>
      <c r="C401" s="6">
        <f t="shared" si="155"/>
        <v>1000</v>
      </c>
      <c r="D401" s="12">
        <f ca="1">IF(A401&lt;$B$1,VLOOKUP(A401,[1]DI!$A$4:$B$15000,2,FALSE),0)</f>
        <v>0.1265</v>
      </c>
      <c r="E401" s="13">
        <f t="shared" ca="1" si="144"/>
        <v>1.0004727899999999</v>
      </c>
      <c r="F401" s="13">
        <f ca="1">(TRUNC(PRODUCT($E$12:$E400),16))</f>
        <v>1.0772738446386201</v>
      </c>
      <c r="G401" s="13">
        <f t="shared" si="145"/>
        <v>1</v>
      </c>
      <c r="H401" s="13">
        <f t="shared" ca="1" si="146"/>
        <v>1.0772738399999999</v>
      </c>
      <c r="I401" s="12">
        <f t="shared" si="157"/>
        <v>1.5900000000000001E-2</v>
      </c>
      <c r="J401" s="30">
        <f t="shared" si="147"/>
        <v>44309</v>
      </c>
      <c r="K401" s="2">
        <f t="shared" si="148"/>
        <v>268</v>
      </c>
      <c r="L401" s="15">
        <f t="shared" si="149"/>
        <v>268</v>
      </c>
      <c r="M401" s="11">
        <f t="shared" si="150"/>
        <v>1.0169180170000001</v>
      </c>
      <c r="N401" s="11">
        <f t="shared" ca="1" si="151"/>
        <v>1.095499177</v>
      </c>
      <c r="O401" s="15">
        <f t="shared" si="160"/>
        <v>0</v>
      </c>
      <c r="P401" s="13">
        <f t="shared" ca="1" si="153"/>
        <v>95.499177000000003</v>
      </c>
      <c r="Q401" s="19">
        <f t="shared" si="152"/>
        <v>0</v>
      </c>
      <c r="R401" s="13">
        <f t="shared" si="156"/>
        <v>0</v>
      </c>
      <c r="S401" s="4" t="str">
        <f t="shared" si="158"/>
        <v>J=</v>
      </c>
      <c r="T401" s="30">
        <f t="shared" si="159"/>
        <v>44911</v>
      </c>
      <c r="U401" s="3"/>
      <c r="V401" s="73">
        <f>[2]Plan1!$A471</f>
        <v>50729</v>
      </c>
      <c r="W401" s="73" t="str">
        <f>[2]Plan1!$C471</f>
        <v>Dia Nacional de Zumbi e da Consciência Negra</v>
      </c>
      <c r="X401" s="66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6">
        <f t="shared" si="154"/>
        <v>44699</v>
      </c>
      <c r="B402" s="14">
        <f t="shared" ca="1" si="143"/>
        <v>1096.085736</v>
      </c>
      <c r="C402" s="6">
        <f t="shared" si="155"/>
        <v>1000</v>
      </c>
      <c r="D402" s="12">
        <f ca="1">IF(A402&lt;$B$1,VLOOKUP(A402,[1]DI!$A$4:$B$15000,2,FALSE),0)</f>
        <v>0.1265</v>
      </c>
      <c r="E402" s="13">
        <f t="shared" ca="1" si="144"/>
        <v>1.0004727899999999</v>
      </c>
      <c r="F402" s="13">
        <f ca="1">(TRUNC(PRODUCT($E$12:$E401),16))</f>
        <v>1.07778316893962</v>
      </c>
      <c r="G402" s="13">
        <f t="shared" si="145"/>
        <v>1</v>
      </c>
      <c r="H402" s="13">
        <f t="shared" ca="1" si="146"/>
        <v>1.07778317</v>
      </c>
      <c r="I402" s="12">
        <f t="shared" si="157"/>
        <v>1.5900000000000001E-2</v>
      </c>
      <c r="J402" s="30">
        <f t="shared" si="147"/>
        <v>44309</v>
      </c>
      <c r="K402" s="2">
        <f t="shared" si="148"/>
        <v>269</v>
      </c>
      <c r="L402" s="15">
        <f t="shared" si="149"/>
        <v>269</v>
      </c>
      <c r="M402" s="11">
        <f t="shared" si="150"/>
        <v>1.016981677</v>
      </c>
      <c r="N402" s="11">
        <f t="shared" ca="1" si="151"/>
        <v>1.096085736</v>
      </c>
      <c r="O402" s="15">
        <f t="shared" si="160"/>
        <v>0</v>
      </c>
      <c r="P402" s="13">
        <f t="shared" ca="1" si="153"/>
        <v>96.085735999999997</v>
      </c>
      <c r="Q402" s="19">
        <f t="shared" si="152"/>
        <v>0</v>
      </c>
      <c r="R402" s="13">
        <f t="shared" si="156"/>
        <v>0</v>
      </c>
      <c r="S402" s="4" t="str">
        <f t="shared" si="158"/>
        <v>J=</v>
      </c>
      <c r="T402" s="30">
        <f t="shared" si="159"/>
        <v>44911</v>
      </c>
      <c r="U402" s="3"/>
      <c r="V402" s="73">
        <f>[2]Plan1!$A472</f>
        <v>50764</v>
      </c>
      <c r="W402" s="73" t="str">
        <f>[2]Plan1!$C472</f>
        <v>Natal</v>
      </c>
      <c r="X402" s="66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6">
        <f t="shared" si="154"/>
        <v>44700</v>
      </c>
      <c r="B403" s="14">
        <f t="shared" ca="1" si="143"/>
        <v>1096.672597</v>
      </c>
      <c r="C403" s="6">
        <f t="shared" si="155"/>
        <v>1000</v>
      </c>
      <c r="D403" s="12">
        <f ca="1">IF(A403&lt;$B$1,VLOOKUP(A403,[1]DI!$A$4:$B$15000,2,FALSE),0)</f>
        <v>0.1265</v>
      </c>
      <c r="E403" s="13">
        <f t="shared" ca="1" si="144"/>
        <v>1.0004727899999999</v>
      </c>
      <c r="F403" s="13">
        <f ca="1">(TRUNC(PRODUCT($E$12:$E402),16))</f>
        <v>1.07829273404406</v>
      </c>
      <c r="G403" s="13">
        <f t="shared" si="145"/>
        <v>1</v>
      </c>
      <c r="H403" s="13">
        <f t="shared" ca="1" si="146"/>
        <v>1.07829273</v>
      </c>
      <c r="I403" s="12">
        <f t="shared" si="157"/>
        <v>1.5900000000000001E-2</v>
      </c>
      <c r="J403" s="30">
        <f t="shared" si="147"/>
        <v>44309</v>
      </c>
      <c r="K403" s="2">
        <f t="shared" si="148"/>
        <v>270</v>
      </c>
      <c r="L403" s="15">
        <f t="shared" si="149"/>
        <v>270</v>
      </c>
      <c r="M403" s="11">
        <f t="shared" si="150"/>
        <v>1.017045341</v>
      </c>
      <c r="N403" s="11">
        <f t="shared" ca="1" si="151"/>
        <v>1.096672597</v>
      </c>
      <c r="O403" s="15">
        <f t="shared" si="160"/>
        <v>0</v>
      </c>
      <c r="P403" s="13">
        <f t="shared" ca="1" si="153"/>
        <v>96.672596999999996</v>
      </c>
      <c r="Q403" s="19">
        <f t="shared" si="152"/>
        <v>0</v>
      </c>
      <c r="R403" s="13">
        <f t="shared" si="156"/>
        <v>0</v>
      </c>
      <c r="S403" s="4" t="str">
        <f t="shared" si="158"/>
        <v>J=</v>
      </c>
      <c r="T403" s="30">
        <f t="shared" si="159"/>
        <v>44911</v>
      </c>
      <c r="U403" s="3"/>
      <c r="V403" s="73">
        <f>[2]Plan1!$A473</f>
        <v>50771</v>
      </c>
      <c r="W403" s="73" t="str">
        <f>[2]Plan1!$C473</f>
        <v>Confraternização Universal</v>
      </c>
      <c r="X403" s="66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6">
        <f t="shared" si="154"/>
        <v>44701</v>
      </c>
      <c r="B404" s="14">
        <f t="shared" ca="1" si="143"/>
        <v>1097.2597820000001</v>
      </c>
      <c r="C404" s="6">
        <f t="shared" si="155"/>
        <v>1000</v>
      </c>
      <c r="D404" s="12">
        <f ca="1">IF(A404&lt;$B$1,VLOOKUP(A404,[1]DI!$A$4:$B$15000,2,FALSE),0)</f>
        <v>0.1265</v>
      </c>
      <c r="E404" s="13">
        <f t="shared" ca="1" si="144"/>
        <v>1.0004727899999999</v>
      </c>
      <c r="F404" s="13">
        <f ca="1">(TRUNC(PRODUCT($E$12:$E403),16))</f>
        <v>1.0788025400657899</v>
      </c>
      <c r="G404" s="13">
        <f t="shared" si="145"/>
        <v>1</v>
      </c>
      <c r="H404" s="13">
        <f t="shared" ca="1" si="146"/>
        <v>1.0788025400000001</v>
      </c>
      <c r="I404" s="12">
        <f t="shared" si="157"/>
        <v>1.5900000000000001E-2</v>
      </c>
      <c r="J404" s="30">
        <f t="shared" si="147"/>
        <v>44309</v>
      </c>
      <c r="K404" s="2">
        <f t="shared" si="148"/>
        <v>271</v>
      </c>
      <c r="L404" s="15">
        <f t="shared" si="149"/>
        <v>271</v>
      </c>
      <c r="M404" s="11">
        <f t="shared" si="150"/>
        <v>1.0171090089999999</v>
      </c>
      <c r="N404" s="11">
        <f t="shared" ca="1" si="151"/>
        <v>1.0972597820000001</v>
      </c>
      <c r="O404" s="15">
        <f t="shared" si="160"/>
        <v>0</v>
      </c>
      <c r="P404" s="13">
        <f t="shared" ca="1" si="153"/>
        <v>97.259782000000001</v>
      </c>
      <c r="Q404" s="19">
        <f t="shared" si="152"/>
        <v>0</v>
      </c>
      <c r="R404" s="13">
        <f t="shared" si="156"/>
        <v>0</v>
      </c>
      <c r="S404" s="4" t="str">
        <f t="shared" si="158"/>
        <v>J=</v>
      </c>
      <c r="T404" s="30">
        <f t="shared" si="159"/>
        <v>44911</v>
      </c>
      <c r="U404" s="3"/>
      <c r="V404" s="73">
        <f>[2]Plan1!$A474</f>
        <v>50822</v>
      </c>
      <c r="W404" s="73" t="str">
        <f>[2]Plan1!$C474</f>
        <v>Carnaval</v>
      </c>
      <c r="X404" s="66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6">
        <f t="shared" si="154"/>
        <v>44702</v>
      </c>
      <c r="B405" s="14">
        <f t="shared" ca="1" si="143"/>
        <v>1097.8472810000001</v>
      </c>
      <c r="C405" s="6">
        <f t="shared" si="155"/>
        <v>1000</v>
      </c>
      <c r="D405" s="12">
        <f ca="1">IF(A405&lt;$B$1,VLOOKUP(A405,[1]DI!$A$4:$B$15000,2,FALSE),0)</f>
        <v>0</v>
      </c>
      <c r="E405" s="13">
        <f t="shared" ca="1" si="144"/>
        <v>1</v>
      </c>
      <c r="F405" s="13">
        <f ca="1">(TRUNC(PRODUCT($E$12:$E404),16))</f>
        <v>1.0793125871187099</v>
      </c>
      <c r="G405" s="13">
        <f t="shared" si="145"/>
        <v>1</v>
      </c>
      <c r="H405" s="13">
        <f t="shared" ca="1" si="146"/>
        <v>1.07931259</v>
      </c>
      <c r="I405" s="12">
        <f t="shared" si="157"/>
        <v>1.5900000000000001E-2</v>
      </c>
      <c r="J405" s="30">
        <f t="shared" si="147"/>
        <v>44309</v>
      </c>
      <c r="K405" s="2">
        <f t="shared" si="148"/>
        <v>271</v>
      </c>
      <c r="L405" s="15">
        <f t="shared" si="149"/>
        <v>272</v>
      </c>
      <c r="M405" s="11">
        <f t="shared" si="150"/>
        <v>1.0171726809999999</v>
      </c>
      <c r="N405" s="11">
        <f t="shared" ca="1" si="151"/>
        <v>1.097847281</v>
      </c>
      <c r="O405" s="15">
        <f t="shared" si="160"/>
        <v>0</v>
      </c>
      <c r="P405" s="13">
        <f t="shared" ca="1" si="153"/>
        <v>97.847280999999995</v>
      </c>
      <c r="Q405" s="19">
        <f t="shared" si="152"/>
        <v>0</v>
      </c>
      <c r="R405" s="13">
        <f t="shared" si="156"/>
        <v>0</v>
      </c>
      <c r="S405" s="4" t="str">
        <f t="shared" si="158"/>
        <v>J=</v>
      </c>
      <c r="T405" s="30">
        <f t="shared" si="159"/>
        <v>44911</v>
      </c>
      <c r="U405" s="3"/>
      <c r="V405" s="73">
        <f>[2]Plan1!$A475</f>
        <v>50823</v>
      </c>
      <c r="W405" s="73" t="str">
        <f>[2]Plan1!$C475</f>
        <v>Carnaval</v>
      </c>
      <c r="X405" s="66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6">
        <f t="shared" si="154"/>
        <v>44703</v>
      </c>
      <c r="B406" s="14">
        <f t="shared" ca="1" si="143"/>
        <v>1097.8472810000001</v>
      </c>
      <c r="C406" s="6">
        <f t="shared" si="155"/>
        <v>1000</v>
      </c>
      <c r="D406" s="12">
        <f ca="1">IF(A406&lt;$B$1,VLOOKUP(A406,[1]DI!$A$4:$B$15000,2,FALSE),0)</f>
        <v>0</v>
      </c>
      <c r="E406" s="13">
        <f t="shared" ca="1" si="144"/>
        <v>1</v>
      </c>
      <c r="F406" s="13">
        <f ca="1">(TRUNC(PRODUCT($E$12:$E405),16))</f>
        <v>1.0793125871187099</v>
      </c>
      <c r="G406" s="13">
        <f t="shared" si="145"/>
        <v>1</v>
      </c>
      <c r="H406" s="13">
        <f t="shared" ca="1" si="146"/>
        <v>1.07931259</v>
      </c>
      <c r="I406" s="12">
        <f t="shared" si="157"/>
        <v>1.5900000000000001E-2</v>
      </c>
      <c r="J406" s="30">
        <f t="shared" si="147"/>
        <v>44309</v>
      </c>
      <c r="K406" s="2">
        <f t="shared" si="148"/>
        <v>271</v>
      </c>
      <c r="L406" s="15">
        <f t="shared" si="149"/>
        <v>272</v>
      </c>
      <c r="M406" s="11">
        <f t="shared" si="150"/>
        <v>1.0171726809999999</v>
      </c>
      <c r="N406" s="11">
        <f t="shared" ca="1" si="151"/>
        <v>1.097847281</v>
      </c>
      <c r="O406" s="15">
        <f t="shared" si="160"/>
        <v>0</v>
      </c>
      <c r="P406" s="13">
        <f t="shared" ca="1" si="153"/>
        <v>97.847280999999995</v>
      </c>
      <c r="Q406" s="19">
        <f t="shared" si="152"/>
        <v>0</v>
      </c>
      <c r="R406" s="13">
        <f t="shared" si="156"/>
        <v>0</v>
      </c>
      <c r="S406" s="4" t="str">
        <f t="shared" si="158"/>
        <v>J=</v>
      </c>
      <c r="T406" s="30">
        <f t="shared" si="159"/>
        <v>44911</v>
      </c>
      <c r="U406" s="3"/>
      <c r="V406" s="73">
        <f>[2]Plan1!$A476</f>
        <v>50868</v>
      </c>
      <c r="W406" s="73" t="str">
        <f>[2]Plan1!$C476</f>
        <v>Paixão de Cristo</v>
      </c>
      <c r="X406" s="66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6">
        <f t="shared" si="154"/>
        <v>44704</v>
      </c>
      <c r="B407" s="14">
        <f t="shared" ca="1" si="143"/>
        <v>1097.8472810000001</v>
      </c>
      <c r="C407" s="6">
        <f t="shared" si="155"/>
        <v>1000</v>
      </c>
      <c r="D407" s="12">
        <f ca="1">IF(A407&lt;$B$1,VLOOKUP(A407,[1]DI!$A$4:$B$15000,2,FALSE),0)</f>
        <v>0.1265</v>
      </c>
      <c r="E407" s="13">
        <f t="shared" ca="1" si="144"/>
        <v>1.0004727899999999</v>
      </c>
      <c r="F407" s="13">
        <f ca="1">(TRUNC(PRODUCT($E$12:$E406),16))</f>
        <v>1.0793125871187099</v>
      </c>
      <c r="G407" s="13">
        <f t="shared" si="145"/>
        <v>1</v>
      </c>
      <c r="H407" s="13">
        <f t="shared" ca="1" si="146"/>
        <v>1.07931259</v>
      </c>
      <c r="I407" s="12">
        <f t="shared" si="157"/>
        <v>1.5900000000000001E-2</v>
      </c>
      <c r="J407" s="30">
        <f t="shared" si="147"/>
        <v>44309</v>
      </c>
      <c r="K407" s="2">
        <f t="shared" si="148"/>
        <v>272</v>
      </c>
      <c r="L407" s="15">
        <f t="shared" si="149"/>
        <v>272</v>
      </c>
      <c r="M407" s="11">
        <f t="shared" si="150"/>
        <v>1.0171726809999999</v>
      </c>
      <c r="N407" s="11">
        <f t="shared" ca="1" si="151"/>
        <v>1.097847281</v>
      </c>
      <c r="O407" s="15">
        <f t="shared" si="160"/>
        <v>0</v>
      </c>
      <c r="P407" s="13">
        <f t="shared" ca="1" si="153"/>
        <v>97.847280999999995</v>
      </c>
      <c r="Q407" s="19">
        <f t="shared" si="152"/>
        <v>0</v>
      </c>
      <c r="R407" s="13">
        <f t="shared" si="156"/>
        <v>0</v>
      </c>
      <c r="S407" s="4" t="str">
        <f t="shared" si="158"/>
        <v>J=</v>
      </c>
      <c r="T407" s="30">
        <f t="shared" si="159"/>
        <v>44911</v>
      </c>
      <c r="U407" s="3"/>
      <c r="V407" s="73">
        <f>[2]Plan1!$A477</f>
        <v>50881</v>
      </c>
      <c r="W407" s="73" t="str">
        <f>[2]Plan1!$C477</f>
        <v>Tiradentes</v>
      </c>
      <c r="X407" s="66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6">
        <f t="shared" si="154"/>
        <v>44705</v>
      </c>
      <c r="B408" s="14">
        <f t="shared" ca="1" si="143"/>
        <v>1098.4350930000001</v>
      </c>
      <c r="C408" s="6">
        <f t="shared" si="155"/>
        <v>1000</v>
      </c>
      <c r="D408" s="12">
        <f ca="1">IF(A408&lt;$B$1,VLOOKUP(A408,[1]DI!$A$4:$B$15000,2,FALSE),0)</f>
        <v>0.1265</v>
      </c>
      <c r="E408" s="13">
        <f t="shared" ca="1" si="144"/>
        <v>1.0004727899999999</v>
      </c>
      <c r="F408" s="13">
        <f ca="1">(TRUNC(PRODUCT($E$12:$E407),16))</f>
        <v>1.07982287531677</v>
      </c>
      <c r="G408" s="13">
        <f t="shared" si="145"/>
        <v>1</v>
      </c>
      <c r="H408" s="13">
        <f t="shared" ca="1" si="146"/>
        <v>1.07982288</v>
      </c>
      <c r="I408" s="12">
        <f t="shared" si="157"/>
        <v>1.5900000000000001E-2</v>
      </c>
      <c r="J408" s="30">
        <f t="shared" si="147"/>
        <v>44309</v>
      </c>
      <c r="K408" s="2">
        <f t="shared" si="148"/>
        <v>273</v>
      </c>
      <c r="L408" s="15">
        <f t="shared" si="149"/>
        <v>273</v>
      </c>
      <c r="M408" s="11">
        <f t="shared" si="150"/>
        <v>1.017236357</v>
      </c>
      <c r="N408" s="11">
        <f t="shared" ca="1" si="151"/>
        <v>1.098435093</v>
      </c>
      <c r="O408" s="15">
        <f t="shared" si="160"/>
        <v>0</v>
      </c>
      <c r="P408" s="13">
        <f t="shared" ca="1" si="153"/>
        <v>98.435092999999995</v>
      </c>
      <c r="Q408" s="19">
        <f t="shared" si="152"/>
        <v>0</v>
      </c>
      <c r="R408" s="13">
        <f t="shared" si="156"/>
        <v>0</v>
      </c>
      <c r="S408" s="4" t="str">
        <f t="shared" si="158"/>
        <v>J=</v>
      </c>
      <c r="T408" s="30">
        <f t="shared" si="159"/>
        <v>44911</v>
      </c>
      <c r="U408" s="3"/>
      <c r="V408" s="73">
        <f>[2]Plan1!$A478</f>
        <v>50891</v>
      </c>
      <c r="W408" s="73" t="str">
        <f>[2]Plan1!$C478</f>
        <v>Dia do Trabalho</v>
      </c>
      <c r="X408" s="66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6">
        <f t="shared" si="154"/>
        <v>44706</v>
      </c>
      <c r="B409" s="14">
        <f t="shared" ca="1" si="143"/>
        <v>1099.0232069900001</v>
      </c>
      <c r="C409" s="6">
        <f t="shared" si="155"/>
        <v>1000</v>
      </c>
      <c r="D409" s="12">
        <f ca="1">IF(A409&lt;$B$1,VLOOKUP(A409,[1]DI!$A$4:$B$15000,2,FALSE),0)</f>
        <v>0.1265</v>
      </c>
      <c r="E409" s="13">
        <f t="shared" ca="1" si="144"/>
        <v>1.0004727899999999</v>
      </c>
      <c r="F409" s="13">
        <f ca="1">(TRUNC(PRODUCT($E$12:$E408),16))</f>
        <v>1.0803334047740001</v>
      </c>
      <c r="G409" s="13">
        <f t="shared" si="145"/>
        <v>1</v>
      </c>
      <c r="H409" s="13">
        <f t="shared" ca="1" si="146"/>
        <v>1.0803334</v>
      </c>
      <c r="I409" s="12">
        <f t="shared" si="157"/>
        <v>1.5900000000000001E-2</v>
      </c>
      <c r="J409" s="30">
        <f t="shared" si="147"/>
        <v>44309</v>
      </c>
      <c r="K409" s="2">
        <f t="shared" si="148"/>
        <v>274</v>
      </c>
      <c r="L409" s="15">
        <f t="shared" si="149"/>
        <v>274</v>
      </c>
      <c r="M409" s="11">
        <f t="shared" si="150"/>
        <v>1.017300036</v>
      </c>
      <c r="N409" s="11">
        <f t="shared" ca="1" si="151"/>
        <v>1.0990232069999999</v>
      </c>
      <c r="O409" s="15">
        <f t="shared" si="160"/>
        <v>0</v>
      </c>
      <c r="P409" s="13">
        <f t="shared" ca="1" si="153"/>
        <v>99.023206990000006</v>
      </c>
      <c r="Q409" s="19">
        <f t="shared" si="152"/>
        <v>0</v>
      </c>
      <c r="R409" s="13">
        <f t="shared" si="156"/>
        <v>0</v>
      </c>
      <c r="S409" s="4" t="str">
        <f t="shared" si="158"/>
        <v>J=</v>
      </c>
      <c r="T409" s="30">
        <f t="shared" si="159"/>
        <v>44911</v>
      </c>
      <c r="U409" s="3"/>
      <c r="V409" s="73">
        <f>[2]Plan1!$A479</f>
        <v>50930</v>
      </c>
      <c r="W409" s="73" t="str">
        <f>[2]Plan1!$C479</f>
        <v>Corpus Christi</v>
      </c>
      <c r="X409" s="66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6">
        <f t="shared" si="154"/>
        <v>44707</v>
      </c>
      <c r="B410" s="14">
        <f t="shared" ca="1" si="143"/>
        <v>1099.611656</v>
      </c>
      <c r="C410" s="6">
        <f t="shared" si="155"/>
        <v>1000</v>
      </c>
      <c r="D410" s="12">
        <f ca="1">IF(A410&lt;$B$1,VLOOKUP(A410,[1]DI!$A$4:$B$15000,2,FALSE),0)</f>
        <v>0.1265</v>
      </c>
      <c r="E410" s="13">
        <f t="shared" ca="1" si="144"/>
        <v>1.0004727899999999</v>
      </c>
      <c r="F410" s="13">
        <f ca="1">(TRUNC(PRODUCT($E$12:$E409),16))</f>
        <v>1.08084417560444</v>
      </c>
      <c r="G410" s="13">
        <f t="shared" si="145"/>
        <v>1</v>
      </c>
      <c r="H410" s="13">
        <f t="shared" ca="1" si="146"/>
        <v>1.0808441799999999</v>
      </c>
      <c r="I410" s="12">
        <f t="shared" si="157"/>
        <v>1.5900000000000001E-2</v>
      </c>
      <c r="J410" s="30">
        <f t="shared" si="147"/>
        <v>44309</v>
      </c>
      <c r="K410" s="2">
        <f t="shared" si="148"/>
        <v>275</v>
      </c>
      <c r="L410" s="15">
        <f t="shared" si="149"/>
        <v>275</v>
      </c>
      <c r="M410" s="11">
        <f t="shared" si="150"/>
        <v>1.0173637200000001</v>
      </c>
      <c r="N410" s="11">
        <f t="shared" ca="1" si="151"/>
        <v>1.099611656</v>
      </c>
      <c r="O410" s="15">
        <f t="shared" si="160"/>
        <v>0</v>
      </c>
      <c r="P410" s="13">
        <f t="shared" ca="1" si="153"/>
        <v>99.611655999999996</v>
      </c>
      <c r="Q410" s="19">
        <f t="shared" si="152"/>
        <v>0</v>
      </c>
      <c r="R410" s="13">
        <f t="shared" si="156"/>
        <v>0</v>
      </c>
      <c r="S410" s="4" t="str">
        <f t="shared" si="158"/>
        <v>J=</v>
      </c>
      <c r="T410" s="30">
        <f t="shared" si="159"/>
        <v>44911</v>
      </c>
      <c r="U410" s="3"/>
      <c r="V410" s="73">
        <f>[2]Plan1!$A480</f>
        <v>51020</v>
      </c>
      <c r="W410" s="73" t="str">
        <f>[2]Plan1!$C480</f>
        <v>Independência do Brasil</v>
      </c>
      <c r="X410" s="66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6">
        <f t="shared" si="154"/>
        <v>44708</v>
      </c>
      <c r="B411" s="14">
        <f t="shared" ca="1" si="143"/>
        <v>1100.2004079999999</v>
      </c>
      <c r="C411" s="6">
        <f t="shared" si="155"/>
        <v>1000</v>
      </c>
      <c r="D411" s="12">
        <f ca="1">IF(A411&lt;$B$1,VLOOKUP(A411,[1]DI!$A$4:$B$15000,2,FALSE),0)</f>
        <v>0.1265</v>
      </c>
      <c r="E411" s="13">
        <f t="shared" ca="1" si="144"/>
        <v>1.0004727899999999</v>
      </c>
      <c r="F411" s="13">
        <f ca="1">(TRUNC(PRODUCT($E$12:$E410),16))</f>
        <v>1.0813551879222201</v>
      </c>
      <c r="G411" s="13">
        <f t="shared" si="145"/>
        <v>1</v>
      </c>
      <c r="H411" s="13">
        <f t="shared" ca="1" si="146"/>
        <v>1.08135519</v>
      </c>
      <c r="I411" s="12">
        <f t="shared" si="157"/>
        <v>1.5900000000000001E-2</v>
      </c>
      <c r="J411" s="30">
        <f t="shared" si="147"/>
        <v>44309</v>
      </c>
      <c r="K411" s="2">
        <f t="shared" si="148"/>
        <v>276</v>
      </c>
      <c r="L411" s="15">
        <f t="shared" si="149"/>
        <v>276</v>
      </c>
      <c r="M411" s="11">
        <f t="shared" si="150"/>
        <v>1.0174274080000001</v>
      </c>
      <c r="N411" s="11">
        <f t="shared" ca="1" si="151"/>
        <v>1.1002004080000001</v>
      </c>
      <c r="O411" s="15">
        <f t="shared" si="160"/>
        <v>0</v>
      </c>
      <c r="P411" s="13">
        <f t="shared" ca="1" si="153"/>
        <v>100.200408</v>
      </c>
      <c r="Q411" s="19">
        <f t="shared" si="152"/>
        <v>0</v>
      </c>
      <c r="R411" s="13">
        <f t="shared" si="156"/>
        <v>0</v>
      </c>
      <c r="S411" s="4" t="str">
        <f t="shared" si="158"/>
        <v>J=</v>
      </c>
      <c r="T411" s="30">
        <f t="shared" si="159"/>
        <v>44911</v>
      </c>
      <c r="U411" s="3"/>
      <c r="V411" s="73">
        <f>[2]Plan1!$A481</f>
        <v>51055</v>
      </c>
      <c r="W411" s="73" t="str">
        <f>[2]Plan1!$C481</f>
        <v>Nossa Sr.a Aparecida - Padroeira do Brasil</v>
      </c>
      <c r="X411" s="66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6">
        <f t="shared" si="154"/>
        <v>44709</v>
      </c>
      <c r="B412" s="14">
        <f t="shared" ca="1" si="143"/>
        <v>1100.7894739999999</v>
      </c>
      <c r="C412" s="6">
        <f t="shared" si="155"/>
        <v>1000</v>
      </c>
      <c r="D412" s="12">
        <f ca="1">IF(A412&lt;$B$1,VLOOKUP(A412,[1]DI!$A$4:$B$15000,2,FALSE),0)</f>
        <v>0</v>
      </c>
      <c r="E412" s="13">
        <f t="shared" ca="1" si="144"/>
        <v>1</v>
      </c>
      <c r="F412" s="13">
        <f ca="1">(TRUNC(PRODUCT($E$12:$E411),16))</f>
        <v>1.08186644184152</v>
      </c>
      <c r="G412" s="13">
        <f t="shared" si="145"/>
        <v>1</v>
      </c>
      <c r="H412" s="13">
        <f t="shared" ca="1" si="146"/>
        <v>1.08186644</v>
      </c>
      <c r="I412" s="12">
        <f t="shared" si="157"/>
        <v>1.5900000000000001E-2</v>
      </c>
      <c r="J412" s="30">
        <f t="shared" si="147"/>
        <v>44309</v>
      </c>
      <c r="K412" s="2">
        <f t="shared" si="148"/>
        <v>276</v>
      </c>
      <c r="L412" s="15">
        <f t="shared" si="149"/>
        <v>277</v>
      </c>
      <c r="M412" s="11">
        <f t="shared" si="150"/>
        <v>1.0174911</v>
      </c>
      <c r="N412" s="11">
        <f t="shared" ca="1" si="151"/>
        <v>1.1007894739999999</v>
      </c>
      <c r="O412" s="15">
        <f t="shared" si="160"/>
        <v>0</v>
      </c>
      <c r="P412" s="13">
        <f t="shared" ca="1" si="153"/>
        <v>100.789474</v>
      </c>
      <c r="Q412" s="19">
        <f t="shared" si="152"/>
        <v>0</v>
      </c>
      <c r="R412" s="13">
        <f t="shared" si="156"/>
        <v>0</v>
      </c>
      <c r="S412" s="4" t="str">
        <f t="shared" si="158"/>
        <v>J=</v>
      </c>
      <c r="T412" s="30">
        <f t="shared" si="159"/>
        <v>44911</v>
      </c>
      <c r="U412" s="3"/>
      <c r="V412" s="73">
        <f>[2]Plan1!$A482</f>
        <v>51076</v>
      </c>
      <c r="W412" s="73" t="str">
        <f>[2]Plan1!$C482</f>
        <v>Finados</v>
      </c>
      <c r="X412" s="66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6">
        <f t="shared" si="154"/>
        <v>44710</v>
      </c>
      <c r="B413" s="14">
        <f t="shared" ca="1" si="143"/>
        <v>1100.7894739999999</v>
      </c>
      <c r="C413" s="6">
        <f t="shared" si="155"/>
        <v>1000</v>
      </c>
      <c r="D413" s="12">
        <f ca="1">IF(A413&lt;$B$1,VLOOKUP(A413,[1]DI!$A$4:$B$15000,2,FALSE),0)</f>
        <v>0</v>
      </c>
      <c r="E413" s="13">
        <f t="shared" ca="1" si="144"/>
        <v>1</v>
      </c>
      <c r="F413" s="13">
        <f ca="1">(TRUNC(PRODUCT($E$12:$E412),16))</f>
        <v>1.08186644184152</v>
      </c>
      <c r="G413" s="13">
        <f t="shared" si="145"/>
        <v>1</v>
      </c>
      <c r="H413" s="13">
        <f t="shared" ca="1" si="146"/>
        <v>1.08186644</v>
      </c>
      <c r="I413" s="12">
        <f t="shared" si="157"/>
        <v>1.5900000000000001E-2</v>
      </c>
      <c r="J413" s="30">
        <f t="shared" si="147"/>
        <v>44309</v>
      </c>
      <c r="K413" s="2">
        <f t="shared" si="148"/>
        <v>276</v>
      </c>
      <c r="L413" s="15">
        <f t="shared" si="149"/>
        <v>277</v>
      </c>
      <c r="M413" s="11">
        <f t="shared" si="150"/>
        <v>1.0174911</v>
      </c>
      <c r="N413" s="11">
        <f t="shared" ca="1" si="151"/>
        <v>1.1007894739999999</v>
      </c>
      <c r="O413" s="15">
        <f t="shared" si="160"/>
        <v>0</v>
      </c>
      <c r="P413" s="13">
        <f t="shared" ca="1" si="153"/>
        <v>100.789474</v>
      </c>
      <c r="Q413" s="19">
        <f t="shared" si="152"/>
        <v>0</v>
      </c>
      <c r="R413" s="13">
        <f t="shared" si="156"/>
        <v>0</v>
      </c>
      <c r="S413" s="4" t="str">
        <f t="shared" si="158"/>
        <v>J=</v>
      </c>
      <c r="T413" s="30">
        <f t="shared" si="159"/>
        <v>44911</v>
      </c>
      <c r="U413" s="3"/>
      <c r="V413" s="73">
        <f>[2]Plan1!$A483</f>
        <v>51089</v>
      </c>
      <c r="W413" s="73" t="str">
        <f>[2]Plan1!$C483</f>
        <v>Proclamação da República</v>
      </c>
      <c r="X413" s="66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6">
        <f t="shared" si="154"/>
        <v>44711</v>
      </c>
      <c r="B414" s="14">
        <f t="shared" ca="1" si="143"/>
        <v>1100.7894739999999</v>
      </c>
      <c r="C414" s="6">
        <f t="shared" si="155"/>
        <v>1000</v>
      </c>
      <c r="D414" s="12">
        <f ca="1">IF(A414&lt;$B$1,VLOOKUP(A414,[1]DI!$A$4:$B$15000,2,FALSE),0)</f>
        <v>0.1265</v>
      </c>
      <c r="E414" s="13">
        <f t="shared" ca="1" si="144"/>
        <v>1.0004727899999999</v>
      </c>
      <c r="F414" s="13">
        <f ca="1">(TRUNC(PRODUCT($E$12:$E413),16))</f>
        <v>1.08186644184152</v>
      </c>
      <c r="G414" s="13">
        <f t="shared" si="145"/>
        <v>1</v>
      </c>
      <c r="H414" s="13">
        <f t="shared" ca="1" si="146"/>
        <v>1.08186644</v>
      </c>
      <c r="I414" s="12">
        <f t="shared" si="157"/>
        <v>1.5900000000000001E-2</v>
      </c>
      <c r="J414" s="30">
        <f t="shared" si="147"/>
        <v>44309</v>
      </c>
      <c r="K414" s="2">
        <f t="shared" si="148"/>
        <v>277</v>
      </c>
      <c r="L414" s="15">
        <f t="shared" si="149"/>
        <v>277</v>
      </c>
      <c r="M414" s="11">
        <f t="shared" si="150"/>
        <v>1.0174911</v>
      </c>
      <c r="N414" s="11">
        <f t="shared" ca="1" si="151"/>
        <v>1.1007894739999999</v>
      </c>
      <c r="O414" s="15">
        <f t="shared" si="160"/>
        <v>0</v>
      </c>
      <c r="P414" s="13">
        <f t="shared" ca="1" si="153"/>
        <v>100.789474</v>
      </c>
      <c r="Q414" s="19">
        <f t="shared" si="152"/>
        <v>0</v>
      </c>
      <c r="R414" s="13">
        <f t="shared" si="156"/>
        <v>0</v>
      </c>
      <c r="S414" s="4" t="str">
        <f t="shared" si="158"/>
        <v>J=</v>
      </c>
      <c r="T414" s="30">
        <f t="shared" si="159"/>
        <v>44911</v>
      </c>
      <c r="U414" s="3"/>
      <c r="V414" s="73">
        <f>[2]Plan1!$A484</f>
        <v>51094</v>
      </c>
      <c r="W414" s="73" t="str">
        <f>[2]Plan1!$C484</f>
        <v>Dia Nacional de Zumbi e da Consciência Negra</v>
      </c>
      <c r="X414" s="66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6">
        <f t="shared" si="154"/>
        <v>44712</v>
      </c>
      <c r="B415" s="14">
        <f t="shared" ca="1" si="143"/>
        <v>1101.378864</v>
      </c>
      <c r="C415" s="6">
        <f t="shared" si="155"/>
        <v>1000</v>
      </c>
      <c r="D415" s="12">
        <f ca="1">IF(A415&lt;$B$1,VLOOKUP(A415,[1]DI!$A$4:$B$15000,2,FALSE),0)</f>
        <v>0.1265</v>
      </c>
      <c r="E415" s="13">
        <f t="shared" ca="1" si="144"/>
        <v>1.0004727899999999</v>
      </c>
      <c r="F415" s="13">
        <f ca="1">(TRUNC(PRODUCT($E$12:$E414),16))</f>
        <v>1.0823779374765601</v>
      </c>
      <c r="G415" s="13">
        <f t="shared" si="145"/>
        <v>1</v>
      </c>
      <c r="H415" s="13">
        <f t="shared" ca="1" si="146"/>
        <v>1.08237794</v>
      </c>
      <c r="I415" s="12">
        <f t="shared" si="157"/>
        <v>1.5900000000000001E-2</v>
      </c>
      <c r="J415" s="30">
        <f t="shared" si="147"/>
        <v>44309</v>
      </c>
      <c r="K415" s="2">
        <f t="shared" si="148"/>
        <v>278</v>
      </c>
      <c r="L415" s="15">
        <f t="shared" si="149"/>
        <v>278</v>
      </c>
      <c r="M415" s="11">
        <f t="shared" si="150"/>
        <v>1.017554796</v>
      </c>
      <c r="N415" s="11">
        <f t="shared" ca="1" si="151"/>
        <v>1.101378864</v>
      </c>
      <c r="O415" s="15">
        <f t="shared" si="160"/>
        <v>0</v>
      </c>
      <c r="P415" s="13">
        <f t="shared" ca="1" si="153"/>
        <v>101.37886399999999</v>
      </c>
      <c r="Q415" s="19">
        <f t="shared" si="152"/>
        <v>0</v>
      </c>
      <c r="R415" s="13">
        <f t="shared" si="156"/>
        <v>0</v>
      </c>
      <c r="S415" s="4" t="str">
        <f t="shared" si="158"/>
        <v>J=</v>
      </c>
      <c r="T415" s="30">
        <f t="shared" si="159"/>
        <v>44911</v>
      </c>
      <c r="U415" s="3"/>
      <c r="V415" s="73">
        <f>[2]Plan1!$A485</f>
        <v>51129</v>
      </c>
      <c r="W415" s="73" t="str">
        <f>[2]Plan1!$C485</f>
        <v>Natal</v>
      </c>
      <c r="X415" s="66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6">
        <f t="shared" si="154"/>
        <v>44713</v>
      </c>
      <c r="B416" s="14">
        <f t="shared" ca="1" si="143"/>
        <v>1101.968556</v>
      </c>
      <c r="C416" s="6">
        <f t="shared" si="155"/>
        <v>1000</v>
      </c>
      <c r="D416" s="12">
        <f ca="1">IF(A416&lt;$B$1,VLOOKUP(A416,[1]DI!$A$4:$B$15000,2,FALSE),0)</f>
        <v>0.1265</v>
      </c>
      <c r="E416" s="13">
        <f t="shared" ca="1" si="144"/>
        <v>1.0004727899999999</v>
      </c>
      <c r="F416" s="13">
        <f ca="1">(TRUNC(PRODUCT($E$12:$E415),16))</f>
        <v>1.0828896749416199</v>
      </c>
      <c r="G416" s="13">
        <f t="shared" si="145"/>
        <v>1</v>
      </c>
      <c r="H416" s="13">
        <f t="shared" ca="1" si="146"/>
        <v>1.0828896699999999</v>
      </c>
      <c r="I416" s="12">
        <f t="shared" si="157"/>
        <v>1.5900000000000001E-2</v>
      </c>
      <c r="J416" s="30">
        <f t="shared" si="147"/>
        <v>44309</v>
      </c>
      <c r="K416" s="2">
        <f t="shared" si="148"/>
        <v>279</v>
      </c>
      <c r="L416" s="15">
        <f t="shared" si="149"/>
        <v>279</v>
      </c>
      <c r="M416" s="11">
        <f t="shared" si="150"/>
        <v>1.017618495</v>
      </c>
      <c r="N416" s="11">
        <f t="shared" ca="1" si="151"/>
        <v>1.1019685560000001</v>
      </c>
      <c r="O416" s="15">
        <f t="shared" si="160"/>
        <v>0</v>
      </c>
      <c r="P416" s="13">
        <f t="shared" ca="1" si="153"/>
        <v>101.96855600000001</v>
      </c>
      <c r="Q416" s="19">
        <f t="shared" si="152"/>
        <v>0</v>
      </c>
      <c r="R416" s="13">
        <f t="shared" si="156"/>
        <v>0</v>
      </c>
      <c r="S416" s="4" t="str">
        <f t="shared" si="158"/>
        <v>J=</v>
      </c>
      <c r="T416" s="30">
        <f t="shared" si="159"/>
        <v>44911</v>
      </c>
      <c r="U416" s="3"/>
      <c r="V416" s="73">
        <f>[2]Plan1!$A486</f>
        <v>51136</v>
      </c>
      <c r="W416" s="73" t="str">
        <f>[2]Plan1!$C486</f>
        <v>Confraternização Universal</v>
      </c>
      <c r="X416" s="66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6">
        <f t="shared" si="154"/>
        <v>44714</v>
      </c>
      <c r="B417" s="14">
        <f t="shared" ca="1" si="143"/>
        <v>1102.5585739999999</v>
      </c>
      <c r="C417" s="6">
        <f t="shared" si="155"/>
        <v>1000</v>
      </c>
      <c r="D417" s="12">
        <f ca="1">IF(A417&lt;$B$1,VLOOKUP(A417,[1]DI!$A$4:$B$15000,2,FALSE),0)</f>
        <v>0.1265</v>
      </c>
      <c r="E417" s="13">
        <f t="shared" ca="1" si="144"/>
        <v>1.0004727899999999</v>
      </c>
      <c r="F417" s="13">
        <f ca="1">(TRUNC(PRODUCT($E$12:$E416),16))</f>
        <v>1.0834016543510301</v>
      </c>
      <c r="G417" s="13">
        <f t="shared" si="145"/>
        <v>1</v>
      </c>
      <c r="H417" s="13">
        <f t="shared" ca="1" si="146"/>
        <v>1.0834016500000001</v>
      </c>
      <c r="I417" s="12">
        <f t="shared" si="157"/>
        <v>1.5900000000000001E-2</v>
      </c>
      <c r="J417" s="30">
        <f t="shared" si="147"/>
        <v>44309</v>
      </c>
      <c r="K417" s="2">
        <f t="shared" si="148"/>
        <v>280</v>
      </c>
      <c r="L417" s="15">
        <f t="shared" si="149"/>
        <v>280</v>
      </c>
      <c r="M417" s="11">
        <f t="shared" si="150"/>
        <v>1.017682199</v>
      </c>
      <c r="N417" s="11">
        <f t="shared" ca="1" si="151"/>
        <v>1.1025585739999999</v>
      </c>
      <c r="O417" s="15">
        <f t="shared" si="160"/>
        <v>0</v>
      </c>
      <c r="P417" s="13">
        <f t="shared" ca="1" si="153"/>
        <v>102.55857399999999</v>
      </c>
      <c r="Q417" s="19">
        <f t="shared" si="152"/>
        <v>0</v>
      </c>
      <c r="R417" s="13">
        <f t="shared" si="156"/>
        <v>0</v>
      </c>
      <c r="S417" s="4" t="str">
        <f t="shared" si="158"/>
        <v>J=</v>
      </c>
      <c r="T417" s="30">
        <f t="shared" si="159"/>
        <v>44911</v>
      </c>
      <c r="U417" s="3"/>
      <c r="V417" s="73">
        <f>[2]Plan1!$A487</f>
        <v>51179</v>
      </c>
      <c r="W417" s="73" t="str">
        <f>[2]Plan1!$C487</f>
        <v>Carnaval</v>
      </c>
      <c r="X417" s="66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6">
        <f t="shared" si="154"/>
        <v>44715</v>
      </c>
      <c r="B418" s="14">
        <f t="shared" ca="1" si="143"/>
        <v>1103.148915</v>
      </c>
      <c r="C418" s="6">
        <f t="shared" si="155"/>
        <v>1000</v>
      </c>
      <c r="D418" s="12">
        <f ca="1">IF(A418&lt;$B$1,VLOOKUP(A418,[1]DI!$A$4:$B$15000,2,FALSE),0)</f>
        <v>0.1265</v>
      </c>
      <c r="E418" s="13">
        <f t="shared" ca="1" si="144"/>
        <v>1.0004727899999999</v>
      </c>
      <c r="F418" s="13">
        <f ca="1">(TRUNC(PRODUCT($E$12:$E417),16))</f>
        <v>1.08391387581919</v>
      </c>
      <c r="G418" s="13">
        <f t="shared" si="145"/>
        <v>1</v>
      </c>
      <c r="H418" s="13">
        <f t="shared" ca="1" si="146"/>
        <v>1.0839138800000001</v>
      </c>
      <c r="I418" s="12">
        <f t="shared" si="157"/>
        <v>1.5900000000000001E-2</v>
      </c>
      <c r="J418" s="30">
        <f t="shared" si="147"/>
        <v>44309</v>
      </c>
      <c r="K418" s="2">
        <f t="shared" si="148"/>
        <v>281</v>
      </c>
      <c r="L418" s="15">
        <f t="shared" si="149"/>
        <v>281</v>
      </c>
      <c r="M418" s="11">
        <f t="shared" si="150"/>
        <v>1.0177459069999999</v>
      </c>
      <c r="N418" s="11">
        <f t="shared" ca="1" si="151"/>
        <v>1.103148915</v>
      </c>
      <c r="O418" s="15">
        <f t="shared" si="160"/>
        <v>0</v>
      </c>
      <c r="P418" s="13">
        <f t="shared" ca="1" si="153"/>
        <v>103.148915</v>
      </c>
      <c r="Q418" s="19">
        <f t="shared" si="152"/>
        <v>0</v>
      </c>
      <c r="R418" s="13">
        <f t="shared" si="156"/>
        <v>0</v>
      </c>
      <c r="S418" s="4" t="str">
        <f t="shared" si="158"/>
        <v>J=</v>
      </c>
      <c r="T418" s="30">
        <f t="shared" si="159"/>
        <v>44911</v>
      </c>
      <c r="U418" s="3"/>
      <c r="V418" s="73">
        <f>[2]Plan1!$A488</f>
        <v>51180</v>
      </c>
      <c r="W418" s="73" t="str">
        <f>[2]Plan1!$C488</f>
        <v>Carnaval</v>
      </c>
      <c r="X418" s="66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6">
        <f t="shared" si="154"/>
        <v>44716</v>
      </c>
      <c r="B419" s="14">
        <f t="shared" ca="1" si="143"/>
        <v>1103.73956</v>
      </c>
      <c r="C419" s="6">
        <f t="shared" si="155"/>
        <v>1000</v>
      </c>
      <c r="D419" s="12">
        <f ca="1">IF(A419&lt;$B$1,VLOOKUP(A419,[1]DI!$A$4:$B$15000,2,FALSE),0)</f>
        <v>0</v>
      </c>
      <c r="E419" s="13">
        <f t="shared" ca="1" si="144"/>
        <v>1</v>
      </c>
      <c r="F419" s="13">
        <f ca="1">(TRUNC(PRODUCT($E$12:$E418),16))</f>
        <v>1.08442633946054</v>
      </c>
      <c r="G419" s="13">
        <f t="shared" si="145"/>
        <v>1</v>
      </c>
      <c r="H419" s="13">
        <f t="shared" ca="1" si="146"/>
        <v>1.08442634</v>
      </c>
      <c r="I419" s="12">
        <f t="shared" si="157"/>
        <v>1.5900000000000001E-2</v>
      </c>
      <c r="J419" s="30">
        <f t="shared" si="147"/>
        <v>44309</v>
      </c>
      <c r="K419" s="2">
        <f t="shared" si="148"/>
        <v>281</v>
      </c>
      <c r="L419" s="15">
        <f t="shared" si="149"/>
        <v>282</v>
      </c>
      <c r="M419" s="11">
        <f t="shared" si="150"/>
        <v>1.0178096190000001</v>
      </c>
      <c r="N419" s="11">
        <f t="shared" ca="1" si="151"/>
        <v>1.10373956</v>
      </c>
      <c r="O419" s="15">
        <f t="shared" si="160"/>
        <v>0</v>
      </c>
      <c r="P419" s="13">
        <f t="shared" ca="1" si="153"/>
        <v>103.73956</v>
      </c>
      <c r="Q419" s="19">
        <f t="shared" si="152"/>
        <v>0</v>
      </c>
      <c r="R419" s="13">
        <f t="shared" si="156"/>
        <v>0</v>
      </c>
      <c r="S419" s="4" t="str">
        <f t="shared" si="158"/>
        <v>J=</v>
      </c>
      <c r="T419" s="30">
        <f t="shared" si="159"/>
        <v>44911</v>
      </c>
      <c r="U419" s="3"/>
      <c r="V419" s="73">
        <f>[2]Plan1!$A489</f>
        <v>51225</v>
      </c>
      <c r="W419" s="73" t="str">
        <f>[2]Plan1!$C489</f>
        <v>Paixão de Cristo</v>
      </c>
      <c r="X419" s="66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6">
        <f t="shared" si="154"/>
        <v>44717</v>
      </c>
      <c r="B420" s="14">
        <f t="shared" ca="1" si="143"/>
        <v>1103.73956</v>
      </c>
      <c r="C420" s="6">
        <f t="shared" si="155"/>
        <v>1000</v>
      </c>
      <c r="D420" s="12">
        <f ca="1">IF(A420&lt;$B$1,VLOOKUP(A420,[1]DI!$A$4:$B$15000,2,FALSE),0)</f>
        <v>0</v>
      </c>
      <c r="E420" s="13">
        <f t="shared" ca="1" si="144"/>
        <v>1</v>
      </c>
      <c r="F420" s="13">
        <f ca="1">(TRUNC(PRODUCT($E$12:$E419),16))</f>
        <v>1.08442633946054</v>
      </c>
      <c r="G420" s="13">
        <f t="shared" si="145"/>
        <v>1</v>
      </c>
      <c r="H420" s="13">
        <f t="shared" ca="1" si="146"/>
        <v>1.08442634</v>
      </c>
      <c r="I420" s="12">
        <f t="shared" si="157"/>
        <v>1.5900000000000001E-2</v>
      </c>
      <c r="J420" s="30">
        <f t="shared" si="147"/>
        <v>44309</v>
      </c>
      <c r="K420" s="2">
        <f t="shared" si="148"/>
        <v>281</v>
      </c>
      <c r="L420" s="15">
        <f t="shared" si="149"/>
        <v>282</v>
      </c>
      <c r="M420" s="11">
        <f t="shared" si="150"/>
        <v>1.0178096190000001</v>
      </c>
      <c r="N420" s="11">
        <f t="shared" ca="1" si="151"/>
        <v>1.10373956</v>
      </c>
      <c r="O420" s="15">
        <f t="shared" si="160"/>
        <v>0</v>
      </c>
      <c r="P420" s="13">
        <f t="shared" ca="1" si="153"/>
        <v>103.73956</v>
      </c>
      <c r="Q420" s="19">
        <f t="shared" si="152"/>
        <v>0</v>
      </c>
      <c r="R420" s="13">
        <f t="shared" si="156"/>
        <v>0</v>
      </c>
      <c r="S420" s="4" t="str">
        <f t="shared" si="158"/>
        <v>J=</v>
      </c>
      <c r="T420" s="30">
        <f t="shared" si="159"/>
        <v>44911</v>
      </c>
      <c r="U420" s="3"/>
      <c r="V420" s="73">
        <f>[2]Plan1!$A490</f>
        <v>51247</v>
      </c>
      <c r="W420" s="73" t="str">
        <f>[2]Plan1!$C490</f>
        <v>Tiradentes</v>
      </c>
      <c r="X420" s="66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6">
        <f t="shared" si="154"/>
        <v>44718</v>
      </c>
      <c r="B421" s="14">
        <f t="shared" ca="1" si="143"/>
        <v>1103.73956</v>
      </c>
      <c r="C421" s="6">
        <f t="shared" si="155"/>
        <v>1000</v>
      </c>
      <c r="D421" s="12">
        <f ca="1">IF(A421&lt;$B$1,VLOOKUP(A421,[1]DI!$A$4:$B$15000,2,FALSE),0)</f>
        <v>0.1265</v>
      </c>
      <c r="E421" s="13">
        <f t="shared" ca="1" si="144"/>
        <v>1.0004727899999999</v>
      </c>
      <c r="F421" s="13">
        <f ca="1">(TRUNC(PRODUCT($E$12:$E420),16))</f>
        <v>1.08442633946054</v>
      </c>
      <c r="G421" s="13">
        <f t="shared" si="145"/>
        <v>1</v>
      </c>
      <c r="H421" s="13">
        <f t="shared" ca="1" si="146"/>
        <v>1.08442634</v>
      </c>
      <c r="I421" s="12">
        <f t="shared" si="157"/>
        <v>1.5900000000000001E-2</v>
      </c>
      <c r="J421" s="30">
        <f t="shared" si="147"/>
        <v>44309</v>
      </c>
      <c r="K421" s="2">
        <f t="shared" si="148"/>
        <v>282</v>
      </c>
      <c r="L421" s="15">
        <f t="shared" si="149"/>
        <v>282</v>
      </c>
      <c r="M421" s="11">
        <f t="shared" si="150"/>
        <v>1.0178096190000001</v>
      </c>
      <c r="N421" s="11">
        <f t="shared" ca="1" si="151"/>
        <v>1.10373956</v>
      </c>
      <c r="O421" s="15">
        <f t="shared" si="160"/>
        <v>0</v>
      </c>
      <c r="P421" s="13">
        <f t="shared" ca="1" si="153"/>
        <v>103.73956</v>
      </c>
      <c r="Q421" s="19">
        <f t="shared" si="152"/>
        <v>0</v>
      </c>
      <c r="R421" s="13">
        <f t="shared" si="156"/>
        <v>0</v>
      </c>
      <c r="S421" s="4" t="str">
        <f t="shared" si="158"/>
        <v>J=</v>
      </c>
      <c r="T421" s="30">
        <f t="shared" si="159"/>
        <v>44911</v>
      </c>
      <c r="U421" s="3"/>
      <c r="V421" s="73">
        <f>[2]Plan1!$A491</f>
        <v>51257</v>
      </c>
      <c r="W421" s="73" t="str">
        <f>[2]Plan1!$C491</f>
        <v>Dia do Trabalho</v>
      </c>
      <c r="X421" s="66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6">
        <f t="shared" si="154"/>
        <v>44719</v>
      </c>
      <c r="B422" s="14">
        <f t="shared" ca="1" si="143"/>
        <v>1104.3305290000001</v>
      </c>
      <c r="C422" s="6">
        <f t="shared" si="155"/>
        <v>1000</v>
      </c>
      <c r="D422" s="12">
        <f ca="1">IF(A422&lt;$B$1,VLOOKUP(A422,[1]DI!$A$4:$B$15000,2,FALSE),0)</f>
        <v>0.1265</v>
      </c>
      <c r="E422" s="13">
        <f t="shared" ca="1" si="144"/>
        <v>1.0004727899999999</v>
      </c>
      <c r="F422" s="13">
        <f ca="1">(TRUNC(PRODUCT($E$12:$E421),16))</f>
        <v>1.08493904538958</v>
      </c>
      <c r="G422" s="13">
        <f t="shared" si="145"/>
        <v>1</v>
      </c>
      <c r="H422" s="13">
        <f t="shared" ca="1" si="146"/>
        <v>1.08493905</v>
      </c>
      <c r="I422" s="12">
        <f t="shared" si="157"/>
        <v>1.5900000000000001E-2</v>
      </c>
      <c r="J422" s="30">
        <f t="shared" si="147"/>
        <v>44309</v>
      </c>
      <c r="K422" s="2">
        <f t="shared" si="148"/>
        <v>283</v>
      </c>
      <c r="L422" s="15">
        <f t="shared" si="149"/>
        <v>283</v>
      </c>
      <c r="M422" s="11">
        <f t="shared" si="150"/>
        <v>1.017873335</v>
      </c>
      <c r="N422" s="11">
        <f t="shared" ca="1" si="151"/>
        <v>1.1043305290000001</v>
      </c>
      <c r="O422" s="15">
        <f t="shared" si="160"/>
        <v>0</v>
      </c>
      <c r="P422" s="13">
        <f t="shared" ca="1" si="153"/>
        <v>104.330529</v>
      </c>
      <c r="Q422" s="19">
        <f t="shared" si="152"/>
        <v>0</v>
      </c>
      <c r="R422" s="13">
        <f t="shared" si="156"/>
        <v>0</v>
      </c>
      <c r="S422" s="4" t="str">
        <f t="shared" si="158"/>
        <v>J=</v>
      </c>
      <c r="T422" s="30">
        <f t="shared" si="159"/>
        <v>44911</v>
      </c>
      <c r="U422" s="3"/>
      <c r="V422" s="73">
        <f>[2]Plan1!$A492</f>
        <v>51287</v>
      </c>
      <c r="W422" s="73" t="str">
        <f>[2]Plan1!$C492</f>
        <v>Corpus Christi</v>
      </c>
      <c r="X422" s="66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6">
        <f t="shared" si="154"/>
        <v>44720</v>
      </c>
      <c r="B423" s="14">
        <f t="shared" ca="1" si="143"/>
        <v>1104.921801</v>
      </c>
      <c r="C423" s="6">
        <f t="shared" si="155"/>
        <v>1000</v>
      </c>
      <c r="D423" s="12">
        <f ca="1">IF(A423&lt;$B$1,VLOOKUP(A423,[1]DI!$A$4:$B$15000,2,FALSE),0)</f>
        <v>0.1265</v>
      </c>
      <c r="E423" s="13">
        <f t="shared" ca="1" si="144"/>
        <v>1.0004727899999999</v>
      </c>
      <c r="F423" s="13">
        <f ca="1">(TRUNC(PRODUCT($E$12:$E422),16))</f>
        <v>1.08545199372085</v>
      </c>
      <c r="G423" s="13">
        <f t="shared" si="145"/>
        <v>1</v>
      </c>
      <c r="H423" s="13">
        <f t="shared" ca="1" si="146"/>
        <v>1.0854519899999999</v>
      </c>
      <c r="I423" s="12">
        <f t="shared" si="157"/>
        <v>1.5900000000000001E-2</v>
      </c>
      <c r="J423" s="30">
        <f t="shared" si="147"/>
        <v>44309</v>
      </c>
      <c r="K423" s="2">
        <f t="shared" si="148"/>
        <v>284</v>
      </c>
      <c r="L423" s="15">
        <f t="shared" si="149"/>
        <v>284</v>
      </c>
      <c r="M423" s="11">
        <f t="shared" si="150"/>
        <v>1.0179370539999999</v>
      </c>
      <c r="N423" s="11">
        <f t="shared" ca="1" si="151"/>
        <v>1.1049218009999999</v>
      </c>
      <c r="O423" s="15">
        <f t="shared" si="160"/>
        <v>0</v>
      </c>
      <c r="P423" s="13">
        <f t="shared" ca="1" si="153"/>
        <v>104.921801</v>
      </c>
      <c r="Q423" s="19">
        <f t="shared" si="152"/>
        <v>0</v>
      </c>
      <c r="R423" s="13">
        <f t="shared" si="156"/>
        <v>0</v>
      </c>
      <c r="S423" s="4" t="str">
        <f t="shared" si="158"/>
        <v>J=</v>
      </c>
      <c r="T423" s="30">
        <f t="shared" si="159"/>
        <v>44911</v>
      </c>
      <c r="U423" s="3"/>
      <c r="V423" s="73">
        <f>[2]Plan1!$A493</f>
        <v>51386</v>
      </c>
      <c r="W423" s="73" t="str">
        <f>[2]Plan1!$C493</f>
        <v>Independência do Brasil</v>
      </c>
      <c r="X423" s="66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6">
        <f t="shared" si="154"/>
        <v>44721</v>
      </c>
      <c r="B424" s="14">
        <f t="shared" ca="1" si="143"/>
        <v>1105.5133980000001</v>
      </c>
      <c r="C424" s="6">
        <f t="shared" si="155"/>
        <v>1000</v>
      </c>
      <c r="D424" s="12">
        <f ca="1">IF(A424&lt;$B$1,VLOOKUP(A424,[1]DI!$A$4:$B$15000,2,FALSE),0)</f>
        <v>0.1265</v>
      </c>
      <c r="E424" s="13">
        <f t="shared" ca="1" si="144"/>
        <v>1.0004727899999999</v>
      </c>
      <c r="F424" s="13">
        <f ca="1">(TRUNC(PRODUCT($E$12:$E423),16))</f>
        <v>1.08596518456896</v>
      </c>
      <c r="G424" s="13">
        <f t="shared" si="145"/>
        <v>1</v>
      </c>
      <c r="H424" s="13">
        <f t="shared" ca="1" si="146"/>
        <v>1.0859651800000001</v>
      </c>
      <c r="I424" s="12">
        <f t="shared" si="157"/>
        <v>1.5900000000000001E-2</v>
      </c>
      <c r="J424" s="30">
        <f t="shared" si="147"/>
        <v>44309</v>
      </c>
      <c r="K424" s="2">
        <f t="shared" si="148"/>
        <v>285</v>
      </c>
      <c r="L424" s="15">
        <f t="shared" si="149"/>
        <v>285</v>
      </c>
      <c r="M424" s="11">
        <f t="shared" si="150"/>
        <v>1.018000778</v>
      </c>
      <c r="N424" s="11">
        <f t="shared" ca="1" si="151"/>
        <v>1.105513398</v>
      </c>
      <c r="O424" s="15">
        <f t="shared" si="160"/>
        <v>0</v>
      </c>
      <c r="P424" s="13">
        <f t="shared" ca="1" si="153"/>
        <v>105.513398</v>
      </c>
      <c r="Q424" s="19">
        <f t="shared" si="152"/>
        <v>0</v>
      </c>
      <c r="R424" s="13">
        <f t="shared" si="156"/>
        <v>0</v>
      </c>
      <c r="S424" s="4" t="str">
        <f t="shared" si="158"/>
        <v>J=</v>
      </c>
      <c r="T424" s="30">
        <f t="shared" si="159"/>
        <v>44911</v>
      </c>
      <c r="U424" s="3"/>
      <c r="V424" s="73">
        <f>[2]Plan1!$A494</f>
        <v>51421</v>
      </c>
      <c r="W424" s="73" t="str">
        <f>[2]Plan1!$C494</f>
        <v>Nossa Sr.a Aparecida - Padroeira do Brasil</v>
      </c>
      <c r="X424" s="66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6">
        <f t="shared" si="154"/>
        <v>44722</v>
      </c>
      <c r="B425" s="14">
        <f t="shared" ca="1" si="143"/>
        <v>1106.1053200000001</v>
      </c>
      <c r="C425" s="6">
        <f t="shared" si="155"/>
        <v>1000</v>
      </c>
      <c r="D425" s="12">
        <f ca="1">IF(A425&lt;$B$1,VLOOKUP(A425,[1]DI!$A$4:$B$15000,2,FALSE),0)</f>
        <v>0.1265</v>
      </c>
      <c r="E425" s="13">
        <f t="shared" ca="1" si="144"/>
        <v>1.0004727899999999</v>
      </c>
      <c r="F425" s="13">
        <f ca="1">(TRUNC(PRODUCT($E$12:$E424),16))</f>
        <v>1.0864786180485699</v>
      </c>
      <c r="G425" s="13">
        <f t="shared" si="145"/>
        <v>1</v>
      </c>
      <c r="H425" s="13">
        <f t="shared" ca="1" si="146"/>
        <v>1.0864786200000001</v>
      </c>
      <c r="I425" s="12">
        <f t="shared" si="157"/>
        <v>1.5900000000000001E-2</v>
      </c>
      <c r="J425" s="30">
        <f t="shared" si="147"/>
        <v>44309</v>
      </c>
      <c r="K425" s="2">
        <f t="shared" si="148"/>
        <v>286</v>
      </c>
      <c r="L425" s="15">
        <f t="shared" si="149"/>
        <v>286</v>
      </c>
      <c r="M425" s="11">
        <f t="shared" si="150"/>
        <v>1.018064506</v>
      </c>
      <c r="N425" s="11">
        <f t="shared" ca="1" si="151"/>
        <v>1.1061053199999999</v>
      </c>
      <c r="O425" s="15">
        <f t="shared" si="160"/>
        <v>0</v>
      </c>
      <c r="P425" s="13">
        <f t="shared" ca="1" si="153"/>
        <v>106.10532000000001</v>
      </c>
      <c r="Q425" s="19">
        <f t="shared" si="152"/>
        <v>0</v>
      </c>
      <c r="R425" s="13">
        <f t="shared" si="156"/>
        <v>0</v>
      </c>
      <c r="S425" s="4" t="str">
        <f t="shared" si="158"/>
        <v>J=</v>
      </c>
      <c r="T425" s="30">
        <f t="shared" si="159"/>
        <v>44911</v>
      </c>
      <c r="U425" s="3"/>
      <c r="V425" s="73">
        <f>[2]Plan1!$A495</f>
        <v>51442</v>
      </c>
      <c r="W425" s="73" t="str">
        <f>[2]Plan1!$C495</f>
        <v>Finados</v>
      </c>
      <c r="X425" s="66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6">
        <f t="shared" si="154"/>
        <v>44723</v>
      </c>
      <c r="B426" s="14">
        <f t="shared" ca="1" si="143"/>
        <v>1106.6975440000001</v>
      </c>
      <c r="C426" s="6">
        <f t="shared" si="155"/>
        <v>1000</v>
      </c>
      <c r="D426" s="12">
        <f ca="1">IF(A426&lt;$B$1,VLOOKUP(A426,[1]DI!$A$4:$B$15000,2,FALSE),0)</f>
        <v>0</v>
      </c>
      <c r="E426" s="13">
        <f t="shared" ca="1" si="144"/>
        <v>1</v>
      </c>
      <c r="F426" s="13">
        <f ca="1">(TRUNC(PRODUCT($E$12:$E425),16))</f>
        <v>1.0869922942743999</v>
      </c>
      <c r="G426" s="13">
        <f t="shared" si="145"/>
        <v>1</v>
      </c>
      <c r="H426" s="13">
        <f t="shared" ca="1" si="146"/>
        <v>1.08699229</v>
      </c>
      <c r="I426" s="12">
        <f t="shared" si="157"/>
        <v>1.5900000000000001E-2</v>
      </c>
      <c r="J426" s="30">
        <f t="shared" si="147"/>
        <v>44309</v>
      </c>
      <c r="K426" s="2">
        <f t="shared" si="148"/>
        <v>286</v>
      </c>
      <c r="L426" s="15">
        <f t="shared" si="149"/>
        <v>287</v>
      </c>
      <c r="M426" s="11">
        <f t="shared" si="150"/>
        <v>1.018128237</v>
      </c>
      <c r="N426" s="11">
        <f t="shared" ca="1" si="151"/>
        <v>1.106697544</v>
      </c>
      <c r="O426" s="15">
        <f t="shared" si="160"/>
        <v>0</v>
      </c>
      <c r="P426" s="13">
        <f t="shared" ca="1" si="153"/>
        <v>106.69754399999999</v>
      </c>
      <c r="Q426" s="19">
        <f t="shared" si="152"/>
        <v>0</v>
      </c>
      <c r="R426" s="13">
        <f t="shared" si="156"/>
        <v>0</v>
      </c>
      <c r="S426" s="4" t="str">
        <f t="shared" si="158"/>
        <v>J=</v>
      </c>
      <c r="T426" s="30">
        <f t="shared" si="159"/>
        <v>44911</v>
      </c>
      <c r="U426" s="3"/>
      <c r="V426" s="73">
        <f>[2]Plan1!$A496</f>
        <v>51455</v>
      </c>
      <c r="W426" s="73" t="str">
        <f>[2]Plan1!$C496</f>
        <v>Proclamação da República</v>
      </c>
      <c r="X426" s="66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6">
        <f t="shared" si="154"/>
        <v>44724</v>
      </c>
      <c r="B427" s="14">
        <f t="shared" ca="1" si="143"/>
        <v>1106.6975440000001</v>
      </c>
      <c r="C427" s="6">
        <f t="shared" si="155"/>
        <v>1000</v>
      </c>
      <c r="D427" s="12">
        <f ca="1">IF(A427&lt;$B$1,VLOOKUP(A427,[1]DI!$A$4:$B$15000,2,FALSE),0)</f>
        <v>0</v>
      </c>
      <c r="E427" s="13">
        <f t="shared" ca="1" si="144"/>
        <v>1</v>
      </c>
      <c r="F427" s="13">
        <f ca="1">(TRUNC(PRODUCT($E$12:$E426),16))</f>
        <v>1.0869922942743999</v>
      </c>
      <c r="G427" s="13">
        <f t="shared" si="145"/>
        <v>1</v>
      </c>
      <c r="H427" s="13">
        <f t="shared" ca="1" si="146"/>
        <v>1.08699229</v>
      </c>
      <c r="I427" s="12">
        <f t="shared" si="157"/>
        <v>1.5900000000000001E-2</v>
      </c>
      <c r="J427" s="30">
        <f t="shared" si="147"/>
        <v>44309</v>
      </c>
      <c r="K427" s="2">
        <f t="shared" si="148"/>
        <v>286</v>
      </c>
      <c r="L427" s="15">
        <f t="shared" si="149"/>
        <v>287</v>
      </c>
      <c r="M427" s="11">
        <f t="shared" si="150"/>
        <v>1.018128237</v>
      </c>
      <c r="N427" s="11">
        <f t="shared" ca="1" si="151"/>
        <v>1.106697544</v>
      </c>
      <c r="O427" s="15">
        <f t="shared" si="160"/>
        <v>0</v>
      </c>
      <c r="P427" s="13">
        <f t="shared" ca="1" si="153"/>
        <v>106.69754399999999</v>
      </c>
      <c r="Q427" s="19">
        <f t="shared" si="152"/>
        <v>0</v>
      </c>
      <c r="R427" s="13">
        <f t="shared" si="156"/>
        <v>0</v>
      </c>
      <c r="S427" s="4" t="str">
        <f t="shared" si="158"/>
        <v>J=</v>
      </c>
      <c r="T427" s="30">
        <f t="shared" si="159"/>
        <v>44911</v>
      </c>
      <c r="U427" s="3"/>
      <c r="V427" s="73">
        <f>[2]Plan1!$A497</f>
        <v>51460</v>
      </c>
      <c r="W427" s="73" t="str">
        <f>[2]Plan1!$C497</f>
        <v>Dia Nacional de Zumbi e da Consciência Negra</v>
      </c>
      <c r="X427" s="66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6">
        <f t="shared" si="154"/>
        <v>44725</v>
      </c>
      <c r="B428" s="14">
        <f t="shared" ca="1" si="143"/>
        <v>1106.6975440000001</v>
      </c>
      <c r="C428" s="6">
        <f t="shared" si="155"/>
        <v>1000</v>
      </c>
      <c r="D428" s="12">
        <f ca="1">IF(A428&lt;$B$1,VLOOKUP(A428,[1]DI!$A$4:$B$15000,2,FALSE),0)</f>
        <v>0.1265</v>
      </c>
      <c r="E428" s="13">
        <f t="shared" ca="1" si="144"/>
        <v>1.0004727899999999</v>
      </c>
      <c r="F428" s="13">
        <f ca="1">(TRUNC(PRODUCT($E$12:$E427),16))</f>
        <v>1.0869922942743999</v>
      </c>
      <c r="G428" s="13">
        <f t="shared" si="145"/>
        <v>1</v>
      </c>
      <c r="H428" s="13">
        <f t="shared" ca="1" si="146"/>
        <v>1.08699229</v>
      </c>
      <c r="I428" s="12">
        <f t="shared" si="157"/>
        <v>1.5900000000000001E-2</v>
      </c>
      <c r="J428" s="30">
        <f t="shared" si="147"/>
        <v>44309</v>
      </c>
      <c r="K428" s="2">
        <f t="shared" si="148"/>
        <v>287</v>
      </c>
      <c r="L428" s="15">
        <f t="shared" si="149"/>
        <v>287</v>
      </c>
      <c r="M428" s="11">
        <f t="shared" si="150"/>
        <v>1.018128237</v>
      </c>
      <c r="N428" s="11">
        <f t="shared" ca="1" si="151"/>
        <v>1.106697544</v>
      </c>
      <c r="O428" s="15">
        <f t="shared" si="160"/>
        <v>0</v>
      </c>
      <c r="P428" s="13">
        <f t="shared" ca="1" si="153"/>
        <v>106.69754399999999</v>
      </c>
      <c r="Q428" s="19">
        <f t="shared" si="152"/>
        <v>0</v>
      </c>
      <c r="R428" s="13">
        <f t="shared" si="156"/>
        <v>0</v>
      </c>
      <c r="S428" s="4" t="str">
        <f t="shared" si="158"/>
        <v>J=</v>
      </c>
      <c r="T428" s="30">
        <f t="shared" si="159"/>
        <v>44911</v>
      </c>
      <c r="U428" s="3"/>
      <c r="V428" s="73">
        <f>[2]Plan1!$A498</f>
        <v>51495</v>
      </c>
      <c r="W428" s="73" t="str">
        <f>[2]Plan1!$C498</f>
        <v>Natal</v>
      </c>
      <c r="X428" s="66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6">
        <f t="shared" si="154"/>
        <v>44726</v>
      </c>
      <c r="B429" s="14">
        <f t="shared" ca="1" si="143"/>
        <v>1107.290094</v>
      </c>
      <c r="C429" s="6">
        <f t="shared" si="155"/>
        <v>1000</v>
      </c>
      <c r="D429" s="12">
        <f ca="1">IF(A429&lt;$B$1,VLOOKUP(A429,[1]DI!$A$4:$B$15000,2,FALSE),0)</f>
        <v>0.1265</v>
      </c>
      <c r="E429" s="13">
        <f t="shared" ca="1" si="144"/>
        <v>1.0004727899999999</v>
      </c>
      <c r="F429" s="13">
        <f ca="1">(TRUNC(PRODUCT($E$12:$E428),16))</f>
        <v>1.0875062133612099</v>
      </c>
      <c r="G429" s="13">
        <f t="shared" si="145"/>
        <v>1</v>
      </c>
      <c r="H429" s="13">
        <f t="shared" ca="1" si="146"/>
        <v>1.0875062099999999</v>
      </c>
      <c r="I429" s="12">
        <f t="shared" si="157"/>
        <v>1.5900000000000001E-2</v>
      </c>
      <c r="J429" s="30">
        <f t="shared" si="147"/>
        <v>44309</v>
      </c>
      <c r="K429" s="2">
        <f t="shared" si="148"/>
        <v>288</v>
      </c>
      <c r="L429" s="15">
        <f t="shared" si="149"/>
        <v>288</v>
      </c>
      <c r="M429" s="11">
        <f t="shared" si="150"/>
        <v>1.018191973</v>
      </c>
      <c r="N429" s="11">
        <f t="shared" ca="1" si="151"/>
        <v>1.1072900939999999</v>
      </c>
      <c r="O429" s="15">
        <f t="shared" si="160"/>
        <v>0</v>
      </c>
      <c r="P429" s="13">
        <f t="shared" ca="1" si="153"/>
        <v>107.290094</v>
      </c>
      <c r="Q429" s="19">
        <f t="shared" si="152"/>
        <v>0</v>
      </c>
      <c r="R429" s="13">
        <f t="shared" si="156"/>
        <v>0</v>
      </c>
      <c r="S429" s="4" t="str">
        <f t="shared" si="158"/>
        <v>J=</v>
      </c>
      <c r="T429" s="30">
        <f t="shared" si="159"/>
        <v>44911</v>
      </c>
      <c r="U429" s="3"/>
      <c r="V429" s="73">
        <f>[2]Plan1!$A499</f>
        <v>51502</v>
      </c>
      <c r="W429" s="73" t="str">
        <f>[2]Plan1!$C499</f>
        <v>Confraternização Universal</v>
      </c>
      <c r="X429" s="66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6">
        <f t="shared" si="154"/>
        <v>44727</v>
      </c>
      <c r="B430" s="14">
        <f t="shared" ca="1" si="143"/>
        <v>1107.8829679999999</v>
      </c>
      <c r="C430" s="6">
        <f t="shared" si="155"/>
        <v>1000</v>
      </c>
      <c r="D430" s="12">
        <f ca="1">IF(A430&lt;$B$1,VLOOKUP(A430,[1]DI!$A$4:$B$15000,2,FALSE),0)</f>
        <v>0.1265</v>
      </c>
      <c r="E430" s="13">
        <f t="shared" ca="1" si="144"/>
        <v>1.0004727899999999</v>
      </c>
      <c r="F430" s="13">
        <f ca="1">(TRUNC(PRODUCT($E$12:$E429),16))</f>
        <v>1.08802037542382</v>
      </c>
      <c r="G430" s="13">
        <f t="shared" si="145"/>
        <v>1</v>
      </c>
      <c r="H430" s="13">
        <f t="shared" ca="1" si="146"/>
        <v>1.0880203799999999</v>
      </c>
      <c r="I430" s="12">
        <f t="shared" si="157"/>
        <v>1.5900000000000001E-2</v>
      </c>
      <c r="J430" s="30">
        <f t="shared" si="147"/>
        <v>44309</v>
      </c>
      <c r="K430" s="2">
        <f t="shared" si="148"/>
        <v>289</v>
      </c>
      <c r="L430" s="15">
        <f t="shared" si="149"/>
        <v>289</v>
      </c>
      <c r="M430" s="11">
        <f t="shared" si="150"/>
        <v>1.0182557130000001</v>
      </c>
      <c r="N430" s="11">
        <f t="shared" ca="1" si="151"/>
        <v>1.107882968</v>
      </c>
      <c r="O430" s="15">
        <f t="shared" si="160"/>
        <v>0</v>
      </c>
      <c r="P430" s="13">
        <f t="shared" ca="1" si="153"/>
        <v>107.88296800000001</v>
      </c>
      <c r="Q430" s="19">
        <f t="shared" si="152"/>
        <v>0</v>
      </c>
      <c r="R430" s="13">
        <f t="shared" si="156"/>
        <v>0</v>
      </c>
      <c r="S430" s="4" t="str">
        <f t="shared" si="158"/>
        <v>J=</v>
      </c>
      <c r="T430" s="30">
        <f t="shared" si="159"/>
        <v>44911</v>
      </c>
      <c r="U430" s="3"/>
      <c r="V430" s="73">
        <f>[2]Plan1!$A500</f>
        <v>51564</v>
      </c>
      <c r="W430" s="73" t="str">
        <f>[2]Plan1!$C500</f>
        <v>Carnaval</v>
      </c>
      <c r="X430" s="66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6">
        <f t="shared" si="154"/>
        <v>44728</v>
      </c>
      <c r="B431" s="14">
        <f t="shared" ca="1" si="143"/>
        <v>1108.4761450000001</v>
      </c>
      <c r="C431" s="6">
        <f t="shared" si="155"/>
        <v>1000</v>
      </c>
      <c r="D431" s="12">
        <f ca="1">IF(A431&lt;$B$1,VLOOKUP(A431,[1]DI!$A$4:$B$15000,2,FALSE),0)</f>
        <v>0</v>
      </c>
      <c r="E431" s="13">
        <f t="shared" ca="1" si="144"/>
        <v>1</v>
      </c>
      <c r="F431" s="13">
        <f ca="1">(TRUNC(PRODUCT($E$12:$E430),16))</f>
        <v>1.0885347805771199</v>
      </c>
      <c r="G431" s="13">
        <f t="shared" si="145"/>
        <v>1</v>
      </c>
      <c r="H431" s="13">
        <f t="shared" ca="1" si="146"/>
        <v>1.08853478</v>
      </c>
      <c r="I431" s="12">
        <f t="shared" si="157"/>
        <v>1.5900000000000001E-2</v>
      </c>
      <c r="J431" s="30">
        <f t="shared" si="147"/>
        <v>44309</v>
      </c>
      <c r="K431" s="2">
        <f t="shared" si="148"/>
        <v>289</v>
      </c>
      <c r="L431" s="15">
        <f t="shared" si="149"/>
        <v>290</v>
      </c>
      <c r="M431" s="11">
        <f t="shared" si="150"/>
        <v>1.018319456</v>
      </c>
      <c r="N431" s="11">
        <f t="shared" ca="1" si="151"/>
        <v>1.108476145</v>
      </c>
      <c r="O431" s="15">
        <f t="shared" si="160"/>
        <v>0</v>
      </c>
      <c r="P431" s="13">
        <f t="shared" ca="1" si="153"/>
        <v>108.476145</v>
      </c>
      <c r="Q431" s="19">
        <f t="shared" si="152"/>
        <v>0</v>
      </c>
      <c r="R431" s="13">
        <f t="shared" si="156"/>
        <v>0</v>
      </c>
      <c r="S431" s="4" t="str">
        <f t="shared" si="158"/>
        <v>J=</v>
      </c>
      <c r="T431" s="30">
        <f t="shared" si="159"/>
        <v>44911</v>
      </c>
      <c r="U431" s="3"/>
      <c r="V431" s="73">
        <f>[2]Plan1!$A501</f>
        <v>51565</v>
      </c>
      <c r="W431" s="73" t="str">
        <f>[2]Plan1!$C501</f>
        <v>Carnaval</v>
      </c>
      <c r="X431" s="66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6">
        <f t="shared" si="154"/>
        <v>44729</v>
      </c>
      <c r="B432" s="14">
        <f t="shared" ca="1" si="143"/>
        <v>1108.4761450000001</v>
      </c>
      <c r="C432" s="6">
        <f t="shared" si="155"/>
        <v>1000</v>
      </c>
      <c r="D432" s="12">
        <f ca="1">IF(A432&lt;$B$1,VLOOKUP(A432,[1]DI!$A$4:$B$15000,2,FALSE),0)</f>
        <v>0.13150000000000001</v>
      </c>
      <c r="E432" s="13">
        <f t="shared" ca="1" si="144"/>
        <v>1.0004903700000001</v>
      </c>
      <c r="F432" s="13">
        <f ca="1">(TRUNC(PRODUCT($E$12:$E431),16))</f>
        <v>1.0885347805771199</v>
      </c>
      <c r="G432" s="13">
        <f t="shared" si="145"/>
        <v>1</v>
      </c>
      <c r="H432" s="13">
        <f t="shared" ca="1" si="146"/>
        <v>1.08853478</v>
      </c>
      <c r="I432" s="12">
        <f t="shared" si="157"/>
        <v>1.5900000000000001E-2</v>
      </c>
      <c r="J432" s="30">
        <f t="shared" si="147"/>
        <v>44309</v>
      </c>
      <c r="K432" s="2">
        <f t="shared" si="148"/>
        <v>290</v>
      </c>
      <c r="L432" s="15">
        <f t="shared" si="149"/>
        <v>290</v>
      </c>
      <c r="M432" s="11">
        <f t="shared" si="150"/>
        <v>1.018319456</v>
      </c>
      <c r="N432" s="11">
        <f t="shared" ca="1" si="151"/>
        <v>1.108476145</v>
      </c>
      <c r="O432" s="15">
        <f t="shared" si="160"/>
        <v>0</v>
      </c>
      <c r="P432" s="13">
        <f t="shared" ca="1" si="153"/>
        <v>108.476145</v>
      </c>
      <c r="Q432" s="19">
        <f t="shared" si="152"/>
        <v>0</v>
      </c>
      <c r="R432" s="13">
        <f t="shared" si="156"/>
        <v>0</v>
      </c>
      <c r="S432" s="4" t="str">
        <f t="shared" si="158"/>
        <v>J=</v>
      </c>
      <c r="T432" s="30">
        <f t="shared" si="159"/>
        <v>44911</v>
      </c>
      <c r="U432" s="3"/>
      <c r="V432" s="73">
        <f>[2]Plan1!$A502</f>
        <v>51610</v>
      </c>
      <c r="W432" s="73" t="str">
        <f>[2]Plan1!$C502</f>
        <v>Paixão de Cristo</v>
      </c>
      <c r="X432" s="66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6">
        <f t="shared" si="154"/>
        <v>44730</v>
      </c>
      <c r="B433" s="14">
        <f t="shared" ca="1" si="143"/>
        <v>1109.08914</v>
      </c>
      <c r="C433" s="6">
        <f t="shared" si="155"/>
        <v>1000</v>
      </c>
      <c r="D433" s="12">
        <f ca="1">IF(A433&lt;$B$1,VLOOKUP(A433,[1]DI!$A$4:$B$15000,2,FALSE),0)</f>
        <v>0</v>
      </c>
      <c r="E433" s="13">
        <f t="shared" ca="1" si="144"/>
        <v>1</v>
      </c>
      <c r="F433" s="13">
        <f ca="1">(TRUNC(PRODUCT($E$12:$E432),16))</f>
        <v>1.0890685653774701</v>
      </c>
      <c r="G433" s="13">
        <f t="shared" si="145"/>
        <v>1</v>
      </c>
      <c r="H433" s="13">
        <f t="shared" ca="1" si="146"/>
        <v>1.08906857</v>
      </c>
      <c r="I433" s="12">
        <f t="shared" si="157"/>
        <v>1.5900000000000001E-2</v>
      </c>
      <c r="J433" s="30">
        <f t="shared" si="147"/>
        <v>44309</v>
      </c>
      <c r="K433" s="2">
        <f t="shared" si="148"/>
        <v>290</v>
      </c>
      <c r="L433" s="15">
        <f t="shared" si="149"/>
        <v>291</v>
      </c>
      <c r="M433" s="11">
        <f t="shared" si="150"/>
        <v>1.018383204</v>
      </c>
      <c r="N433" s="11">
        <f t="shared" ca="1" si="151"/>
        <v>1.10908914</v>
      </c>
      <c r="O433" s="15">
        <f t="shared" si="160"/>
        <v>0</v>
      </c>
      <c r="P433" s="13">
        <f t="shared" ca="1" si="153"/>
        <v>109.08914</v>
      </c>
      <c r="Q433" s="19">
        <f t="shared" si="152"/>
        <v>0</v>
      </c>
      <c r="R433" s="13">
        <f t="shared" si="156"/>
        <v>0</v>
      </c>
      <c r="S433" s="4" t="str">
        <f t="shared" si="158"/>
        <v>J=</v>
      </c>
      <c r="T433" s="30">
        <f t="shared" si="159"/>
        <v>44911</v>
      </c>
      <c r="U433" s="3"/>
      <c r="V433" s="73">
        <f>[2]Plan1!$A503</f>
        <v>51612</v>
      </c>
      <c r="W433" s="73" t="str">
        <f>[2]Plan1!$C503</f>
        <v>Tiradentes</v>
      </c>
      <c r="X433" s="66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6">
        <f t="shared" si="154"/>
        <v>44731</v>
      </c>
      <c r="B434" s="14">
        <f t="shared" ca="1" si="143"/>
        <v>1109.08914</v>
      </c>
      <c r="C434" s="6">
        <f t="shared" si="155"/>
        <v>1000</v>
      </c>
      <c r="D434" s="12">
        <f ca="1">IF(A434&lt;$B$1,VLOOKUP(A434,[1]DI!$A$4:$B$15000,2,FALSE),0)</f>
        <v>0</v>
      </c>
      <c r="E434" s="13">
        <f t="shared" ca="1" si="144"/>
        <v>1</v>
      </c>
      <c r="F434" s="13">
        <f ca="1">(TRUNC(PRODUCT($E$12:$E433),16))</f>
        <v>1.0890685653774701</v>
      </c>
      <c r="G434" s="13">
        <f t="shared" si="145"/>
        <v>1</v>
      </c>
      <c r="H434" s="13">
        <f t="shared" ca="1" si="146"/>
        <v>1.08906857</v>
      </c>
      <c r="I434" s="12">
        <f t="shared" si="157"/>
        <v>1.5900000000000001E-2</v>
      </c>
      <c r="J434" s="30">
        <f t="shared" si="147"/>
        <v>44309</v>
      </c>
      <c r="K434" s="2">
        <f t="shared" si="148"/>
        <v>290</v>
      </c>
      <c r="L434" s="15">
        <f t="shared" si="149"/>
        <v>291</v>
      </c>
      <c r="M434" s="11">
        <f t="shared" si="150"/>
        <v>1.018383204</v>
      </c>
      <c r="N434" s="11">
        <f t="shared" ca="1" si="151"/>
        <v>1.10908914</v>
      </c>
      <c r="O434" s="15">
        <f t="shared" si="160"/>
        <v>0</v>
      </c>
      <c r="P434" s="13">
        <f t="shared" ca="1" si="153"/>
        <v>109.08914</v>
      </c>
      <c r="Q434" s="19">
        <f t="shared" si="152"/>
        <v>0</v>
      </c>
      <c r="R434" s="13">
        <f t="shared" si="156"/>
        <v>0</v>
      </c>
      <c r="S434" s="4" t="str">
        <f t="shared" si="158"/>
        <v>J=</v>
      </c>
      <c r="T434" s="30">
        <f t="shared" si="159"/>
        <v>44911</v>
      </c>
      <c r="U434" s="3"/>
      <c r="V434" s="73">
        <f>[2]Plan1!$A504</f>
        <v>51622</v>
      </c>
      <c r="W434" s="73" t="str">
        <f>[2]Plan1!$C504</f>
        <v>Dia do Trabalho</v>
      </c>
      <c r="X434" s="66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6">
        <f t="shared" si="154"/>
        <v>44732</v>
      </c>
      <c r="B435" s="14">
        <f t="shared" ca="1" si="143"/>
        <v>1109.08914</v>
      </c>
      <c r="C435" s="6">
        <f t="shared" si="155"/>
        <v>1000</v>
      </c>
      <c r="D435" s="12">
        <f ca="1">IF(A435&lt;$B$1,VLOOKUP(A435,[1]DI!$A$4:$B$15000,2,FALSE),0)</f>
        <v>0.13150000000000001</v>
      </c>
      <c r="E435" s="13">
        <f t="shared" ca="1" si="144"/>
        <v>1.0004903700000001</v>
      </c>
      <c r="F435" s="13">
        <f ca="1">(TRUNC(PRODUCT($E$12:$E434),16))</f>
        <v>1.0890685653774701</v>
      </c>
      <c r="G435" s="13">
        <f t="shared" si="145"/>
        <v>1</v>
      </c>
      <c r="H435" s="13">
        <f t="shared" ca="1" si="146"/>
        <v>1.08906857</v>
      </c>
      <c r="I435" s="12">
        <f t="shared" si="157"/>
        <v>1.5900000000000001E-2</v>
      </c>
      <c r="J435" s="30">
        <f t="shared" si="147"/>
        <v>44309</v>
      </c>
      <c r="K435" s="2">
        <f t="shared" si="148"/>
        <v>291</v>
      </c>
      <c r="L435" s="15">
        <f t="shared" si="149"/>
        <v>291</v>
      </c>
      <c r="M435" s="11">
        <f t="shared" si="150"/>
        <v>1.018383204</v>
      </c>
      <c r="N435" s="11">
        <f t="shared" ca="1" si="151"/>
        <v>1.10908914</v>
      </c>
      <c r="O435" s="15">
        <f t="shared" si="160"/>
        <v>0</v>
      </c>
      <c r="P435" s="13">
        <f t="shared" ca="1" si="153"/>
        <v>109.08914</v>
      </c>
      <c r="Q435" s="19">
        <f t="shared" si="152"/>
        <v>0</v>
      </c>
      <c r="R435" s="13">
        <f t="shared" si="156"/>
        <v>0</v>
      </c>
      <c r="S435" s="4" t="str">
        <f t="shared" si="158"/>
        <v>J=</v>
      </c>
      <c r="T435" s="30">
        <f t="shared" si="159"/>
        <v>44911</v>
      </c>
      <c r="U435" s="3"/>
      <c r="V435" s="73">
        <f>[2]Plan1!$A505</f>
        <v>51672</v>
      </c>
      <c r="W435" s="73" t="str">
        <f>[2]Plan1!$C505</f>
        <v>Corpus Christi</v>
      </c>
      <c r="X435" s="66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6">
        <f t="shared" si="154"/>
        <v>44733</v>
      </c>
      <c r="B436" s="14">
        <f t="shared" ca="1" si="143"/>
        <v>1109.7024610000001</v>
      </c>
      <c r="C436" s="6">
        <f t="shared" si="155"/>
        <v>1000</v>
      </c>
      <c r="D436" s="12">
        <f ca="1">IF(A436&lt;$B$1,VLOOKUP(A436,[1]DI!$A$4:$B$15000,2,FALSE),0)</f>
        <v>0.13150000000000001</v>
      </c>
      <c r="E436" s="13">
        <f t="shared" ca="1" si="144"/>
        <v>1.0004903700000001</v>
      </c>
      <c r="F436" s="13">
        <f ca="1">(TRUNC(PRODUCT($E$12:$E435),16))</f>
        <v>1.0896026119298701</v>
      </c>
      <c r="G436" s="13">
        <f t="shared" si="145"/>
        <v>1</v>
      </c>
      <c r="H436" s="13">
        <f t="shared" ca="1" si="146"/>
        <v>1.08960261</v>
      </c>
      <c r="I436" s="12">
        <f t="shared" si="157"/>
        <v>1.5900000000000001E-2</v>
      </c>
      <c r="J436" s="30">
        <f t="shared" si="147"/>
        <v>44309</v>
      </c>
      <c r="K436" s="2">
        <f t="shared" si="148"/>
        <v>292</v>
      </c>
      <c r="L436" s="15">
        <f t="shared" si="149"/>
        <v>292</v>
      </c>
      <c r="M436" s="11">
        <f t="shared" si="150"/>
        <v>1.018446956</v>
      </c>
      <c r="N436" s="11">
        <f t="shared" ca="1" si="151"/>
        <v>1.1097024609999999</v>
      </c>
      <c r="O436" s="15">
        <f t="shared" si="160"/>
        <v>0</v>
      </c>
      <c r="P436" s="13">
        <f t="shared" ca="1" si="153"/>
        <v>109.702461</v>
      </c>
      <c r="Q436" s="19">
        <f t="shared" si="152"/>
        <v>0</v>
      </c>
      <c r="R436" s="13">
        <f t="shared" si="156"/>
        <v>0</v>
      </c>
      <c r="S436" s="4" t="str">
        <f t="shared" si="158"/>
        <v>J=</v>
      </c>
      <c r="T436" s="30">
        <f t="shared" si="159"/>
        <v>44911</v>
      </c>
      <c r="U436" s="3"/>
      <c r="V436" s="73">
        <f>[2]Plan1!$A506</f>
        <v>51751</v>
      </c>
      <c r="W436" s="73" t="str">
        <f>[2]Plan1!$C506</f>
        <v>Independência do Brasil</v>
      </c>
      <c r="X436" s="66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6">
        <f t="shared" si="154"/>
        <v>44734</v>
      </c>
      <c r="B437" s="14">
        <f t="shared" ca="1" si="143"/>
        <v>1110.316129</v>
      </c>
      <c r="C437" s="6">
        <f t="shared" si="155"/>
        <v>1000</v>
      </c>
      <c r="D437" s="12">
        <f ca="1">IF(A437&lt;$B$1,VLOOKUP(A437,[1]DI!$A$4:$B$15000,2,FALSE),0)</f>
        <v>0.13150000000000001</v>
      </c>
      <c r="E437" s="13">
        <f t="shared" ca="1" si="144"/>
        <v>1.0004903700000001</v>
      </c>
      <c r="F437" s="13">
        <f ca="1">(TRUNC(PRODUCT($E$12:$E436),16))</f>
        <v>1.0901369203626901</v>
      </c>
      <c r="G437" s="13">
        <f t="shared" si="145"/>
        <v>1</v>
      </c>
      <c r="H437" s="13">
        <f t="shared" ca="1" si="146"/>
        <v>1.09013692</v>
      </c>
      <c r="I437" s="12">
        <f t="shared" si="157"/>
        <v>1.5900000000000001E-2</v>
      </c>
      <c r="J437" s="30">
        <f t="shared" si="147"/>
        <v>44309</v>
      </c>
      <c r="K437" s="2">
        <f t="shared" si="148"/>
        <v>293</v>
      </c>
      <c r="L437" s="15">
        <f t="shared" si="149"/>
        <v>293</v>
      </c>
      <c r="M437" s="11">
        <f t="shared" si="150"/>
        <v>1.018510711</v>
      </c>
      <c r="N437" s="11">
        <f t="shared" ca="1" si="151"/>
        <v>1.1103161290000001</v>
      </c>
      <c r="O437" s="15">
        <f t="shared" si="160"/>
        <v>0</v>
      </c>
      <c r="P437" s="13">
        <f t="shared" ca="1" si="153"/>
        <v>110.316129</v>
      </c>
      <c r="Q437" s="19">
        <f t="shared" si="152"/>
        <v>0</v>
      </c>
      <c r="R437" s="13">
        <f t="shared" si="156"/>
        <v>0</v>
      </c>
      <c r="S437" s="4" t="str">
        <f t="shared" si="158"/>
        <v>J=</v>
      </c>
      <c r="T437" s="30">
        <f t="shared" si="159"/>
        <v>44911</v>
      </c>
      <c r="U437" s="3"/>
      <c r="V437" s="73">
        <f>[2]Plan1!$A507</f>
        <v>51786</v>
      </c>
      <c r="W437" s="73" t="str">
        <f>[2]Plan1!$C507</f>
        <v>Nossa Sr.a Aparecida - Padroeira do Brasil</v>
      </c>
      <c r="X437" s="66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6">
        <f t="shared" si="154"/>
        <v>44735</v>
      </c>
      <c r="B438" s="14">
        <f t="shared" ca="1" si="143"/>
        <v>1110.9301359999999</v>
      </c>
      <c r="C438" s="6">
        <f t="shared" si="155"/>
        <v>1000</v>
      </c>
      <c r="D438" s="12">
        <f ca="1">IF(A438&lt;$B$1,VLOOKUP(A438,[1]DI!$A$4:$B$15000,2,FALSE),0)</f>
        <v>0.13150000000000001</v>
      </c>
      <c r="E438" s="13">
        <f t="shared" ca="1" si="144"/>
        <v>1.0004903700000001</v>
      </c>
      <c r="F438" s="13">
        <f ca="1">(TRUNC(PRODUCT($E$12:$E437),16))</f>
        <v>1.09067149080432</v>
      </c>
      <c r="G438" s="13">
        <f t="shared" si="145"/>
        <v>1</v>
      </c>
      <c r="H438" s="13">
        <f t="shared" ca="1" si="146"/>
        <v>1.0906714900000001</v>
      </c>
      <c r="I438" s="12">
        <f t="shared" si="157"/>
        <v>1.5900000000000001E-2</v>
      </c>
      <c r="J438" s="30">
        <f t="shared" si="147"/>
        <v>44309</v>
      </c>
      <c r="K438" s="2">
        <f t="shared" si="148"/>
        <v>294</v>
      </c>
      <c r="L438" s="15">
        <f t="shared" si="149"/>
        <v>294</v>
      </c>
      <c r="M438" s="11">
        <f t="shared" si="150"/>
        <v>1.018574471</v>
      </c>
      <c r="N438" s="11">
        <f t="shared" ca="1" si="151"/>
        <v>1.1109301359999999</v>
      </c>
      <c r="O438" s="15">
        <f t="shared" si="160"/>
        <v>0</v>
      </c>
      <c r="P438" s="13">
        <f t="shared" ca="1" si="153"/>
        <v>110.930136</v>
      </c>
      <c r="Q438" s="19">
        <f t="shared" si="152"/>
        <v>0</v>
      </c>
      <c r="R438" s="13">
        <f t="shared" si="156"/>
        <v>0</v>
      </c>
      <c r="S438" s="4" t="str">
        <f t="shared" si="158"/>
        <v>J=</v>
      </c>
      <c r="T438" s="30">
        <f t="shared" si="159"/>
        <v>44911</v>
      </c>
      <c r="U438" s="3"/>
      <c r="V438" s="73">
        <f>[2]Plan1!$A508</f>
        <v>51807</v>
      </c>
      <c r="W438" s="73" t="str">
        <f>[2]Plan1!$C508</f>
        <v>Finados</v>
      </c>
      <c r="X438" s="66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6">
        <f t="shared" si="154"/>
        <v>44736</v>
      </c>
      <c r="B439" s="14">
        <f t="shared" ca="1" si="143"/>
        <v>1111.54448</v>
      </c>
      <c r="C439" s="6">
        <f t="shared" si="155"/>
        <v>1000</v>
      </c>
      <c r="D439" s="12">
        <f ca="1">IF(A439&lt;$B$1,VLOOKUP(A439,[1]DI!$A$4:$B$15000,2,FALSE),0)</f>
        <v>0.13150000000000001</v>
      </c>
      <c r="E439" s="13">
        <f t="shared" ca="1" si="144"/>
        <v>1.0004903700000001</v>
      </c>
      <c r="F439" s="13">
        <f ca="1">(TRUNC(PRODUCT($E$12:$E438),16))</f>
        <v>1.0912063233832701</v>
      </c>
      <c r="G439" s="13">
        <f t="shared" si="145"/>
        <v>1</v>
      </c>
      <c r="H439" s="13">
        <f t="shared" ca="1" si="146"/>
        <v>1.09120632</v>
      </c>
      <c r="I439" s="12">
        <f t="shared" si="157"/>
        <v>1.5900000000000001E-2</v>
      </c>
      <c r="J439" s="30">
        <f t="shared" si="147"/>
        <v>44309</v>
      </c>
      <c r="K439" s="2">
        <f t="shared" si="148"/>
        <v>295</v>
      </c>
      <c r="L439" s="15">
        <f t="shared" si="149"/>
        <v>295</v>
      </c>
      <c r="M439" s="11">
        <f t="shared" si="150"/>
        <v>1.0186382350000001</v>
      </c>
      <c r="N439" s="11">
        <f t="shared" ca="1" si="151"/>
        <v>1.1115444800000001</v>
      </c>
      <c r="O439" s="15">
        <f t="shared" si="160"/>
        <v>0</v>
      </c>
      <c r="P439" s="13">
        <f t="shared" ca="1" si="153"/>
        <v>111.54447999999999</v>
      </c>
      <c r="Q439" s="19">
        <f t="shared" si="152"/>
        <v>0</v>
      </c>
      <c r="R439" s="13">
        <f t="shared" si="156"/>
        <v>0</v>
      </c>
      <c r="S439" s="4" t="str">
        <f t="shared" si="158"/>
        <v>J=</v>
      </c>
      <c r="T439" s="30">
        <f t="shared" si="159"/>
        <v>44911</v>
      </c>
      <c r="U439" s="3"/>
      <c r="V439" s="73">
        <f>[2]Plan1!$A509</f>
        <v>51820</v>
      </c>
      <c r="W439" s="73" t="str">
        <f>[2]Plan1!$C509</f>
        <v>Proclamação da República</v>
      </c>
      <c r="X439" s="66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6">
        <f t="shared" si="154"/>
        <v>44737</v>
      </c>
      <c r="B440" s="14">
        <f t="shared" ca="1" si="143"/>
        <v>1112.1591699999999</v>
      </c>
      <c r="C440" s="6">
        <f t="shared" si="155"/>
        <v>1000</v>
      </c>
      <c r="D440" s="12">
        <f ca="1">IF(A440&lt;$B$1,VLOOKUP(A440,[1]DI!$A$4:$B$15000,2,FALSE),0)</f>
        <v>0</v>
      </c>
      <c r="E440" s="13">
        <f t="shared" ca="1" si="144"/>
        <v>1</v>
      </c>
      <c r="F440" s="13">
        <f ca="1">(TRUNC(PRODUCT($E$12:$E439),16))</f>
        <v>1.09174141822807</v>
      </c>
      <c r="G440" s="13">
        <f t="shared" si="145"/>
        <v>1</v>
      </c>
      <c r="H440" s="13">
        <f t="shared" ca="1" si="146"/>
        <v>1.09174142</v>
      </c>
      <c r="I440" s="12">
        <f t="shared" si="157"/>
        <v>1.5900000000000001E-2</v>
      </c>
      <c r="J440" s="30">
        <f t="shared" si="147"/>
        <v>44309</v>
      </c>
      <c r="K440" s="2">
        <f t="shared" si="148"/>
        <v>295</v>
      </c>
      <c r="L440" s="15">
        <f t="shared" si="149"/>
        <v>296</v>
      </c>
      <c r="M440" s="11">
        <f t="shared" si="150"/>
        <v>1.0187020019999999</v>
      </c>
      <c r="N440" s="11">
        <f t="shared" ca="1" si="151"/>
        <v>1.11215917</v>
      </c>
      <c r="O440" s="15">
        <f t="shared" si="160"/>
        <v>0</v>
      </c>
      <c r="P440" s="13">
        <f t="shared" ca="1" si="153"/>
        <v>112.15917</v>
      </c>
      <c r="Q440" s="19">
        <f t="shared" si="152"/>
        <v>0</v>
      </c>
      <c r="R440" s="13">
        <f t="shared" si="156"/>
        <v>0</v>
      </c>
      <c r="S440" s="4" t="str">
        <f t="shared" si="158"/>
        <v>J=</v>
      </c>
      <c r="T440" s="30">
        <f t="shared" si="159"/>
        <v>44911</v>
      </c>
      <c r="U440" s="3"/>
      <c r="V440" s="73">
        <f>[2]Plan1!$A510</f>
        <v>51825</v>
      </c>
      <c r="W440" s="73" t="str">
        <f>[2]Plan1!$C510</f>
        <v>Dia Nacional de Zumbi e da Consciência Negra</v>
      </c>
      <c r="X440" s="66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6">
        <f t="shared" si="154"/>
        <v>44738</v>
      </c>
      <c r="B441" s="14">
        <f t="shared" ref="B441:B504" ca="1" si="161">IF(A441&lt;=TODAY(),C441+P441,IF(AND(A441&gt;TODAY(),A441&lt;=$B$1),IF(VLOOKUP(TODAY(),$A$10:$D$5000,4,FALSE)=0,"n.d",C441+P441),"n.d"))</f>
        <v>1112.1591699999999</v>
      </c>
      <c r="C441" s="6">
        <f t="shared" si="155"/>
        <v>1000</v>
      </c>
      <c r="D441" s="12">
        <f ca="1">IF(A441&lt;$B$1,VLOOKUP(A441,[1]DI!$A$4:$B$15000,2,FALSE),0)</f>
        <v>0</v>
      </c>
      <c r="E441" s="13">
        <f t="shared" ref="E441:E504" ca="1" si="162">ROUND(((1+D441)^(1/252)),8)</f>
        <v>1</v>
      </c>
      <c r="F441" s="13">
        <f ca="1">(TRUNC(PRODUCT($E$12:$E440),16))</f>
        <v>1.09174141822807</v>
      </c>
      <c r="G441" s="13">
        <f t="shared" ref="G441:G504" si="163">IF(O440&gt;0,F440,G440)</f>
        <v>1</v>
      </c>
      <c r="H441" s="13">
        <f t="shared" ref="H441:H504" ca="1" si="164">ROUND(F441/G441,8)</f>
        <v>1.09174142</v>
      </c>
      <c r="I441" s="12">
        <f t="shared" si="157"/>
        <v>1.5900000000000001E-2</v>
      </c>
      <c r="J441" s="30">
        <f t="shared" ref="J441:J504" si="165">IF(O440&gt;0,VLOOKUP(O440,V$12:AF$150,2),J440)</f>
        <v>44309</v>
      </c>
      <c r="K441" s="2">
        <f t="shared" ref="K441:K504" si="166">IF(A441&gt;J441,IF(NETWORKDAYS(J441,A441,$V$160:$V$544)-1=0,1,NETWORKDAYS(J441,A441,$V$160:$V$544)-1),0)</f>
        <v>295</v>
      </c>
      <c r="L441" s="15">
        <f t="shared" ref="L441:L504" si="167">IF(AND(K441=1,K440=1),1,IF(K441&gt;0,IF(K441=K440,K441+1,K441),0))</f>
        <v>296</v>
      </c>
      <c r="M441" s="11">
        <f t="shared" ref="M441:M504" si="168">ROUND((I441+1)^(L441/252),9)</f>
        <v>1.0187020019999999</v>
      </c>
      <c r="N441" s="11">
        <f t="shared" ref="N441:N504" ca="1" si="169">ROUND(H441*M441,9)</f>
        <v>1.11215917</v>
      </c>
      <c r="O441" s="15">
        <f t="shared" si="160"/>
        <v>0</v>
      </c>
      <c r="P441" s="13">
        <f t="shared" ca="1" si="153"/>
        <v>112.15917</v>
      </c>
      <c r="Q441" s="19">
        <f t="shared" ref="Q441:Q504" si="170">IF($O441&gt;0,VLOOKUP($O441,$V$12:$AB$150,7),0)</f>
        <v>0</v>
      </c>
      <c r="R441" s="13">
        <f t="shared" si="156"/>
        <v>0</v>
      </c>
      <c r="S441" s="4" t="str">
        <f t="shared" si="158"/>
        <v>J=</v>
      </c>
      <c r="T441" s="30">
        <f t="shared" si="159"/>
        <v>44911</v>
      </c>
      <c r="U441" s="3"/>
      <c r="V441" s="73">
        <f>[2]Plan1!$A511</f>
        <v>51860</v>
      </c>
      <c r="W441" s="73" t="str">
        <f>[2]Plan1!$C511</f>
        <v>Natal</v>
      </c>
      <c r="X441" s="66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6">
        <f t="shared" si="154"/>
        <v>44739</v>
      </c>
      <c r="B442" s="14">
        <f t="shared" ca="1" si="161"/>
        <v>1112.1591699999999</v>
      </c>
      <c r="C442" s="6">
        <f t="shared" si="155"/>
        <v>1000</v>
      </c>
      <c r="D442" s="12">
        <f ca="1">IF(A442&lt;$B$1,VLOOKUP(A442,[1]DI!$A$4:$B$15000,2,FALSE),0)</f>
        <v>0.13150000000000001</v>
      </c>
      <c r="E442" s="13">
        <f t="shared" ca="1" si="162"/>
        <v>1.0004903700000001</v>
      </c>
      <c r="F442" s="13">
        <f ca="1">(TRUNC(PRODUCT($E$12:$E441),16))</f>
        <v>1.09174141822807</v>
      </c>
      <c r="G442" s="13">
        <f t="shared" si="163"/>
        <v>1</v>
      </c>
      <c r="H442" s="13">
        <f t="shared" ca="1" si="164"/>
        <v>1.09174142</v>
      </c>
      <c r="I442" s="12">
        <f t="shared" si="157"/>
        <v>1.5900000000000001E-2</v>
      </c>
      <c r="J442" s="30">
        <f t="shared" si="165"/>
        <v>44309</v>
      </c>
      <c r="K442" s="2">
        <f t="shared" si="166"/>
        <v>296</v>
      </c>
      <c r="L442" s="15">
        <f t="shared" si="167"/>
        <v>296</v>
      </c>
      <c r="M442" s="11">
        <f t="shared" si="168"/>
        <v>1.0187020019999999</v>
      </c>
      <c r="N442" s="11">
        <f t="shared" ca="1" si="169"/>
        <v>1.11215917</v>
      </c>
      <c r="O442" s="15">
        <f t="shared" si="160"/>
        <v>0</v>
      </c>
      <c r="P442" s="13">
        <f t="shared" ca="1" si="153"/>
        <v>112.15917</v>
      </c>
      <c r="Q442" s="19">
        <f t="shared" si="170"/>
        <v>0</v>
      </c>
      <c r="R442" s="13">
        <f t="shared" si="156"/>
        <v>0</v>
      </c>
      <c r="S442" s="4" t="str">
        <f t="shared" si="158"/>
        <v>J=</v>
      </c>
      <c r="T442" s="30">
        <f t="shared" si="159"/>
        <v>44911</v>
      </c>
      <c r="U442" s="3"/>
      <c r="V442" s="73">
        <f>[2]Plan1!$A512</f>
        <v>51867</v>
      </c>
      <c r="W442" s="73" t="str">
        <f>[2]Plan1!$C512</f>
        <v>Confraternização Universal</v>
      </c>
      <c r="X442" s="66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6">
        <f t="shared" si="154"/>
        <v>44740</v>
      </c>
      <c r="B443" s="14">
        <f t="shared" ca="1" si="161"/>
        <v>1112.774199</v>
      </c>
      <c r="C443" s="6">
        <f t="shared" si="155"/>
        <v>1000</v>
      </c>
      <c r="D443" s="12">
        <f ca="1">IF(A443&lt;$B$1,VLOOKUP(A443,[1]DI!$A$4:$B$15000,2,FALSE),0)</f>
        <v>0.13150000000000001</v>
      </c>
      <c r="E443" s="13">
        <f t="shared" ca="1" si="162"/>
        <v>1.0004903700000001</v>
      </c>
      <c r="F443" s="13">
        <f ca="1">(TRUNC(PRODUCT($E$12:$E442),16))</f>
        <v>1.0922767754673199</v>
      </c>
      <c r="G443" s="13">
        <f t="shared" si="163"/>
        <v>1</v>
      </c>
      <c r="H443" s="13">
        <f t="shared" ca="1" si="164"/>
        <v>1.0922767799999999</v>
      </c>
      <c r="I443" s="12">
        <f t="shared" si="157"/>
        <v>1.5900000000000001E-2</v>
      </c>
      <c r="J443" s="30">
        <f t="shared" si="165"/>
        <v>44309</v>
      </c>
      <c r="K443" s="2">
        <f t="shared" si="166"/>
        <v>297</v>
      </c>
      <c r="L443" s="15">
        <f t="shared" si="167"/>
        <v>297</v>
      </c>
      <c r="M443" s="11">
        <f t="shared" si="168"/>
        <v>1.018765774</v>
      </c>
      <c r="N443" s="11">
        <f t="shared" ca="1" si="169"/>
        <v>1.112774199</v>
      </c>
      <c r="O443" s="15">
        <f t="shared" si="160"/>
        <v>0</v>
      </c>
      <c r="P443" s="13">
        <f t="shared" ca="1" si="153"/>
        <v>112.774199</v>
      </c>
      <c r="Q443" s="19">
        <f t="shared" si="170"/>
        <v>0</v>
      </c>
      <c r="R443" s="13">
        <f t="shared" si="156"/>
        <v>0</v>
      </c>
      <c r="S443" s="4" t="str">
        <f t="shared" si="158"/>
        <v>J=</v>
      </c>
      <c r="T443" s="30">
        <f t="shared" si="159"/>
        <v>44911</v>
      </c>
      <c r="U443" s="3"/>
      <c r="V443" s="73">
        <f>[2]Plan1!$A513</f>
        <v>51914</v>
      </c>
      <c r="W443" s="73" t="str">
        <f>[2]Plan1!$C513</f>
        <v>Carnaval</v>
      </c>
      <c r="X443" s="66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6">
        <f t="shared" si="154"/>
        <v>44741</v>
      </c>
      <c r="B444" s="14">
        <f t="shared" ca="1" si="161"/>
        <v>1113.3895649999999</v>
      </c>
      <c r="C444" s="6">
        <f t="shared" si="155"/>
        <v>1000</v>
      </c>
      <c r="D444" s="12">
        <f ca="1">IF(A444&lt;$B$1,VLOOKUP(A444,[1]DI!$A$4:$B$15000,2,FALSE),0)</f>
        <v>0.13150000000000001</v>
      </c>
      <c r="E444" s="13">
        <f t="shared" ca="1" si="162"/>
        <v>1.0004903700000001</v>
      </c>
      <c r="F444" s="13">
        <f ca="1">(TRUNC(PRODUCT($E$12:$E443),16))</f>
        <v>1.09281239522971</v>
      </c>
      <c r="G444" s="13">
        <f t="shared" si="163"/>
        <v>1</v>
      </c>
      <c r="H444" s="13">
        <f t="shared" ca="1" si="164"/>
        <v>1.0928123999999999</v>
      </c>
      <c r="I444" s="12">
        <f t="shared" si="157"/>
        <v>1.5900000000000001E-2</v>
      </c>
      <c r="J444" s="30">
        <f t="shared" si="165"/>
        <v>44309</v>
      </c>
      <c r="K444" s="2">
        <f t="shared" si="166"/>
        <v>298</v>
      </c>
      <c r="L444" s="15">
        <f t="shared" si="167"/>
        <v>298</v>
      </c>
      <c r="M444" s="11">
        <f t="shared" si="168"/>
        <v>1.0188295489999999</v>
      </c>
      <c r="N444" s="11">
        <f t="shared" ca="1" si="169"/>
        <v>1.1133895650000001</v>
      </c>
      <c r="O444" s="15">
        <f t="shared" si="160"/>
        <v>0</v>
      </c>
      <c r="P444" s="13">
        <f t="shared" ca="1" si="153"/>
        <v>113.389565</v>
      </c>
      <c r="Q444" s="19">
        <f t="shared" si="170"/>
        <v>0</v>
      </c>
      <c r="R444" s="13">
        <f t="shared" si="156"/>
        <v>0</v>
      </c>
      <c r="S444" s="4" t="str">
        <f t="shared" si="158"/>
        <v>J=</v>
      </c>
      <c r="T444" s="30">
        <f t="shared" si="159"/>
        <v>44911</v>
      </c>
      <c r="U444" s="3"/>
      <c r="V444" s="73">
        <f>[2]Plan1!$A514</f>
        <v>51915</v>
      </c>
      <c r="W444" s="73" t="str">
        <f>[2]Plan1!$C514</f>
        <v>Carnaval</v>
      </c>
      <c r="X444" s="66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6">
        <f t="shared" si="154"/>
        <v>44742</v>
      </c>
      <c r="B445" s="14">
        <f t="shared" ca="1" si="161"/>
        <v>1114.005269</v>
      </c>
      <c r="C445" s="6">
        <f t="shared" si="155"/>
        <v>1000</v>
      </c>
      <c r="D445" s="12">
        <f ca="1">IF(A445&lt;$B$1,VLOOKUP(A445,[1]DI!$A$4:$B$15000,2,FALSE),0)</f>
        <v>0.13150000000000001</v>
      </c>
      <c r="E445" s="13">
        <f t="shared" ca="1" si="162"/>
        <v>1.0004903700000001</v>
      </c>
      <c r="F445" s="13">
        <f ca="1">(TRUNC(PRODUCT($E$12:$E444),16))</f>
        <v>1.09334827764396</v>
      </c>
      <c r="G445" s="13">
        <f t="shared" si="163"/>
        <v>1</v>
      </c>
      <c r="H445" s="13">
        <f t="shared" ca="1" si="164"/>
        <v>1.0933482800000001</v>
      </c>
      <c r="I445" s="12">
        <f t="shared" si="157"/>
        <v>1.5900000000000001E-2</v>
      </c>
      <c r="J445" s="30">
        <f t="shared" si="165"/>
        <v>44309</v>
      </c>
      <c r="K445" s="2">
        <f t="shared" si="166"/>
        <v>299</v>
      </c>
      <c r="L445" s="15">
        <f t="shared" si="167"/>
        <v>299</v>
      </c>
      <c r="M445" s="11">
        <f t="shared" si="168"/>
        <v>1.018893329</v>
      </c>
      <c r="N445" s="11">
        <f t="shared" ca="1" si="169"/>
        <v>1.114005269</v>
      </c>
      <c r="O445" s="15">
        <f t="shared" si="160"/>
        <v>0</v>
      </c>
      <c r="P445" s="13">
        <f t="shared" ca="1" si="153"/>
        <v>114.005269</v>
      </c>
      <c r="Q445" s="19">
        <f t="shared" si="170"/>
        <v>0</v>
      </c>
      <c r="R445" s="13">
        <f t="shared" si="156"/>
        <v>0</v>
      </c>
      <c r="S445" s="4" t="str">
        <f t="shared" si="158"/>
        <v>J=</v>
      </c>
      <c r="T445" s="30">
        <f t="shared" si="159"/>
        <v>44911</v>
      </c>
      <c r="U445" s="3"/>
      <c r="V445" s="73">
        <f>[2]Plan1!$A515</f>
        <v>51960</v>
      </c>
      <c r="W445" s="73" t="str">
        <f>[2]Plan1!$C515</f>
        <v>Paixão de Cristo</v>
      </c>
      <c r="X445" s="66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6">
        <f t="shared" si="154"/>
        <v>44743</v>
      </c>
      <c r="B446" s="14">
        <f t="shared" ca="1" si="161"/>
        <v>1114.6213110000001</v>
      </c>
      <c r="C446" s="6">
        <f t="shared" si="155"/>
        <v>1000</v>
      </c>
      <c r="D446" s="12">
        <f ca="1">IF(A446&lt;$B$1,VLOOKUP(A446,[1]DI!$A$4:$B$15000,2,FALSE),0)</f>
        <v>0.13150000000000001</v>
      </c>
      <c r="E446" s="13">
        <f t="shared" ca="1" si="162"/>
        <v>1.0004903700000001</v>
      </c>
      <c r="F446" s="13">
        <f ca="1">(TRUNC(PRODUCT($E$12:$E445),16))</f>
        <v>1.09388442283887</v>
      </c>
      <c r="G446" s="13">
        <f t="shared" si="163"/>
        <v>1</v>
      </c>
      <c r="H446" s="13">
        <f t="shared" ca="1" si="164"/>
        <v>1.09388442</v>
      </c>
      <c r="I446" s="12">
        <f t="shared" si="157"/>
        <v>1.5900000000000001E-2</v>
      </c>
      <c r="J446" s="30">
        <f t="shared" si="165"/>
        <v>44309</v>
      </c>
      <c r="K446" s="2">
        <f t="shared" si="166"/>
        <v>300</v>
      </c>
      <c r="L446" s="15">
        <f t="shared" si="167"/>
        <v>300</v>
      </c>
      <c r="M446" s="11">
        <f t="shared" si="168"/>
        <v>1.0189571129999999</v>
      </c>
      <c r="N446" s="11">
        <f t="shared" ca="1" si="169"/>
        <v>1.1146213110000001</v>
      </c>
      <c r="O446" s="15">
        <f t="shared" si="160"/>
        <v>0</v>
      </c>
      <c r="P446" s="13">
        <f t="shared" ca="1" si="153"/>
        <v>114.62131100000001</v>
      </c>
      <c r="Q446" s="19">
        <f t="shared" si="170"/>
        <v>0</v>
      </c>
      <c r="R446" s="13">
        <f t="shared" si="156"/>
        <v>0</v>
      </c>
      <c r="S446" s="4" t="str">
        <f t="shared" si="158"/>
        <v>J=</v>
      </c>
      <c r="T446" s="30">
        <f t="shared" si="159"/>
        <v>44911</v>
      </c>
      <c r="U446" s="3"/>
      <c r="V446" s="73">
        <f>[2]Plan1!$A516</f>
        <v>51977</v>
      </c>
      <c r="W446" s="73" t="str">
        <f>[2]Plan1!$C516</f>
        <v>Tiradentes</v>
      </c>
      <c r="X446" s="66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6">
        <f t="shared" si="154"/>
        <v>44744</v>
      </c>
      <c r="B447" s="14">
        <f t="shared" ca="1" si="161"/>
        <v>1115.237699</v>
      </c>
      <c r="C447" s="6">
        <f t="shared" si="155"/>
        <v>1000</v>
      </c>
      <c r="D447" s="12">
        <f ca="1">IF(A447&lt;$B$1,VLOOKUP(A447,[1]DI!$A$4:$B$15000,2,FALSE),0)</f>
        <v>0</v>
      </c>
      <c r="E447" s="13">
        <f t="shared" ca="1" si="162"/>
        <v>1</v>
      </c>
      <c r="F447" s="13">
        <f ca="1">(TRUNC(PRODUCT($E$12:$E446),16))</f>
        <v>1.0944208309432899</v>
      </c>
      <c r="G447" s="13">
        <f t="shared" si="163"/>
        <v>1</v>
      </c>
      <c r="H447" s="13">
        <f t="shared" ca="1" si="164"/>
        <v>1.09442083</v>
      </c>
      <c r="I447" s="12">
        <f t="shared" si="157"/>
        <v>1.5900000000000001E-2</v>
      </c>
      <c r="J447" s="30">
        <f t="shared" si="165"/>
        <v>44309</v>
      </c>
      <c r="K447" s="2">
        <f t="shared" si="166"/>
        <v>300</v>
      </c>
      <c r="L447" s="15">
        <f t="shared" si="167"/>
        <v>301</v>
      </c>
      <c r="M447" s="11">
        <f t="shared" si="168"/>
        <v>1.0190208999999999</v>
      </c>
      <c r="N447" s="11">
        <f t="shared" ca="1" si="169"/>
        <v>1.1152376989999999</v>
      </c>
      <c r="O447" s="15">
        <f t="shared" si="160"/>
        <v>0</v>
      </c>
      <c r="P447" s="13">
        <f t="shared" ca="1" si="153"/>
        <v>115.23769900000001</v>
      </c>
      <c r="Q447" s="19">
        <f t="shared" si="170"/>
        <v>0</v>
      </c>
      <c r="R447" s="13">
        <f t="shared" si="156"/>
        <v>0</v>
      </c>
      <c r="S447" s="4" t="str">
        <f t="shared" si="158"/>
        <v>J=</v>
      </c>
      <c r="T447" s="30">
        <f t="shared" si="159"/>
        <v>44911</v>
      </c>
      <c r="U447" s="3"/>
      <c r="V447" s="73">
        <f>[2]Plan1!$A517</f>
        <v>51987</v>
      </c>
      <c r="W447" s="73" t="str">
        <f>[2]Plan1!$C517</f>
        <v>Dia do Trabalho</v>
      </c>
      <c r="X447" s="66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6">
        <f t="shared" si="154"/>
        <v>44745</v>
      </c>
      <c r="B448" s="14">
        <f t="shared" ca="1" si="161"/>
        <v>1115.237699</v>
      </c>
      <c r="C448" s="6">
        <f t="shared" si="155"/>
        <v>1000</v>
      </c>
      <c r="D448" s="12">
        <f ca="1">IF(A448&lt;$B$1,VLOOKUP(A448,[1]DI!$A$4:$B$15000,2,FALSE),0)</f>
        <v>0</v>
      </c>
      <c r="E448" s="13">
        <f t="shared" ca="1" si="162"/>
        <v>1</v>
      </c>
      <c r="F448" s="13">
        <f ca="1">(TRUNC(PRODUCT($E$12:$E447),16))</f>
        <v>1.0944208309432899</v>
      </c>
      <c r="G448" s="13">
        <f t="shared" si="163"/>
        <v>1</v>
      </c>
      <c r="H448" s="13">
        <f t="shared" ca="1" si="164"/>
        <v>1.09442083</v>
      </c>
      <c r="I448" s="12">
        <f t="shared" si="157"/>
        <v>1.5900000000000001E-2</v>
      </c>
      <c r="J448" s="30">
        <f t="shared" si="165"/>
        <v>44309</v>
      </c>
      <c r="K448" s="2">
        <f t="shared" si="166"/>
        <v>300</v>
      </c>
      <c r="L448" s="15">
        <f t="shared" si="167"/>
        <v>301</v>
      </c>
      <c r="M448" s="11">
        <f t="shared" si="168"/>
        <v>1.0190208999999999</v>
      </c>
      <c r="N448" s="11">
        <f t="shared" ca="1" si="169"/>
        <v>1.1152376989999999</v>
      </c>
      <c r="O448" s="15">
        <f t="shared" si="160"/>
        <v>0</v>
      </c>
      <c r="P448" s="13">
        <f t="shared" ca="1" si="153"/>
        <v>115.23769900000001</v>
      </c>
      <c r="Q448" s="19">
        <f t="shared" si="170"/>
        <v>0</v>
      </c>
      <c r="R448" s="13">
        <f t="shared" si="156"/>
        <v>0</v>
      </c>
      <c r="S448" s="4" t="str">
        <f t="shared" si="158"/>
        <v>J=</v>
      </c>
      <c r="T448" s="30">
        <f t="shared" si="159"/>
        <v>44911</v>
      </c>
      <c r="U448" s="3"/>
      <c r="V448" s="73">
        <f>[2]Plan1!$A518</f>
        <v>52022</v>
      </c>
      <c r="W448" s="73" t="str">
        <f>[2]Plan1!$C518</f>
        <v>Corpus Christi</v>
      </c>
      <c r="X448" s="66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6">
        <f t="shared" si="154"/>
        <v>44746</v>
      </c>
      <c r="B449" s="14">
        <f t="shared" ca="1" si="161"/>
        <v>1115.237699</v>
      </c>
      <c r="C449" s="6">
        <f t="shared" si="155"/>
        <v>1000</v>
      </c>
      <c r="D449" s="12">
        <f ca="1">IF(A449&lt;$B$1,VLOOKUP(A449,[1]DI!$A$4:$B$15000,2,FALSE),0)</f>
        <v>0.13150000000000001</v>
      </c>
      <c r="E449" s="13">
        <f t="shared" ca="1" si="162"/>
        <v>1.0004903700000001</v>
      </c>
      <c r="F449" s="13">
        <f ca="1">(TRUNC(PRODUCT($E$12:$E448),16))</f>
        <v>1.0944208309432899</v>
      </c>
      <c r="G449" s="13">
        <f t="shared" si="163"/>
        <v>1</v>
      </c>
      <c r="H449" s="13">
        <f t="shared" ca="1" si="164"/>
        <v>1.09442083</v>
      </c>
      <c r="I449" s="12">
        <f t="shared" si="157"/>
        <v>1.5900000000000001E-2</v>
      </c>
      <c r="J449" s="30">
        <f t="shared" si="165"/>
        <v>44309</v>
      </c>
      <c r="K449" s="2">
        <f t="shared" si="166"/>
        <v>301</v>
      </c>
      <c r="L449" s="15">
        <f t="shared" si="167"/>
        <v>301</v>
      </c>
      <c r="M449" s="11">
        <f t="shared" si="168"/>
        <v>1.0190208999999999</v>
      </c>
      <c r="N449" s="11">
        <f t="shared" ca="1" si="169"/>
        <v>1.1152376989999999</v>
      </c>
      <c r="O449" s="15">
        <f t="shared" si="160"/>
        <v>0</v>
      </c>
      <c r="P449" s="13">
        <f t="shared" ca="1" si="153"/>
        <v>115.23769900000001</v>
      </c>
      <c r="Q449" s="19">
        <f t="shared" si="170"/>
        <v>0</v>
      </c>
      <c r="R449" s="13">
        <f t="shared" si="156"/>
        <v>0</v>
      </c>
      <c r="S449" s="4" t="str">
        <f t="shared" si="158"/>
        <v>J=</v>
      </c>
      <c r="T449" s="30">
        <f t="shared" si="159"/>
        <v>44911</v>
      </c>
      <c r="U449" s="3"/>
      <c r="V449" s="73">
        <f>[2]Plan1!$A519</f>
        <v>52116</v>
      </c>
      <c r="W449" s="73" t="str">
        <f>[2]Plan1!$C519</f>
        <v>Independência do Brasil</v>
      </c>
      <c r="X449" s="66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6">
        <f t="shared" si="154"/>
        <v>44747</v>
      </c>
      <c r="B450" s="14">
        <f t="shared" ca="1" si="161"/>
        <v>1115.854427</v>
      </c>
      <c r="C450" s="6">
        <f t="shared" si="155"/>
        <v>1000</v>
      </c>
      <c r="D450" s="12">
        <f ca="1">IF(A450&lt;$B$1,VLOOKUP(A450,[1]DI!$A$4:$B$15000,2,FALSE),0)</f>
        <v>0.13150000000000001</v>
      </c>
      <c r="E450" s="13">
        <f t="shared" ca="1" si="162"/>
        <v>1.0004903700000001</v>
      </c>
      <c r="F450" s="13">
        <f ca="1">(TRUNC(PRODUCT($E$12:$E449),16))</f>
        <v>1.0949575020861599</v>
      </c>
      <c r="G450" s="13">
        <f t="shared" si="163"/>
        <v>1</v>
      </c>
      <c r="H450" s="13">
        <f t="shared" ca="1" si="164"/>
        <v>1.0949575</v>
      </c>
      <c r="I450" s="12">
        <f t="shared" si="157"/>
        <v>1.5900000000000001E-2</v>
      </c>
      <c r="J450" s="30">
        <f t="shared" si="165"/>
        <v>44309</v>
      </c>
      <c r="K450" s="2">
        <f t="shared" si="166"/>
        <v>302</v>
      </c>
      <c r="L450" s="15">
        <f t="shared" si="167"/>
        <v>302</v>
      </c>
      <c r="M450" s="11">
        <f t="shared" si="168"/>
        <v>1.0190846920000001</v>
      </c>
      <c r="N450" s="11">
        <f t="shared" ca="1" si="169"/>
        <v>1.1158544269999999</v>
      </c>
      <c r="O450" s="15">
        <f t="shared" si="160"/>
        <v>0</v>
      </c>
      <c r="P450" s="13">
        <f t="shared" ca="1" si="153"/>
        <v>115.854427</v>
      </c>
      <c r="Q450" s="19">
        <f t="shared" si="170"/>
        <v>0</v>
      </c>
      <c r="R450" s="13">
        <f t="shared" si="156"/>
        <v>0</v>
      </c>
      <c r="S450" s="4" t="str">
        <f t="shared" si="158"/>
        <v>J=</v>
      </c>
      <c r="T450" s="30">
        <f t="shared" si="159"/>
        <v>44911</v>
      </c>
      <c r="U450" s="3"/>
      <c r="V450" s="73">
        <f>[2]Plan1!$A520</f>
        <v>52151</v>
      </c>
      <c r="W450" s="73" t="str">
        <f>[2]Plan1!$C520</f>
        <v>Nossa Sr.a Aparecida - Padroeira do Brasil</v>
      </c>
      <c r="X450" s="66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6">
        <f t="shared" si="154"/>
        <v>44748</v>
      </c>
      <c r="B451" s="14">
        <f t="shared" ca="1" si="161"/>
        <v>1116.471501</v>
      </c>
      <c r="C451" s="6">
        <f t="shared" si="155"/>
        <v>1000</v>
      </c>
      <c r="D451" s="12">
        <f ca="1">IF(A451&lt;$B$1,VLOOKUP(A451,[1]DI!$A$4:$B$15000,2,FALSE),0)</f>
        <v>0.13150000000000001</v>
      </c>
      <c r="E451" s="13">
        <f t="shared" ca="1" si="162"/>
        <v>1.0004903700000001</v>
      </c>
      <c r="F451" s="13">
        <f ca="1">(TRUNC(PRODUCT($E$12:$E450),16))</f>
        <v>1.09549443639646</v>
      </c>
      <c r="G451" s="13">
        <f t="shared" si="163"/>
        <v>1</v>
      </c>
      <c r="H451" s="13">
        <f t="shared" ca="1" si="164"/>
        <v>1.09549444</v>
      </c>
      <c r="I451" s="12">
        <f t="shared" si="157"/>
        <v>1.5900000000000001E-2</v>
      </c>
      <c r="J451" s="30">
        <f t="shared" si="165"/>
        <v>44309</v>
      </c>
      <c r="K451" s="2">
        <f t="shared" si="166"/>
        <v>303</v>
      </c>
      <c r="L451" s="15">
        <f t="shared" si="167"/>
        <v>303</v>
      </c>
      <c r="M451" s="11">
        <f t="shared" si="168"/>
        <v>1.019148487</v>
      </c>
      <c r="N451" s="11">
        <f t="shared" ca="1" si="169"/>
        <v>1.1164715009999999</v>
      </c>
      <c r="O451" s="15">
        <f t="shared" si="160"/>
        <v>0</v>
      </c>
      <c r="P451" s="13">
        <f t="shared" ca="1" si="153"/>
        <v>116.471501</v>
      </c>
      <c r="Q451" s="19">
        <f t="shared" si="170"/>
        <v>0</v>
      </c>
      <c r="R451" s="13">
        <f t="shared" si="156"/>
        <v>0</v>
      </c>
      <c r="S451" s="4" t="str">
        <f t="shared" si="158"/>
        <v>J=</v>
      </c>
      <c r="T451" s="30">
        <f t="shared" si="159"/>
        <v>44911</v>
      </c>
      <c r="U451" s="3"/>
      <c r="V451" s="73">
        <f>[2]Plan1!$A521</f>
        <v>52172</v>
      </c>
      <c r="W451" s="73" t="str">
        <f>[2]Plan1!$C521</f>
        <v>Finados</v>
      </c>
      <c r="X451" s="66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6">
        <f t="shared" si="154"/>
        <v>44749</v>
      </c>
      <c r="B452" s="14">
        <f t="shared" ca="1" si="161"/>
        <v>1117.088904</v>
      </c>
      <c r="C452" s="6">
        <f t="shared" si="155"/>
        <v>1000</v>
      </c>
      <c r="D452" s="12">
        <f ca="1">IF(A452&lt;$B$1,VLOOKUP(A452,[1]DI!$A$4:$B$15000,2,FALSE),0)</f>
        <v>0.13150000000000001</v>
      </c>
      <c r="E452" s="13">
        <f t="shared" ca="1" si="162"/>
        <v>1.0004903700000001</v>
      </c>
      <c r="F452" s="13">
        <f ca="1">(TRUNC(PRODUCT($E$12:$E451),16))</f>
        <v>1.0960316340032401</v>
      </c>
      <c r="G452" s="13">
        <f t="shared" si="163"/>
        <v>1</v>
      </c>
      <c r="H452" s="13">
        <f t="shared" ca="1" si="164"/>
        <v>1.0960316299999999</v>
      </c>
      <c r="I452" s="12">
        <f t="shared" si="157"/>
        <v>1.5900000000000001E-2</v>
      </c>
      <c r="J452" s="30">
        <f t="shared" si="165"/>
        <v>44309</v>
      </c>
      <c r="K452" s="2">
        <f t="shared" si="166"/>
        <v>304</v>
      </c>
      <c r="L452" s="15">
        <f t="shared" si="167"/>
        <v>304</v>
      </c>
      <c r="M452" s="11">
        <f t="shared" si="168"/>
        <v>1.019212287</v>
      </c>
      <c r="N452" s="11">
        <f t="shared" ca="1" si="169"/>
        <v>1.117088904</v>
      </c>
      <c r="O452" s="15">
        <f t="shared" si="160"/>
        <v>0</v>
      </c>
      <c r="P452" s="13">
        <f t="shared" ca="1" si="153"/>
        <v>117.088904</v>
      </c>
      <c r="Q452" s="19">
        <f t="shared" si="170"/>
        <v>0</v>
      </c>
      <c r="R452" s="13">
        <f t="shared" si="156"/>
        <v>0</v>
      </c>
      <c r="S452" s="4" t="str">
        <f t="shared" si="158"/>
        <v>J=</v>
      </c>
      <c r="T452" s="30">
        <f t="shared" si="159"/>
        <v>44911</v>
      </c>
      <c r="U452" s="3"/>
      <c r="V452" s="73">
        <f>[2]Plan1!$A522</f>
        <v>52185</v>
      </c>
      <c r="W452" s="73" t="str">
        <f>[2]Plan1!$C522</f>
        <v>Proclamação da República</v>
      </c>
      <c r="X452" s="66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6">
        <f t="shared" si="154"/>
        <v>44750</v>
      </c>
      <c r="B453" s="14">
        <f t="shared" ca="1" si="161"/>
        <v>1117.7066649999999</v>
      </c>
      <c r="C453" s="6">
        <f t="shared" si="155"/>
        <v>1000</v>
      </c>
      <c r="D453" s="12">
        <f ca="1">IF(A453&lt;$B$1,VLOOKUP(A453,[1]DI!$A$4:$B$15000,2,FALSE),0)</f>
        <v>0.13150000000000001</v>
      </c>
      <c r="E453" s="13">
        <f t="shared" ca="1" si="162"/>
        <v>1.0004903700000001</v>
      </c>
      <c r="F453" s="13">
        <f ca="1">(TRUNC(PRODUCT($E$12:$E452),16))</f>
        <v>1.0965690950356</v>
      </c>
      <c r="G453" s="13">
        <f t="shared" si="163"/>
        <v>1</v>
      </c>
      <c r="H453" s="13">
        <f t="shared" ca="1" si="164"/>
        <v>1.0965691</v>
      </c>
      <c r="I453" s="12">
        <f t="shared" si="157"/>
        <v>1.5900000000000001E-2</v>
      </c>
      <c r="J453" s="30">
        <f t="shared" si="165"/>
        <v>44309</v>
      </c>
      <c r="K453" s="2">
        <f t="shared" si="166"/>
        <v>305</v>
      </c>
      <c r="L453" s="15">
        <f t="shared" si="167"/>
        <v>305</v>
      </c>
      <c r="M453" s="11">
        <f t="shared" si="168"/>
        <v>1.01927609</v>
      </c>
      <c r="N453" s="11">
        <f t="shared" ca="1" si="169"/>
        <v>1.117706665</v>
      </c>
      <c r="O453" s="15">
        <f t="shared" si="160"/>
        <v>0</v>
      </c>
      <c r="P453" s="13">
        <f t="shared" ca="1" si="153"/>
        <v>117.706665</v>
      </c>
      <c r="Q453" s="19">
        <f t="shared" si="170"/>
        <v>0</v>
      </c>
      <c r="R453" s="13">
        <f t="shared" si="156"/>
        <v>0</v>
      </c>
      <c r="S453" s="4" t="str">
        <f t="shared" si="158"/>
        <v>J=</v>
      </c>
      <c r="T453" s="30">
        <f t="shared" si="159"/>
        <v>44911</v>
      </c>
      <c r="U453" s="3"/>
      <c r="V453" s="73">
        <f>[2]Plan1!$A523</f>
        <v>52190</v>
      </c>
      <c r="W453" s="73" t="str">
        <f>[2]Plan1!$C523</f>
        <v>Dia Nacional de Zumbi e da Consciência Negra</v>
      </c>
      <c r="X453" s="66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6">
        <f t="shared" si="154"/>
        <v>44751</v>
      </c>
      <c r="B454" s="14">
        <f t="shared" ca="1" si="161"/>
        <v>1118.324754</v>
      </c>
      <c r="C454" s="6">
        <f t="shared" si="155"/>
        <v>1000</v>
      </c>
      <c r="D454" s="12">
        <f ca="1">IF(A454&lt;$B$1,VLOOKUP(A454,[1]DI!$A$4:$B$15000,2,FALSE),0)</f>
        <v>0</v>
      </c>
      <c r="E454" s="13">
        <f t="shared" ca="1" si="162"/>
        <v>1</v>
      </c>
      <c r="F454" s="13">
        <f ca="1">(TRUNC(PRODUCT($E$12:$E453),16))</f>
        <v>1.09710681962274</v>
      </c>
      <c r="G454" s="13">
        <f t="shared" si="163"/>
        <v>1</v>
      </c>
      <c r="H454" s="13">
        <f t="shared" ca="1" si="164"/>
        <v>1.09710682</v>
      </c>
      <c r="I454" s="12">
        <f t="shared" si="157"/>
        <v>1.5900000000000001E-2</v>
      </c>
      <c r="J454" s="30">
        <f t="shared" si="165"/>
        <v>44309</v>
      </c>
      <c r="K454" s="2">
        <f t="shared" si="166"/>
        <v>305</v>
      </c>
      <c r="L454" s="15">
        <f t="shared" si="167"/>
        <v>306</v>
      </c>
      <c r="M454" s="11">
        <f t="shared" si="168"/>
        <v>1.0193398979999999</v>
      </c>
      <c r="N454" s="11">
        <f t="shared" ca="1" si="169"/>
        <v>1.1183247540000001</v>
      </c>
      <c r="O454" s="15">
        <f t="shared" si="160"/>
        <v>0</v>
      </c>
      <c r="P454" s="13">
        <f t="shared" ca="1" si="153"/>
        <v>118.324754</v>
      </c>
      <c r="Q454" s="19">
        <f t="shared" si="170"/>
        <v>0</v>
      </c>
      <c r="R454" s="13">
        <f t="shared" si="156"/>
        <v>0</v>
      </c>
      <c r="S454" s="4" t="str">
        <f t="shared" si="158"/>
        <v>J=</v>
      </c>
      <c r="T454" s="30">
        <f t="shared" si="159"/>
        <v>44911</v>
      </c>
      <c r="U454" s="3"/>
      <c r="V454" s="73">
        <f>[2]Plan1!$A524</f>
        <v>52225</v>
      </c>
      <c r="W454" s="73" t="str">
        <f>[2]Plan1!$C524</f>
        <v>Natal</v>
      </c>
      <c r="X454" s="66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6">
        <f t="shared" si="154"/>
        <v>44752</v>
      </c>
      <c r="B455" s="14">
        <f t="shared" ca="1" si="161"/>
        <v>1118.324754</v>
      </c>
      <c r="C455" s="6">
        <f t="shared" si="155"/>
        <v>1000</v>
      </c>
      <c r="D455" s="12">
        <f ca="1">IF(A455&lt;$B$1,VLOOKUP(A455,[1]DI!$A$4:$B$15000,2,FALSE),0)</f>
        <v>0</v>
      </c>
      <c r="E455" s="13">
        <f t="shared" ca="1" si="162"/>
        <v>1</v>
      </c>
      <c r="F455" s="13">
        <f ca="1">(TRUNC(PRODUCT($E$12:$E454),16))</f>
        <v>1.09710681962274</v>
      </c>
      <c r="G455" s="13">
        <f t="shared" si="163"/>
        <v>1</v>
      </c>
      <c r="H455" s="13">
        <f t="shared" ca="1" si="164"/>
        <v>1.09710682</v>
      </c>
      <c r="I455" s="12">
        <f t="shared" si="157"/>
        <v>1.5900000000000001E-2</v>
      </c>
      <c r="J455" s="30">
        <f t="shared" si="165"/>
        <v>44309</v>
      </c>
      <c r="K455" s="2">
        <f t="shared" si="166"/>
        <v>305</v>
      </c>
      <c r="L455" s="15">
        <f t="shared" si="167"/>
        <v>306</v>
      </c>
      <c r="M455" s="11">
        <f t="shared" si="168"/>
        <v>1.0193398979999999</v>
      </c>
      <c r="N455" s="11">
        <f t="shared" ca="1" si="169"/>
        <v>1.1183247540000001</v>
      </c>
      <c r="O455" s="15">
        <f t="shared" si="160"/>
        <v>0</v>
      </c>
      <c r="P455" s="13">
        <f t="shared" ca="1" si="153"/>
        <v>118.324754</v>
      </c>
      <c r="Q455" s="19">
        <f t="shared" si="170"/>
        <v>0</v>
      </c>
      <c r="R455" s="13">
        <f t="shared" si="156"/>
        <v>0</v>
      </c>
      <c r="S455" s="4" t="str">
        <f t="shared" si="158"/>
        <v>J=</v>
      </c>
      <c r="T455" s="30">
        <f t="shared" si="159"/>
        <v>44911</v>
      </c>
      <c r="U455" s="3"/>
      <c r="V455" s="73">
        <f>[2]Plan1!$A525</f>
        <v>52232</v>
      </c>
      <c r="W455" s="73" t="str">
        <f>[2]Plan1!$C525</f>
        <v>Confraternização Universal</v>
      </c>
      <c r="X455" s="66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6">
        <f t="shared" si="154"/>
        <v>44753</v>
      </c>
      <c r="B456" s="14">
        <f t="shared" ca="1" si="161"/>
        <v>1118.324754</v>
      </c>
      <c r="C456" s="6">
        <f t="shared" si="155"/>
        <v>1000</v>
      </c>
      <c r="D456" s="12">
        <f ca="1">IF(A456&lt;$B$1,VLOOKUP(A456,[1]DI!$A$4:$B$15000,2,FALSE),0)</f>
        <v>0.13150000000000001</v>
      </c>
      <c r="E456" s="13">
        <f t="shared" ca="1" si="162"/>
        <v>1.0004903700000001</v>
      </c>
      <c r="F456" s="13">
        <f ca="1">(TRUNC(PRODUCT($E$12:$E455),16))</f>
        <v>1.09710681962274</v>
      </c>
      <c r="G456" s="13">
        <f t="shared" si="163"/>
        <v>1</v>
      </c>
      <c r="H456" s="13">
        <f t="shared" ca="1" si="164"/>
        <v>1.09710682</v>
      </c>
      <c r="I456" s="12">
        <f t="shared" si="157"/>
        <v>1.5900000000000001E-2</v>
      </c>
      <c r="J456" s="30">
        <f t="shared" si="165"/>
        <v>44309</v>
      </c>
      <c r="K456" s="2">
        <f t="shared" si="166"/>
        <v>306</v>
      </c>
      <c r="L456" s="15">
        <f t="shared" si="167"/>
        <v>306</v>
      </c>
      <c r="M456" s="11">
        <f t="shared" si="168"/>
        <v>1.0193398979999999</v>
      </c>
      <c r="N456" s="11">
        <f t="shared" ca="1" si="169"/>
        <v>1.1183247540000001</v>
      </c>
      <c r="O456" s="15">
        <f t="shared" si="160"/>
        <v>0</v>
      </c>
      <c r="P456" s="13">
        <f t="shared" ca="1" si="153"/>
        <v>118.324754</v>
      </c>
      <c r="Q456" s="19">
        <f t="shared" si="170"/>
        <v>0</v>
      </c>
      <c r="R456" s="13">
        <f t="shared" si="156"/>
        <v>0</v>
      </c>
      <c r="S456" s="4" t="str">
        <f t="shared" si="158"/>
        <v>J=</v>
      </c>
      <c r="T456" s="30">
        <f t="shared" si="159"/>
        <v>44911</v>
      </c>
      <c r="U456" s="3"/>
      <c r="V456" s="73">
        <f>[2]Plan1!$A526</f>
        <v>52271</v>
      </c>
      <c r="W456" s="73" t="str">
        <f>[2]Plan1!$C526</f>
        <v>Carnaval</v>
      </c>
      <c r="X456" s="66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6">
        <f t="shared" si="154"/>
        <v>44754</v>
      </c>
      <c r="B457" s="14">
        <f t="shared" ca="1" si="161"/>
        <v>1118.94319</v>
      </c>
      <c r="C457" s="6">
        <f t="shared" si="155"/>
        <v>1000</v>
      </c>
      <c r="D457" s="12">
        <f ca="1">IF(A457&lt;$B$1,VLOOKUP(A457,[1]DI!$A$4:$B$15000,2,FALSE),0)</f>
        <v>0.13150000000000001</v>
      </c>
      <c r="E457" s="13">
        <f t="shared" ca="1" si="162"/>
        <v>1.0004903700000001</v>
      </c>
      <c r="F457" s="13">
        <f ca="1">(TRUNC(PRODUCT($E$12:$E456),16))</f>
        <v>1.0976448078938801</v>
      </c>
      <c r="G457" s="13">
        <f t="shared" si="163"/>
        <v>1</v>
      </c>
      <c r="H457" s="13">
        <f t="shared" ca="1" si="164"/>
        <v>1.09764481</v>
      </c>
      <c r="I457" s="12">
        <f t="shared" si="157"/>
        <v>1.5900000000000001E-2</v>
      </c>
      <c r="J457" s="30">
        <f t="shared" si="165"/>
        <v>44309</v>
      </c>
      <c r="K457" s="2">
        <f t="shared" si="166"/>
        <v>307</v>
      </c>
      <c r="L457" s="15">
        <f t="shared" si="167"/>
        <v>307</v>
      </c>
      <c r="M457" s="11">
        <f t="shared" si="168"/>
        <v>1.0194037090000001</v>
      </c>
      <c r="N457" s="11">
        <f t="shared" ca="1" si="169"/>
        <v>1.11894319</v>
      </c>
      <c r="O457" s="15">
        <f t="shared" si="160"/>
        <v>0</v>
      </c>
      <c r="P457" s="13">
        <f t="shared" ca="1" si="153"/>
        <v>118.94319</v>
      </c>
      <c r="Q457" s="19">
        <f t="shared" si="170"/>
        <v>0</v>
      </c>
      <c r="R457" s="13">
        <f t="shared" si="156"/>
        <v>0</v>
      </c>
      <c r="S457" s="4" t="str">
        <f t="shared" si="158"/>
        <v>J=</v>
      </c>
      <c r="T457" s="30">
        <f t="shared" si="159"/>
        <v>44911</v>
      </c>
      <c r="U457" s="3"/>
      <c r="V457" s="73">
        <f>[2]Plan1!$A527</f>
        <v>52272</v>
      </c>
      <c r="W457" s="73" t="str">
        <f>[2]Plan1!$C527</f>
        <v>Carnaval</v>
      </c>
      <c r="X457" s="66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6">
        <f t="shared" si="154"/>
        <v>44755</v>
      </c>
      <c r="B458" s="14">
        <f t="shared" ca="1" si="161"/>
        <v>1119.561966</v>
      </c>
      <c r="C458" s="6">
        <f t="shared" si="155"/>
        <v>1000</v>
      </c>
      <c r="D458" s="12">
        <f ca="1">IF(A458&lt;$B$1,VLOOKUP(A458,[1]DI!$A$4:$B$15000,2,FALSE),0)</f>
        <v>0.13150000000000001</v>
      </c>
      <c r="E458" s="13">
        <f t="shared" ca="1" si="162"/>
        <v>1.0004903700000001</v>
      </c>
      <c r="F458" s="13">
        <f ca="1">(TRUNC(PRODUCT($E$12:$E457),16))</f>
        <v>1.09818305997832</v>
      </c>
      <c r="G458" s="13">
        <f t="shared" si="163"/>
        <v>1</v>
      </c>
      <c r="H458" s="13">
        <f t="shared" ca="1" si="164"/>
        <v>1.09818306</v>
      </c>
      <c r="I458" s="12">
        <f t="shared" si="157"/>
        <v>1.5900000000000001E-2</v>
      </c>
      <c r="J458" s="30">
        <f t="shared" si="165"/>
        <v>44309</v>
      </c>
      <c r="K458" s="2">
        <f t="shared" si="166"/>
        <v>308</v>
      </c>
      <c r="L458" s="15">
        <f t="shared" si="167"/>
        <v>308</v>
      </c>
      <c r="M458" s="11">
        <f t="shared" si="168"/>
        <v>1.019467525</v>
      </c>
      <c r="N458" s="11">
        <f t="shared" ca="1" si="169"/>
        <v>1.119561966</v>
      </c>
      <c r="O458" s="15">
        <f t="shared" si="160"/>
        <v>0</v>
      </c>
      <c r="P458" s="13">
        <f t="shared" ca="1" si="153"/>
        <v>119.561966</v>
      </c>
      <c r="Q458" s="19">
        <f t="shared" si="170"/>
        <v>0</v>
      </c>
      <c r="R458" s="13">
        <f t="shared" si="156"/>
        <v>0</v>
      </c>
      <c r="S458" s="4" t="str">
        <f t="shared" si="158"/>
        <v>J=</v>
      </c>
      <c r="T458" s="30">
        <f t="shared" si="159"/>
        <v>44911</v>
      </c>
      <c r="U458" s="3"/>
      <c r="V458" s="73">
        <f>[2]Plan1!$A528</f>
        <v>52317</v>
      </c>
      <c r="W458" s="73" t="str">
        <f>[2]Plan1!$C528</f>
        <v>Paixão de Cristo</v>
      </c>
      <c r="X458" s="66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6">
        <f t="shared" si="154"/>
        <v>44756</v>
      </c>
      <c r="B459" s="14">
        <f t="shared" ca="1" si="161"/>
        <v>1120.18109</v>
      </c>
      <c r="C459" s="6">
        <f t="shared" si="155"/>
        <v>1000</v>
      </c>
      <c r="D459" s="12">
        <f ca="1">IF(A459&lt;$B$1,VLOOKUP(A459,[1]DI!$A$4:$B$15000,2,FALSE),0)</f>
        <v>0.13150000000000001</v>
      </c>
      <c r="E459" s="13">
        <f t="shared" ca="1" si="162"/>
        <v>1.0004903700000001</v>
      </c>
      <c r="F459" s="13">
        <f ca="1">(TRUNC(PRODUCT($E$12:$E458),16))</f>
        <v>1.0987215760054401</v>
      </c>
      <c r="G459" s="13">
        <f t="shared" si="163"/>
        <v>1</v>
      </c>
      <c r="H459" s="13">
        <f t="shared" ca="1" si="164"/>
        <v>1.0987215800000001</v>
      </c>
      <c r="I459" s="12">
        <f t="shared" si="157"/>
        <v>1.5900000000000001E-2</v>
      </c>
      <c r="J459" s="30">
        <f t="shared" si="165"/>
        <v>44309</v>
      </c>
      <c r="K459" s="2">
        <f t="shared" si="166"/>
        <v>309</v>
      </c>
      <c r="L459" s="15">
        <f t="shared" si="167"/>
        <v>309</v>
      </c>
      <c r="M459" s="11">
        <f t="shared" si="168"/>
        <v>1.0195313450000001</v>
      </c>
      <c r="N459" s="11">
        <f t="shared" ca="1" si="169"/>
        <v>1.12018109</v>
      </c>
      <c r="O459" s="15">
        <f t="shared" si="160"/>
        <v>0</v>
      </c>
      <c r="P459" s="13">
        <f t="shared" ca="1" si="153"/>
        <v>120.18109</v>
      </c>
      <c r="Q459" s="19">
        <f t="shared" si="170"/>
        <v>0</v>
      </c>
      <c r="R459" s="13">
        <f t="shared" si="156"/>
        <v>0</v>
      </c>
      <c r="S459" s="4" t="str">
        <f t="shared" si="158"/>
        <v>J=</v>
      </c>
      <c r="T459" s="30">
        <f t="shared" si="159"/>
        <v>44911</v>
      </c>
      <c r="U459" s="3"/>
      <c r="V459" s="73">
        <f>[2]Plan1!$A529</f>
        <v>52342</v>
      </c>
      <c r="W459" s="73" t="str">
        <f>[2]Plan1!$C529</f>
        <v>Tiradentes</v>
      </c>
      <c r="X459" s="66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6">
        <f t="shared" si="154"/>
        <v>44757</v>
      </c>
      <c r="B460" s="14">
        <f t="shared" ca="1" si="161"/>
        <v>1120.800551</v>
      </c>
      <c r="C460" s="6">
        <f t="shared" si="155"/>
        <v>1000</v>
      </c>
      <c r="D460" s="12">
        <f ca="1">IF(A460&lt;$B$1,VLOOKUP(A460,[1]DI!$A$4:$B$15000,2,FALSE),0)</f>
        <v>0.13150000000000001</v>
      </c>
      <c r="E460" s="13">
        <f t="shared" ca="1" si="162"/>
        <v>1.0004903700000001</v>
      </c>
      <c r="F460" s="13">
        <f ca="1">(TRUNC(PRODUCT($E$12:$E459),16))</f>
        <v>1.0992603561046701</v>
      </c>
      <c r="G460" s="13">
        <f t="shared" si="163"/>
        <v>1</v>
      </c>
      <c r="H460" s="13">
        <f t="shared" ca="1" si="164"/>
        <v>1.0992603599999999</v>
      </c>
      <c r="I460" s="12">
        <f t="shared" si="157"/>
        <v>1.5900000000000001E-2</v>
      </c>
      <c r="J460" s="30">
        <f t="shared" si="165"/>
        <v>44309</v>
      </c>
      <c r="K460" s="2">
        <f t="shared" si="166"/>
        <v>310</v>
      </c>
      <c r="L460" s="15">
        <f t="shared" si="167"/>
        <v>310</v>
      </c>
      <c r="M460" s="11">
        <f t="shared" si="168"/>
        <v>1.0195951679999999</v>
      </c>
      <c r="N460" s="11">
        <f t="shared" ca="1" si="169"/>
        <v>1.1208005510000001</v>
      </c>
      <c r="O460" s="15">
        <f t="shared" si="160"/>
        <v>0</v>
      </c>
      <c r="P460" s="13">
        <f t="shared" ref="P460:P523" ca="1" si="171">TRUNC(((N460-1)*C460),8)</f>
        <v>120.800551</v>
      </c>
      <c r="Q460" s="19">
        <f t="shared" si="170"/>
        <v>0</v>
      </c>
      <c r="R460" s="13">
        <f t="shared" si="156"/>
        <v>0</v>
      </c>
      <c r="S460" s="4" t="str">
        <f t="shared" si="158"/>
        <v>J=</v>
      </c>
      <c r="T460" s="30">
        <f t="shared" si="159"/>
        <v>44911</v>
      </c>
      <c r="U460" s="3"/>
      <c r="V460" s="73">
        <f>[2]Plan1!$A530</f>
        <v>52352</v>
      </c>
      <c r="W460" s="73" t="str">
        <f>[2]Plan1!$C530</f>
        <v>Dia do Trabalho</v>
      </c>
      <c r="X460" s="66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6">
        <f t="shared" ref="A461:A524" si="172">(A460+1)</f>
        <v>44758</v>
      </c>
      <c r="B461" s="14">
        <f t="shared" ca="1" si="161"/>
        <v>1121.4203520000001</v>
      </c>
      <c r="C461" s="6">
        <f t="shared" ref="C461:C524" si="173">(C460-R460)</f>
        <v>1000</v>
      </c>
      <c r="D461" s="12">
        <f ca="1">IF(A461&lt;$B$1,VLOOKUP(A461,[1]DI!$A$4:$B$15000,2,FALSE),0)</f>
        <v>0</v>
      </c>
      <c r="E461" s="13">
        <f t="shared" ca="1" si="162"/>
        <v>1</v>
      </c>
      <c r="F461" s="13">
        <f ca="1">(TRUNC(PRODUCT($E$12:$E460),16))</f>
        <v>1.0997994004054901</v>
      </c>
      <c r="G461" s="13">
        <f t="shared" si="163"/>
        <v>1</v>
      </c>
      <c r="H461" s="13">
        <f t="shared" ca="1" si="164"/>
        <v>1.0997994</v>
      </c>
      <c r="I461" s="12">
        <f t="shared" si="157"/>
        <v>1.5900000000000001E-2</v>
      </c>
      <c r="J461" s="30">
        <f t="shared" si="165"/>
        <v>44309</v>
      </c>
      <c r="K461" s="2">
        <f t="shared" si="166"/>
        <v>310</v>
      </c>
      <c r="L461" s="15">
        <f t="shared" si="167"/>
        <v>311</v>
      </c>
      <c r="M461" s="11">
        <f t="shared" si="168"/>
        <v>1.019658996</v>
      </c>
      <c r="N461" s="11">
        <f t="shared" ca="1" si="169"/>
        <v>1.1214203519999999</v>
      </c>
      <c r="O461" s="15">
        <f t="shared" si="160"/>
        <v>0</v>
      </c>
      <c r="P461" s="13">
        <f t="shared" ca="1" si="171"/>
        <v>121.42035199999999</v>
      </c>
      <c r="Q461" s="19">
        <f t="shared" si="170"/>
        <v>0</v>
      </c>
      <c r="R461" s="13">
        <f t="shared" ref="R461:R524" si="174">IF(Q461&gt;0,TRUNC(Q461*C461,8),0)</f>
        <v>0</v>
      </c>
      <c r="S461" s="4" t="str">
        <f t="shared" si="158"/>
        <v>J=</v>
      </c>
      <c r="T461" s="30">
        <f t="shared" si="159"/>
        <v>44911</v>
      </c>
      <c r="U461" s="3"/>
      <c r="V461" s="73">
        <f>[2]Plan1!$A531</f>
        <v>52379</v>
      </c>
      <c r="W461" s="73" t="str">
        <f>[2]Plan1!$C531</f>
        <v>Corpus Christi</v>
      </c>
      <c r="X461" s="66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6">
        <f t="shared" si="172"/>
        <v>44759</v>
      </c>
      <c r="B462" s="14">
        <f t="shared" ca="1" si="161"/>
        <v>1121.4203520000001</v>
      </c>
      <c r="C462" s="6">
        <f t="shared" si="173"/>
        <v>1000</v>
      </c>
      <c r="D462" s="12">
        <f ca="1">IF(A462&lt;$B$1,VLOOKUP(A462,[1]DI!$A$4:$B$15000,2,FALSE),0)</f>
        <v>0</v>
      </c>
      <c r="E462" s="13">
        <f t="shared" ca="1" si="162"/>
        <v>1</v>
      </c>
      <c r="F462" s="13">
        <f ca="1">(TRUNC(PRODUCT($E$12:$E461),16))</f>
        <v>1.0997994004054901</v>
      </c>
      <c r="G462" s="13">
        <f t="shared" si="163"/>
        <v>1</v>
      </c>
      <c r="H462" s="13">
        <f t="shared" ca="1" si="164"/>
        <v>1.0997994</v>
      </c>
      <c r="I462" s="12">
        <f t="shared" ref="I462:I525" si="175">I461</f>
        <v>1.5900000000000001E-2</v>
      </c>
      <c r="J462" s="30">
        <f t="shared" si="165"/>
        <v>44309</v>
      </c>
      <c r="K462" s="2">
        <f t="shared" si="166"/>
        <v>310</v>
      </c>
      <c r="L462" s="15">
        <f t="shared" si="167"/>
        <v>311</v>
      </c>
      <c r="M462" s="11">
        <f t="shared" si="168"/>
        <v>1.019658996</v>
      </c>
      <c r="N462" s="11">
        <f t="shared" ca="1" si="169"/>
        <v>1.1214203519999999</v>
      </c>
      <c r="O462" s="15">
        <f t="shared" si="160"/>
        <v>0</v>
      </c>
      <c r="P462" s="13">
        <f t="shared" ca="1" si="171"/>
        <v>121.42035199999999</v>
      </c>
      <c r="Q462" s="19">
        <f t="shared" si="170"/>
        <v>0</v>
      </c>
      <c r="R462" s="13">
        <f t="shared" si="174"/>
        <v>0</v>
      </c>
      <c r="S462" s="4" t="str">
        <f t="shared" ref="S462:S525" si="176">IF(O461&gt;0,VLOOKUP(O461,V$12:AF$25,10),S461)</f>
        <v>J=</v>
      </c>
      <c r="T462" s="30">
        <f t="shared" ref="T462:T525" si="177">IF(O461&gt;0,VLOOKUP(O461,V$12:AF$25,11),T461)</f>
        <v>44911</v>
      </c>
      <c r="U462" s="3"/>
      <c r="V462" s="73">
        <f>[2]Plan1!$A532</f>
        <v>52481</v>
      </c>
      <c r="W462" s="73" t="str">
        <f>[2]Plan1!$C532</f>
        <v>Independência do Brasil</v>
      </c>
      <c r="X462" s="66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6">
        <f t="shared" si="172"/>
        <v>44760</v>
      </c>
      <c r="B463" s="14">
        <f t="shared" ca="1" si="161"/>
        <v>1121.4203520000001</v>
      </c>
      <c r="C463" s="6">
        <f t="shared" si="173"/>
        <v>1000</v>
      </c>
      <c r="D463" s="12">
        <f ca="1">IF(A463&lt;$B$1,VLOOKUP(A463,[1]DI!$A$4:$B$15000,2,FALSE),0)</f>
        <v>0.13150000000000001</v>
      </c>
      <c r="E463" s="13">
        <f t="shared" ca="1" si="162"/>
        <v>1.0004903700000001</v>
      </c>
      <c r="F463" s="13">
        <f ca="1">(TRUNC(PRODUCT($E$12:$E462),16))</f>
        <v>1.0997994004054901</v>
      </c>
      <c r="G463" s="13">
        <f t="shared" si="163"/>
        <v>1</v>
      </c>
      <c r="H463" s="13">
        <f t="shared" ca="1" si="164"/>
        <v>1.0997994</v>
      </c>
      <c r="I463" s="12">
        <f t="shared" si="175"/>
        <v>1.5900000000000001E-2</v>
      </c>
      <c r="J463" s="30">
        <f t="shared" si="165"/>
        <v>44309</v>
      </c>
      <c r="K463" s="2">
        <f t="shared" si="166"/>
        <v>311</v>
      </c>
      <c r="L463" s="15">
        <f t="shared" si="167"/>
        <v>311</v>
      </c>
      <c r="M463" s="11">
        <f t="shared" si="168"/>
        <v>1.019658996</v>
      </c>
      <c r="N463" s="11">
        <f t="shared" ca="1" si="169"/>
        <v>1.1214203519999999</v>
      </c>
      <c r="O463" s="15">
        <f t="shared" ref="O463:O526" si="178">IF(VLOOKUP(A463,W$12:AD$25,8)=VLOOKUP(A462,W$12:AD$25,8),0,VLOOKUP(A463,W$12:AD$25,8))</f>
        <v>0</v>
      </c>
      <c r="P463" s="13">
        <f t="shared" ca="1" si="171"/>
        <v>121.42035199999999</v>
      </c>
      <c r="Q463" s="19">
        <f t="shared" si="170"/>
        <v>0</v>
      </c>
      <c r="R463" s="13">
        <f t="shared" si="174"/>
        <v>0</v>
      </c>
      <c r="S463" s="4" t="str">
        <f t="shared" si="176"/>
        <v>J=</v>
      </c>
      <c r="T463" s="30">
        <f t="shared" si="177"/>
        <v>44911</v>
      </c>
      <c r="U463" s="3"/>
      <c r="V463" s="73">
        <f>[2]Plan1!$A533</f>
        <v>52516</v>
      </c>
      <c r="W463" s="73" t="str">
        <f>[2]Plan1!$C533</f>
        <v>Nossa Sr.a Aparecida - Padroeira do Brasil</v>
      </c>
      <c r="X463" s="66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6">
        <f t="shared" si="172"/>
        <v>44761</v>
      </c>
      <c r="B464" s="14">
        <f t="shared" ca="1" si="161"/>
        <v>1122.0405000000001</v>
      </c>
      <c r="C464" s="6">
        <f t="shared" si="173"/>
        <v>1000</v>
      </c>
      <c r="D464" s="12">
        <f ca="1">IF(A464&lt;$B$1,VLOOKUP(A464,[1]DI!$A$4:$B$15000,2,FALSE),0)</f>
        <v>0.13150000000000001</v>
      </c>
      <c r="E464" s="13">
        <f t="shared" ca="1" si="162"/>
        <v>1.0004903700000001</v>
      </c>
      <c r="F464" s="13">
        <f ca="1">(TRUNC(PRODUCT($E$12:$E463),16))</f>
        <v>1.1003387090374701</v>
      </c>
      <c r="G464" s="13">
        <f t="shared" si="163"/>
        <v>1</v>
      </c>
      <c r="H464" s="13">
        <f t="shared" ca="1" si="164"/>
        <v>1.1003387099999999</v>
      </c>
      <c r="I464" s="12">
        <f t="shared" si="175"/>
        <v>1.5900000000000001E-2</v>
      </c>
      <c r="J464" s="30">
        <f t="shared" si="165"/>
        <v>44309</v>
      </c>
      <c r="K464" s="2">
        <f t="shared" si="166"/>
        <v>312</v>
      </c>
      <c r="L464" s="15">
        <f t="shared" si="167"/>
        <v>312</v>
      </c>
      <c r="M464" s="11">
        <f t="shared" si="168"/>
        <v>1.0197228270000001</v>
      </c>
      <c r="N464" s="11">
        <f t="shared" ca="1" si="169"/>
        <v>1.1220405</v>
      </c>
      <c r="O464" s="15">
        <f t="shared" si="178"/>
        <v>0</v>
      </c>
      <c r="P464" s="13">
        <f t="shared" ca="1" si="171"/>
        <v>122.04049999999999</v>
      </c>
      <c r="Q464" s="19">
        <f t="shared" si="170"/>
        <v>0</v>
      </c>
      <c r="R464" s="13">
        <f t="shared" si="174"/>
        <v>0</v>
      </c>
      <c r="S464" s="4" t="str">
        <f t="shared" si="176"/>
        <v>J=</v>
      </c>
      <c r="T464" s="30">
        <f t="shared" si="177"/>
        <v>44911</v>
      </c>
      <c r="U464" s="3"/>
      <c r="V464" s="73">
        <f>[2]Plan1!$A534</f>
        <v>52537</v>
      </c>
      <c r="W464" s="73" t="str">
        <f>[2]Plan1!$C534</f>
        <v>Finados</v>
      </c>
      <c r="X464" s="66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6">
        <f t="shared" si="172"/>
        <v>44762</v>
      </c>
      <c r="B465" s="14">
        <f t="shared" ca="1" si="161"/>
        <v>1122.6609880000001</v>
      </c>
      <c r="C465" s="6">
        <f t="shared" si="173"/>
        <v>1000</v>
      </c>
      <c r="D465" s="12">
        <f ca="1">IF(A465&lt;$B$1,VLOOKUP(A465,[1]DI!$A$4:$B$15000,2,FALSE),0)</f>
        <v>0.13150000000000001</v>
      </c>
      <c r="E465" s="13">
        <f t="shared" ca="1" si="162"/>
        <v>1.0004903700000001</v>
      </c>
      <c r="F465" s="13">
        <f ca="1">(TRUNC(PRODUCT($E$12:$E464),16))</f>
        <v>1.1008782821302201</v>
      </c>
      <c r="G465" s="13">
        <f t="shared" si="163"/>
        <v>1</v>
      </c>
      <c r="H465" s="13">
        <f t="shared" ca="1" si="164"/>
        <v>1.1008782800000001</v>
      </c>
      <c r="I465" s="12">
        <f t="shared" si="175"/>
        <v>1.5900000000000001E-2</v>
      </c>
      <c r="J465" s="30">
        <f t="shared" si="165"/>
        <v>44309</v>
      </c>
      <c r="K465" s="2">
        <f t="shared" si="166"/>
        <v>313</v>
      </c>
      <c r="L465" s="15">
        <f t="shared" si="167"/>
        <v>313</v>
      </c>
      <c r="M465" s="11">
        <f t="shared" si="168"/>
        <v>1.0197866630000001</v>
      </c>
      <c r="N465" s="11">
        <f t="shared" ca="1" si="169"/>
        <v>1.122660988</v>
      </c>
      <c r="O465" s="15">
        <f t="shared" si="178"/>
        <v>0</v>
      </c>
      <c r="P465" s="13">
        <f t="shared" ca="1" si="171"/>
        <v>122.660988</v>
      </c>
      <c r="Q465" s="19">
        <f t="shared" si="170"/>
        <v>0</v>
      </c>
      <c r="R465" s="13">
        <f t="shared" si="174"/>
        <v>0</v>
      </c>
      <c r="S465" s="4" t="str">
        <f t="shared" si="176"/>
        <v>J=</v>
      </c>
      <c r="T465" s="30">
        <f t="shared" si="177"/>
        <v>44911</v>
      </c>
      <c r="U465" s="3"/>
      <c r="V465" s="73">
        <f>[2]Plan1!$A535</f>
        <v>52550</v>
      </c>
      <c r="W465" s="73" t="str">
        <f>[2]Plan1!$C535</f>
        <v>Proclamação da República</v>
      </c>
      <c r="X465" s="66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6">
        <f t="shared" si="172"/>
        <v>44763</v>
      </c>
      <c r="B466" s="14">
        <f t="shared" ca="1" si="161"/>
        <v>1123.281823</v>
      </c>
      <c r="C466" s="6">
        <f t="shared" si="173"/>
        <v>1000</v>
      </c>
      <c r="D466" s="12">
        <f ca="1">IF(A466&lt;$B$1,VLOOKUP(A466,[1]DI!$A$4:$B$15000,2,FALSE),0)</f>
        <v>0.13150000000000001</v>
      </c>
      <c r="E466" s="13">
        <f t="shared" ca="1" si="162"/>
        <v>1.0004903700000001</v>
      </c>
      <c r="F466" s="13">
        <f ca="1">(TRUNC(PRODUCT($E$12:$E465),16))</f>
        <v>1.1014181198134301</v>
      </c>
      <c r="G466" s="13">
        <f t="shared" si="163"/>
        <v>1</v>
      </c>
      <c r="H466" s="13">
        <f t="shared" ca="1" si="164"/>
        <v>1.1014181199999999</v>
      </c>
      <c r="I466" s="12">
        <f t="shared" si="175"/>
        <v>1.5900000000000001E-2</v>
      </c>
      <c r="J466" s="30">
        <f t="shared" si="165"/>
        <v>44309</v>
      </c>
      <c r="K466" s="2">
        <f t="shared" si="166"/>
        <v>314</v>
      </c>
      <c r="L466" s="15">
        <f t="shared" si="167"/>
        <v>314</v>
      </c>
      <c r="M466" s="11">
        <f t="shared" si="168"/>
        <v>1.0198505019999999</v>
      </c>
      <c r="N466" s="11">
        <f t="shared" ca="1" si="169"/>
        <v>1.1232818229999999</v>
      </c>
      <c r="O466" s="15">
        <f t="shared" si="178"/>
        <v>0</v>
      </c>
      <c r="P466" s="13">
        <f t="shared" ca="1" si="171"/>
        <v>123.281823</v>
      </c>
      <c r="Q466" s="19">
        <f t="shared" si="170"/>
        <v>0</v>
      </c>
      <c r="R466" s="13">
        <f t="shared" si="174"/>
        <v>0</v>
      </c>
      <c r="S466" s="4" t="str">
        <f t="shared" si="176"/>
        <v>J=</v>
      </c>
      <c r="T466" s="30">
        <f t="shared" si="177"/>
        <v>44911</v>
      </c>
      <c r="U466" s="3"/>
      <c r="V466" s="73">
        <f>[2]Plan1!$A536</f>
        <v>52555</v>
      </c>
      <c r="W466" s="73" t="str">
        <f>[2]Plan1!$C536</f>
        <v>Dia Nacional de Zumbi e da Consciência Negra</v>
      </c>
      <c r="X466" s="66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6">
        <f t="shared" si="172"/>
        <v>44764</v>
      </c>
      <c r="B467" s="14">
        <f t="shared" ca="1" si="161"/>
        <v>1123.9029969999999</v>
      </c>
      <c r="C467" s="6">
        <f t="shared" si="173"/>
        <v>1000</v>
      </c>
      <c r="D467" s="12">
        <f ca="1">IF(A467&lt;$B$1,VLOOKUP(A467,[1]DI!$A$4:$B$15000,2,FALSE),0)</f>
        <v>0.13150000000000001</v>
      </c>
      <c r="E467" s="13">
        <f t="shared" ca="1" si="162"/>
        <v>1.0004903700000001</v>
      </c>
      <c r="F467" s="13">
        <f ca="1">(TRUNC(PRODUCT($E$12:$E466),16))</f>
        <v>1.10195822221684</v>
      </c>
      <c r="G467" s="13">
        <f t="shared" si="163"/>
        <v>1</v>
      </c>
      <c r="H467" s="13">
        <f t="shared" ca="1" si="164"/>
        <v>1.10195822</v>
      </c>
      <c r="I467" s="12">
        <f t="shared" si="175"/>
        <v>1.5900000000000001E-2</v>
      </c>
      <c r="J467" s="30">
        <f t="shared" si="165"/>
        <v>44309</v>
      </c>
      <c r="K467" s="2">
        <f t="shared" si="166"/>
        <v>315</v>
      </c>
      <c r="L467" s="15">
        <f t="shared" si="167"/>
        <v>315</v>
      </c>
      <c r="M467" s="11">
        <f t="shared" si="168"/>
        <v>1.019914346</v>
      </c>
      <c r="N467" s="11">
        <f t="shared" ca="1" si="169"/>
        <v>1.1239029970000001</v>
      </c>
      <c r="O467" s="15">
        <f t="shared" si="178"/>
        <v>0</v>
      </c>
      <c r="P467" s="13">
        <f t="shared" ca="1" si="171"/>
        <v>123.902997</v>
      </c>
      <c r="Q467" s="19">
        <f t="shared" si="170"/>
        <v>0</v>
      </c>
      <c r="R467" s="13">
        <f t="shared" si="174"/>
        <v>0</v>
      </c>
      <c r="S467" s="4" t="str">
        <f t="shared" si="176"/>
        <v>J=</v>
      </c>
      <c r="T467" s="30">
        <f t="shared" si="177"/>
        <v>44911</v>
      </c>
      <c r="U467" s="3"/>
      <c r="V467" s="73">
        <f>[2]Plan1!$A537</f>
        <v>52590</v>
      </c>
      <c r="W467" s="73" t="str">
        <f>[2]Plan1!$C537</f>
        <v>Natal</v>
      </c>
      <c r="X467" s="66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6">
        <f t="shared" si="172"/>
        <v>44765</v>
      </c>
      <c r="B468" s="14">
        <f t="shared" ca="1" si="161"/>
        <v>1124.5245199999999</v>
      </c>
      <c r="C468" s="6">
        <f t="shared" si="173"/>
        <v>1000</v>
      </c>
      <c r="D468" s="12">
        <f ca="1">IF(A468&lt;$B$1,VLOOKUP(A468,[1]DI!$A$4:$B$15000,2,FALSE),0)</f>
        <v>0</v>
      </c>
      <c r="E468" s="13">
        <f t="shared" ca="1" si="162"/>
        <v>1</v>
      </c>
      <c r="F468" s="13">
        <f ca="1">(TRUNC(PRODUCT($E$12:$E467),16))</f>
        <v>1.1024985894702699</v>
      </c>
      <c r="G468" s="13">
        <f t="shared" si="163"/>
        <v>1</v>
      </c>
      <c r="H468" s="13">
        <f t="shared" ca="1" si="164"/>
        <v>1.1024985899999999</v>
      </c>
      <c r="I468" s="12">
        <f t="shared" si="175"/>
        <v>1.5900000000000001E-2</v>
      </c>
      <c r="J468" s="30">
        <f t="shared" si="165"/>
        <v>44309</v>
      </c>
      <c r="K468" s="2">
        <f t="shared" si="166"/>
        <v>315</v>
      </c>
      <c r="L468" s="15">
        <f t="shared" si="167"/>
        <v>316</v>
      </c>
      <c r="M468" s="11">
        <f t="shared" si="168"/>
        <v>1.019978193</v>
      </c>
      <c r="N468" s="11">
        <f t="shared" ca="1" si="169"/>
        <v>1.12452452</v>
      </c>
      <c r="O468" s="15">
        <f t="shared" si="178"/>
        <v>0</v>
      </c>
      <c r="P468" s="13">
        <f t="shared" ca="1" si="171"/>
        <v>124.52452</v>
      </c>
      <c r="Q468" s="19">
        <f t="shared" si="170"/>
        <v>0</v>
      </c>
      <c r="R468" s="13">
        <f t="shared" si="174"/>
        <v>0</v>
      </c>
      <c r="S468" s="4" t="str">
        <f t="shared" si="176"/>
        <v>J=</v>
      </c>
      <c r="T468" s="30">
        <f t="shared" si="177"/>
        <v>44911</v>
      </c>
      <c r="U468" s="3"/>
      <c r="V468" s="73">
        <f>[2]Plan1!$A538</f>
        <v>52597</v>
      </c>
      <c r="W468" s="73" t="str">
        <f>[2]Plan1!$C538</f>
        <v>Confraternização Universal</v>
      </c>
      <c r="X468" s="66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6">
        <f t="shared" si="172"/>
        <v>44766</v>
      </c>
      <c r="B469" s="14">
        <f t="shared" ca="1" si="161"/>
        <v>1124.5245199999999</v>
      </c>
      <c r="C469" s="6">
        <f t="shared" si="173"/>
        <v>1000</v>
      </c>
      <c r="D469" s="12">
        <f ca="1">IF(A469&lt;$B$1,VLOOKUP(A469,[1]DI!$A$4:$B$15000,2,FALSE),0)</f>
        <v>0</v>
      </c>
      <c r="E469" s="13">
        <f t="shared" ca="1" si="162"/>
        <v>1</v>
      </c>
      <c r="F469" s="13">
        <f ca="1">(TRUNC(PRODUCT($E$12:$E468),16))</f>
        <v>1.1024985894702699</v>
      </c>
      <c r="G469" s="13">
        <f t="shared" si="163"/>
        <v>1</v>
      </c>
      <c r="H469" s="13">
        <f t="shared" ca="1" si="164"/>
        <v>1.1024985899999999</v>
      </c>
      <c r="I469" s="12">
        <f t="shared" si="175"/>
        <v>1.5900000000000001E-2</v>
      </c>
      <c r="J469" s="30">
        <f t="shared" si="165"/>
        <v>44309</v>
      </c>
      <c r="K469" s="2">
        <f t="shared" si="166"/>
        <v>315</v>
      </c>
      <c r="L469" s="15">
        <f t="shared" si="167"/>
        <v>316</v>
      </c>
      <c r="M469" s="11">
        <f t="shared" si="168"/>
        <v>1.019978193</v>
      </c>
      <c r="N469" s="11">
        <f t="shared" ca="1" si="169"/>
        <v>1.12452452</v>
      </c>
      <c r="O469" s="15">
        <f t="shared" si="178"/>
        <v>0</v>
      </c>
      <c r="P469" s="13">
        <f t="shared" ca="1" si="171"/>
        <v>124.52452</v>
      </c>
      <c r="Q469" s="19">
        <f t="shared" si="170"/>
        <v>0</v>
      </c>
      <c r="R469" s="13">
        <f t="shared" si="174"/>
        <v>0</v>
      </c>
      <c r="S469" s="4" t="str">
        <f t="shared" si="176"/>
        <v>J=</v>
      </c>
      <c r="T469" s="30">
        <f t="shared" si="177"/>
        <v>44911</v>
      </c>
      <c r="U469" s="3"/>
      <c r="V469" s="73">
        <f>[2]Plan1!$A539</f>
        <v>52656</v>
      </c>
      <c r="W469" s="73" t="str">
        <f>[2]Plan1!$C539</f>
        <v>Carnaval</v>
      </c>
      <c r="X469" s="66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6">
        <f t="shared" si="172"/>
        <v>44767</v>
      </c>
      <c r="B470" s="14">
        <f t="shared" ca="1" si="161"/>
        <v>1124.5245199999999</v>
      </c>
      <c r="C470" s="6">
        <f t="shared" si="173"/>
        <v>1000</v>
      </c>
      <c r="D470" s="12">
        <f ca="1">IF(A470&lt;$B$1,VLOOKUP(A470,[1]DI!$A$4:$B$15000,2,FALSE),0)</f>
        <v>0.13150000000000001</v>
      </c>
      <c r="E470" s="13">
        <f t="shared" ca="1" si="162"/>
        <v>1.0004903700000001</v>
      </c>
      <c r="F470" s="13">
        <f ca="1">(TRUNC(PRODUCT($E$12:$E469),16))</f>
        <v>1.1024985894702699</v>
      </c>
      <c r="G470" s="13">
        <f t="shared" si="163"/>
        <v>1</v>
      </c>
      <c r="H470" s="13">
        <f t="shared" ca="1" si="164"/>
        <v>1.1024985899999999</v>
      </c>
      <c r="I470" s="12">
        <f t="shared" si="175"/>
        <v>1.5900000000000001E-2</v>
      </c>
      <c r="J470" s="30">
        <f t="shared" si="165"/>
        <v>44309</v>
      </c>
      <c r="K470" s="2">
        <f t="shared" si="166"/>
        <v>316</v>
      </c>
      <c r="L470" s="15">
        <f t="shared" si="167"/>
        <v>316</v>
      </c>
      <c r="M470" s="11">
        <f t="shared" si="168"/>
        <v>1.019978193</v>
      </c>
      <c r="N470" s="11">
        <f t="shared" ca="1" si="169"/>
        <v>1.12452452</v>
      </c>
      <c r="O470" s="15">
        <f t="shared" si="178"/>
        <v>0</v>
      </c>
      <c r="P470" s="13">
        <f t="shared" ca="1" si="171"/>
        <v>124.52452</v>
      </c>
      <c r="Q470" s="19">
        <f t="shared" si="170"/>
        <v>0</v>
      </c>
      <c r="R470" s="13">
        <f t="shared" si="174"/>
        <v>0</v>
      </c>
      <c r="S470" s="4" t="str">
        <f t="shared" si="176"/>
        <v>J=</v>
      </c>
      <c r="T470" s="30">
        <f t="shared" si="177"/>
        <v>44911</v>
      </c>
      <c r="U470" s="3"/>
      <c r="V470" s="73">
        <f>[2]Plan1!$A540</f>
        <v>52657</v>
      </c>
      <c r="W470" s="73" t="str">
        <f>[2]Plan1!$C540</f>
        <v>Carnaval</v>
      </c>
      <c r="X470" s="66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6">
        <f t="shared" si="172"/>
        <v>44768</v>
      </c>
      <c r="B471" s="14">
        <f t="shared" ca="1" si="161"/>
        <v>1125.1463819999999</v>
      </c>
      <c r="C471" s="6">
        <f t="shared" si="173"/>
        <v>1000</v>
      </c>
      <c r="D471" s="12">
        <f ca="1">IF(A471&lt;$B$1,VLOOKUP(A471,[1]DI!$A$4:$B$15000,2,FALSE),0)</f>
        <v>0.13150000000000001</v>
      </c>
      <c r="E471" s="13">
        <f t="shared" ca="1" si="162"/>
        <v>1.0004903700000001</v>
      </c>
      <c r="F471" s="13">
        <f ca="1">(TRUNC(PRODUCT($E$12:$E470),16))</f>
        <v>1.10303922170359</v>
      </c>
      <c r="G471" s="13">
        <f t="shared" si="163"/>
        <v>1</v>
      </c>
      <c r="H471" s="13">
        <f t="shared" ca="1" si="164"/>
        <v>1.1030392200000001</v>
      </c>
      <c r="I471" s="12">
        <f t="shared" si="175"/>
        <v>1.5900000000000001E-2</v>
      </c>
      <c r="J471" s="30">
        <f t="shared" si="165"/>
        <v>44309</v>
      </c>
      <c r="K471" s="2">
        <f t="shared" si="166"/>
        <v>317</v>
      </c>
      <c r="L471" s="15">
        <f t="shared" si="167"/>
        <v>317</v>
      </c>
      <c r="M471" s="11">
        <f t="shared" si="168"/>
        <v>1.0200420450000001</v>
      </c>
      <c r="N471" s="11">
        <f t="shared" ca="1" si="169"/>
        <v>1.1251463820000001</v>
      </c>
      <c r="O471" s="15">
        <f t="shared" si="178"/>
        <v>0</v>
      </c>
      <c r="P471" s="13">
        <f t="shared" ca="1" si="171"/>
        <v>125.146382</v>
      </c>
      <c r="Q471" s="19">
        <f t="shared" si="170"/>
        <v>0</v>
      </c>
      <c r="R471" s="13">
        <f t="shared" si="174"/>
        <v>0</v>
      </c>
      <c r="S471" s="4" t="str">
        <f t="shared" si="176"/>
        <v>J=</v>
      </c>
      <c r="T471" s="30">
        <f t="shared" si="177"/>
        <v>44911</v>
      </c>
      <c r="U471" s="3"/>
      <c r="V471" s="73">
        <f>[2]Plan1!$A541</f>
        <v>52702</v>
      </c>
      <c r="W471" s="73" t="str">
        <f>[2]Plan1!$C541</f>
        <v>Paixão de Cristo</v>
      </c>
      <c r="X471" s="66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6">
        <f t="shared" si="172"/>
        <v>44769</v>
      </c>
      <c r="B472" s="14">
        <f t="shared" ca="1" si="161"/>
        <v>1125.7685919999999</v>
      </c>
      <c r="C472" s="6">
        <f t="shared" si="173"/>
        <v>1000</v>
      </c>
      <c r="D472" s="12">
        <f ca="1">IF(A472&lt;$B$1,VLOOKUP(A472,[1]DI!$A$4:$B$15000,2,FALSE),0)</f>
        <v>0.13150000000000001</v>
      </c>
      <c r="E472" s="13">
        <f t="shared" ca="1" si="162"/>
        <v>1.0004903700000001</v>
      </c>
      <c r="F472" s="13">
        <f ca="1">(TRUNC(PRODUCT($E$12:$E471),16))</f>
        <v>1.10358011904674</v>
      </c>
      <c r="G472" s="13">
        <f t="shared" si="163"/>
        <v>1</v>
      </c>
      <c r="H472" s="13">
        <f t="shared" ca="1" si="164"/>
        <v>1.1035801199999999</v>
      </c>
      <c r="I472" s="12">
        <f t="shared" si="175"/>
        <v>1.5900000000000001E-2</v>
      </c>
      <c r="J472" s="30">
        <f t="shared" si="165"/>
        <v>44309</v>
      </c>
      <c r="K472" s="2">
        <f t="shared" si="166"/>
        <v>318</v>
      </c>
      <c r="L472" s="15">
        <f t="shared" si="167"/>
        <v>318</v>
      </c>
      <c r="M472" s="11">
        <f t="shared" si="168"/>
        <v>1.0201058999999999</v>
      </c>
      <c r="N472" s="11">
        <f t="shared" ca="1" si="169"/>
        <v>1.125768592</v>
      </c>
      <c r="O472" s="15">
        <f t="shared" si="178"/>
        <v>0</v>
      </c>
      <c r="P472" s="13">
        <f t="shared" ca="1" si="171"/>
        <v>125.768592</v>
      </c>
      <c r="Q472" s="19">
        <f t="shared" si="170"/>
        <v>0</v>
      </c>
      <c r="R472" s="13">
        <f t="shared" si="174"/>
        <v>0</v>
      </c>
      <c r="S472" s="4" t="str">
        <f t="shared" si="176"/>
        <v>J=</v>
      </c>
      <c r="T472" s="30">
        <f t="shared" si="177"/>
        <v>44911</v>
      </c>
      <c r="U472" s="3"/>
      <c r="V472" s="73">
        <f>[2]Plan1!$A542</f>
        <v>52708</v>
      </c>
      <c r="W472" s="73" t="str">
        <f>[2]Plan1!$C542</f>
        <v>Tiradentes</v>
      </c>
      <c r="X472" s="66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6">
        <f t="shared" si="172"/>
        <v>44770</v>
      </c>
      <c r="B473" s="14">
        <f t="shared" ca="1" si="161"/>
        <v>1126.3911410000001</v>
      </c>
      <c r="C473" s="6">
        <f t="shared" si="173"/>
        <v>1000</v>
      </c>
      <c r="D473" s="12">
        <f ca="1">IF(A473&lt;$B$1,VLOOKUP(A473,[1]DI!$A$4:$B$15000,2,FALSE),0)</f>
        <v>0.13150000000000001</v>
      </c>
      <c r="E473" s="13">
        <f t="shared" ca="1" si="162"/>
        <v>1.0004903700000001</v>
      </c>
      <c r="F473" s="13">
        <f ca="1">(TRUNC(PRODUCT($E$12:$E472),16))</f>
        <v>1.1041212816297099</v>
      </c>
      <c r="G473" s="13">
        <f t="shared" si="163"/>
        <v>1</v>
      </c>
      <c r="H473" s="13">
        <f t="shared" ca="1" si="164"/>
        <v>1.10412128</v>
      </c>
      <c r="I473" s="12">
        <f t="shared" si="175"/>
        <v>1.5900000000000001E-2</v>
      </c>
      <c r="J473" s="30">
        <f t="shared" si="165"/>
        <v>44309</v>
      </c>
      <c r="K473" s="2">
        <f t="shared" si="166"/>
        <v>319</v>
      </c>
      <c r="L473" s="15">
        <f t="shared" si="167"/>
        <v>319</v>
      </c>
      <c r="M473" s="11">
        <f t="shared" si="168"/>
        <v>1.0201697599999999</v>
      </c>
      <c r="N473" s="11">
        <f t="shared" ca="1" si="169"/>
        <v>1.126391141</v>
      </c>
      <c r="O473" s="15">
        <f t="shared" si="178"/>
        <v>0</v>
      </c>
      <c r="P473" s="13">
        <f t="shared" ca="1" si="171"/>
        <v>126.391141</v>
      </c>
      <c r="Q473" s="19">
        <f t="shared" si="170"/>
        <v>0</v>
      </c>
      <c r="R473" s="13">
        <f t="shared" si="174"/>
        <v>0</v>
      </c>
      <c r="S473" s="4" t="str">
        <f t="shared" si="176"/>
        <v>J=</v>
      </c>
      <c r="T473" s="30">
        <f t="shared" si="177"/>
        <v>44911</v>
      </c>
      <c r="U473" s="3"/>
      <c r="V473" s="73">
        <f>[2]Plan1!$A543</f>
        <v>52718</v>
      </c>
      <c r="W473" s="73" t="str">
        <f>[2]Plan1!$C543</f>
        <v>Dia do Trabalho</v>
      </c>
      <c r="X473" s="66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6">
        <f t="shared" si="172"/>
        <v>44771</v>
      </c>
      <c r="B474" s="14">
        <f t="shared" ca="1" si="161"/>
        <v>1127.0140389999999</v>
      </c>
      <c r="C474" s="6">
        <f t="shared" si="173"/>
        <v>1000</v>
      </c>
      <c r="D474" s="12">
        <f ca="1">IF(A474&lt;$B$1,VLOOKUP(A474,[1]DI!$A$4:$B$15000,2,FALSE),0)</f>
        <v>0.13150000000000001</v>
      </c>
      <c r="E474" s="13">
        <f t="shared" ca="1" si="162"/>
        <v>1.0004903700000001</v>
      </c>
      <c r="F474" s="13">
        <f ca="1">(TRUNC(PRODUCT($E$12:$E473),16))</f>
        <v>1.1046627095825901</v>
      </c>
      <c r="G474" s="13">
        <f t="shared" si="163"/>
        <v>1</v>
      </c>
      <c r="H474" s="13">
        <f t="shared" ca="1" si="164"/>
        <v>1.1046627099999999</v>
      </c>
      <c r="I474" s="12">
        <f t="shared" si="175"/>
        <v>1.5900000000000001E-2</v>
      </c>
      <c r="J474" s="30">
        <f t="shared" si="165"/>
        <v>44309</v>
      </c>
      <c r="K474" s="2">
        <f t="shared" si="166"/>
        <v>320</v>
      </c>
      <c r="L474" s="15">
        <f t="shared" si="167"/>
        <v>320</v>
      </c>
      <c r="M474" s="11">
        <f t="shared" si="168"/>
        <v>1.020233623</v>
      </c>
      <c r="N474" s="11">
        <f t="shared" ca="1" si="169"/>
        <v>1.1270140390000001</v>
      </c>
      <c r="O474" s="15">
        <f t="shared" si="178"/>
        <v>0</v>
      </c>
      <c r="P474" s="13">
        <f t="shared" ca="1" si="171"/>
        <v>127.014039</v>
      </c>
      <c r="Q474" s="19">
        <f t="shared" si="170"/>
        <v>0</v>
      </c>
      <c r="R474" s="13">
        <f t="shared" si="174"/>
        <v>0</v>
      </c>
      <c r="S474" s="4" t="str">
        <f t="shared" si="176"/>
        <v>J=</v>
      </c>
      <c r="T474" s="30">
        <f t="shared" si="177"/>
        <v>44911</v>
      </c>
      <c r="U474" s="3"/>
      <c r="V474" s="73">
        <f>[2]Plan1!$A544</f>
        <v>52764</v>
      </c>
      <c r="W474" s="73" t="str">
        <f>[2]Plan1!$C544</f>
        <v>Corpus Christi</v>
      </c>
      <c r="X474" s="66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6">
        <f t="shared" si="172"/>
        <v>44772</v>
      </c>
      <c r="B475" s="14">
        <f t="shared" ca="1" si="161"/>
        <v>1127.6372759999999</v>
      </c>
      <c r="C475" s="6">
        <f t="shared" si="173"/>
        <v>1000</v>
      </c>
      <c r="D475" s="12">
        <f ca="1">IF(A475&lt;$B$1,VLOOKUP(A475,[1]DI!$A$4:$B$15000,2,FALSE),0)</f>
        <v>0</v>
      </c>
      <c r="E475" s="13">
        <f t="shared" ca="1" si="162"/>
        <v>1</v>
      </c>
      <c r="F475" s="13">
        <f ca="1">(TRUNC(PRODUCT($E$12:$E474),16))</f>
        <v>1.10520440303548</v>
      </c>
      <c r="G475" s="13">
        <f t="shared" si="163"/>
        <v>1</v>
      </c>
      <c r="H475" s="13">
        <f t="shared" ca="1" si="164"/>
        <v>1.1052044000000001</v>
      </c>
      <c r="I475" s="12">
        <f t="shared" si="175"/>
        <v>1.5900000000000001E-2</v>
      </c>
      <c r="J475" s="30">
        <f t="shared" si="165"/>
        <v>44309</v>
      </c>
      <c r="K475" s="2">
        <f t="shared" si="166"/>
        <v>320</v>
      </c>
      <c r="L475" s="15">
        <f t="shared" si="167"/>
        <v>321</v>
      </c>
      <c r="M475" s="11">
        <f t="shared" si="168"/>
        <v>1.020297491</v>
      </c>
      <c r="N475" s="11">
        <f t="shared" ca="1" si="169"/>
        <v>1.127637276</v>
      </c>
      <c r="O475" s="15">
        <f t="shared" si="178"/>
        <v>0</v>
      </c>
      <c r="P475" s="13">
        <f t="shared" ca="1" si="171"/>
        <v>127.637276</v>
      </c>
      <c r="Q475" s="19">
        <f t="shared" si="170"/>
        <v>0</v>
      </c>
      <c r="R475" s="13">
        <f t="shared" si="174"/>
        <v>0</v>
      </c>
      <c r="S475" s="4" t="str">
        <f t="shared" si="176"/>
        <v>J=</v>
      </c>
      <c r="T475" s="30">
        <f t="shared" si="177"/>
        <v>44911</v>
      </c>
      <c r="U475" s="3"/>
      <c r="V475" s="73">
        <f>[2]Plan1!$A545</f>
        <v>52847</v>
      </c>
      <c r="W475" s="73" t="str">
        <f>[2]Plan1!$C545</f>
        <v>Independência do Brasil</v>
      </c>
      <c r="X475" s="66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6">
        <f t="shared" si="172"/>
        <v>44773</v>
      </c>
      <c r="B476" s="14">
        <f t="shared" ca="1" si="161"/>
        <v>1127.6372759999999</v>
      </c>
      <c r="C476" s="6">
        <f t="shared" si="173"/>
        <v>1000</v>
      </c>
      <c r="D476" s="12">
        <f ca="1">IF(A476&lt;$B$1,VLOOKUP(A476,[1]DI!$A$4:$B$15000,2,FALSE),0)</f>
        <v>0</v>
      </c>
      <c r="E476" s="13">
        <f t="shared" ca="1" si="162"/>
        <v>1</v>
      </c>
      <c r="F476" s="13">
        <f ca="1">(TRUNC(PRODUCT($E$12:$E475),16))</f>
        <v>1.10520440303548</v>
      </c>
      <c r="G476" s="13">
        <f t="shared" si="163"/>
        <v>1</v>
      </c>
      <c r="H476" s="13">
        <f t="shared" ca="1" si="164"/>
        <v>1.1052044000000001</v>
      </c>
      <c r="I476" s="12">
        <f t="shared" si="175"/>
        <v>1.5900000000000001E-2</v>
      </c>
      <c r="J476" s="30">
        <f t="shared" si="165"/>
        <v>44309</v>
      </c>
      <c r="K476" s="2">
        <f t="shared" si="166"/>
        <v>320</v>
      </c>
      <c r="L476" s="15">
        <f t="shared" si="167"/>
        <v>321</v>
      </c>
      <c r="M476" s="11">
        <f t="shared" si="168"/>
        <v>1.020297491</v>
      </c>
      <c r="N476" s="11">
        <f t="shared" ca="1" si="169"/>
        <v>1.127637276</v>
      </c>
      <c r="O476" s="15">
        <f t="shared" si="178"/>
        <v>0</v>
      </c>
      <c r="P476" s="13">
        <f t="shared" ca="1" si="171"/>
        <v>127.637276</v>
      </c>
      <c r="Q476" s="19">
        <f t="shared" si="170"/>
        <v>0</v>
      </c>
      <c r="R476" s="13">
        <f t="shared" si="174"/>
        <v>0</v>
      </c>
      <c r="S476" s="4" t="str">
        <f t="shared" si="176"/>
        <v>J=</v>
      </c>
      <c r="T476" s="30">
        <f t="shared" si="177"/>
        <v>44911</v>
      </c>
      <c r="U476" s="3"/>
      <c r="V476" s="73">
        <f>[2]Plan1!$A546</f>
        <v>52882</v>
      </c>
      <c r="W476" s="73" t="str">
        <f>[2]Plan1!$C546</f>
        <v>Nossa Sr.a Aparecida - Padroeira do Brasil</v>
      </c>
      <c r="X476" s="66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6">
        <f t="shared" si="172"/>
        <v>44774</v>
      </c>
      <c r="B477" s="14">
        <f t="shared" ca="1" si="161"/>
        <v>1127.6372759999999</v>
      </c>
      <c r="C477" s="6">
        <f t="shared" si="173"/>
        <v>1000</v>
      </c>
      <c r="D477" s="12">
        <f ca="1">IF(A477&lt;$B$1,VLOOKUP(A477,[1]DI!$A$4:$B$15000,2,FALSE),0)</f>
        <v>0.13150000000000001</v>
      </c>
      <c r="E477" s="13">
        <f t="shared" ca="1" si="162"/>
        <v>1.0004903700000001</v>
      </c>
      <c r="F477" s="13">
        <f ca="1">(TRUNC(PRODUCT($E$12:$E476),16))</f>
        <v>1.10520440303548</v>
      </c>
      <c r="G477" s="13">
        <f t="shared" si="163"/>
        <v>1</v>
      </c>
      <c r="H477" s="13">
        <f t="shared" ca="1" si="164"/>
        <v>1.1052044000000001</v>
      </c>
      <c r="I477" s="12">
        <f t="shared" si="175"/>
        <v>1.5900000000000001E-2</v>
      </c>
      <c r="J477" s="30">
        <f t="shared" si="165"/>
        <v>44309</v>
      </c>
      <c r="K477" s="2">
        <f t="shared" si="166"/>
        <v>321</v>
      </c>
      <c r="L477" s="15">
        <f t="shared" si="167"/>
        <v>321</v>
      </c>
      <c r="M477" s="11">
        <f t="shared" si="168"/>
        <v>1.020297491</v>
      </c>
      <c r="N477" s="11">
        <f t="shared" ca="1" si="169"/>
        <v>1.127637276</v>
      </c>
      <c r="O477" s="15">
        <f t="shared" si="178"/>
        <v>0</v>
      </c>
      <c r="P477" s="13">
        <f t="shared" ca="1" si="171"/>
        <v>127.637276</v>
      </c>
      <c r="Q477" s="19">
        <f t="shared" si="170"/>
        <v>0</v>
      </c>
      <c r="R477" s="13">
        <f t="shared" si="174"/>
        <v>0</v>
      </c>
      <c r="S477" s="4" t="str">
        <f t="shared" si="176"/>
        <v>J=</v>
      </c>
      <c r="T477" s="30">
        <f t="shared" si="177"/>
        <v>44911</v>
      </c>
      <c r="U477" s="3"/>
      <c r="V477" s="73">
        <f>[2]Plan1!$A547</f>
        <v>52903</v>
      </c>
      <c r="W477" s="73" t="str">
        <f>[2]Plan1!$C547</f>
        <v>Finados</v>
      </c>
      <c r="X477" s="66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6">
        <f t="shared" si="172"/>
        <v>44775</v>
      </c>
      <c r="B478" s="14">
        <f t="shared" ca="1" si="161"/>
        <v>1128.2608620000001</v>
      </c>
      <c r="C478" s="6">
        <f t="shared" si="173"/>
        <v>1000</v>
      </c>
      <c r="D478" s="12">
        <f ca="1">IF(A478&lt;$B$1,VLOOKUP(A478,[1]DI!$A$4:$B$15000,2,FALSE),0)</f>
        <v>0.13150000000000001</v>
      </c>
      <c r="E478" s="13">
        <f t="shared" ca="1" si="162"/>
        <v>1.0004903700000001</v>
      </c>
      <c r="F478" s="13">
        <f ca="1">(TRUNC(PRODUCT($E$12:$E477),16))</f>
        <v>1.1057463621185999</v>
      </c>
      <c r="G478" s="13">
        <f t="shared" si="163"/>
        <v>1</v>
      </c>
      <c r="H478" s="13">
        <f t="shared" ca="1" si="164"/>
        <v>1.1057463599999999</v>
      </c>
      <c r="I478" s="12">
        <f t="shared" si="175"/>
        <v>1.5900000000000001E-2</v>
      </c>
      <c r="J478" s="30">
        <f t="shared" si="165"/>
        <v>44309</v>
      </c>
      <c r="K478" s="2">
        <f t="shared" si="166"/>
        <v>322</v>
      </c>
      <c r="L478" s="15">
        <f t="shared" si="167"/>
        <v>322</v>
      </c>
      <c r="M478" s="11">
        <f t="shared" si="168"/>
        <v>1.020361362</v>
      </c>
      <c r="N478" s="11">
        <f t="shared" ca="1" si="169"/>
        <v>1.1282608620000001</v>
      </c>
      <c r="O478" s="15">
        <f t="shared" si="178"/>
        <v>0</v>
      </c>
      <c r="P478" s="13">
        <f t="shared" ca="1" si="171"/>
        <v>128.260862</v>
      </c>
      <c r="Q478" s="19">
        <f t="shared" si="170"/>
        <v>0</v>
      </c>
      <c r="R478" s="13">
        <f t="shared" si="174"/>
        <v>0</v>
      </c>
      <c r="S478" s="4" t="str">
        <f t="shared" si="176"/>
        <v>J=</v>
      </c>
      <c r="T478" s="30">
        <f t="shared" si="177"/>
        <v>44911</v>
      </c>
      <c r="U478" s="3"/>
      <c r="V478" s="73">
        <f>[2]Plan1!$A548</f>
        <v>52916</v>
      </c>
      <c r="W478" s="73" t="str">
        <f>[2]Plan1!$C548</f>
        <v>Proclamação da República</v>
      </c>
      <c r="X478" s="66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6">
        <f t="shared" si="172"/>
        <v>44776</v>
      </c>
      <c r="B479" s="14">
        <f t="shared" ca="1" si="161"/>
        <v>1128.884798</v>
      </c>
      <c r="C479" s="6">
        <f t="shared" si="173"/>
        <v>1000</v>
      </c>
      <c r="D479" s="12">
        <f ca="1">IF(A479&lt;$B$1,VLOOKUP(A479,[1]DI!$A$4:$B$15000,2,FALSE),0)</f>
        <v>0.13150000000000001</v>
      </c>
      <c r="E479" s="13">
        <f t="shared" ca="1" si="162"/>
        <v>1.0004903700000001</v>
      </c>
      <c r="F479" s="13">
        <f ca="1">(TRUNC(PRODUCT($E$12:$E478),16))</f>
        <v>1.1062885869621899</v>
      </c>
      <c r="G479" s="13">
        <f t="shared" si="163"/>
        <v>1</v>
      </c>
      <c r="H479" s="13">
        <f t="shared" ca="1" si="164"/>
        <v>1.1062885899999999</v>
      </c>
      <c r="I479" s="12">
        <f t="shared" si="175"/>
        <v>1.5900000000000001E-2</v>
      </c>
      <c r="J479" s="30">
        <f t="shared" si="165"/>
        <v>44309</v>
      </c>
      <c r="K479" s="2">
        <f t="shared" si="166"/>
        <v>323</v>
      </c>
      <c r="L479" s="15">
        <f t="shared" si="167"/>
        <v>323</v>
      </c>
      <c r="M479" s="11">
        <f t="shared" si="168"/>
        <v>1.0204252380000001</v>
      </c>
      <c r="N479" s="11">
        <f t="shared" ca="1" si="169"/>
        <v>1.1288847980000001</v>
      </c>
      <c r="O479" s="15">
        <f t="shared" si="178"/>
        <v>0</v>
      </c>
      <c r="P479" s="13">
        <f t="shared" ca="1" si="171"/>
        <v>128.88479799999999</v>
      </c>
      <c r="Q479" s="19">
        <f t="shared" si="170"/>
        <v>0</v>
      </c>
      <c r="R479" s="13">
        <f t="shared" si="174"/>
        <v>0</v>
      </c>
      <c r="S479" s="4" t="str">
        <f t="shared" si="176"/>
        <v>J=</v>
      </c>
      <c r="T479" s="30">
        <f t="shared" si="177"/>
        <v>44911</v>
      </c>
      <c r="U479" s="3"/>
      <c r="V479" s="73">
        <f>[2]Plan1!$A549</f>
        <v>52921</v>
      </c>
      <c r="W479" s="73" t="str">
        <f>[2]Plan1!$C549</f>
        <v>Dia Nacional de Zumbi e da Consciência Negra</v>
      </c>
      <c r="X479" s="66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6">
        <f t="shared" si="172"/>
        <v>44777</v>
      </c>
      <c r="B480" s="14">
        <f t="shared" ca="1" si="161"/>
        <v>1129.5090709999999</v>
      </c>
      <c r="C480" s="6">
        <f t="shared" si="173"/>
        <v>1000</v>
      </c>
      <c r="D480" s="12">
        <f ca="1">IF(A480&lt;$B$1,VLOOKUP(A480,[1]DI!$A$4:$B$15000,2,FALSE),0)</f>
        <v>0.13650000000000001</v>
      </c>
      <c r="E480" s="13">
        <f t="shared" ca="1" si="162"/>
        <v>1.00050788</v>
      </c>
      <c r="F480" s="13">
        <f ca="1">(TRUNC(PRODUCT($E$12:$E479),16))</f>
        <v>1.10683107769658</v>
      </c>
      <c r="G480" s="13">
        <f t="shared" si="163"/>
        <v>1</v>
      </c>
      <c r="H480" s="13">
        <f t="shared" ca="1" si="164"/>
        <v>1.1068310800000001</v>
      </c>
      <c r="I480" s="12">
        <f t="shared" si="175"/>
        <v>1.5900000000000001E-2</v>
      </c>
      <c r="J480" s="30">
        <f t="shared" si="165"/>
        <v>44309</v>
      </c>
      <c r="K480" s="2">
        <f t="shared" si="166"/>
        <v>324</v>
      </c>
      <c r="L480" s="15">
        <f t="shared" si="167"/>
        <v>324</v>
      </c>
      <c r="M480" s="11">
        <f t="shared" si="168"/>
        <v>1.0204891169999999</v>
      </c>
      <c r="N480" s="11">
        <f t="shared" ca="1" si="169"/>
        <v>1.129509071</v>
      </c>
      <c r="O480" s="15">
        <f t="shared" si="178"/>
        <v>0</v>
      </c>
      <c r="P480" s="13">
        <f t="shared" ca="1" si="171"/>
        <v>129.50907100000001</v>
      </c>
      <c r="Q480" s="19">
        <f t="shared" si="170"/>
        <v>0</v>
      </c>
      <c r="R480" s="13">
        <f t="shared" si="174"/>
        <v>0</v>
      </c>
      <c r="S480" s="4" t="str">
        <f t="shared" si="176"/>
        <v>J=</v>
      </c>
      <c r="T480" s="30">
        <f t="shared" si="177"/>
        <v>44911</v>
      </c>
      <c r="U480" s="3"/>
      <c r="V480" s="73">
        <f>[2]Plan1!$A550</f>
        <v>52956</v>
      </c>
      <c r="W480" s="73" t="str">
        <f>[2]Plan1!$C550</f>
        <v>Natal</v>
      </c>
      <c r="X480" s="66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6">
        <f t="shared" si="172"/>
        <v>44778</v>
      </c>
      <c r="B481" s="14">
        <f t="shared" ca="1" si="161"/>
        <v>1130.153474</v>
      </c>
      <c r="C481" s="6">
        <f t="shared" si="173"/>
        <v>1000</v>
      </c>
      <c r="D481" s="12">
        <f ca="1">IF(A481&lt;$B$1,VLOOKUP(A481,[1]DI!$A$4:$B$15000,2,FALSE),0)</f>
        <v>0.13650000000000001</v>
      </c>
      <c r="E481" s="13">
        <f t="shared" ca="1" si="162"/>
        <v>1.00050788</v>
      </c>
      <c r="F481" s="13">
        <f ca="1">(TRUNC(PRODUCT($E$12:$E480),16))</f>
        <v>1.10739321506432</v>
      </c>
      <c r="G481" s="13">
        <f t="shared" si="163"/>
        <v>1</v>
      </c>
      <c r="H481" s="13">
        <f t="shared" ca="1" si="164"/>
        <v>1.1073932200000001</v>
      </c>
      <c r="I481" s="12">
        <f t="shared" si="175"/>
        <v>1.5900000000000001E-2</v>
      </c>
      <c r="J481" s="30">
        <f t="shared" si="165"/>
        <v>44309</v>
      </c>
      <c r="K481" s="2">
        <f t="shared" si="166"/>
        <v>325</v>
      </c>
      <c r="L481" s="15">
        <f t="shared" si="167"/>
        <v>325</v>
      </c>
      <c r="M481" s="11">
        <f t="shared" si="168"/>
        <v>1.0205530009999999</v>
      </c>
      <c r="N481" s="11">
        <f t="shared" ca="1" si="169"/>
        <v>1.1301534740000001</v>
      </c>
      <c r="O481" s="15">
        <f t="shared" si="178"/>
        <v>0</v>
      </c>
      <c r="P481" s="13">
        <f t="shared" ca="1" si="171"/>
        <v>130.15347399999999</v>
      </c>
      <c r="Q481" s="19">
        <f t="shared" si="170"/>
        <v>0</v>
      </c>
      <c r="R481" s="13">
        <f t="shared" si="174"/>
        <v>0</v>
      </c>
      <c r="S481" s="4" t="str">
        <f t="shared" si="176"/>
        <v>J=</v>
      </c>
      <c r="T481" s="30">
        <f t="shared" si="177"/>
        <v>44911</v>
      </c>
      <c r="U481" s="3"/>
      <c r="V481" s="73">
        <f>[2]Plan1!$A551</f>
        <v>52963</v>
      </c>
      <c r="W481" s="73" t="str">
        <f>[2]Plan1!$C551</f>
        <v>Confraternização Universal</v>
      </c>
      <c r="X481" s="66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6">
        <f t="shared" si="172"/>
        <v>44779</v>
      </c>
      <c r="B482" s="14">
        <f t="shared" ca="1" si="161"/>
        <v>1130.798237</v>
      </c>
      <c r="C482" s="6">
        <f t="shared" si="173"/>
        <v>1000</v>
      </c>
      <c r="D482" s="12">
        <f ca="1">IF(A482&lt;$B$1,VLOOKUP(A482,[1]DI!$A$4:$B$15000,2,FALSE),0)</f>
        <v>0</v>
      </c>
      <c r="E482" s="13">
        <f t="shared" ca="1" si="162"/>
        <v>1</v>
      </c>
      <c r="F482" s="13">
        <f ca="1">(TRUNC(PRODUCT($E$12:$E481),16))</f>
        <v>1.1079556379303901</v>
      </c>
      <c r="G482" s="13">
        <f t="shared" si="163"/>
        <v>1</v>
      </c>
      <c r="H482" s="13">
        <f t="shared" ca="1" si="164"/>
        <v>1.1079556399999999</v>
      </c>
      <c r="I482" s="12">
        <f t="shared" si="175"/>
        <v>1.5900000000000001E-2</v>
      </c>
      <c r="J482" s="30">
        <f t="shared" si="165"/>
        <v>44309</v>
      </c>
      <c r="K482" s="2">
        <f t="shared" si="166"/>
        <v>325</v>
      </c>
      <c r="L482" s="15">
        <f t="shared" si="167"/>
        <v>326</v>
      </c>
      <c r="M482" s="11">
        <f t="shared" si="168"/>
        <v>1.0206168879999999</v>
      </c>
      <c r="N482" s="11">
        <f t="shared" ca="1" si="169"/>
        <v>1.130798237</v>
      </c>
      <c r="O482" s="15">
        <f t="shared" si="178"/>
        <v>0</v>
      </c>
      <c r="P482" s="13">
        <f t="shared" ca="1" si="171"/>
        <v>130.798237</v>
      </c>
      <c r="Q482" s="19">
        <f t="shared" si="170"/>
        <v>0</v>
      </c>
      <c r="R482" s="13">
        <f t="shared" si="174"/>
        <v>0</v>
      </c>
      <c r="S482" s="4" t="str">
        <f t="shared" si="176"/>
        <v>J=</v>
      </c>
      <c r="T482" s="30">
        <f t="shared" si="177"/>
        <v>44911</v>
      </c>
      <c r="U482" s="3"/>
      <c r="V482" s="73">
        <f>[2]Plan1!$A552</f>
        <v>53013</v>
      </c>
      <c r="W482" s="73" t="str">
        <f>[2]Plan1!$C552</f>
        <v>Carnaval</v>
      </c>
      <c r="X482" s="66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6">
        <f t="shared" si="172"/>
        <v>44780</v>
      </c>
      <c r="B483" s="14">
        <f t="shared" ca="1" si="161"/>
        <v>1130.798237</v>
      </c>
      <c r="C483" s="6">
        <f t="shared" si="173"/>
        <v>1000</v>
      </c>
      <c r="D483" s="12">
        <f ca="1">IF(A483&lt;$B$1,VLOOKUP(A483,[1]DI!$A$4:$B$15000,2,FALSE),0)</f>
        <v>0</v>
      </c>
      <c r="E483" s="13">
        <f t="shared" ca="1" si="162"/>
        <v>1</v>
      </c>
      <c r="F483" s="13">
        <f ca="1">(TRUNC(PRODUCT($E$12:$E482),16))</f>
        <v>1.1079556379303901</v>
      </c>
      <c r="G483" s="13">
        <f t="shared" si="163"/>
        <v>1</v>
      </c>
      <c r="H483" s="13">
        <f t="shared" ca="1" si="164"/>
        <v>1.1079556399999999</v>
      </c>
      <c r="I483" s="12">
        <f t="shared" si="175"/>
        <v>1.5900000000000001E-2</v>
      </c>
      <c r="J483" s="30">
        <f t="shared" si="165"/>
        <v>44309</v>
      </c>
      <c r="K483" s="2">
        <f t="shared" si="166"/>
        <v>325</v>
      </c>
      <c r="L483" s="15">
        <f t="shared" si="167"/>
        <v>326</v>
      </c>
      <c r="M483" s="11">
        <f t="shared" si="168"/>
        <v>1.0206168879999999</v>
      </c>
      <c r="N483" s="11">
        <f t="shared" ca="1" si="169"/>
        <v>1.130798237</v>
      </c>
      <c r="O483" s="15">
        <f t="shared" si="178"/>
        <v>0</v>
      </c>
      <c r="P483" s="13">
        <f t="shared" ca="1" si="171"/>
        <v>130.798237</v>
      </c>
      <c r="Q483" s="19">
        <f t="shared" si="170"/>
        <v>0</v>
      </c>
      <c r="R483" s="13">
        <f t="shared" si="174"/>
        <v>0</v>
      </c>
      <c r="S483" s="4" t="str">
        <f t="shared" si="176"/>
        <v>J=</v>
      </c>
      <c r="T483" s="30">
        <f t="shared" si="177"/>
        <v>44911</v>
      </c>
      <c r="U483" s="3"/>
      <c r="V483" s="73">
        <f>[2]Plan1!$A553</f>
        <v>53014</v>
      </c>
      <c r="W483" s="73" t="str">
        <f>[2]Plan1!$C553</f>
        <v>Carnaval</v>
      </c>
      <c r="X483" s="66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6">
        <f t="shared" si="172"/>
        <v>44781</v>
      </c>
      <c r="B484" s="14">
        <f t="shared" ca="1" si="161"/>
        <v>1130.798237</v>
      </c>
      <c r="C484" s="6">
        <f t="shared" si="173"/>
        <v>1000</v>
      </c>
      <c r="D484" s="12">
        <f ca="1">IF(A484&lt;$B$1,VLOOKUP(A484,[1]DI!$A$4:$B$15000,2,FALSE),0)</f>
        <v>0.13650000000000001</v>
      </c>
      <c r="E484" s="13">
        <f t="shared" ca="1" si="162"/>
        <v>1.00050788</v>
      </c>
      <c r="F484" s="13">
        <f ca="1">(TRUNC(PRODUCT($E$12:$E483),16))</f>
        <v>1.1079556379303901</v>
      </c>
      <c r="G484" s="13">
        <f t="shared" si="163"/>
        <v>1</v>
      </c>
      <c r="H484" s="13">
        <f t="shared" ca="1" si="164"/>
        <v>1.1079556399999999</v>
      </c>
      <c r="I484" s="12">
        <f t="shared" si="175"/>
        <v>1.5900000000000001E-2</v>
      </c>
      <c r="J484" s="30">
        <f t="shared" si="165"/>
        <v>44309</v>
      </c>
      <c r="K484" s="2">
        <f t="shared" si="166"/>
        <v>326</v>
      </c>
      <c r="L484" s="15">
        <f t="shared" si="167"/>
        <v>326</v>
      </c>
      <c r="M484" s="11">
        <f t="shared" si="168"/>
        <v>1.0206168879999999</v>
      </c>
      <c r="N484" s="11">
        <f t="shared" ca="1" si="169"/>
        <v>1.130798237</v>
      </c>
      <c r="O484" s="15">
        <f t="shared" si="178"/>
        <v>0</v>
      </c>
      <c r="P484" s="13">
        <f t="shared" ca="1" si="171"/>
        <v>130.798237</v>
      </c>
      <c r="Q484" s="19">
        <f t="shared" si="170"/>
        <v>0</v>
      </c>
      <c r="R484" s="13">
        <f t="shared" si="174"/>
        <v>0</v>
      </c>
      <c r="S484" s="4" t="str">
        <f t="shared" si="176"/>
        <v>J=</v>
      </c>
      <c r="T484" s="30">
        <f t="shared" si="177"/>
        <v>44911</v>
      </c>
      <c r="U484" s="3"/>
      <c r="V484" s="73">
        <f>[2]Plan1!$A554</f>
        <v>53059</v>
      </c>
      <c r="W484" s="73" t="str">
        <f>[2]Plan1!$C554</f>
        <v>Paixão de Cristo</v>
      </c>
      <c r="X484" s="66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6">
        <f t="shared" si="172"/>
        <v>44782</v>
      </c>
      <c r="B485" s="14">
        <f t="shared" ca="1" si="161"/>
        <v>1131.4433730000001</v>
      </c>
      <c r="C485" s="6">
        <f t="shared" si="173"/>
        <v>1000</v>
      </c>
      <c r="D485" s="12">
        <f ca="1">IF(A485&lt;$B$1,VLOOKUP(A485,[1]DI!$A$4:$B$15000,2,FALSE),0)</f>
        <v>0.13650000000000001</v>
      </c>
      <c r="E485" s="13">
        <f t="shared" ca="1" si="162"/>
        <v>1.00050788</v>
      </c>
      <c r="F485" s="13">
        <f ca="1">(TRUNC(PRODUCT($E$12:$E484),16))</f>
        <v>1.1085183464397801</v>
      </c>
      <c r="G485" s="13">
        <f t="shared" si="163"/>
        <v>1</v>
      </c>
      <c r="H485" s="13">
        <f t="shared" ca="1" si="164"/>
        <v>1.10851835</v>
      </c>
      <c r="I485" s="12">
        <f t="shared" si="175"/>
        <v>1.5900000000000001E-2</v>
      </c>
      <c r="J485" s="30">
        <f t="shared" si="165"/>
        <v>44309</v>
      </c>
      <c r="K485" s="2">
        <f t="shared" si="166"/>
        <v>327</v>
      </c>
      <c r="L485" s="15">
        <f t="shared" si="167"/>
        <v>327</v>
      </c>
      <c r="M485" s="11">
        <f t="shared" si="168"/>
        <v>1.0206807790000001</v>
      </c>
      <c r="N485" s="11">
        <f t="shared" ca="1" si="169"/>
        <v>1.131443373</v>
      </c>
      <c r="O485" s="15">
        <f t="shared" si="178"/>
        <v>0</v>
      </c>
      <c r="P485" s="13">
        <f t="shared" ca="1" si="171"/>
        <v>131.44337300000001</v>
      </c>
      <c r="Q485" s="19">
        <f t="shared" si="170"/>
        <v>0</v>
      </c>
      <c r="R485" s="13">
        <f t="shared" si="174"/>
        <v>0</v>
      </c>
      <c r="S485" s="4" t="str">
        <f t="shared" si="176"/>
        <v>J=</v>
      </c>
      <c r="T485" s="30">
        <f t="shared" si="177"/>
        <v>44911</v>
      </c>
      <c r="U485" s="3"/>
      <c r="V485" s="73">
        <f>[2]Plan1!$A555</f>
        <v>53073</v>
      </c>
      <c r="W485" s="73" t="str">
        <f>[2]Plan1!$C555</f>
        <v>Tiradentes</v>
      </c>
      <c r="X485" s="67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6">
        <f t="shared" si="172"/>
        <v>44783</v>
      </c>
      <c r="B486" s="14">
        <f t="shared" ca="1" si="161"/>
        <v>1132.088872</v>
      </c>
      <c r="C486" s="6">
        <f t="shared" si="173"/>
        <v>1000</v>
      </c>
      <c r="D486" s="12">
        <f ca="1">IF(A486&lt;$B$1,VLOOKUP(A486,[1]DI!$A$4:$B$15000,2,FALSE),0)</f>
        <v>0.13650000000000001</v>
      </c>
      <c r="E486" s="13">
        <f t="shared" ca="1" si="162"/>
        <v>1.00050788</v>
      </c>
      <c r="F486" s="13">
        <f ca="1">(TRUNC(PRODUCT($E$12:$E485),16))</f>
        <v>1.1090813407375699</v>
      </c>
      <c r="G486" s="13">
        <f t="shared" si="163"/>
        <v>1</v>
      </c>
      <c r="H486" s="13">
        <f t="shared" ca="1" si="164"/>
        <v>1.1090813399999999</v>
      </c>
      <c r="I486" s="12">
        <f t="shared" si="175"/>
        <v>1.5900000000000001E-2</v>
      </c>
      <c r="J486" s="30">
        <f t="shared" si="165"/>
        <v>44309</v>
      </c>
      <c r="K486" s="2">
        <f t="shared" si="166"/>
        <v>328</v>
      </c>
      <c r="L486" s="15">
        <f t="shared" si="167"/>
        <v>328</v>
      </c>
      <c r="M486" s="11">
        <f t="shared" si="168"/>
        <v>1.020744675</v>
      </c>
      <c r="N486" s="11">
        <f t="shared" ca="1" si="169"/>
        <v>1.132088872</v>
      </c>
      <c r="O486" s="15">
        <f t="shared" si="178"/>
        <v>0</v>
      </c>
      <c r="P486" s="13">
        <f t="shared" ca="1" si="171"/>
        <v>132.08887200000001</v>
      </c>
      <c r="Q486" s="19">
        <f t="shared" si="170"/>
        <v>0</v>
      </c>
      <c r="R486" s="13">
        <f t="shared" si="174"/>
        <v>0</v>
      </c>
      <c r="S486" s="4" t="str">
        <f t="shared" si="176"/>
        <v>J=</v>
      </c>
      <c r="T486" s="30">
        <f t="shared" si="177"/>
        <v>44911</v>
      </c>
      <c r="U486" s="3"/>
      <c r="V486" s="73">
        <f>[2]Plan1!$A556</f>
        <v>53083</v>
      </c>
      <c r="W486" s="73" t="str">
        <f>[2]Plan1!$C556</f>
        <v>Dia do Trabalho</v>
      </c>
      <c r="X486" s="67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6">
        <f t="shared" si="172"/>
        <v>44784</v>
      </c>
      <c r="B487" s="14">
        <f t="shared" ca="1" si="161"/>
        <v>1132.7347420000001</v>
      </c>
      <c r="C487" s="6">
        <f t="shared" si="173"/>
        <v>1000</v>
      </c>
      <c r="D487" s="12">
        <f ca="1">IF(A487&lt;$B$1,VLOOKUP(A487,[1]DI!$A$4:$B$15000,2,FALSE),0)</f>
        <v>0.13650000000000001</v>
      </c>
      <c r="E487" s="13">
        <f t="shared" ca="1" si="162"/>
        <v>1.00050788</v>
      </c>
      <c r="F487" s="13">
        <f ca="1">(TRUNC(PRODUCT($E$12:$E486),16))</f>
        <v>1.1096446209689099</v>
      </c>
      <c r="G487" s="13">
        <f t="shared" si="163"/>
        <v>1</v>
      </c>
      <c r="H487" s="13">
        <f t="shared" ca="1" si="164"/>
        <v>1.1096446200000001</v>
      </c>
      <c r="I487" s="12">
        <f t="shared" si="175"/>
        <v>1.5900000000000001E-2</v>
      </c>
      <c r="J487" s="30">
        <f t="shared" si="165"/>
        <v>44309</v>
      </c>
      <c r="K487" s="2">
        <f t="shared" si="166"/>
        <v>329</v>
      </c>
      <c r="L487" s="15">
        <f t="shared" si="167"/>
        <v>329</v>
      </c>
      <c r="M487" s="11">
        <f t="shared" si="168"/>
        <v>1.0208085739999999</v>
      </c>
      <c r="N487" s="11">
        <f t="shared" ca="1" si="169"/>
        <v>1.132734742</v>
      </c>
      <c r="O487" s="15">
        <f t="shared" si="178"/>
        <v>0</v>
      </c>
      <c r="P487" s="13">
        <f t="shared" ca="1" si="171"/>
        <v>132.73474200000001</v>
      </c>
      <c r="Q487" s="19">
        <f t="shared" si="170"/>
        <v>0</v>
      </c>
      <c r="R487" s="13">
        <f t="shared" si="174"/>
        <v>0</v>
      </c>
      <c r="S487" s="4" t="str">
        <f t="shared" si="176"/>
        <v>J=</v>
      </c>
      <c r="T487" s="30">
        <f t="shared" si="177"/>
        <v>44911</v>
      </c>
      <c r="U487" s="3"/>
      <c r="V487" s="73">
        <f>[2]Plan1!$A557</f>
        <v>53121</v>
      </c>
      <c r="W487" s="73" t="str">
        <f>[2]Plan1!$C557</f>
        <v>Corpus Christi</v>
      </c>
      <c r="X487" s="66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6">
        <f t="shared" si="172"/>
        <v>44785</v>
      </c>
      <c r="B488" s="14">
        <f t="shared" ca="1" si="161"/>
        <v>1133.3809860000001</v>
      </c>
      <c r="C488" s="6">
        <f t="shared" si="173"/>
        <v>1000</v>
      </c>
      <c r="D488" s="12">
        <f ca="1">IF(A488&lt;$B$1,VLOOKUP(A488,[1]DI!$A$4:$B$15000,2,FALSE),0)</f>
        <v>0.13650000000000001</v>
      </c>
      <c r="E488" s="13">
        <f t="shared" ca="1" si="162"/>
        <v>1.00050788</v>
      </c>
      <c r="F488" s="13">
        <f ca="1">(TRUNC(PRODUCT($E$12:$E487),16))</f>
        <v>1.1102081872789999</v>
      </c>
      <c r="G488" s="13">
        <f t="shared" si="163"/>
        <v>1</v>
      </c>
      <c r="H488" s="13">
        <f t="shared" ca="1" si="164"/>
        <v>1.11020819</v>
      </c>
      <c r="I488" s="12">
        <f t="shared" si="175"/>
        <v>1.5900000000000001E-2</v>
      </c>
      <c r="J488" s="30">
        <f t="shared" si="165"/>
        <v>44309</v>
      </c>
      <c r="K488" s="2">
        <f t="shared" si="166"/>
        <v>330</v>
      </c>
      <c r="L488" s="15">
        <f t="shared" si="167"/>
        <v>330</v>
      </c>
      <c r="M488" s="11">
        <f t="shared" si="168"/>
        <v>1.020872478</v>
      </c>
      <c r="N488" s="11">
        <f t="shared" ca="1" si="169"/>
        <v>1.1333809859999999</v>
      </c>
      <c r="O488" s="15">
        <f t="shared" si="178"/>
        <v>0</v>
      </c>
      <c r="P488" s="13">
        <f t="shared" ca="1" si="171"/>
        <v>133.38098600000001</v>
      </c>
      <c r="Q488" s="19">
        <f t="shared" si="170"/>
        <v>0</v>
      </c>
      <c r="R488" s="13">
        <f t="shared" si="174"/>
        <v>0</v>
      </c>
      <c r="S488" s="4" t="str">
        <f t="shared" si="176"/>
        <v>J=</v>
      </c>
      <c r="T488" s="30">
        <f t="shared" si="177"/>
        <v>44911</v>
      </c>
      <c r="U488" s="3"/>
      <c r="V488" s="73">
        <f>[2]Plan1!$A558</f>
        <v>53212</v>
      </c>
      <c r="W488" s="73" t="str">
        <f>[2]Plan1!$C558</f>
        <v>Independência do Brasil</v>
      </c>
      <c r="X488" s="66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6">
        <f t="shared" si="172"/>
        <v>44786</v>
      </c>
      <c r="B489" s="14">
        <f t="shared" ca="1" si="161"/>
        <v>1134.027591</v>
      </c>
      <c r="C489" s="6">
        <f t="shared" si="173"/>
        <v>1000</v>
      </c>
      <c r="D489" s="12">
        <f ca="1">IF(A489&lt;$B$1,VLOOKUP(A489,[1]DI!$A$4:$B$15000,2,FALSE),0)</f>
        <v>0</v>
      </c>
      <c r="E489" s="13">
        <f t="shared" ca="1" si="162"/>
        <v>1</v>
      </c>
      <c r="F489" s="13">
        <f ca="1">(TRUNC(PRODUCT($E$12:$E488),16))</f>
        <v>1.11077203981316</v>
      </c>
      <c r="G489" s="13">
        <f t="shared" si="163"/>
        <v>1</v>
      </c>
      <c r="H489" s="13">
        <f t="shared" ca="1" si="164"/>
        <v>1.1107720400000001</v>
      </c>
      <c r="I489" s="12">
        <f t="shared" si="175"/>
        <v>1.5900000000000001E-2</v>
      </c>
      <c r="J489" s="30">
        <f t="shared" si="165"/>
        <v>44309</v>
      </c>
      <c r="K489" s="2">
        <f t="shared" si="166"/>
        <v>330</v>
      </c>
      <c r="L489" s="15">
        <f t="shared" si="167"/>
        <v>331</v>
      </c>
      <c r="M489" s="11">
        <f t="shared" si="168"/>
        <v>1.0209363849999999</v>
      </c>
      <c r="N489" s="11">
        <f t="shared" ca="1" si="169"/>
        <v>1.1340275909999999</v>
      </c>
      <c r="O489" s="15">
        <f t="shared" si="178"/>
        <v>0</v>
      </c>
      <c r="P489" s="13">
        <f t="shared" ca="1" si="171"/>
        <v>134.027591</v>
      </c>
      <c r="Q489" s="19">
        <f t="shared" si="170"/>
        <v>0</v>
      </c>
      <c r="R489" s="13">
        <f t="shared" si="174"/>
        <v>0</v>
      </c>
      <c r="S489" s="4" t="str">
        <f t="shared" si="176"/>
        <v>J=</v>
      </c>
      <c r="T489" s="30">
        <f t="shared" si="177"/>
        <v>44911</v>
      </c>
      <c r="U489" s="3"/>
      <c r="V489" s="73">
        <f>[2]Plan1!$A559</f>
        <v>53247</v>
      </c>
      <c r="W489" s="73" t="str">
        <f>[2]Plan1!$C559</f>
        <v>Nossa Sr.a Aparecida - Padroeira do Brasil</v>
      </c>
      <c r="X489" s="66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6">
        <f t="shared" si="172"/>
        <v>44787</v>
      </c>
      <c r="B490" s="14">
        <f t="shared" ca="1" si="161"/>
        <v>1134.027591</v>
      </c>
      <c r="C490" s="6">
        <f t="shared" si="173"/>
        <v>1000</v>
      </c>
      <c r="D490" s="12">
        <f ca="1">IF(A490&lt;$B$1,VLOOKUP(A490,[1]DI!$A$4:$B$15000,2,FALSE),0)</f>
        <v>0</v>
      </c>
      <c r="E490" s="13">
        <f t="shared" ca="1" si="162"/>
        <v>1</v>
      </c>
      <c r="F490" s="13">
        <f ca="1">(TRUNC(PRODUCT($E$12:$E489),16))</f>
        <v>1.11077203981316</v>
      </c>
      <c r="G490" s="13">
        <f t="shared" si="163"/>
        <v>1</v>
      </c>
      <c r="H490" s="13">
        <f t="shared" ca="1" si="164"/>
        <v>1.1107720400000001</v>
      </c>
      <c r="I490" s="12">
        <f t="shared" si="175"/>
        <v>1.5900000000000001E-2</v>
      </c>
      <c r="J490" s="30">
        <f t="shared" si="165"/>
        <v>44309</v>
      </c>
      <c r="K490" s="2">
        <f t="shared" si="166"/>
        <v>330</v>
      </c>
      <c r="L490" s="15">
        <f t="shared" si="167"/>
        <v>331</v>
      </c>
      <c r="M490" s="11">
        <f t="shared" si="168"/>
        <v>1.0209363849999999</v>
      </c>
      <c r="N490" s="11">
        <f t="shared" ca="1" si="169"/>
        <v>1.1340275909999999</v>
      </c>
      <c r="O490" s="15">
        <f t="shared" si="178"/>
        <v>0</v>
      </c>
      <c r="P490" s="13">
        <f t="shared" ca="1" si="171"/>
        <v>134.027591</v>
      </c>
      <c r="Q490" s="19">
        <f t="shared" si="170"/>
        <v>0</v>
      </c>
      <c r="R490" s="13">
        <f t="shared" si="174"/>
        <v>0</v>
      </c>
      <c r="S490" s="4" t="str">
        <f t="shared" si="176"/>
        <v>J=</v>
      </c>
      <c r="T490" s="30">
        <f t="shared" si="177"/>
        <v>44911</v>
      </c>
      <c r="U490" s="3"/>
      <c r="V490" s="73">
        <f>[2]Plan1!$A560</f>
        <v>53268</v>
      </c>
      <c r="W490" s="73" t="str">
        <f>[2]Plan1!$C560</f>
        <v>Finados</v>
      </c>
      <c r="X490" s="66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6">
        <f t="shared" si="172"/>
        <v>44788</v>
      </c>
      <c r="B491" s="14">
        <f t="shared" ca="1" si="161"/>
        <v>1134.027591</v>
      </c>
      <c r="C491" s="6">
        <f t="shared" si="173"/>
        <v>1000</v>
      </c>
      <c r="D491" s="12">
        <f ca="1">IF(A491&lt;$B$1,VLOOKUP(A491,[1]DI!$A$4:$B$15000,2,FALSE),0)</f>
        <v>0.13650000000000001</v>
      </c>
      <c r="E491" s="13">
        <f t="shared" ca="1" si="162"/>
        <v>1.00050788</v>
      </c>
      <c r="F491" s="13">
        <f ca="1">(TRUNC(PRODUCT($E$12:$E490),16))</f>
        <v>1.11077203981316</v>
      </c>
      <c r="G491" s="13">
        <f t="shared" si="163"/>
        <v>1</v>
      </c>
      <c r="H491" s="13">
        <f t="shared" ca="1" si="164"/>
        <v>1.1107720400000001</v>
      </c>
      <c r="I491" s="12">
        <f t="shared" si="175"/>
        <v>1.5900000000000001E-2</v>
      </c>
      <c r="J491" s="30">
        <f t="shared" si="165"/>
        <v>44309</v>
      </c>
      <c r="K491" s="2">
        <f t="shared" si="166"/>
        <v>331</v>
      </c>
      <c r="L491" s="15">
        <f t="shared" si="167"/>
        <v>331</v>
      </c>
      <c r="M491" s="11">
        <f t="shared" si="168"/>
        <v>1.0209363849999999</v>
      </c>
      <c r="N491" s="11">
        <f t="shared" ca="1" si="169"/>
        <v>1.1340275909999999</v>
      </c>
      <c r="O491" s="15">
        <f t="shared" si="178"/>
        <v>0</v>
      </c>
      <c r="P491" s="13">
        <f t="shared" ca="1" si="171"/>
        <v>134.027591</v>
      </c>
      <c r="Q491" s="19">
        <f t="shared" si="170"/>
        <v>0</v>
      </c>
      <c r="R491" s="13">
        <f t="shared" si="174"/>
        <v>0</v>
      </c>
      <c r="S491" s="4" t="str">
        <f t="shared" si="176"/>
        <v>J=</v>
      </c>
      <c r="T491" s="30">
        <f t="shared" si="177"/>
        <v>44911</v>
      </c>
      <c r="U491" s="3"/>
      <c r="V491" s="73">
        <f>[2]Plan1!$A561</f>
        <v>53281</v>
      </c>
      <c r="W491" s="73" t="str">
        <f>[2]Plan1!$C561</f>
        <v>Proclamação da República</v>
      </c>
      <c r="X491" s="66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6">
        <f t="shared" si="172"/>
        <v>44789</v>
      </c>
      <c r="B492" s="14">
        <f t="shared" ca="1" si="161"/>
        <v>1134.6745699999999</v>
      </c>
      <c r="C492" s="6">
        <f t="shared" si="173"/>
        <v>1000</v>
      </c>
      <c r="D492" s="12">
        <f ca="1">IF(A492&lt;$B$1,VLOOKUP(A492,[1]DI!$A$4:$B$15000,2,FALSE),0)</f>
        <v>0.13650000000000001</v>
      </c>
      <c r="E492" s="13">
        <f t="shared" ca="1" si="162"/>
        <v>1.00050788</v>
      </c>
      <c r="F492" s="13">
        <f ca="1">(TRUNC(PRODUCT($E$12:$E491),16))</f>
        <v>1.11133617871674</v>
      </c>
      <c r="G492" s="13">
        <f t="shared" si="163"/>
        <v>1</v>
      </c>
      <c r="H492" s="13">
        <f t="shared" ca="1" si="164"/>
        <v>1.1113361799999999</v>
      </c>
      <c r="I492" s="12">
        <f t="shared" si="175"/>
        <v>1.5900000000000001E-2</v>
      </c>
      <c r="J492" s="30">
        <f t="shared" si="165"/>
        <v>44309</v>
      </c>
      <c r="K492" s="2">
        <f t="shared" si="166"/>
        <v>332</v>
      </c>
      <c r="L492" s="15">
        <f t="shared" si="167"/>
        <v>332</v>
      </c>
      <c r="M492" s="11">
        <f t="shared" si="168"/>
        <v>1.0210002970000001</v>
      </c>
      <c r="N492" s="11">
        <f t="shared" ca="1" si="169"/>
        <v>1.13467457</v>
      </c>
      <c r="O492" s="15">
        <f t="shared" si="178"/>
        <v>0</v>
      </c>
      <c r="P492" s="13">
        <f t="shared" ca="1" si="171"/>
        <v>134.67456999999999</v>
      </c>
      <c r="Q492" s="19">
        <f t="shared" si="170"/>
        <v>0</v>
      </c>
      <c r="R492" s="13">
        <f t="shared" si="174"/>
        <v>0</v>
      </c>
      <c r="S492" s="4" t="str">
        <f t="shared" si="176"/>
        <v>J=</v>
      </c>
      <c r="T492" s="30">
        <f t="shared" si="177"/>
        <v>44911</v>
      </c>
      <c r="U492" s="3"/>
      <c r="V492" s="73">
        <f>[2]Plan1!$A562</f>
        <v>53286</v>
      </c>
      <c r="W492" s="73" t="str">
        <f>[2]Plan1!$C562</f>
        <v>Dia Nacional de Zumbi e da Consciência Negra</v>
      </c>
      <c r="X492" s="66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6">
        <f t="shared" si="172"/>
        <v>44790</v>
      </c>
      <c r="B493" s="14">
        <f t="shared" ca="1" si="161"/>
        <v>1135.3219100000001</v>
      </c>
      <c r="C493" s="6">
        <f t="shared" si="173"/>
        <v>1000</v>
      </c>
      <c r="D493" s="12">
        <f ca="1">IF(A493&lt;$B$1,VLOOKUP(A493,[1]DI!$A$4:$B$15000,2,FALSE),0)</f>
        <v>0.13650000000000001</v>
      </c>
      <c r="E493" s="13">
        <f t="shared" ca="1" si="162"/>
        <v>1.00050788</v>
      </c>
      <c r="F493" s="13">
        <f ca="1">(TRUNC(PRODUCT($E$12:$E492),16))</f>
        <v>1.11190060413519</v>
      </c>
      <c r="G493" s="13">
        <f t="shared" si="163"/>
        <v>1</v>
      </c>
      <c r="H493" s="13">
        <f t="shared" ca="1" si="164"/>
        <v>1.1119006</v>
      </c>
      <c r="I493" s="12">
        <f t="shared" si="175"/>
        <v>1.5900000000000001E-2</v>
      </c>
      <c r="J493" s="30">
        <f t="shared" si="165"/>
        <v>44309</v>
      </c>
      <c r="K493" s="2">
        <f t="shared" si="166"/>
        <v>333</v>
      </c>
      <c r="L493" s="15">
        <f t="shared" si="167"/>
        <v>333</v>
      </c>
      <c r="M493" s="11">
        <f t="shared" si="168"/>
        <v>1.021064212</v>
      </c>
      <c r="N493" s="11">
        <f t="shared" ca="1" si="169"/>
        <v>1.13532191</v>
      </c>
      <c r="O493" s="15">
        <f t="shared" si="178"/>
        <v>0</v>
      </c>
      <c r="P493" s="13">
        <f t="shared" ca="1" si="171"/>
        <v>135.32191</v>
      </c>
      <c r="Q493" s="19">
        <f t="shared" si="170"/>
        <v>0</v>
      </c>
      <c r="R493" s="13">
        <f t="shared" si="174"/>
        <v>0</v>
      </c>
      <c r="S493" s="4" t="str">
        <f t="shared" si="176"/>
        <v>J=</v>
      </c>
      <c r="T493" s="30">
        <f t="shared" si="177"/>
        <v>44911</v>
      </c>
      <c r="U493" s="3"/>
      <c r="V493" s="73">
        <f>[2]Plan1!$A563</f>
        <v>53321</v>
      </c>
      <c r="W493" s="73" t="str">
        <f>[2]Plan1!$C563</f>
        <v>Natal</v>
      </c>
      <c r="X493" s="66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6">
        <f t="shared" si="172"/>
        <v>44791</v>
      </c>
      <c r="B494" s="14">
        <f t="shared" ca="1" si="161"/>
        <v>1135.969634</v>
      </c>
      <c r="C494" s="6">
        <f t="shared" si="173"/>
        <v>1000</v>
      </c>
      <c r="D494" s="12">
        <f ca="1">IF(A494&lt;$B$1,VLOOKUP(A494,[1]DI!$A$4:$B$15000,2,FALSE),0)</f>
        <v>0.13650000000000001</v>
      </c>
      <c r="E494" s="13">
        <f t="shared" ca="1" si="162"/>
        <v>1.00050788</v>
      </c>
      <c r="F494" s="13">
        <f ca="1">(TRUNC(PRODUCT($E$12:$E493),16))</f>
        <v>1.1124653162140099</v>
      </c>
      <c r="G494" s="13">
        <f t="shared" si="163"/>
        <v>1</v>
      </c>
      <c r="H494" s="13">
        <f t="shared" ca="1" si="164"/>
        <v>1.1124653200000001</v>
      </c>
      <c r="I494" s="12">
        <f t="shared" si="175"/>
        <v>1.5900000000000001E-2</v>
      </c>
      <c r="J494" s="30">
        <f t="shared" si="165"/>
        <v>44309</v>
      </c>
      <c r="K494" s="2">
        <f t="shared" si="166"/>
        <v>334</v>
      </c>
      <c r="L494" s="15">
        <f t="shared" si="167"/>
        <v>334</v>
      </c>
      <c r="M494" s="11">
        <f t="shared" si="168"/>
        <v>1.0211281320000001</v>
      </c>
      <c r="N494" s="11">
        <f t="shared" ca="1" si="169"/>
        <v>1.1359696340000001</v>
      </c>
      <c r="O494" s="15">
        <f t="shared" si="178"/>
        <v>0</v>
      </c>
      <c r="P494" s="13">
        <f t="shared" ca="1" si="171"/>
        <v>135.96963400000001</v>
      </c>
      <c r="Q494" s="19">
        <f t="shared" si="170"/>
        <v>0</v>
      </c>
      <c r="R494" s="13">
        <f t="shared" si="174"/>
        <v>0</v>
      </c>
      <c r="S494" s="4" t="str">
        <f t="shared" si="176"/>
        <v>J=</v>
      </c>
      <c r="T494" s="30">
        <f t="shared" si="177"/>
        <v>44911</v>
      </c>
      <c r="U494" s="3"/>
      <c r="V494" s="73">
        <f>[2]Plan1!$A564</f>
        <v>53328</v>
      </c>
      <c r="W494" s="73" t="str">
        <f>[2]Plan1!$C564</f>
        <v>Confraternização Universal</v>
      </c>
      <c r="X494" s="66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6">
        <f t="shared" si="172"/>
        <v>44792</v>
      </c>
      <c r="B495" s="14">
        <f t="shared" ca="1" si="161"/>
        <v>1136.61772</v>
      </c>
      <c r="C495" s="6">
        <f t="shared" si="173"/>
        <v>1000</v>
      </c>
      <c r="D495" s="12">
        <f ca="1">IF(A495&lt;$B$1,VLOOKUP(A495,[1]DI!$A$4:$B$15000,2,FALSE),0)</f>
        <v>0.13650000000000001</v>
      </c>
      <c r="E495" s="13">
        <f t="shared" ca="1" si="162"/>
        <v>1.00050788</v>
      </c>
      <c r="F495" s="13">
        <f ca="1">(TRUNC(PRODUCT($E$12:$E494),16))</f>
        <v>1.1130303150988099</v>
      </c>
      <c r="G495" s="13">
        <f t="shared" si="163"/>
        <v>1</v>
      </c>
      <c r="H495" s="13">
        <f t="shared" ca="1" si="164"/>
        <v>1.11303032</v>
      </c>
      <c r="I495" s="12">
        <f t="shared" si="175"/>
        <v>1.5900000000000001E-2</v>
      </c>
      <c r="J495" s="30">
        <f t="shared" si="165"/>
        <v>44309</v>
      </c>
      <c r="K495" s="2">
        <f t="shared" si="166"/>
        <v>335</v>
      </c>
      <c r="L495" s="15">
        <f t="shared" si="167"/>
        <v>335</v>
      </c>
      <c r="M495" s="11">
        <f t="shared" si="168"/>
        <v>1.021192055</v>
      </c>
      <c r="N495" s="11">
        <f t="shared" ca="1" si="169"/>
        <v>1.1366177200000001</v>
      </c>
      <c r="O495" s="15">
        <f t="shared" si="178"/>
        <v>0</v>
      </c>
      <c r="P495" s="13">
        <f t="shared" ca="1" si="171"/>
        <v>136.61771999999999</v>
      </c>
      <c r="Q495" s="19">
        <f t="shared" si="170"/>
        <v>0</v>
      </c>
      <c r="R495" s="13">
        <f t="shared" si="174"/>
        <v>0</v>
      </c>
      <c r="S495" s="4" t="str">
        <f t="shared" si="176"/>
        <v>J=</v>
      </c>
      <c r="T495" s="30">
        <f t="shared" si="177"/>
        <v>44911</v>
      </c>
      <c r="U495" s="3"/>
      <c r="V495" s="73">
        <f>[2]Plan1!$A565</f>
        <v>53363</v>
      </c>
      <c r="W495" s="73" t="str">
        <f>[2]Plan1!$C565</f>
        <v>Carnaval</v>
      </c>
      <c r="X495" s="66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6">
        <f t="shared" si="172"/>
        <v>44793</v>
      </c>
      <c r="B496" s="14">
        <f t="shared" ca="1" si="161"/>
        <v>1137.266169</v>
      </c>
      <c r="C496" s="6">
        <f t="shared" si="173"/>
        <v>1000</v>
      </c>
      <c r="D496" s="12">
        <f ca="1">IF(A496&lt;$B$1,VLOOKUP(A496,[1]DI!$A$4:$B$15000,2,FALSE),0)</f>
        <v>0</v>
      </c>
      <c r="E496" s="13">
        <f t="shared" ca="1" si="162"/>
        <v>1</v>
      </c>
      <c r="F496" s="13">
        <f ca="1">(TRUNC(PRODUCT($E$12:$E495),16))</f>
        <v>1.1135956009352399</v>
      </c>
      <c r="G496" s="13">
        <f t="shared" si="163"/>
        <v>1</v>
      </c>
      <c r="H496" s="13">
        <f t="shared" ca="1" si="164"/>
        <v>1.1135956</v>
      </c>
      <c r="I496" s="12">
        <f t="shared" si="175"/>
        <v>1.5900000000000001E-2</v>
      </c>
      <c r="J496" s="30">
        <f t="shared" si="165"/>
        <v>44309</v>
      </c>
      <c r="K496" s="2">
        <f t="shared" si="166"/>
        <v>335</v>
      </c>
      <c r="L496" s="15">
        <f t="shared" si="167"/>
        <v>336</v>
      </c>
      <c r="M496" s="11">
        <f t="shared" si="168"/>
        <v>1.0212559830000001</v>
      </c>
      <c r="N496" s="11">
        <f t="shared" ca="1" si="169"/>
        <v>1.1372661690000001</v>
      </c>
      <c r="O496" s="15">
        <f t="shared" si="178"/>
        <v>0</v>
      </c>
      <c r="P496" s="13">
        <f t="shared" ca="1" si="171"/>
        <v>137.26616899999999</v>
      </c>
      <c r="Q496" s="19">
        <f t="shared" si="170"/>
        <v>0</v>
      </c>
      <c r="R496" s="13">
        <f t="shared" si="174"/>
        <v>0</v>
      </c>
      <c r="S496" s="4" t="str">
        <f t="shared" si="176"/>
        <v>J=</v>
      </c>
      <c r="T496" s="30">
        <f t="shared" si="177"/>
        <v>44911</v>
      </c>
      <c r="U496" s="3"/>
      <c r="V496" s="73">
        <f>[2]Plan1!$A566</f>
        <v>53364</v>
      </c>
      <c r="W496" s="73" t="str">
        <f>[2]Plan1!$C566</f>
        <v>Carnaval</v>
      </c>
      <c r="X496" s="66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6">
        <f t="shared" si="172"/>
        <v>44794</v>
      </c>
      <c r="B497" s="14">
        <f t="shared" ca="1" si="161"/>
        <v>1137.266169</v>
      </c>
      <c r="C497" s="6">
        <f t="shared" si="173"/>
        <v>1000</v>
      </c>
      <c r="D497" s="12">
        <f ca="1">IF(A497&lt;$B$1,VLOOKUP(A497,[1]DI!$A$4:$B$15000,2,FALSE),0)</f>
        <v>0</v>
      </c>
      <c r="E497" s="13">
        <f t="shared" ca="1" si="162"/>
        <v>1</v>
      </c>
      <c r="F497" s="13">
        <f ca="1">(TRUNC(PRODUCT($E$12:$E496),16))</f>
        <v>1.1135956009352399</v>
      </c>
      <c r="G497" s="13">
        <f t="shared" si="163"/>
        <v>1</v>
      </c>
      <c r="H497" s="13">
        <f t="shared" ca="1" si="164"/>
        <v>1.1135956</v>
      </c>
      <c r="I497" s="12">
        <f t="shared" si="175"/>
        <v>1.5900000000000001E-2</v>
      </c>
      <c r="J497" s="30">
        <f t="shared" si="165"/>
        <v>44309</v>
      </c>
      <c r="K497" s="2">
        <f t="shared" si="166"/>
        <v>335</v>
      </c>
      <c r="L497" s="15">
        <f t="shared" si="167"/>
        <v>336</v>
      </c>
      <c r="M497" s="11">
        <f t="shared" si="168"/>
        <v>1.0212559830000001</v>
      </c>
      <c r="N497" s="11">
        <f t="shared" ca="1" si="169"/>
        <v>1.1372661690000001</v>
      </c>
      <c r="O497" s="15">
        <f t="shared" si="178"/>
        <v>0</v>
      </c>
      <c r="P497" s="13">
        <f t="shared" ca="1" si="171"/>
        <v>137.26616899999999</v>
      </c>
      <c r="Q497" s="19">
        <f t="shared" si="170"/>
        <v>0</v>
      </c>
      <c r="R497" s="13">
        <f t="shared" si="174"/>
        <v>0</v>
      </c>
      <c r="S497" s="4" t="str">
        <f t="shared" si="176"/>
        <v>J=</v>
      </c>
      <c r="T497" s="30">
        <f t="shared" si="177"/>
        <v>44911</v>
      </c>
      <c r="U497" s="3"/>
      <c r="V497" s="73">
        <f>[2]Plan1!$A567</f>
        <v>53409</v>
      </c>
      <c r="W497" s="73" t="str">
        <f>[2]Plan1!$C567</f>
        <v>Paixão de Cristo</v>
      </c>
      <c r="X497" s="66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6">
        <f t="shared" si="172"/>
        <v>44795</v>
      </c>
      <c r="B498" s="14">
        <f t="shared" ca="1" si="161"/>
        <v>1137.266169</v>
      </c>
      <c r="C498" s="6">
        <f t="shared" si="173"/>
        <v>1000</v>
      </c>
      <c r="D498" s="12">
        <f ca="1">IF(A498&lt;$B$1,VLOOKUP(A498,[1]DI!$A$4:$B$15000,2,FALSE),0)</f>
        <v>0.13650000000000001</v>
      </c>
      <c r="E498" s="13">
        <f t="shared" ca="1" si="162"/>
        <v>1.00050788</v>
      </c>
      <c r="F498" s="13">
        <f ca="1">(TRUNC(PRODUCT($E$12:$E497),16))</f>
        <v>1.1135956009352399</v>
      </c>
      <c r="G498" s="13">
        <f t="shared" si="163"/>
        <v>1</v>
      </c>
      <c r="H498" s="13">
        <f t="shared" ca="1" si="164"/>
        <v>1.1135956</v>
      </c>
      <c r="I498" s="12">
        <f t="shared" si="175"/>
        <v>1.5900000000000001E-2</v>
      </c>
      <c r="J498" s="30">
        <f t="shared" si="165"/>
        <v>44309</v>
      </c>
      <c r="K498" s="2">
        <f t="shared" si="166"/>
        <v>336</v>
      </c>
      <c r="L498" s="15">
        <f t="shared" si="167"/>
        <v>336</v>
      </c>
      <c r="M498" s="11">
        <f t="shared" si="168"/>
        <v>1.0212559830000001</v>
      </c>
      <c r="N498" s="11">
        <f t="shared" ca="1" si="169"/>
        <v>1.1372661690000001</v>
      </c>
      <c r="O498" s="15">
        <f t="shared" si="178"/>
        <v>0</v>
      </c>
      <c r="P498" s="13">
        <f t="shared" ca="1" si="171"/>
        <v>137.26616899999999</v>
      </c>
      <c r="Q498" s="19">
        <f t="shared" si="170"/>
        <v>0</v>
      </c>
      <c r="R498" s="13">
        <f t="shared" si="174"/>
        <v>0</v>
      </c>
      <c r="S498" s="4" t="str">
        <f t="shared" si="176"/>
        <v>J=</v>
      </c>
      <c r="T498" s="30">
        <f t="shared" si="177"/>
        <v>44911</v>
      </c>
      <c r="U498" s="3"/>
      <c r="V498" s="73">
        <f>[2]Plan1!$A568</f>
        <v>53438</v>
      </c>
      <c r="W498" s="73" t="str">
        <f>[2]Plan1!$C568</f>
        <v>Tiradentes</v>
      </c>
      <c r="X498" s="66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6">
        <f t="shared" si="172"/>
        <v>44796</v>
      </c>
      <c r="B499" s="14">
        <f t="shared" ca="1" si="161"/>
        <v>1137.91499</v>
      </c>
      <c r="C499" s="6">
        <f t="shared" si="173"/>
        <v>1000</v>
      </c>
      <c r="D499" s="12">
        <f ca="1">IF(A499&lt;$B$1,VLOOKUP(A499,[1]DI!$A$4:$B$15000,2,FALSE),0)</f>
        <v>0.13650000000000001</v>
      </c>
      <c r="E499" s="13">
        <f t="shared" ca="1" si="162"/>
        <v>1.00050788</v>
      </c>
      <c r="F499" s="13">
        <f ca="1">(TRUNC(PRODUCT($E$12:$E498),16))</f>
        <v>1.11416117386905</v>
      </c>
      <c r="G499" s="13">
        <f t="shared" si="163"/>
        <v>1</v>
      </c>
      <c r="H499" s="13">
        <f t="shared" ca="1" si="164"/>
        <v>1.11416117</v>
      </c>
      <c r="I499" s="12">
        <f t="shared" si="175"/>
        <v>1.5900000000000001E-2</v>
      </c>
      <c r="J499" s="30">
        <f t="shared" si="165"/>
        <v>44309</v>
      </c>
      <c r="K499" s="2">
        <f t="shared" si="166"/>
        <v>337</v>
      </c>
      <c r="L499" s="15">
        <f t="shared" si="167"/>
        <v>337</v>
      </c>
      <c r="M499" s="11">
        <f t="shared" si="168"/>
        <v>1.021319914</v>
      </c>
      <c r="N499" s="11">
        <f t="shared" ca="1" si="169"/>
        <v>1.1379149900000001</v>
      </c>
      <c r="O499" s="15">
        <f t="shared" si="178"/>
        <v>0</v>
      </c>
      <c r="P499" s="13">
        <f t="shared" ca="1" si="171"/>
        <v>137.91498999999999</v>
      </c>
      <c r="Q499" s="19">
        <f t="shared" si="170"/>
        <v>0</v>
      </c>
      <c r="R499" s="13">
        <f t="shared" si="174"/>
        <v>0</v>
      </c>
      <c r="S499" s="4" t="str">
        <f t="shared" si="176"/>
        <v>J=</v>
      </c>
      <c r="T499" s="30">
        <f t="shared" si="177"/>
        <v>44911</v>
      </c>
      <c r="U499" s="3"/>
      <c r="V499" s="73">
        <f>[2]Plan1!$A569</f>
        <v>53448</v>
      </c>
      <c r="W499" s="73" t="str">
        <f>[2]Plan1!$C569</f>
        <v>Dia do Trabalho</v>
      </c>
      <c r="X499" s="66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6">
        <f t="shared" si="172"/>
        <v>44797</v>
      </c>
      <c r="B500" s="14">
        <f t="shared" ca="1" si="161"/>
        <v>1138.5641860000001</v>
      </c>
      <c r="C500" s="6">
        <f t="shared" si="173"/>
        <v>1000</v>
      </c>
      <c r="D500" s="12">
        <f ca="1">IF(A500&lt;$B$1,VLOOKUP(A500,[1]DI!$A$4:$B$15000,2,FALSE),0)</f>
        <v>0.13650000000000001</v>
      </c>
      <c r="E500" s="13">
        <f t="shared" ca="1" si="162"/>
        <v>1.00050788</v>
      </c>
      <c r="F500" s="13">
        <f ca="1">(TRUNC(PRODUCT($E$12:$E499),16))</f>
        <v>1.11472703404603</v>
      </c>
      <c r="G500" s="13">
        <f t="shared" si="163"/>
        <v>1</v>
      </c>
      <c r="H500" s="13">
        <f t="shared" ca="1" si="164"/>
        <v>1.1147270300000001</v>
      </c>
      <c r="I500" s="12">
        <f t="shared" si="175"/>
        <v>1.5900000000000001E-2</v>
      </c>
      <c r="J500" s="30">
        <f t="shared" si="165"/>
        <v>44309</v>
      </c>
      <c r="K500" s="2">
        <f t="shared" si="166"/>
        <v>338</v>
      </c>
      <c r="L500" s="15">
        <f t="shared" si="167"/>
        <v>338</v>
      </c>
      <c r="M500" s="11">
        <f t="shared" si="168"/>
        <v>1.0213838500000001</v>
      </c>
      <c r="N500" s="11">
        <f t="shared" ca="1" si="169"/>
        <v>1.138564186</v>
      </c>
      <c r="O500" s="15">
        <f t="shared" si="178"/>
        <v>0</v>
      </c>
      <c r="P500" s="13">
        <f t="shared" ca="1" si="171"/>
        <v>138.56418600000001</v>
      </c>
      <c r="Q500" s="19">
        <f t="shared" si="170"/>
        <v>0</v>
      </c>
      <c r="R500" s="13">
        <f t="shared" si="174"/>
        <v>0</v>
      </c>
      <c r="S500" s="4" t="str">
        <f t="shared" si="176"/>
        <v>J=</v>
      </c>
      <c r="T500" s="30">
        <f t="shared" si="177"/>
        <v>44911</v>
      </c>
      <c r="U500" s="3"/>
      <c r="V500" s="73">
        <f>[2]Plan1!$A570</f>
        <v>53471</v>
      </c>
      <c r="W500" s="73" t="str">
        <f>[2]Plan1!$C570</f>
        <v>Corpus Christi</v>
      </c>
      <c r="X500" s="66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6">
        <f t="shared" si="172"/>
        <v>44798</v>
      </c>
      <c r="B501" s="14">
        <f t="shared" ca="1" si="161"/>
        <v>1139.213753</v>
      </c>
      <c r="C501" s="6">
        <f t="shared" si="173"/>
        <v>1000</v>
      </c>
      <c r="D501" s="12">
        <f ca="1">IF(A501&lt;$B$1,VLOOKUP(A501,[1]DI!$A$4:$B$15000,2,FALSE),0)</f>
        <v>0.13650000000000001</v>
      </c>
      <c r="E501" s="13">
        <f t="shared" ca="1" si="162"/>
        <v>1.00050788</v>
      </c>
      <c r="F501" s="13">
        <f ca="1">(TRUNC(PRODUCT($E$12:$E500),16))</f>
        <v>1.1152931816120799</v>
      </c>
      <c r="G501" s="13">
        <f t="shared" si="163"/>
        <v>1</v>
      </c>
      <c r="H501" s="13">
        <f t="shared" ca="1" si="164"/>
        <v>1.1152931800000001</v>
      </c>
      <c r="I501" s="12">
        <f t="shared" si="175"/>
        <v>1.5900000000000001E-2</v>
      </c>
      <c r="J501" s="30">
        <f t="shared" si="165"/>
        <v>44309</v>
      </c>
      <c r="K501" s="2">
        <f t="shared" si="166"/>
        <v>339</v>
      </c>
      <c r="L501" s="15">
        <f t="shared" si="167"/>
        <v>339</v>
      </c>
      <c r="M501" s="11">
        <f t="shared" si="168"/>
        <v>1.021447789</v>
      </c>
      <c r="N501" s="11">
        <f t="shared" ca="1" si="169"/>
        <v>1.1392137529999999</v>
      </c>
      <c r="O501" s="15">
        <f t="shared" si="178"/>
        <v>0</v>
      </c>
      <c r="P501" s="13">
        <f t="shared" ca="1" si="171"/>
        <v>139.213753</v>
      </c>
      <c r="Q501" s="19">
        <f t="shared" si="170"/>
        <v>0</v>
      </c>
      <c r="R501" s="13">
        <f t="shared" si="174"/>
        <v>0</v>
      </c>
      <c r="S501" s="4" t="str">
        <f t="shared" si="176"/>
        <v>J=</v>
      </c>
      <c r="T501" s="30">
        <f t="shared" si="177"/>
        <v>44911</v>
      </c>
      <c r="U501" s="3"/>
      <c r="V501" s="73">
        <f>[2]Plan1!$A571</f>
        <v>53577</v>
      </c>
      <c r="W501" s="73" t="str">
        <f>[2]Plan1!$C571</f>
        <v>Independência do Brasil</v>
      </c>
      <c r="X501" s="66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6">
        <f t="shared" si="172"/>
        <v>44799</v>
      </c>
      <c r="B502" s="14">
        <f t="shared" ca="1" si="161"/>
        <v>1139.8636940000001</v>
      </c>
      <c r="C502" s="6">
        <f t="shared" si="173"/>
        <v>1000</v>
      </c>
      <c r="D502" s="12">
        <f ca="1">IF(A502&lt;$B$1,VLOOKUP(A502,[1]DI!$A$4:$B$15000,2,FALSE),0)</f>
        <v>0.13650000000000001</v>
      </c>
      <c r="E502" s="13">
        <f t="shared" ca="1" si="162"/>
        <v>1.00050788</v>
      </c>
      <c r="F502" s="13">
        <f ca="1">(TRUNC(PRODUCT($E$12:$E501),16))</f>
        <v>1.11585961671316</v>
      </c>
      <c r="G502" s="13">
        <f t="shared" si="163"/>
        <v>1</v>
      </c>
      <c r="H502" s="13">
        <f t="shared" ca="1" si="164"/>
        <v>1.1158596199999999</v>
      </c>
      <c r="I502" s="12">
        <f t="shared" si="175"/>
        <v>1.5900000000000001E-2</v>
      </c>
      <c r="J502" s="30">
        <f t="shared" si="165"/>
        <v>44309</v>
      </c>
      <c r="K502" s="2">
        <f t="shared" si="166"/>
        <v>340</v>
      </c>
      <c r="L502" s="15">
        <f t="shared" si="167"/>
        <v>340</v>
      </c>
      <c r="M502" s="11">
        <f t="shared" si="168"/>
        <v>1.0215117330000001</v>
      </c>
      <c r="N502" s="11">
        <f t="shared" ca="1" si="169"/>
        <v>1.139863694</v>
      </c>
      <c r="O502" s="15">
        <f t="shared" si="178"/>
        <v>0</v>
      </c>
      <c r="P502" s="13">
        <f t="shared" ca="1" si="171"/>
        <v>139.86369400000001</v>
      </c>
      <c r="Q502" s="19">
        <f t="shared" si="170"/>
        <v>0</v>
      </c>
      <c r="R502" s="13">
        <f t="shared" si="174"/>
        <v>0</v>
      </c>
      <c r="S502" s="4" t="str">
        <f t="shared" si="176"/>
        <v>J=</v>
      </c>
      <c r="T502" s="30">
        <f t="shared" si="177"/>
        <v>44911</v>
      </c>
      <c r="U502" s="3"/>
      <c r="V502" s="73">
        <f>[2]Plan1!$A572</f>
        <v>53612</v>
      </c>
      <c r="W502" s="73" t="str">
        <f>[2]Plan1!$C572</f>
        <v>Nossa Sr.a Aparecida - Padroeira do Brasil</v>
      </c>
      <c r="X502" s="66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6">
        <f t="shared" si="172"/>
        <v>44800</v>
      </c>
      <c r="B503" s="14">
        <f t="shared" ca="1" si="161"/>
        <v>1140.513997</v>
      </c>
      <c r="C503" s="6">
        <f t="shared" si="173"/>
        <v>1000</v>
      </c>
      <c r="D503" s="12">
        <f ca="1">IF(A503&lt;$B$1,VLOOKUP(A503,[1]DI!$A$4:$B$15000,2,FALSE),0)</f>
        <v>0</v>
      </c>
      <c r="E503" s="13">
        <f t="shared" ca="1" si="162"/>
        <v>1</v>
      </c>
      <c r="F503" s="13">
        <f ca="1">(TRUNC(PRODUCT($E$12:$E502),16))</f>
        <v>1.1164263394953</v>
      </c>
      <c r="G503" s="13">
        <f t="shared" si="163"/>
        <v>1</v>
      </c>
      <c r="H503" s="13">
        <f t="shared" ca="1" si="164"/>
        <v>1.1164263400000001</v>
      </c>
      <c r="I503" s="12">
        <f t="shared" si="175"/>
        <v>1.5900000000000001E-2</v>
      </c>
      <c r="J503" s="30">
        <f t="shared" si="165"/>
        <v>44309</v>
      </c>
      <c r="K503" s="2">
        <f t="shared" si="166"/>
        <v>340</v>
      </c>
      <c r="L503" s="15">
        <f t="shared" si="167"/>
        <v>341</v>
      </c>
      <c r="M503" s="11">
        <f t="shared" si="168"/>
        <v>1.02157568</v>
      </c>
      <c r="N503" s="11">
        <f t="shared" ca="1" si="169"/>
        <v>1.140513997</v>
      </c>
      <c r="O503" s="15">
        <f t="shared" si="178"/>
        <v>0</v>
      </c>
      <c r="P503" s="13">
        <f t="shared" ca="1" si="171"/>
        <v>140.51399699999999</v>
      </c>
      <c r="Q503" s="19">
        <f t="shared" si="170"/>
        <v>0</v>
      </c>
      <c r="R503" s="13">
        <f t="shared" si="174"/>
        <v>0</v>
      </c>
      <c r="S503" s="4" t="str">
        <f t="shared" si="176"/>
        <v>J=</v>
      </c>
      <c r="T503" s="30">
        <f t="shared" si="177"/>
        <v>44911</v>
      </c>
      <c r="U503" s="3"/>
      <c r="V503" s="73">
        <f>[2]Plan1!$A573</f>
        <v>53633</v>
      </c>
      <c r="W503" s="73" t="str">
        <f>[2]Plan1!$C573</f>
        <v>Finados</v>
      </c>
      <c r="X503" s="66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6">
        <f t="shared" si="172"/>
        <v>44801</v>
      </c>
      <c r="B504" s="14">
        <f t="shared" ca="1" si="161"/>
        <v>1140.513997</v>
      </c>
      <c r="C504" s="6">
        <f t="shared" si="173"/>
        <v>1000</v>
      </c>
      <c r="D504" s="12">
        <f ca="1">IF(A504&lt;$B$1,VLOOKUP(A504,[1]DI!$A$4:$B$15000,2,FALSE),0)</f>
        <v>0</v>
      </c>
      <c r="E504" s="13">
        <f t="shared" ca="1" si="162"/>
        <v>1</v>
      </c>
      <c r="F504" s="13">
        <f ca="1">(TRUNC(PRODUCT($E$12:$E503),16))</f>
        <v>1.1164263394953</v>
      </c>
      <c r="G504" s="13">
        <f t="shared" si="163"/>
        <v>1</v>
      </c>
      <c r="H504" s="13">
        <f t="shared" ca="1" si="164"/>
        <v>1.1164263400000001</v>
      </c>
      <c r="I504" s="12">
        <f t="shared" si="175"/>
        <v>1.5900000000000001E-2</v>
      </c>
      <c r="J504" s="30">
        <f t="shared" si="165"/>
        <v>44309</v>
      </c>
      <c r="K504" s="2">
        <f t="shared" si="166"/>
        <v>340</v>
      </c>
      <c r="L504" s="15">
        <f t="shared" si="167"/>
        <v>341</v>
      </c>
      <c r="M504" s="11">
        <f t="shared" si="168"/>
        <v>1.02157568</v>
      </c>
      <c r="N504" s="11">
        <f t="shared" ca="1" si="169"/>
        <v>1.140513997</v>
      </c>
      <c r="O504" s="15">
        <f t="shared" si="178"/>
        <v>0</v>
      </c>
      <c r="P504" s="13">
        <f t="shared" ca="1" si="171"/>
        <v>140.51399699999999</v>
      </c>
      <c r="Q504" s="19">
        <f t="shared" si="170"/>
        <v>0</v>
      </c>
      <c r="R504" s="13">
        <f t="shared" si="174"/>
        <v>0</v>
      </c>
      <c r="S504" s="4" t="str">
        <f t="shared" si="176"/>
        <v>J=</v>
      </c>
      <c r="T504" s="30">
        <f t="shared" si="177"/>
        <v>44911</v>
      </c>
      <c r="U504" s="3"/>
      <c r="V504" s="73">
        <f>[2]Plan1!$A574</f>
        <v>53646</v>
      </c>
      <c r="W504" s="73" t="str">
        <f>[2]Plan1!$C574</f>
        <v>Proclamação da República</v>
      </c>
      <c r="X504" s="66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6">
        <f t="shared" si="172"/>
        <v>44802</v>
      </c>
      <c r="B505" s="14">
        <f t="shared" ref="B505:B568" ca="1" si="179">IF(A505&lt;=TODAY(),C505+P505,IF(AND(A505&gt;TODAY(),A505&lt;=$B$1),IF(VLOOKUP(TODAY(),$A$10:$D$5000,4,FALSE)=0,"n.d",C505+P505),"n.d"))</f>
        <v>1140.513997</v>
      </c>
      <c r="C505" s="6">
        <f t="shared" si="173"/>
        <v>1000</v>
      </c>
      <c r="D505" s="12">
        <f ca="1">IF(A505&lt;$B$1,VLOOKUP(A505,[1]DI!$A$4:$B$15000,2,FALSE),0)</f>
        <v>0.13650000000000001</v>
      </c>
      <c r="E505" s="13">
        <f t="shared" ref="E505:E568" ca="1" si="180">ROUND(((1+D505)^(1/252)),8)</f>
        <v>1.00050788</v>
      </c>
      <c r="F505" s="13">
        <f ca="1">(TRUNC(PRODUCT($E$12:$E504),16))</f>
        <v>1.1164263394953</v>
      </c>
      <c r="G505" s="13">
        <f t="shared" ref="G505:G568" si="181">IF(O504&gt;0,F504,G504)</f>
        <v>1</v>
      </c>
      <c r="H505" s="13">
        <f t="shared" ref="H505:H568" ca="1" si="182">ROUND(F505/G505,8)</f>
        <v>1.1164263400000001</v>
      </c>
      <c r="I505" s="12">
        <f t="shared" si="175"/>
        <v>1.5900000000000001E-2</v>
      </c>
      <c r="J505" s="30">
        <f t="shared" ref="J505:J568" si="183">IF(O504&gt;0,VLOOKUP(O504,V$12:AF$150,2),J504)</f>
        <v>44309</v>
      </c>
      <c r="K505" s="2">
        <f t="shared" ref="K505:K568" si="184">IF(A505&gt;J505,IF(NETWORKDAYS(J505,A505,$V$160:$V$544)-1=0,1,NETWORKDAYS(J505,A505,$V$160:$V$544)-1),0)</f>
        <v>341</v>
      </c>
      <c r="L505" s="15">
        <f t="shared" ref="L505:L568" si="185">IF(AND(K505=1,K504=1),1,IF(K505&gt;0,IF(K505=K504,K505+1,K505),0))</f>
        <v>341</v>
      </c>
      <c r="M505" s="11">
        <f t="shared" ref="M505:M568" si="186">ROUND((I505+1)^(L505/252),9)</f>
        <v>1.02157568</v>
      </c>
      <c r="N505" s="11">
        <f t="shared" ref="N505:N568" ca="1" si="187">ROUND(H505*M505,9)</f>
        <v>1.140513997</v>
      </c>
      <c r="O505" s="15">
        <f t="shared" si="178"/>
        <v>0</v>
      </c>
      <c r="P505" s="13">
        <f t="shared" ca="1" si="171"/>
        <v>140.51399699999999</v>
      </c>
      <c r="Q505" s="19">
        <f t="shared" ref="Q505:Q568" si="188">IF($O505&gt;0,VLOOKUP($O505,$V$12:$AB$150,7),0)</f>
        <v>0</v>
      </c>
      <c r="R505" s="13">
        <f t="shared" si="174"/>
        <v>0</v>
      </c>
      <c r="S505" s="4" t="str">
        <f t="shared" si="176"/>
        <v>J=</v>
      </c>
      <c r="T505" s="30">
        <f t="shared" si="177"/>
        <v>44911</v>
      </c>
      <c r="U505" s="3"/>
      <c r="V505" s="73">
        <f>[2]Plan1!$A575</f>
        <v>53651</v>
      </c>
      <c r="W505" s="73" t="str">
        <f>[2]Plan1!$C575</f>
        <v>Dia Nacional de Zumbi e da Consciência Negra</v>
      </c>
      <c r="X505" s="66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6">
        <f t="shared" si="172"/>
        <v>44803</v>
      </c>
      <c r="B506" s="14">
        <f t="shared" ca="1" si="179"/>
        <v>1141.164675</v>
      </c>
      <c r="C506" s="6">
        <f t="shared" si="173"/>
        <v>1000</v>
      </c>
      <c r="D506" s="12">
        <f ca="1">IF(A506&lt;$B$1,VLOOKUP(A506,[1]DI!$A$4:$B$15000,2,FALSE),0)</f>
        <v>0.13650000000000001</v>
      </c>
      <c r="E506" s="13">
        <f t="shared" ca="1" si="180"/>
        <v>1.00050788</v>
      </c>
      <c r="F506" s="13">
        <f ca="1">(TRUNC(PRODUCT($E$12:$E505),16))</f>
        <v>1.1169933501046001</v>
      </c>
      <c r="G506" s="13">
        <f t="shared" si="181"/>
        <v>1</v>
      </c>
      <c r="H506" s="13">
        <f t="shared" ca="1" si="182"/>
        <v>1.11699335</v>
      </c>
      <c r="I506" s="12">
        <f t="shared" si="175"/>
        <v>1.5900000000000001E-2</v>
      </c>
      <c r="J506" s="30">
        <f t="shared" si="183"/>
        <v>44309</v>
      </c>
      <c r="K506" s="2">
        <f t="shared" si="184"/>
        <v>342</v>
      </c>
      <c r="L506" s="15">
        <f t="shared" si="185"/>
        <v>342</v>
      </c>
      <c r="M506" s="11">
        <f t="shared" si="186"/>
        <v>1.0216396320000001</v>
      </c>
      <c r="N506" s="11">
        <f t="shared" ca="1" si="187"/>
        <v>1.141164675</v>
      </c>
      <c r="O506" s="15">
        <f t="shared" si="178"/>
        <v>0</v>
      </c>
      <c r="P506" s="13">
        <f t="shared" ca="1" si="171"/>
        <v>141.16467499999999</v>
      </c>
      <c r="Q506" s="19">
        <f t="shared" si="188"/>
        <v>0</v>
      </c>
      <c r="R506" s="13">
        <f t="shared" si="174"/>
        <v>0</v>
      </c>
      <c r="S506" s="4" t="str">
        <f t="shared" si="176"/>
        <v>J=</v>
      </c>
      <c r="T506" s="30">
        <f t="shared" si="177"/>
        <v>44911</v>
      </c>
      <c r="U506" s="3"/>
      <c r="V506" s="73">
        <f>[2]Plan1!$A576</f>
        <v>53686</v>
      </c>
      <c r="W506" s="73" t="str">
        <f>[2]Plan1!$C576</f>
        <v>Natal</v>
      </c>
      <c r="X506" s="66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6">
        <f t="shared" si="172"/>
        <v>44804</v>
      </c>
      <c r="B507" s="14">
        <f t="shared" ca="1" si="179"/>
        <v>1141.8157249999999</v>
      </c>
      <c r="C507" s="6">
        <f t="shared" si="173"/>
        <v>1000</v>
      </c>
      <c r="D507" s="12">
        <f ca="1">IF(A507&lt;$B$1,VLOOKUP(A507,[1]DI!$A$4:$B$15000,2,FALSE),0)</f>
        <v>0.13650000000000001</v>
      </c>
      <c r="E507" s="13">
        <f t="shared" ca="1" si="180"/>
        <v>1.00050788</v>
      </c>
      <c r="F507" s="13">
        <f ca="1">(TRUNC(PRODUCT($E$12:$E506),16))</f>
        <v>1.11756064868725</v>
      </c>
      <c r="G507" s="13">
        <f t="shared" si="181"/>
        <v>1</v>
      </c>
      <c r="H507" s="13">
        <f t="shared" ca="1" si="182"/>
        <v>1.1175606499999999</v>
      </c>
      <c r="I507" s="12">
        <f t="shared" si="175"/>
        <v>1.5900000000000001E-2</v>
      </c>
      <c r="J507" s="30">
        <f t="shared" si="183"/>
        <v>44309</v>
      </c>
      <c r="K507" s="2">
        <f t="shared" si="184"/>
        <v>343</v>
      </c>
      <c r="L507" s="15">
        <f t="shared" si="185"/>
        <v>343</v>
      </c>
      <c r="M507" s="11">
        <f t="shared" si="186"/>
        <v>1.021703587</v>
      </c>
      <c r="N507" s="11">
        <f t="shared" ca="1" si="187"/>
        <v>1.1418157250000001</v>
      </c>
      <c r="O507" s="15">
        <f t="shared" si="178"/>
        <v>0</v>
      </c>
      <c r="P507" s="13">
        <f t="shared" ca="1" si="171"/>
        <v>141.81572499999999</v>
      </c>
      <c r="Q507" s="19">
        <f t="shared" si="188"/>
        <v>0</v>
      </c>
      <c r="R507" s="13">
        <f t="shared" si="174"/>
        <v>0</v>
      </c>
      <c r="S507" s="4" t="str">
        <f t="shared" si="176"/>
        <v>J=</v>
      </c>
      <c r="T507" s="30">
        <f t="shared" si="177"/>
        <v>44911</v>
      </c>
      <c r="U507" s="3"/>
      <c r="V507" s="73">
        <f>[2]Plan1!$A577</f>
        <v>53693</v>
      </c>
      <c r="W507" s="73" t="str">
        <f>[2]Plan1!$C577</f>
        <v>Confraternização Universal</v>
      </c>
      <c r="X507" s="66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6">
        <f t="shared" si="172"/>
        <v>44805</v>
      </c>
      <c r="B508" s="14">
        <f t="shared" ca="1" si="179"/>
        <v>1142.4671490000001</v>
      </c>
      <c r="C508" s="6">
        <f t="shared" si="173"/>
        <v>1000</v>
      </c>
      <c r="D508" s="12">
        <f ca="1">IF(A508&lt;$B$1,VLOOKUP(A508,[1]DI!$A$4:$B$15000,2,FALSE),0)</f>
        <v>0.13650000000000001</v>
      </c>
      <c r="E508" s="13">
        <f t="shared" ca="1" si="180"/>
        <v>1.00050788</v>
      </c>
      <c r="F508" s="13">
        <f ca="1">(TRUNC(PRODUCT($E$12:$E507),16))</f>
        <v>1.1181282353895099</v>
      </c>
      <c r="G508" s="13">
        <f t="shared" si="181"/>
        <v>1</v>
      </c>
      <c r="H508" s="13">
        <f t="shared" ca="1" si="182"/>
        <v>1.1181282400000001</v>
      </c>
      <c r="I508" s="12">
        <f t="shared" si="175"/>
        <v>1.5900000000000001E-2</v>
      </c>
      <c r="J508" s="30">
        <f t="shared" si="183"/>
        <v>44309</v>
      </c>
      <c r="K508" s="2">
        <f t="shared" si="184"/>
        <v>344</v>
      </c>
      <c r="L508" s="15">
        <f t="shared" si="185"/>
        <v>344</v>
      </c>
      <c r="M508" s="11">
        <f t="shared" si="186"/>
        <v>1.0217675470000001</v>
      </c>
      <c r="N508" s="11">
        <f t="shared" ca="1" si="187"/>
        <v>1.142467149</v>
      </c>
      <c r="O508" s="15">
        <f t="shared" si="178"/>
        <v>0</v>
      </c>
      <c r="P508" s="13">
        <f t="shared" ca="1" si="171"/>
        <v>142.46714900000001</v>
      </c>
      <c r="Q508" s="19">
        <f t="shared" si="188"/>
        <v>0</v>
      </c>
      <c r="R508" s="13">
        <f t="shared" si="174"/>
        <v>0</v>
      </c>
      <c r="S508" s="4" t="str">
        <f t="shared" si="176"/>
        <v>J=</v>
      </c>
      <c r="T508" s="30">
        <f t="shared" si="177"/>
        <v>44911</v>
      </c>
      <c r="U508" s="3"/>
      <c r="V508" s="73">
        <f>[2]Plan1!$A578</f>
        <v>53748</v>
      </c>
      <c r="W508" s="73" t="str">
        <f>[2]Plan1!$C578</f>
        <v>Carnaval</v>
      </c>
      <c r="X508" s="66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6">
        <f t="shared" si="172"/>
        <v>44806</v>
      </c>
      <c r="B509" s="14">
        <f t="shared" ca="1" si="179"/>
        <v>1143.118935</v>
      </c>
      <c r="C509" s="6">
        <f t="shared" si="173"/>
        <v>1000</v>
      </c>
      <c r="D509" s="12">
        <f ca="1">IF(A509&lt;$B$1,VLOOKUP(A509,[1]DI!$A$4:$B$15000,2,FALSE),0)</f>
        <v>0.13650000000000001</v>
      </c>
      <c r="E509" s="13">
        <f t="shared" ca="1" si="180"/>
        <v>1.00050788</v>
      </c>
      <c r="F509" s="13">
        <f ca="1">(TRUNC(PRODUCT($E$12:$E508),16))</f>
        <v>1.1186961103577</v>
      </c>
      <c r="G509" s="13">
        <f t="shared" si="181"/>
        <v>1</v>
      </c>
      <c r="H509" s="13">
        <f t="shared" ca="1" si="182"/>
        <v>1.1186961099999999</v>
      </c>
      <c r="I509" s="12">
        <f t="shared" si="175"/>
        <v>1.5900000000000001E-2</v>
      </c>
      <c r="J509" s="30">
        <f t="shared" si="183"/>
        <v>44309</v>
      </c>
      <c r="K509" s="2">
        <f t="shared" si="184"/>
        <v>345</v>
      </c>
      <c r="L509" s="15">
        <f t="shared" si="185"/>
        <v>345</v>
      </c>
      <c r="M509" s="11">
        <f t="shared" si="186"/>
        <v>1.0218315099999999</v>
      </c>
      <c r="N509" s="11">
        <f t="shared" ca="1" si="187"/>
        <v>1.1431189349999999</v>
      </c>
      <c r="O509" s="15">
        <f t="shared" si="178"/>
        <v>0</v>
      </c>
      <c r="P509" s="13">
        <f t="shared" ca="1" si="171"/>
        <v>143.11893499999999</v>
      </c>
      <c r="Q509" s="19">
        <f t="shared" si="188"/>
        <v>0</v>
      </c>
      <c r="R509" s="13">
        <f t="shared" si="174"/>
        <v>0</v>
      </c>
      <c r="S509" s="4" t="str">
        <f t="shared" si="176"/>
        <v>J=</v>
      </c>
      <c r="T509" s="30">
        <f t="shared" si="177"/>
        <v>44911</v>
      </c>
      <c r="U509" s="3"/>
      <c r="V509" s="73">
        <f>[2]Plan1!$A579</f>
        <v>53749</v>
      </c>
      <c r="W509" s="73" t="str">
        <f>[2]Plan1!$C579</f>
        <v>Carnaval</v>
      </c>
      <c r="X509" s="66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6">
        <f t="shared" si="172"/>
        <v>44807</v>
      </c>
      <c r="B510" s="14">
        <f t="shared" ca="1" si="179"/>
        <v>1143.7710959999999</v>
      </c>
      <c r="C510" s="6">
        <f t="shared" si="173"/>
        <v>1000</v>
      </c>
      <c r="D510" s="12">
        <f ca="1">IF(A510&lt;$B$1,VLOOKUP(A510,[1]DI!$A$4:$B$15000,2,FALSE),0)</f>
        <v>0</v>
      </c>
      <c r="E510" s="13">
        <f t="shared" ca="1" si="180"/>
        <v>1</v>
      </c>
      <c r="F510" s="13">
        <f ca="1">(TRUNC(PRODUCT($E$12:$E509),16))</f>
        <v>1.1192642737382199</v>
      </c>
      <c r="G510" s="13">
        <f t="shared" si="181"/>
        <v>1</v>
      </c>
      <c r="H510" s="13">
        <f t="shared" ca="1" si="182"/>
        <v>1.11926427</v>
      </c>
      <c r="I510" s="12">
        <f t="shared" si="175"/>
        <v>1.5900000000000001E-2</v>
      </c>
      <c r="J510" s="30">
        <f t="shared" si="183"/>
        <v>44309</v>
      </c>
      <c r="K510" s="2">
        <f t="shared" si="184"/>
        <v>345</v>
      </c>
      <c r="L510" s="15">
        <f t="shared" si="185"/>
        <v>346</v>
      </c>
      <c r="M510" s="11">
        <f t="shared" si="186"/>
        <v>1.021895478</v>
      </c>
      <c r="N510" s="11">
        <f t="shared" ca="1" si="187"/>
        <v>1.143771096</v>
      </c>
      <c r="O510" s="15">
        <f t="shared" si="178"/>
        <v>0</v>
      </c>
      <c r="P510" s="13">
        <f t="shared" ca="1" si="171"/>
        <v>143.771096</v>
      </c>
      <c r="Q510" s="19">
        <f t="shared" si="188"/>
        <v>0</v>
      </c>
      <c r="R510" s="13">
        <f t="shared" si="174"/>
        <v>0</v>
      </c>
      <c r="S510" s="4" t="str">
        <f t="shared" si="176"/>
        <v>J=</v>
      </c>
      <c r="T510" s="30">
        <f t="shared" si="177"/>
        <v>44911</v>
      </c>
      <c r="U510" s="3"/>
      <c r="V510" s="73">
        <f>[2]Plan1!$A580</f>
        <v>53794</v>
      </c>
      <c r="W510" s="73" t="str">
        <f>[2]Plan1!$C580</f>
        <v>Paixão de Cristo</v>
      </c>
      <c r="X510" s="66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6">
        <f t="shared" si="172"/>
        <v>44808</v>
      </c>
      <c r="B511" s="14">
        <f t="shared" ca="1" si="179"/>
        <v>1143.7710959999999</v>
      </c>
      <c r="C511" s="6">
        <f t="shared" si="173"/>
        <v>1000</v>
      </c>
      <c r="D511" s="12">
        <f ca="1">IF(A511&lt;$B$1,VLOOKUP(A511,[1]DI!$A$4:$B$15000,2,FALSE),0)</f>
        <v>0</v>
      </c>
      <c r="E511" s="13">
        <f t="shared" ca="1" si="180"/>
        <v>1</v>
      </c>
      <c r="F511" s="13">
        <f ca="1">(TRUNC(PRODUCT($E$12:$E510),16))</f>
        <v>1.1192642737382199</v>
      </c>
      <c r="G511" s="13">
        <f t="shared" si="181"/>
        <v>1</v>
      </c>
      <c r="H511" s="13">
        <f t="shared" ca="1" si="182"/>
        <v>1.11926427</v>
      </c>
      <c r="I511" s="12">
        <f t="shared" si="175"/>
        <v>1.5900000000000001E-2</v>
      </c>
      <c r="J511" s="30">
        <f t="shared" si="183"/>
        <v>44309</v>
      </c>
      <c r="K511" s="2">
        <f t="shared" si="184"/>
        <v>345</v>
      </c>
      <c r="L511" s="15">
        <f t="shared" si="185"/>
        <v>346</v>
      </c>
      <c r="M511" s="11">
        <f t="shared" si="186"/>
        <v>1.021895478</v>
      </c>
      <c r="N511" s="11">
        <f t="shared" ca="1" si="187"/>
        <v>1.143771096</v>
      </c>
      <c r="O511" s="15">
        <f t="shared" si="178"/>
        <v>0</v>
      </c>
      <c r="P511" s="13">
        <f t="shared" ca="1" si="171"/>
        <v>143.771096</v>
      </c>
      <c r="Q511" s="19">
        <f t="shared" si="188"/>
        <v>0</v>
      </c>
      <c r="R511" s="13">
        <f t="shared" si="174"/>
        <v>0</v>
      </c>
      <c r="S511" s="4" t="str">
        <f t="shared" si="176"/>
        <v>J=</v>
      </c>
      <c r="T511" s="30">
        <f t="shared" si="177"/>
        <v>44911</v>
      </c>
      <c r="U511" s="3"/>
      <c r="V511" s="73">
        <f>[2]Plan1!$A581</f>
        <v>53803</v>
      </c>
      <c r="W511" s="73" t="str">
        <f>[2]Plan1!$C581</f>
        <v>Tiradentes</v>
      </c>
      <c r="X511" s="66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6">
        <f t="shared" si="172"/>
        <v>44809</v>
      </c>
      <c r="B512" s="14">
        <f t="shared" ca="1" si="179"/>
        <v>1143.7710959999999</v>
      </c>
      <c r="C512" s="6">
        <f t="shared" si="173"/>
        <v>1000</v>
      </c>
      <c r="D512" s="12">
        <f ca="1">IF(A512&lt;$B$1,VLOOKUP(A512,[1]DI!$A$4:$B$15000,2,FALSE),0)</f>
        <v>0.13650000000000001</v>
      </c>
      <c r="E512" s="13">
        <f t="shared" ca="1" si="180"/>
        <v>1.00050788</v>
      </c>
      <c r="F512" s="13">
        <f ca="1">(TRUNC(PRODUCT($E$12:$E511),16))</f>
        <v>1.1192642737382199</v>
      </c>
      <c r="G512" s="13">
        <f t="shared" si="181"/>
        <v>1</v>
      </c>
      <c r="H512" s="13">
        <f t="shared" ca="1" si="182"/>
        <v>1.11926427</v>
      </c>
      <c r="I512" s="12">
        <f t="shared" si="175"/>
        <v>1.5900000000000001E-2</v>
      </c>
      <c r="J512" s="30">
        <f t="shared" si="183"/>
        <v>44309</v>
      </c>
      <c r="K512" s="2">
        <f t="shared" si="184"/>
        <v>346</v>
      </c>
      <c r="L512" s="15">
        <f t="shared" si="185"/>
        <v>346</v>
      </c>
      <c r="M512" s="11">
        <f t="shared" si="186"/>
        <v>1.021895478</v>
      </c>
      <c r="N512" s="11">
        <f t="shared" ca="1" si="187"/>
        <v>1.143771096</v>
      </c>
      <c r="O512" s="15">
        <f t="shared" si="178"/>
        <v>0</v>
      </c>
      <c r="P512" s="13">
        <f t="shared" ca="1" si="171"/>
        <v>143.771096</v>
      </c>
      <c r="Q512" s="19">
        <f t="shared" si="188"/>
        <v>0</v>
      </c>
      <c r="R512" s="13">
        <f t="shared" si="174"/>
        <v>0</v>
      </c>
      <c r="S512" s="4" t="str">
        <f t="shared" si="176"/>
        <v>J=</v>
      </c>
      <c r="T512" s="30">
        <f t="shared" si="177"/>
        <v>44911</v>
      </c>
      <c r="U512" s="3"/>
      <c r="V512" s="73">
        <f>[2]Plan1!$A582</f>
        <v>53813</v>
      </c>
      <c r="W512" s="73" t="str">
        <f>[2]Plan1!$C582</f>
        <v>Dia do Trabalho</v>
      </c>
      <c r="X512" s="66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6">
        <f t="shared" si="172"/>
        <v>44810</v>
      </c>
      <c r="B513" s="14">
        <f t="shared" ca="1" si="179"/>
        <v>1144.42364</v>
      </c>
      <c r="C513" s="6">
        <f t="shared" si="173"/>
        <v>1000</v>
      </c>
      <c r="D513" s="12">
        <f ca="1">IF(A513&lt;$B$1,VLOOKUP(A513,[1]DI!$A$4:$B$15000,2,FALSE),0)</f>
        <v>0.13650000000000001</v>
      </c>
      <c r="E513" s="13">
        <f t="shared" ca="1" si="180"/>
        <v>1.00050788</v>
      </c>
      <c r="F513" s="13">
        <f ca="1">(TRUNC(PRODUCT($E$12:$E512),16))</f>
        <v>1.11983272567757</v>
      </c>
      <c r="G513" s="13">
        <f t="shared" si="181"/>
        <v>1</v>
      </c>
      <c r="H513" s="13">
        <f t="shared" ca="1" si="182"/>
        <v>1.1198327299999999</v>
      </c>
      <c r="I513" s="12">
        <f t="shared" si="175"/>
        <v>1.5900000000000001E-2</v>
      </c>
      <c r="J513" s="30">
        <f t="shared" si="183"/>
        <v>44309</v>
      </c>
      <c r="K513" s="2">
        <f t="shared" si="184"/>
        <v>347</v>
      </c>
      <c r="L513" s="15">
        <f t="shared" si="185"/>
        <v>347</v>
      </c>
      <c r="M513" s="11">
        <f t="shared" si="186"/>
        <v>1.0219594489999999</v>
      </c>
      <c r="N513" s="11">
        <f t="shared" ca="1" si="187"/>
        <v>1.1444236400000001</v>
      </c>
      <c r="O513" s="15">
        <f t="shared" si="178"/>
        <v>0</v>
      </c>
      <c r="P513" s="13">
        <f t="shared" ca="1" si="171"/>
        <v>144.42364000000001</v>
      </c>
      <c r="Q513" s="19">
        <f t="shared" si="188"/>
        <v>0</v>
      </c>
      <c r="R513" s="13">
        <f t="shared" si="174"/>
        <v>0</v>
      </c>
      <c r="S513" s="4" t="str">
        <f t="shared" si="176"/>
        <v>J=</v>
      </c>
      <c r="T513" s="30">
        <f t="shared" si="177"/>
        <v>44911</v>
      </c>
      <c r="U513" s="3"/>
      <c r="V513" s="73">
        <f>[2]Plan1!$A583</f>
        <v>53856</v>
      </c>
      <c r="W513" s="73" t="str">
        <f>[2]Plan1!$C583</f>
        <v>Corpus Christi</v>
      </c>
      <c r="X513" s="66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6">
        <f t="shared" si="172"/>
        <v>44811</v>
      </c>
      <c r="B514" s="14">
        <f t="shared" ca="1" si="179"/>
        <v>1145.076548</v>
      </c>
      <c r="C514" s="6">
        <f t="shared" si="173"/>
        <v>1000</v>
      </c>
      <c r="D514" s="12">
        <f ca="1">IF(A514&lt;$B$1,VLOOKUP(A514,[1]DI!$A$4:$B$15000,2,FALSE),0)</f>
        <v>0</v>
      </c>
      <c r="E514" s="13">
        <f t="shared" ca="1" si="180"/>
        <v>1</v>
      </c>
      <c r="F514" s="13">
        <f ca="1">(TRUNC(PRODUCT($E$12:$E513),16))</f>
        <v>1.1204014663222901</v>
      </c>
      <c r="G514" s="13">
        <f t="shared" si="181"/>
        <v>1</v>
      </c>
      <c r="H514" s="13">
        <f t="shared" ca="1" si="182"/>
        <v>1.12040147</v>
      </c>
      <c r="I514" s="12">
        <f t="shared" si="175"/>
        <v>1.5900000000000001E-2</v>
      </c>
      <c r="J514" s="30">
        <f t="shared" si="183"/>
        <v>44309</v>
      </c>
      <c r="K514" s="2">
        <f t="shared" si="184"/>
        <v>347</v>
      </c>
      <c r="L514" s="15">
        <f t="shared" si="185"/>
        <v>348</v>
      </c>
      <c r="M514" s="11">
        <f t="shared" si="186"/>
        <v>1.022023425</v>
      </c>
      <c r="N514" s="11">
        <f t="shared" ca="1" si="187"/>
        <v>1.145076548</v>
      </c>
      <c r="O514" s="15">
        <f t="shared" si="178"/>
        <v>0</v>
      </c>
      <c r="P514" s="13">
        <f t="shared" ca="1" si="171"/>
        <v>145.076548</v>
      </c>
      <c r="Q514" s="19">
        <f t="shared" si="188"/>
        <v>0</v>
      </c>
      <c r="R514" s="13">
        <f t="shared" si="174"/>
        <v>0</v>
      </c>
      <c r="S514" s="4" t="str">
        <f t="shared" si="176"/>
        <v>J=</v>
      </c>
      <c r="T514" s="30">
        <f t="shared" si="177"/>
        <v>44911</v>
      </c>
      <c r="U514" s="3"/>
      <c r="V514" s="73">
        <f>[2]Plan1!$A584</f>
        <v>53942</v>
      </c>
      <c r="W514" s="73" t="str">
        <f>[2]Plan1!$C584</f>
        <v>Independência do Brasil</v>
      </c>
      <c r="X514" s="66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6">
        <f t="shared" si="172"/>
        <v>44812</v>
      </c>
      <c r="B515" s="14">
        <f t="shared" ca="1" si="179"/>
        <v>1145.076548</v>
      </c>
      <c r="C515" s="6">
        <f t="shared" si="173"/>
        <v>1000</v>
      </c>
      <c r="D515" s="12">
        <f ca="1">IF(A515&lt;$B$1,VLOOKUP(A515,[1]DI!$A$4:$B$15000,2,FALSE),0)</f>
        <v>0.13650000000000001</v>
      </c>
      <c r="E515" s="13">
        <f t="shared" ca="1" si="180"/>
        <v>1.00050788</v>
      </c>
      <c r="F515" s="13">
        <f ca="1">(TRUNC(PRODUCT($E$12:$E514),16))</f>
        <v>1.1204014663222901</v>
      </c>
      <c r="G515" s="13">
        <f t="shared" si="181"/>
        <v>1</v>
      </c>
      <c r="H515" s="13">
        <f t="shared" ca="1" si="182"/>
        <v>1.12040147</v>
      </c>
      <c r="I515" s="12">
        <f t="shared" si="175"/>
        <v>1.5900000000000001E-2</v>
      </c>
      <c r="J515" s="30">
        <f t="shared" si="183"/>
        <v>44309</v>
      </c>
      <c r="K515" s="2">
        <f t="shared" si="184"/>
        <v>348</v>
      </c>
      <c r="L515" s="15">
        <f t="shared" si="185"/>
        <v>348</v>
      </c>
      <c r="M515" s="11">
        <f t="shared" si="186"/>
        <v>1.022023425</v>
      </c>
      <c r="N515" s="11">
        <f t="shared" ca="1" si="187"/>
        <v>1.145076548</v>
      </c>
      <c r="O515" s="15">
        <f t="shared" si="178"/>
        <v>0</v>
      </c>
      <c r="P515" s="13">
        <f t="shared" ca="1" si="171"/>
        <v>145.076548</v>
      </c>
      <c r="Q515" s="19">
        <f t="shared" si="188"/>
        <v>0</v>
      </c>
      <c r="R515" s="13">
        <f t="shared" si="174"/>
        <v>0</v>
      </c>
      <c r="S515" s="4" t="str">
        <f t="shared" si="176"/>
        <v>J=</v>
      </c>
      <c r="T515" s="30">
        <f t="shared" si="177"/>
        <v>44911</v>
      </c>
      <c r="U515" s="3"/>
      <c r="V515" s="73">
        <f>[2]Plan1!$A585</f>
        <v>53977</v>
      </c>
      <c r="W515" s="73" t="str">
        <f>[2]Plan1!$C585</f>
        <v>Nossa Sr.a Aparecida - Padroeira do Brasil</v>
      </c>
      <c r="X515" s="66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6">
        <f t="shared" si="172"/>
        <v>44813</v>
      </c>
      <c r="B516" s="14">
        <f t="shared" ca="1" si="179"/>
        <v>1145.729828</v>
      </c>
      <c r="C516" s="6">
        <f t="shared" si="173"/>
        <v>1000</v>
      </c>
      <c r="D516" s="12">
        <f ca="1">IF(A516&lt;$B$1,VLOOKUP(A516,[1]DI!$A$4:$B$15000,2,FALSE),0)</f>
        <v>0.13650000000000001</v>
      </c>
      <c r="E516" s="13">
        <f t="shared" ca="1" si="180"/>
        <v>1.00050788</v>
      </c>
      <c r="F516" s="13">
        <f ca="1">(TRUNC(PRODUCT($E$12:$E515),16))</f>
        <v>1.1209704958190001</v>
      </c>
      <c r="G516" s="13">
        <f t="shared" si="181"/>
        <v>1</v>
      </c>
      <c r="H516" s="13">
        <f t="shared" ca="1" si="182"/>
        <v>1.1209705000000001</v>
      </c>
      <c r="I516" s="12">
        <f t="shared" si="175"/>
        <v>1.5900000000000001E-2</v>
      </c>
      <c r="J516" s="30">
        <f t="shared" si="183"/>
        <v>44309</v>
      </c>
      <c r="K516" s="2">
        <f t="shared" si="184"/>
        <v>349</v>
      </c>
      <c r="L516" s="15">
        <f t="shared" si="185"/>
        <v>349</v>
      </c>
      <c r="M516" s="11">
        <f t="shared" si="186"/>
        <v>1.0220874040000001</v>
      </c>
      <c r="N516" s="11">
        <f t="shared" ca="1" si="187"/>
        <v>1.1457298279999999</v>
      </c>
      <c r="O516" s="15">
        <f t="shared" si="178"/>
        <v>0</v>
      </c>
      <c r="P516" s="13">
        <f t="shared" ca="1" si="171"/>
        <v>145.729828</v>
      </c>
      <c r="Q516" s="19">
        <f t="shared" si="188"/>
        <v>0</v>
      </c>
      <c r="R516" s="13">
        <f t="shared" si="174"/>
        <v>0</v>
      </c>
      <c r="S516" s="4" t="str">
        <f t="shared" si="176"/>
        <v>J=</v>
      </c>
      <c r="T516" s="30">
        <f t="shared" si="177"/>
        <v>44911</v>
      </c>
      <c r="U516" s="3"/>
      <c r="V516" s="73">
        <f>[2]Plan1!$A586</f>
        <v>53998</v>
      </c>
      <c r="W516" s="73" t="str">
        <f>[2]Plan1!$C586</f>
        <v>Finados</v>
      </c>
      <c r="X516" s="66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6">
        <f t="shared" si="172"/>
        <v>44814</v>
      </c>
      <c r="B517" s="14">
        <f t="shared" ca="1" si="179"/>
        <v>1146.3834730000001</v>
      </c>
      <c r="C517" s="6">
        <f t="shared" si="173"/>
        <v>1000</v>
      </c>
      <c r="D517" s="12">
        <f ca="1">IF(A517&lt;$B$1,VLOOKUP(A517,[1]DI!$A$4:$B$15000,2,FALSE),0)</f>
        <v>0</v>
      </c>
      <c r="E517" s="13">
        <f t="shared" ca="1" si="180"/>
        <v>1</v>
      </c>
      <c r="F517" s="13">
        <f ca="1">(TRUNC(PRODUCT($E$12:$E516),16))</f>
        <v>1.12153981431442</v>
      </c>
      <c r="G517" s="13">
        <f t="shared" si="181"/>
        <v>1</v>
      </c>
      <c r="H517" s="13">
        <f t="shared" ca="1" si="182"/>
        <v>1.12153981</v>
      </c>
      <c r="I517" s="12">
        <f t="shared" si="175"/>
        <v>1.5900000000000001E-2</v>
      </c>
      <c r="J517" s="30">
        <f t="shared" si="183"/>
        <v>44309</v>
      </c>
      <c r="K517" s="2">
        <f t="shared" si="184"/>
        <v>349</v>
      </c>
      <c r="L517" s="15">
        <f t="shared" si="185"/>
        <v>350</v>
      </c>
      <c r="M517" s="11">
        <f t="shared" si="186"/>
        <v>1.0221513879999999</v>
      </c>
      <c r="N517" s="11">
        <f t="shared" ca="1" si="187"/>
        <v>1.146383473</v>
      </c>
      <c r="O517" s="15">
        <f t="shared" si="178"/>
        <v>0</v>
      </c>
      <c r="P517" s="13">
        <f t="shared" ca="1" si="171"/>
        <v>146.38347300000001</v>
      </c>
      <c r="Q517" s="19">
        <f t="shared" si="188"/>
        <v>0</v>
      </c>
      <c r="R517" s="13">
        <f t="shared" si="174"/>
        <v>0</v>
      </c>
      <c r="S517" s="4" t="str">
        <f t="shared" si="176"/>
        <v>J=</v>
      </c>
      <c r="T517" s="30">
        <f t="shared" si="177"/>
        <v>44911</v>
      </c>
      <c r="U517" s="3"/>
      <c r="V517" s="73">
        <f>[2]Plan1!$A587</f>
        <v>54011</v>
      </c>
      <c r="W517" s="73" t="str">
        <f>[2]Plan1!$C587</f>
        <v>Proclamação da República</v>
      </c>
      <c r="X517" s="66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6">
        <f t="shared" si="172"/>
        <v>44815</v>
      </c>
      <c r="B518" s="14">
        <f t="shared" ca="1" si="179"/>
        <v>1146.3834730000001</v>
      </c>
      <c r="C518" s="6">
        <f t="shared" si="173"/>
        <v>1000</v>
      </c>
      <c r="D518" s="12">
        <f ca="1">IF(A518&lt;$B$1,VLOOKUP(A518,[1]DI!$A$4:$B$15000,2,FALSE),0)</f>
        <v>0</v>
      </c>
      <c r="E518" s="13">
        <f t="shared" ca="1" si="180"/>
        <v>1</v>
      </c>
      <c r="F518" s="13">
        <f ca="1">(TRUNC(PRODUCT($E$12:$E517),16))</f>
        <v>1.12153981431442</v>
      </c>
      <c r="G518" s="13">
        <f t="shared" si="181"/>
        <v>1</v>
      </c>
      <c r="H518" s="13">
        <f t="shared" ca="1" si="182"/>
        <v>1.12153981</v>
      </c>
      <c r="I518" s="12">
        <f t="shared" si="175"/>
        <v>1.5900000000000001E-2</v>
      </c>
      <c r="J518" s="30">
        <f t="shared" si="183"/>
        <v>44309</v>
      </c>
      <c r="K518" s="2">
        <f t="shared" si="184"/>
        <v>349</v>
      </c>
      <c r="L518" s="15">
        <f t="shared" si="185"/>
        <v>350</v>
      </c>
      <c r="M518" s="11">
        <f t="shared" si="186"/>
        <v>1.0221513879999999</v>
      </c>
      <c r="N518" s="11">
        <f t="shared" ca="1" si="187"/>
        <v>1.146383473</v>
      </c>
      <c r="O518" s="15">
        <f t="shared" si="178"/>
        <v>0</v>
      </c>
      <c r="P518" s="13">
        <f t="shared" ca="1" si="171"/>
        <v>146.38347300000001</v>
      </c>
      <c r="Q518" s="19">
        <f t="shared" si="188"/>
        <v>0</v>
      </c>
      <c r="R518" s="13">
        <f t="shared" si="174"/>
        <v>0</v>
      </c>
      <c r="S518" s="4" t="str">
        <f t="shared" si="176"/>
        <v>J=</v>
      </c>
      <c r="T518" s="30">
        <f t="shared" si="177"/>
        <v>44911</v>
      </c>
      <c r="U518" s="3"/>
      <c r="V518" s="73">
        <f>[2]Plan1!$A588</f>
        <v>54016</v>
      </c>
      <c r="W518" s="73" t="str">
        <f>[2]Plan1!$C588</f>
        <v>Dia Nacional de Zumbi e da Consciência Negra</v>
      </c>
      <c r="X518" s="66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6">
        <f t="shared" si="172"/>
        <v>44816</v>
      </c>
      <c r="B519" s="14">
        <f t="shared" ca="1" si="179"/>
        <v>1146.3834730000001</v>
      </c>
      <c r="C519" s="6">
        <f t="shared" si="173"/>
        <v>1000</v>
      </c>
      <c r="D519" s="12">
        <f ca="1">IF(A519&lt;$B$1,VLOOKUP(A519,[1]DI!$A$4:$B$15000,2,FALSE),0)</f>
        <v>0.13650000000000001</v>
      </c>
      <c r="E519" s="13">
        <f t="shared" ca="1" si="180"/>
        <v>1.00050788</v>
      </c>
      <c r="F519" s="13">
        <f ca="1">(TRUNC(PRODUCT($E$12:$E518),16))</f>
        <v>1.12153981431442</v>
      </c>
      <c r="G519" s="13">
        <f t="shared" si="181"/>
        <v>1</v>
      </c>
      <c r="H519" s="13">
        <f t="shared" ca="1" si="182"/>
        <v>1.12153981</v>
      </c>
      <c r="I519" s="12">
        <f t="shared" si="175"/>
        <v>1.5900000000000001E-2</v>
      </c>
      <c r="J519" s="30">
        <f t="shared" si="183"/>
        <v>44309</v>
      </c>
      <c r="K519" s="2">
        <f t="shared" si="184"/>
        <v>350</v>
      </c>
      <c r="L519" s="15">
        <f t="shared" si="185"/>
        <v>350</v>
      </c>
      <c r="M519" s="11">
        <f t="shared" si="186"/>
        <v>1.0221513879999999</v>
      </c>
      <c r="N519" s="11">
        <f t="shared" ca="1" si="187"/>
        <v>1.146383473</v>
      </c>
      <c r="O519" s="15">
        <f t="shared" si="178"/>
        <v>0</v>
      </c>
      <c r="P519" s="13">
        <f t="shared" ca="1" si="171"/>
        <v>146.38347300000001</v>
      </c>
      <c r="Q519" s="19">
        <f t="shared" si="188"/>
        <v>0</v>
      </c>
      <c r="R519" s="13">
        <f t="shared" si="174"/>
        <v>0</v>
      </c>
      <c r="S519" s="4" t="str">
        <f t="shared" si="176"/>
        <v>J=</v>
      </c>
      <c r="T519" s="30">
        <f t="shared" si="177"/>
        <v>44911</v>
      </c>
      <c r="U519" s="3"/>
      <c r="V519" s="73">
        <f>[2]Plan1!$A589</f>
        <v>54051</v>
      </c>
      <c r="W519" s="73" t="str">
        <f>[2]Plan1!$C589</f>
        <v>Natal</v>
      </c>
      <c r="X519" s="66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6">
        <f t="shared" si="172"/>
        <v>44817</v>
      </c>
      <c r="B520" s="14">
        <f t="shared" ca="1" si="179"/>
        <v>1147.0375019999999</v>
      </c>
      <c r="C520" s="6">
        <f t="shared" si="173"/>
        <v>1000</v>
      </c>
      <c r="D520" s="12">
        <f ca="1">IF(A520&lt;$B$1,VLOOKUP(A520,[1]DI!$A$4:$B$15000,2,FALSE),0)</f>
        <v>0.13650000000000001</v>
      </c>
      <c r="E520" s="13">
        <f t="shared" ca="1" si="180"/>
        <v>1.00050788</v>
      </c>
      <c r="F520" s="13">
        <f ca="1">(TRUNC(PRODUCT($E$12:$E519),16))</f>
        <v>1.12210942195531</v>
      </c>
      <c r="G520" s="13">
        <f t="shared" si="181"/>
        <v>1</v>
      </c>
      <c r="H520" s="13">
        <f t="shared" ca="1" si="182"/>
        <v>1.1221094199999999</v>
      </c>
      <c r="I520" s="12">
        <f t="shared" si="175"/>
        <v>1.5900000000000001E-2</v>
      </c>
      <c r="J520" s="30">
        <f t="shared" si="183"/>
        <v>44309</v>
      </c>
      <c r="K520" s="2">
        <f t="shared" si="184"/>
        <v>351</v>
      </c>
      <c r="L520" s="15">
        <f t="shared" si="185"/>
        <v>351</v>
      </c>
      <c r="M520" s="11">
        <f t="shared" si="186"/>
        <v>1.022215375</v>
      </c>
      <c r="N520" s="11">
        <f t="shared" ca="1" si="187"/>
        <v>1.1470375020000001</v>
      </c>
      <c r="O520" s="15">
        <f t="shared" si="178"/>
        <v>0</v>
      </c>
      <c r="P520" s="13">
        <f t="shared" ca="1" si="171"/>
        <v>147.03750199999999</v>
      </c>
      <c r="Q520" s="19">
        <f t="shared" si="188"/>
        <v>0</v>
      </c>
      <c r="R520" s="13">
        <f t="shared" si="174"/>
        <v>0</v>
      </c>
      <c r="S520" s="4" t="str">
        <f t="shared" si="176"/>
        <v>J=</v>
      </c>
      <c r="T520" s="30">
        <f t="shared" si="177"/>
        <v>44911</v>
      </c>
      <c r="U520" s="3"/>
      <c r="V520" s="73">
        <f>[2]Plan1!$A590</f>
        <v>54058</v>
      </c>
      <c r="W520" s="73" t="str">
        <f>[2]Plan1!$C590</f>
        <v>Confraternização Universal</v>
      </c>
      <c r="X520" s="66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6">
        <f t="shared" si="172"/>
        <v>44818</v>
      </c>
      <c r="B521" s="14">
        <f t="shared" ca="1" si="179"/>
        <v>1147.6919049999999</v>
      </c>
      <c r="C521" s="6">
        <f t="shared" si="173"/>
        <v>1000</v>
      </c>
      <c r="D521" s="12">
        <f ca="1">IF(A521&lt;$B$1,VLOOKUP(A521,[1]DI!$A$4:$B$15000,2,FALSE),0)</f>
        <v>0.13650000000000001</v>
      </c>
      <c r="E521" s="13">
        <f t="shared" ca="1" si="180"/>
        <v>1.00050788</v>
      </c>
      <c r="F521" s="13">
        <f ca="1">(TRUNC(PRODUCT($E$12:$E520),16))</f>
        <v>1.12267931888854</v>
      </c>
      <c r="G521" s="13">
        <f t="shared" si="181"/>
        <v>1</v>
      </c>
      <c r="H521" s="13">
        <f t="shared" ca="1" si="182"/>
        <v>1.12267932</v>
      </c>
      <c r="I521" s="12">
        <f t="shared" si="175"/>
        <v>1.5900000000000001E-2</v>
      </c>
      <c r="J521" s="30">
        <f t="shared" si="183"/>
        <v>44309</v>
      </c>
      <c r="K521" s="2">
        <f t="shared" si="184"/>
        <v>352</v>
      </c>
      <c r="L521" s="15">
        <f t="shared" si="185"/>
        <v>352</v>
      </c>
      <c r="M521" s="11">
        <f t="shared" si="186"/>
        <v>1.0222793670000001</v>
      </c>
      <c r="N521" s="11">
        <f t="shared" ca="1" si="187"/>
        <v>1.1476919050000001</v>
      </c>
      <c r="O521" s="15">
        <f t="shared" si="178"/>
        <v>0</v>
      </c>
      <c r="P521" s="13">
        <f t="shared" ca="1" si="171"/>
        <v>147.69190499999999</v>
      </c>
      <c r="Q521" s="19">
        <f t="shared" si="188"/>
        <v>0</v>
      </c>
      <c r="R521" s="13">
        <f t="shared" si="174"/>
        <v>0</v>
      </c>
      <c r="S521" s="4" t="str">
        <f t="shared" si="176"/>
        <v>J=</v>
      </c>
      <c r="T521" s="30">
        <f t="shared" si="177"/>
        <v>44911</v>
      </c>
      <c r="U521" s="3"/>
      <c r="V521" s="73">
        <f>[2]Plan1!$A591</f>
        <v>54105</v>
      </c>
      <c r="W521" s="73" t="str">
        <f>[2]Plan1!$C591</f>
        <v>Carnaval</v>
      </c>
      <c r="X521" s="66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6">
        <f t="shared" si="172"/>
        <v>44819</v>
      </c>
      <c r="B522" s="14">
        <f t="shared" ca="1" si="179"/>
        <v>1148.3466819999999</v>
      </c>
      <c r="C522" s="6">
        <f t="shared" si="173"/>
        <v>1000</v>
      </c>
      <c r="D522" s="12">
        <f ca="1">IF(A522&lt;$B$1,VLOOKUP(A522,[1]DI!$A$4:$B$15000,2,FALSE),0)</f>
        <v>0.13650000000000001</v>
      </c>
      <c r="E522" s="13">
        <f t="shared" ca="1" si="180"/>
        <v>1.00050788</v>
      </c>
      <c r="F522" s="13">
        <f ca="1">(TRUNC(PRODUCT($E$12:$E521),16))</f>
        <v>1.1232495052610101</v>
      </c>
      <c r="G522" s="13">
        <f t="shared" si="181"/>
        <v>1</v>
      </c>
      <c r="H522" s="13">
        <f t="shared" ca="1" si="182"/>
        <v>1.12324951</v>
      </c>
      <c r="I522" s="12">
        <f t="shared" si="175"/>
        <v>1.5900000000000001E-2</v>
      </c>
      <c r="J522" s="30">
        <f t="shared" si="183"/>
        <v>44309</v>
      </c>
      <c r="K522" s="2">
        <f t="shared" si="184"/>
        <v>353</v>
      </c>
      <c r="L522" s="15">
        <f t="shared" si="185"/>
        <v>353</v>
      </c>
      <c r="M522" s="11">
        <f t="shared" si="186"/>
        <v>1.0223433630000001</v>
      </c>
      <c r="N522" s="11">
        <f t="shared" ca="1" si="187"/>
        <v>1.1483466819999999</v>
      </c>
      <c r="O522" s="15">
        <f t="shared" si="178"/>
        <v>0</v>
      </c>
      <c r="P522" s="13">
        <f t="shared" ca="1" si="171"/>
        <v>148.34668199999999</v>
      </c>
      <c r="Q522" s="19">
        <f t="shared" si="188"/>
        <v>0</v>
      </c>
      <c r="R522" s="13">
        <f t="shared" si="174"/>
        <v>0</v>
      </c>
      <c r="S522" s="4" t="str">
        <f t="shared" si="176"/>
        <v>J=</v>
      </c>
      <c r="T522" s="30">
        <f t="shared" si="177"/>
        <v>44911</v>
      </c>
      <c r="U522" s="3"/>
      <c r="V522" s="73">
        <f>[2]Plan1!$A592</f>
        <v>54106</v>
      </c>
      <c r="W522" s="73" t="str">
        <f>[2]Plan1!$C592</f>
        <v>Carnaval</v>
      </c>
      <c r="X522" s="66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6">
        <f t="shared" si="172"/>
        <v>44820</v>
      </c>
      <c r="B523" s="14">
        <f t="shared" ca="1" si="179"/>
        <v>1149.0018210000001</v>
      </c>
      <c r="C523" s="6">
        <f t="shared" si="173"/>
        <v>1000</v>
      </c>
      <c r="D523" s="12">
        <f ca="1">IF(A523&lt;$B$1,VLOOKUP(A523,[1]DI!$A$4:$B$15000,2,FALSE),0)</f>
        <v>0.13650000000000001</v>
      </c>
      <c r="E523" s="13">
        <f t="shared" ca="1" si="180"/>
        <v>1.00050788</v>
      </c>
      <c r="F523" s="13">
        <f ca="1">(TRUNC(PRODUCT($E$12:$E522),16))</f>
        <v>1.12381998121975</v>
      </c>
      <c r="G523" s="13">
        <f t="shared" si="181"/>
        <v>1</v>
      </c>
      <c r="H523" s="13">
        <f t="shared" ca="1" si="182"/>
        <v>1.1238199799999999</v>
      </c>
      <c r="I523" s="12">
        <f t="shared" si="175"/>
        <v>1.5900000000000001E-2</v>
      </c>
      <c r="J523" s="30">
        <f t="shared" si="183"/>
        <v>44309</v>
      </c>
      <c r="K523" s="2">
        <f t="shared" si="184"/>
        <v>354</v>
      </c>
      <c r="L523" s="15">
        <f t="shared" si="185"/>
        <v>354</v>
      </c>
      <c r="M523" s="11">
        <f t="shared" si="186"/>
        <v>1.022407362</v>
      </c>
      <c r="N523" s="11">
        <f t="shared" ca="1" si="187"/>
        <v>1.1490018209999999</v>
      </c>
      <c r="O523" s="15">
        <f t="shared" si="178"/>
        <v>0</v>
      </c>
      <c r="P523" s="13">
        <f t="shared" ca="1" si="171"/>
        <v>149.00182100000001</v>
      </c>
      <c r="Q523" s="19">
        <f t="shared" si="188"/>
        <v>0</v>
      </c>
      <c r="R523" s="13">
        <f t="shared" si="174"/>
        <v>0</v>
      </c>
      <c r="S523" s="4" t="str">
        <f t="shared" si="176"/>
        <v>J=</v>
      </c>
      <c r="T523" s="30">
        <f t="shared" si="177"/>
        <v>44911</v>
      </c>
      <c r="U523" s="3"/>
      <c r="V523" s="73">
        <f>[2]Plan1!$A593</f>
        <v>54151</v>
      </c>
      <c r="W523" s="73" t="str">
        <f>[2]Plan1!$C593</f>
        <v>Paixão de Cristo</v>
      </c>
      <c r="X523" s="66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6">
        <f t="shared" si="172"/>
        <v>44821</v>
      </c>
      <c r="B524" s="14">
        <f t="shared" ca="1" si="179"/>
        <v>1149.657346</v>
      </c>
      <c r="C524" s="6">
        <f t="shared" si="173"/>
        <v>1000</v>
      </c>
      <c r="D524" s="12">
        <f ca="1">IF(A524&lt;$B$1,VLOOKUP(A524,[1]DI!$A$4:$B$15000,2,FALSE),0)</f>
        <v>0</v>
      </c>
      <c r="E524" s="13">
        <f t="shared" ca="1" si="180"/>
        <v>1</v>
      </c>
      <c r="F524" s="13">
        <f ca="1">(TRUNC(PRODUCT($E$12:$E523),16))</f>
        <v>1.12439074691181</v>
      </c>
      <c r="G524" s="13">
        <f t="shared" si="181"/>
        <v>1</v>
      </c>
      <c r="H524" s="13">
        <f t="shared" ca="1" si="182"/>
        <v>1.1243907500000001</v>
      </c>
      <c r="I524" s="12">
        <f t="shared" si="175"/>
        <v>1.5900000000000001E-2</v>
      </c>
      <c r="J524" s="30">
        <f t="shared" si="183"/>
        <v>44309</v>
      </c>
      <c r="K524" s="2">
        <f t="shared" si="184"/>
        <v>354</v>
      </c>
      <c r="L524" s="15">
        <f t="shared" si="185"/>
        <v>355</v>
      </c>
      <c r="M524" s="11">
        <f t="shared" si="186"/>
        <v>1.022471366</v>
      </c>
      <c r="N524" s="11">
        <f t="shared" ca="1" si="187"/>
        <v>1.1496573459999999</v>
      </c>
      <c r="O524" s="15">
        <f t="shared" si="178"/>
        <v>0</v>
      </c>
      <c r="P524" s="13">
        <f t="shared" ref="P524:P587" ca="1" si="189">TRUNC(((N524-1)*C524),8)</f>
        <v>149.65734599999999</v>
      </c>
      <c r="Q524" s="19">
        <f t="shared" si="188"/>
        <v>0</v>
      </c>
      <c r="R524" s="13">
        <f t="shared" si="174"/>
        <v>0</v>
      </c>
      <c r="S524" s="4" t="str">
        <f t="shared" si="176"/>
        <v>J=</v>
      </c>
      <c r="T524" s="30">
        <f t="shared" si="177"/>
        <v>44911</v>
      </c>
      <c r="U524" s="3"/>
      <c r="V524" s="73">
        <f>[2]Plan1!$A594</f>
        <v>54169</v>
      </c>
      <c r="W524" s="73" t="str">
        <f>[2]Plan1!$C594</f>
        <v>Tiradentes</v>
      </c>
      <c r="X524" s="66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6">
        <f t="shared" ref="A525:A588" si="190">(A524+1)</f>
        <v>44822</v>
      </c>
      <c r="B525" s="14">
        <f t="shared" ca="1" si="179"/>
        <v>1149.657346</v>
      </c>
      <c r="C525" s="6">
        <f t="shared" ref="C525:C588" si="191">(C524-R524)</f>
        <v>1000</v>
      </c>
      <c r="D525" s="12">
        <f ca="1">IF(A525&lt;$B$1,VLOOKUP(A525,[1]DI!$A$4:$B$15000,2,FALSE),0)</f>
        <v>0</v>
      </c>
      <c r="E525" s="13">
        <f t="shared" ca="1" si="180"/>
        <v>1</v>
      </c>
      <c r="F525" s="13">
        <f ca="1">(TRUNC(PRODUCT($E$12:$E524),16))</f>
        <v>1.12439074691181</v>
      </c>
      <c r="G525" s="13">
        <f t="shared" si="181"/>
        <v>1</v>
      </c>
      <c r="H525" s="13">
        <f t="shared" ca="1" si="182"/>
        <v>1.1243907500000001</v>
      </c>
      <c r="I525" s="12">
        <f t="shared" si="175"/>
        <v>1.5900000000000001E-2</v>
      </c>
      <c r="J525" s="30">
        <f t="shared" si="183"/>
        <v>44309</v>
      </c>
      <c r="K525" s="2">
        <f t="shared" si="184"/>
        <v>354</v>
      </c>
      <c r="L525" s="15">
        <f t="shared" si="185"/>
        <v>355</v>
      </c>
      <c r="M525" s="11">
        <f t="shared" si="186"/>
        <v>1.022471366</v>
      </c>
      <c r="N525" s="11">
        <f t="shared" ca="1" si="187"/>
        <v>1.1496573459999999</v>
      </c>
      <c r="O525" s="15">
        <f t="shared" si="178"/>
        <v>0</v>
      </c>
      <c r="P525" s="13">
        <f t="shared" ca="1" si="189"/>
        <v>149.65734599999999</v>
      </c>
      <c r="Q525" s="19">
        <f t="shared" si="188"/>
        <v>0</v>
      </c>
      <c r="R525" s="13">
        <f t="shared" ref="R525:R588" si="192">IF(Q525&gt;0,TRUNC(Q525*C525,8),0)</f>
        <v>0</v>
      </c>
      <c r="S525" s="4" t="str">
        <f t="shared" si="176"/>
        <v>J=</v>
      </c>
      <c r="T525" s="30">
        <f t="shared" si="177"/>
        <v>44911</v>
      </c>
      <c r="U525" s="3"/>
      <c r="V525" s="73">
        <f>[2]Plan1!$A595</f>
        <v>54179</v>
      </c>
      <c r="W525" s="73" t="str">
        <f>[2]Plan1!$C595</f>
        <v>Dia do Trabalho</v>
      </c>
      <c r="X525" s="66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6">
        <f t="shared" si="190"/>
        <v>44823</v>
      </c>
      <c r="B526" s="14">
        <f t="shared" ca="1" si="179"/>
        <v>1149.657346</v>
      </c>
      <c r="C526" s="6">
        <f t="shared" si="191"/>
        <v>1000</v>
      </c>
      <c r="D526" s="12">
        <f ca="1">IF(A526&lt;$B$1,VLOOKUP(A526,[1]DI!$A$4:$B$15000,2,FALSE),0)</f>
        <v>0.13650000000000001</v>
      </c>
      <c r="E526" s="13">
        <f t="shared" ca="1" si="180"/>
        <v>1.00050788</v>
      </c>
      <c r="F526" s="13">
        <f ca="1">(TRUNC(PRODUCT($E$12:$E525),16))</f>
        <v>1.12439074691181</v>
      </c>
      <c r="G526" s="13">
        <f t="shared" si="181"/>
        <v>1</v>
      </c>
      <c r="H526" s="13">
        <f t="shared" ca="1" si="182"/>
        <v>1.1243907500000001</v>
      </c>
      <c r="I526" s="12">
        <f t="shared" ref="I526:I589" si="193">I525</f>
        <v>1.5900000000000001E-2</v>
      </c>
      <c r="J526" s="30">
        <f t="shared" si="183"/>
        <v>44309</v>
      </c>
      <c r="K526" s="2">
        <f t="shared" si="184"/>
        <v>355</v>
      </c>
      <c r="L526" s="15">
        <f t="shared" si="185"/>
        <v>355</v>
      </c>
      <c r="M526" s="11">
        <f t="shared" si="186"/>
        <v>1.022471366</v>
      </c>
      <c r="N526" s="11">
        <f t="shared" ca="1" si="187"/>
        <v>1.1496573459999999</v>
      </c>
      <c r="O526" s="15">
        <f t="shared" si="178"/>
        <v>0</v>
      </c>
      <c r="P526" s="13">
        <f t="shared" ca="1" si="189"/>
        <v>149.65734599999999</v>
      </c>
      <c r="Q526" s="19">
        <f t="shared" si="188"/>
        <v>0</v>
      </c>
      <c r="R526" s="13">
        <f t="shared" si="192"/>
        <v>0</v>
      </c>
      <c r="S526" s="4" t="str">
        <f t="shared" ref="S526:S589" si="194">IF(O525&gt;0,VLOOKUP(O525,V$12:AF$25,10),S525)</f>
        <v>J=</v>
      </c>
      <c r="T526" s="30">
        <f t="shared" ref="T526:T589" si="195">IF(O525&gt;0,VLOOKUP(O525,V$12:AF$25,11),T525)</f>
        <v>44911</v>
      </c>
      <c r="U526" s="3"/>
      <c r="V526" s="73">
        <f>[2]Plan1!$A596</f>
        <v>54213</v>
      </c>
      <c r="W526" s="73" t="str">
        <f>[2]Plan1!$C596</f>
        <v>Corpus Christi</v>
      </c>
      <c r="X526" s="66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6">
        <f t="shared" si="190"/>
        <v>44824</v>
      </c>
      <c r="B527" s="14">
        <f t="shared" ca="1" si="179"/>
        <v>1150.313234</v>
      </c>
      <c r="C527" s="6">
        <f t="shared" si="191"/>
        <v>1000</v>
      </c>
      <c r="D527" s="12">
        <f ca="1">IF(A527&lt;$B$1,VLOOKUP(A527,[1]DI!$A$4:$B$15000,2,FALSE),0)</f>
        <v>0.13650000000000001</v>
      </c>
      <c r="E527" s="13">
        <f t="shared" ca="1" si="180"/>
        <v>1.00050788</v>
      </c>
      <c r="F527" s="13">
        <f ca="1">(TRUNC(PRODUCT($E$12:$E526),16))</f>
        <v>1.12496180248435</v>
      </c>
      <c r="G527" s="13">
        <f t="shared" si="181"/>
        <v>1</v>
      </c>
      <c r="H527" s="13">
        <f t="shared" ca="1" si="182"/>
        <v>1.1249617999999999</v>
      </c>
      <c r="I527" s="12">
        <f t="shared" si="193"/>
        <v>1.5900000000000001E-2</v>
      </c>
      <c r="J527" s="30">
        <f t="shared" si="183"/>
        <v>44309</v>
      </c>
      <c r="K527" s="2">
        <f t="shared" si="184"/>
        <v>356</v>
      </c>
      <c r="L527" s="15">
        <f t="shared" si="185"/>
        <v>356</v>
      </c>
      <c r="M527" s="11">
        <f t="shared" si="186"/>
        <v>1.022535373</v>
      </c>
      <c r="N527" s="11">
        <f t="shared" ca="1" si="187"/>
        <v>1.150313234</v>
      </c>
      <c r="O527" s="15">
        <f t="shared" ref="O527:O590" si="196">IF(VLOOKUP(A527,W$12:AD$25,8)=VLOOKUP(A526,W$12:AD$25,8),0,VLOOKUP(A527,W$12:AD$25,8))</f>
        <v>0</v>
      </c>
      <c r="P527" s="13">
        <f t="shared" ca="1" si="189"/>
        <v>150.31323399999999</v>
      </c>
      <c r="Q527" s="19">
        <f t="shared" si="188"/>
        <v>0</v>
      </c>
      <c r="R527" s="13">
        <f t="shared" si="192"/>
        <v>0</v>
      </c>
      <c r="S527" s="4" t="str">
        <f t="shared" si="194"/>
        <v>J=</v>
      </c>
      <c r="T527" s="30">
        <f t="shared" si="195"/>
        <v>44911</v>
      </c>
      <c r="U527" s="3"/>
      <c r="V527" s="73">
        <f>[2]Plan1!$A597</f>
        <v>54308</v>
      </c>
      <c r="W527" s="73" t="str">
        <f>[2]Plan1!$C597</f>
        <v>Independência do Brasil</v>
      </c>
      <c r="X527" s="66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6">
        <f t="shared" si="190"/>
        <v>44825</v>
      </c>
      <c r="B528" s="14">
        <f t="shared" ca="1" si="179"/>
        <v>1150.969507</v>
      </c>
      <c r="C528" s="6">
        <f t="shared" si="191"/>
        <v>1000</v>
      </c>
      <c r="D528" s="12">
        <f ca="1">IF(A528&lt;$B$1,VLOOKUP(A528,[1]DI!$A$4:$B$15000,2,FALSE),0)</f>
        <v>0.13650000000000001</v>
      </c>
      <c r="E528" s="13">
        <f t="shared" ca="1" si="180"/>
        <v>1.00050788</v>
      </c>
      <c r="F528" s="13">
        <f ca="1">(TRUNC(PRODUCT($E$12:$E527),16))</f>
        <v>1.1255331480846</v>
      </c>
      <c r="G528" s="13">
        <f t="shared" si="181"/>
        <v>1</v>
      </c>
      <c r="H528" s="13">
        <f t="shared" ca="1" si="182"/>
        <v>1.1255331500000001</v>
      </c>
      <c r="I528" s="12">
        <f t="shared" si="193"/>
        <v>1.5900000000000001E-2</v>
      </c>
      <c r="J528" s="30">
        <f t="shared" si="183"/>
        <v>44309</v>
      </c>
      <c r="K528" s="2">
        <f t="shared" si="184"/>
        <v>357</v>
      </c>
      <c r="L528" s="15">
        <f t="shared" si="185"/>
        <v>357</v>
      </c>
      <c r="M528" s="11">
        <f t="shared" si="186"/>
        <v>1.0225993849999999</v>
      </c>
      <c r="N528" s="11">
        <f t="shared" ca="1" si="187"/>
        <v>1.1509695069999999</v>
      </c>
      <c r="O528" s="15">
        <f t="shared" si="196"/>
        <v>0</v>
      </c>
      <c r="P528" s="13">
        <f t="shared" ca="1" si="189"/>
        <v>150.96950699999999</v>
      </c>
      <c r="Q528" s="19">
        <f t="shared" si="188"/>
        <v>0</v>
      </c>
      <c r="R528" s="13">
        <f t="shared" si="192"/>
        <v>0</v>
      </c>
      <c r="S528" s="4" t="str">
        <f t="shared" si="194"/>
        <v>J=</v>
      </c>
      <c r="T528" s="30">
        <f t="shared" si="195"/>
        <v>44911</v>
      </c>
      <c r="U528" s="3"/>
      <c r="V528" s="73">
        <f>[2]Plan1!$A598</f>
        <v>54343</v>
      </c>
      <c r="W528" s="73" t="str">
        <f>[2]Plan1!$C598</f>
        <v>Nossa Sr.a Aparecida - Padroeira do Brasil</v>
      </c>
      <c r="X528" s="66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6">
        <f t="shared" si="190"/>
        <v>44826</v>
      </c>
      <c r="B529" s="14">
        <f t="shared" ca="1" si="179"/>
        <v>1151.626143</v>
      </c>
      <c r="C529" s="6">
        <f t="shared" si="191"/>
        <v>1000</v>
      </c>
      <c r="D529" s="12">
        <f ca="1">IF(A529&lt;$B$1,VLOOKUP(A529,[1]DI!$A$4:$B$15000,2,FALSE),0)</f>
        <v>0.13650000000000001</v>
      </c>
      <c r="E529" s="13">
        <f t="shared" ca="1" si="180"/>
        <v>1.00050788</v>
      </c>
      <c r="F529" s="13">
        <f ca="1">(TRUNC(PRODUCT($E$12:$E528),16))</f>
        <v>1.1261047838598399</v>
      </c>
      <c r="G529" s="13">
        <f t="shared" si="181"/>
        <v>1</v>
      </c>
      <c r="H529" s="13">
        <f t="shared" ca="1" si="182"/>
        <v>1.1261047799999999</v>
      </c>
      <c r="I529" s="12">
        <f t="shared" si="193"/>
        <v>1.5900000000000001E-2</v>
      </c>
      <c r="J529" s="30">
        <f t="shared" si="183"/>
        <v>44309</v>
      </c>
      <c r="K529" s="2">
        <f t="shared" si="184"/>
        <v>358</v>
      </c>
      <c r="L529" s="15">
        <f t="shared" si="185"/>
        <v>358</v>
      </c>
      <c r="M529" s="11">
        <f t="shared" si="186"/>
        <v>1.0226633999999999</v>
      </c>
      <c r="N529" s="11">
        <f t="shared" ca="1" si="187"/>
        <v>1.1516261430000001</v>
      </c>
      <c r="O529" s="15">
        <f t="shared" si="196"/>
        <v>0</v>
      </c>
      <c r="P529" s="13">
        <f t="shared" ca="1" si="189"/>
        <v>151.62614300000001</v>
      </c>
      <c r="Q529" s="19">
        <f t="shared" si="188"/>
        <v>0</v>
      </c>
      <c r="R529" s="13">
        <f t="shared" si="192"/>
        <v>0</v>
      </c>
      <c r="S529" s="4" t="str">
        <f t="shared" si="194"/>
        <v>J=</v>
      </c>
      <c r="T529" s="30">
        <f t="shared" si="195"/>
        <v>44911</v>
      </c>
      <c r="U529" s="3"/>
      <c r="V529" s="73">
        <f>[2]Plan1!$A599</f>
        <v>54364</v>
      </c>
      <c r="W529" s="73" t="str">
        <f>[2]Plan1!$C599</f>
        <v>Finados</v>
      </c>
      <c r="X529" s="66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6">
        <f t="shared" si="190"/>
        <v>44827</v>
      </c>
      <c r="B530" s="14">
        <f t="shared" ca="1" si="179"/>
        <v>1152.2831650000001</v>
      </c>
      <c r="C530" s="6">
        <f t="shared" si="191"/>
        <v>1000</v>
      </c>
      <c r="D530" s="12">
        <f ca="1">IF(A530&lt;$B$1,VLOOKUP(A530,[1]DI!$A$4:$B$15000,2,FALSE),0)</f>
        <v>0.13650000000000001</v>
      </c>
      <c r="E530" s="13">
        <f t="shared" ca="1" si="180"/>
        <v>1.00050788</v>
      </c>
      <c r="F530" s="13">
        <f ca="1">(TRUNC(PRODUCT($E$12:$E529),16))</f>
        <v>1.1266767099574699</v>
      </c>
      <c r="G530" s="13">
        <f t="shared" si="181"/>
        <v>1</v>
      </c>
      <c r="H530" s="13">
        <f t="shared" ca="1" si="182"/>
        <v>1.1266767099999999</v>
      </c>
      <c r="I530" s="12">
        <f t="shared" si="193"/>
        <v>1.5900000000000001E-2</v>
      </c>
      <c r="J530" s="30">
        <f t="shared" si="183"/>
        <v>44309</v>
      </c>
      <c r="K530" s="2">
        <f t="shared" si="184"/>
        <v>359</v>
      </c>
      <c r="L530" s="15">
        <f t="shared" si="185"/>
        <v>359</v>
      </c>
      <c r="M530" s="11">
        <f t="shared" si="186"/>
        <v>1.0227274200000001</v>
      </c>
      <c r="N530" s="11">
        <f t="shared" ca="1" si="187"/>
        <v>1.1522831650000001</v>
      </c>
      <c r="O530" s="15">
        <f t="shared" si="196"/>
        <v>0</v>
      </c>
      <c r="P530" s="13">
        <f t="shared" ca="1" si="189"/>
        <v>152.283165</v>
      </c>
      <c r="Q530" s="19">
        <f t="shared" si="188"/>
        <v>0</v>
      </c>
      <c r="R530" s="13">
        <f t="shared" si="192"/>
        <v>0</v>
      </c>
      <c r="S530" s="4" t="str">
        <f t="shared" si="194"/>
        <v>J=</v>
      </c>
      <c r="T530" s="30">
        <f t="shared" si="195"/>
        <v>44911</v>
      </c>
      <c r="U530" s="3"/>
      <c r="V530" s="73">
        <f>[2]Plan1!$A600</f>
        <v>54377</v>
      </c>
      <c r="W530" s="73" t="str">
        <f>[2]Plan1!$C600</f>
        <v>Proclamação da República</v>
      </c>
      <c r="X530" s="66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6">
        <f t="shared" si="190"/>
        <v>44828</v>
      </c>
      <c r="B531" s="14">
        <f t="shared" ca="1" si="179"/>
        <v>1152.9405609999999</v>
      </c>
      <c r="C531" s="6">
        <f t="shared" si="191"/>
        <v>1000</v>
      </c>
      <c r="D531" s="12">
        <f ca="1">IF(A531&lt;$B$1,VLOOKUP(A531,[1]DI!$A$4:$B$15000,2,FALSE),0)</f>
        <v>0</v>
      </c>
      <c r="E531" s="13">
        <f t="shared" ca="1" si="180"/>
        <v>1</v>
      </c>
      <c r="F531" s="13">
        <f ca="1">(TRUNC(PRODUCT($E$12:$E530),16))</f>
        <v>1.1272489265249199</v>
      </c>
      <c r="G531" s="13">
        <f t="shared" si="181"/>
        <v>1</v>
      </c>
      <c r="H531" s="13">
        <f t="shared" ca="1" si="182"/>
        <v>1.1272489299999999</v>
      </c>
      <c r="I531" s="12">
        <f t="shared" si="193"/>
        <v>1.5900000000000001E-2</v>
      </c>
      <c r="J531" s="30">
        <f t="shared" si="183"/>
        <v>44309</v>
      </c>
      <c r="K531" s="2">
        <f t="shared" si="184"/>
        <v>359</v>
      </c>
      <c r="L531" s="15">
        <f t="shared" si="185"/>
        <v>360</v>
      </c>
      <c r="M531" s="11">
        <f t="shared" si="186"/>
        <v>1.0227914440000001</v>
      </c>
      <c r="N531" s="11">
        <f t="shared" ca="1" si="187"/>
        <v>1.1529405610000001</v>
      </c>
      <c r="O531" s="15">
        <f t="shared" si="196"/>
        <v>0</v>
      </c>
      <c r="P531" s="13">
        <f t="shared" ca="1" si="189"/>
        <v>152.940561</v>
      </c>
      <c r="Q531" s="19">
        <f t="shared" si="188"/>
        <v>0</v>
      </c>
      <c r="R531" s="13">
        <f t="shared" si="192"/>
        <v>0</v>
      </c>
      <c r="S531" s="4" t="str">
        <f t="shared" si="194"/>
        <v>J=</v>
      </c>
      <c r="T531" s="30">
        <f t="shared" si="195"/>
        <v>44911</v>
      </c>
      <c r="U531" s="3"/>
      <c r="V531" s="73">
        <f>[2]Plan1!$A601</f>
        <v>54382</v>
      </c>
      <c r="W531" s="73" t="str">
        <f>[2]Plan1!$C601</f>
        <v>Dia Nacional de Zumbi e da Consciência Negra</v>
      </c>
      <c r="X531" s="66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6">
        <f t="shared" si="190"/>
        <v>44829</v>
      </c>
      <c r="B532" s="14">
        <f t="shared" ca="1" si="179"/>
        <v>1152.9405609999999</v>
      </c>
      <c r="C532" s="6">
        <f t="shared" si="191"/>
        <v>1000</v>
      </c>
      <c r="D532" s="12">
        <f ca="1">IF(A532&lt;$B$1,VLOOKUP(A532,[1]DI!$A$4:$B$15000,2,FALSE),0)</f>
        <v>0</v>
      </c>
      <c r="E532" s="13">
        <f t="shared" ca="1" si="180"/>
        <v>1</v>
      </c>
      <c r="F532" s="13">
        <f ca="1">(TRUNC(PRODUCT($E$12:$E531),16))</f>
        <v>1.1272489265249199</v>
      </c>
      <c r="G532" s="13">
        <f t="shared" si="181"/>
        <v>1</v>
      </c>
      <c r="H532" s="13">
        <f t="shared" ca="1" si="182"/>
        <v>1.1272489299999999</v>
      </c>
      <c r="I532" s="12">
        <f t="shared" si="193"/>
        <v>1.5900000000000001E-2</v>
      </c>
      <c r="J532" s="30">
        <f t="shared" si="183"/>
        <v>44309</v>
      </c>
      <c r="K532" s="2">
        <f t="shared" si="184"/>
        <v>359</v>
      </c>
      <c r="L532" s="15">
        <f t="shared" si="185"/>
        <v>360</v>
      </c>
      <c r="M532" s="11">
        <f t="shared" si="186"/>
        <v>1.0227914440000001</v>
      </c>
      <c r="N532" s="11">
        <f t="shared" ca="1" si="187"/>
        <v>1.1529405610000001</v>
      </c>
      <c r="O532" s="15">
        <f t="shared" si="196"/>
        <v>0</v>
      </c>
      <c r="P532" s="13">
        <f t="shared" ca="1" si="189"/>
        <v>152.940561</v>
      </c>
      <c r="Q532" s="19">
        <f t="shared" si="188"/>
        <v>0</v>
      </c>
      <c r="R532" s="13">
        <f t="shared" si="192"/>
        <v>0</v>
      </c>
      <c r="S532" s="4" t="str">
        <f t="shared" si="194"/>
        <v>J=</v>
      </c>
      <c r="T532" s="30">
        <f t="shared" si="195"/>
        <v>44911</v>
      </c>
      <c r="U532" s="3"/>
      <c r="V532" s="73">
        <f>[2]Plan1!$A602</f>
        <v>54417</v>
      </c>
      <c r="W532" s="73" t="str">
        <f>[2]Plan1!$C602</f>
        <v>Natal</v>
      </c>
      <c r="X532" s="66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6">
        <f t="shared" si="190"/>
        <v>44830</v>
      </c>
      <c r="B533" s="14">
        <f t="shared" ca="1" si="179"/>
        <v>1152.9405609999999</v>
      </c>
      <c r="C533" s="6">
        <f t="shared" si="191"/>
        <v>1000</v>
      </c>
      <c r="D533" s="12">
        <f ca="1">IF(A533&lt;$B$1,VLOOKUP(A533,[1]DI!$A$4:$B$15000,2,FALSE),0)</f>
        <v>0.13650000000000001</v>
      </c>
      <c r="E533" s="13">
        <f t="shared" ca="1" si="180"/>
        <v>1.00050788</v>
      </c>
      <c r="F533" s="13">
        <f ca="1">(TRUNC(PRODUCT($E$12:$E532),16))</f>
        <v>1.1272489265249199</v>
      </c>
      <c r="G533" s="13">
        <f t="shared" si="181"/>
        <v>1</v>
      </c>
      <c r="H533" s="13">
        <f t="shared" ca="1" si="182"/>
        <v>1.1272489299999999</v>
      </c>
      <c r="I533" s="12">
        <f t="shared" si="193"/>
        <v>1.5900000000000001E-2</v>
      </c>
      <c r="J533" s="30">
        <f t="shared" si="183"/>
        <v>44309</v>
      </c>
      <c r="K533" s="2">
        <f t="shared" si="184"/>
        <v>360</v>
      </c>
      <c r="L533" s="15">
        <f t="shared" si="185"/>
        <v>360</v>
      </c>
      <c r="M533" s="11">
        <f t="shared" si="186"/>
        <v>1.0227914440000001</v>
      </c>
      <c r="N533" s="11">
        <f t="shared" ca="1" si="187"/>
        <v>1.1529405610000001</v>
      </c>
      <c r="O533" s="15">
        <f t="shared" si="196"/>
        <v>0</v>
      </c>
      <c r="P533" s="13">
        <f t="shared" ca="1" si="189"/>
        <v>152.940561</v>
      </c>
      <c r="Q533" s="19">
        <f t="shared" si="188"/>
        <v>0</v>
      </c>
      <c r="R533" s="13">
        <f t="shared" si="192"/>
        <v>0</v>
      </c>
      <c r="S533" s="4" t="str">
        <f t="shared" si="194"/>
        <v>J=</v>
      </c>
      <c r="T533" s="30">
        <f t="shared" si="195"/>
        <v>44911</v>
      </c>
      <c r="U533" s="3"/>
      <c r="V533" s="73">
        <f>[2]Plan1!$A603</f>
        <v>54424</v>
      </c>
      <c r="W533" s="73" t="str">
        <f>[2]Plan1!$C603</f>
        <v>Confraternização Universal</v>
      </c>
      <c r="X533" s="66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6">
        <f t="shared" si="190"/>
        <v>44831</v>
      </c>
      <c r="B534" s="14">
        <f t="shared" ca="1" si="179"/>
        <v>1153.5983200000001</v>
      </c>
      <c r="C534" s="6">
        <f t="shared" si="191"/>
        <v>1000</v>
      </c>
      <c r="D534" s="12">
        <f ca="1">IF(A534&lt;$B$1,VLOOKUP(A534,[1]DI!$A$4:$B$15000,2,FALSE),0)</f>
        <v>0.13650000000000001</v>
      </c>
      <c r="E534" s="13">
        <f t="shared" ca="1" si="180"/>
        <v>1.00050788</v>
      </c>
      <c r="F534" s="13">
        <f ca="1">(TRUNC(PRODUCT($E$12:$E533),16))</f>
        <v>1.1278214337097301</v>
      </c>
      <c r="G534" s="13">
        <f t="shared" si="181"/>
        <v>1</v>
      </c>
      <c r="H534" s="13">
        <f t="shared" ca="1" si="182"/>
        <v>1.12782143</v>
      </c>
      <c r="I534" s="12">
        <f t="shared" si="193"/>
        <v>1.5900000000000001E-2</v>
      </c>
      <c r="J534" s="30">
        <f t="shared" si="183"/>
        <v>44309</v>
      </c>
      <c r="K534" s="2">
        <f t="shared" si="184"/>
        <v>361</v>
      </c>
      <c r="L534" s="15">
        <f t="shared" si="185"/>
        <v>361</v>
      </c>
      <c r="M534" s="11">
        <f t="shared" si="186"/>
        <v>1.022855471</v>
      </c>
      <c r="N534" s="11">
        <f t="shared" ca="1" si="187"/>
        <v>1.15359832</v>
      </c>
      <c r="O534" s="15">
        <f t="shared" si="196"/>
        <v>0</v>
      </c>
      <c r="P534" s="13">
        <f t="shared" ca="1" si="189"/>
        <v>153.59832</v>
      </c>
      <c r="Q534" s="19">
        <f t="shared" si="188"/>
        <v>0</v>
      </c>
      <c r="R534" s="13">
        <f t="shared" si="192"/>
        <v>0</v>
      </c>
      <c r="S534" s="4" t="str">
        <f t="shared" si="194"/>
        <v>J=</v>
      </c>
      <c r="T534" s="30">
        <f t="shared" si="195"/>
        <v>44911</v>
      </c>
      <c r="U534" s="3"/>
      <c r="V534" s="73">
        <f>[2]Plan1!$A604</f>
        <v>54483</v>
      </c>
      <c r="W534" s="73" t="str">
        <f>[2]Plan1!$C604</f>
        <v>Carnaval</v>
      </c>
      <c r="X534" s="66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6">
        <f t="shared" si="190"/>
        <v>44832</v>
      </c>
      <c r="B535" s="14">
        <f t="shared" ca="1" si="179"/>
        <v>1154.2564649999999</v>
      </c>
      <c r="C535" s="6">
        <f t="shared" si="191"/>
        <v>1000</v>
      </c>
      <c r="D535" s="12">
        <f ca="1">IF(A535&lt;$B$1,VLOOKUP(A535,[1]DI!$A$4:$B$15000,2,FALSE),0)</f>
        <v>0.13650000000000001</v>
      </c>
      <c r="E535" s="13">
        <f t="shared" ca="1" si="180"/>
        <v>1.00050788</v>
      </c>
      <c r="F535" s="13">
        <f ca="1">(TRUNC(PRODUCT($E$12:$E534),16))</f>
        <v>1.1283942316594799</v>
      </c>
      <c r="G535" s="13">
        <f t="shared" si="181"/>
        <v>1</v>
      </c>
      <c r="H535" s="13">
        <f t="shared" ca="1" si="182"/>
        <v>1.1283942300000001</v>
      </c>
      <c r="I535" s="12">
        <f t="shared" si="193"/>
        <v>1.5900000000000001E-2</v>
      </c>
      <c r="J535" s="30">
        <f t="shared" si="183"/>
        <v>44309</v>
      </c>
      <c r="K535" s="2">
        <f t="shared" si="184"/>
        <v>362</v>
      </c>
      <c r="L535" s="15">
        <f t="shared" si="185"/>
        <v>362</v>
      </c>
      <c r="M535" s="11">
        <f t="shared" si="186"/>
        <v>1.022919503</v>
      </c>
      <c r="N535" s="11">
        <f t="shared" ca="1" si="187"/>
        <v>1.154256465</v>
      </c>
      <c r="O535" s="15">
        <f t="shared" si="196"/>
        <v>0</v>
      </c>
      <c r="P535" s="13">
        <f t="shared" ca="1" si="189"/>
        <v>154.25646499999999</v>
      </c>
      <c r="Q535" s="19">
        <f t="shared" si="188"/>
        <v>0</v>
      </c>
      <c r="R535" s="13">
        <f t="shared" si="192"/>
        <v>0</v>
      </c>
      <c r="S535" s="4" t="str">
        <f t="shared" si="194"/>
        <v>J=</v>
      </c>
      <c r="T535" s="30">
        <f t="shared" si="195"/>
        <v>44911</v>
      </c>
      <c r="U535" s="3"/>
      <c r="V535" s="73">
        <f>[2]Plan1!$A605</f>
        <v>54484</v>
      </c>
      <c r="W535" s="73" t="str">
        <f>[2]Plan1!$C605</f>
        <v>Carnaval</v>
      </c>
      <c r="X535" s="66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6">
        <f t="shared" si="190"/>
        <v>44833</v>
      </c>
      <c r="B536" s="14">
        <f t="shared" ca="1" si="179"/>
        <v>1154.9149830000001</v>
      </c>
      <c r="C536" s="6">
        <f t="shared" si="191"/>
        <v>1000</v>
      </c>
      <c r="D536" s="12">
        <f ca="1">IF(A536&lt;$B$1,VLOOKUP(A536,[1]DI!$A$4:$B$15000,2,FALSE),0)</f>
        <v>0.13650000000000001</v>
      </c>
      <c r="E536" s="13">
        <f t="shared" ca="1" si="180"/>
        <v>1.00050788</v>
      </c>
      <c r="F536" s="13">
        <f ca="1">(TRUNC(PRODUCT($E$12:$E535),16))</f>
        <v>1.12896732052186</v>
      </c>
      <c r="G536" s="13">
        <f t="shared" si="181"/>
        <v>1</v>
      </c>
      <c r="H536" s="13">
        <f t="shared" ca="1" si="182"/>
        <v>1.1289673200000001</v>
      </c>
      <c r="I536" s="12">
        <f t="shared" si="193"/>
        <v>1.5900000000000001E-2</v>
      </c>
      <c r="J536" s="30">
        <f t="shared" si="183"/>
        <v>44309</v>
      </c>
      <c r="K536" s="2">
        <f t="shared" si="184"/>
        <v>363</v>
      </c>
      <c r="L536" s="15">
        <f t="shared" si="185"/>
        <v>363</v>
      </c>
      <c r="M536" s="11">
        <f t="shared" si="186"/>
        <v>1.0229835380000001</v>
      </c>
      <c r="N536" s="11">
        <f t="shared" ca="1" si="187"/>
        <v>1.1549149830000001</v>
      </c>
      <c r="O536" s="15">
        <f t="shared" si="196"/>
        <v>0</v>
      </c>
      <c r="P536" s="13">
        <f t="shared" ca="1" si="189"/>
        <v>154.91498300000001</v>
      </c>
      <c r="Q536" s="19">
        <f t="shared" si="188"/>
        <v>0</v>
      </c>
      <c r="R536" s="13">
        <f t="shared" si="192"/>
        <v>0</v>
      </c>
      <c r="S536" s="4" t="str">
        <f t="shared" si="194"/>
        <v>J=</v>
      </c>
      <c r="T536" s="30">
        <f t="shared" si="195"/>
        <v>44911</v>
      </c>
      <c r="U536" s="3"/>
      <c r="V536" s="73">
        <f>[2]Plan1!$A606</f>
        <v>54529</v>
      </c>
      <c r="W536" s="73" t="str">
        <f>[2]Plan1!$C606</f>
        <v>Paixão de Cristo</v>
      </c>
      <c r="X536" s="66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6">
        <f t="shared" si="190"/>
        <v>44834</v>
      </c>
      <c r="B537" s="14">
        <f t="shared" ca="1" si="179"/>
        <v>1155.573877</v>
      </c>
      <c r="C537" s="6">
        <f t="shared" si="191"/>
        <v>1000</v>
      </c>
      <c r="D537" s="12">
        <f ca="1">IF(A537&lt;$B$1,VLOOKUP(A537,[1]DI!$A$4:$B$15000,2,FALSE),0)</f>
        <v>0.13650000000000001</v>
      </c>
      <c r="E537" s="13">
        <f t="shared" ca="1" si="180"/>
        <v>1.00050788</v>
      </c>
      <c r="F537" s="13">
        <f ca="1">(TRUNC(PRODUCT($E$12:$E536),16))</f>
        <v>1.1295407004446001</v>
      </c>
      <c r="G537" s="13">
        <f t="shared" si="181"/>
        <v>1</v>
      </c>
      <c r="H537" s="13">
        <f t="shared" ca="1" si="182"/>
        <v>1.1295407</v>
      </c>
      <c r="I537" s="12">
        <f t="shared" si="193"/>
        <v>1.5900000000000001E-2</v>
      </c>
      <c r="J537" s="30">
        <f t="shared" si="183"/>
        <v>44309</v>
      </c>
      <c r="K537" s="2">
        <f t="shared" si="184"/>
        <v>364</v>
      </c>
      <c r="L537" s="15">
        <f t="shared" si="185"/>
        <v>364</v>
      </c>
      <c r="M537" s="11">
        <f t="shared" si="186"/>
        <v>1.0230475779999999</v>
      </c>
      <c r="N537" s="11">
        <f t="shared" ca="1" si="187"/>
        <v>1.1555738769999999</v>
      </c>
      <c r="O537" s="15">
        <f t="shared" si="196"/>
        <v>0</v>
      </c>
      <c r="P537" s="13">
        <f t="shared" ca="1" si="189"/>
        <v>155.57387700000001</v>
      </c>
      <c r="Q537" s="19">
        <f t="shared" si="188"/>
        <v>0</v>
      </c>
      <c r="R537" s="13">
        <f t="shared" si="192"/>
        <v>0</v>
      </c>
      <c r="S537" s="4" t="str">
        <f t="shared" si="194"/>
        <v>J=</v>
      </c>
      <c r="T537" s="30">
        <f t="shared" si="195"/>
        <v>44911</v>
      </c>
      <c r="U537" s="3"/>
      <c r="V537" s="73">
        <f>[2]Plan1!$A607</f>
        <v>54534</v>
      </c>
      <c r="W537" s="73" t="str">
        <f>[2]Plan1!$C607</f>
        <v>Tiradentes</v>
      </c>
      <c r="X537" s="66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6">
        <f t="shared" si="190"/>
        <v>44835</v>
      </c>
      <c r="B538" s="14">
        <f t="shared" ca="1" si="179"/>
        <v>1156.233146</v>
      </c>
      <c r="C538" s="6">
        <f t="shared" si="191"/>
        <v>1000</v>
      </c>
      <c r="D538" s="12">
        <f ca="1">IF(A538&lt;$B$1,VLOOKUP(A538,[1]DI!$A$4:$B$15000,2,FALSE),0)</f>
        <v>0</v>
      </c>
      <c r="E538" s="13">
        <f t="shared" ca="1" si="180"/>
        <v>1</v>
      </c>
      <c r="F538" s="13">
        <f ca="1">(TRUNC(PRODUCT($E$12:$E537),16))</f>
        <v>1.13011437157554</v>
      </c>
      <c r="G538" s="13">
        <f t="shared" si="181"/>
        <v>1</v>
      </c>
      <c r="H538" s="13">
        <f t="shared" ca="1" si="182"/>
        <v>1.13011437</v>
      </c>
      <c r="I538" s="12">
        <f t="shared" si="193"/>
        <v>1.5900000000000001E-2</v>
      </c>
      <c r="J538" s="30">
        <f t="shared" si="183"/>
        <v>44309</v>
      </c>
      <c r="K538" s="2">
        <f t="shared" si="184"/>
        <v>364</v>
      </c>
      <c r="L538" s="15">
        <f t="shared" si="185"/>
        <v>365</v>
      </c>
      <c r="M538" s="11">
        <f t="shared" si="186"/>
        <v>1.0231116220000001</v>
      </c>
      <c r="N538" s="11">
        <f t="shared" ca="1" si="187"/>
        <v>1.1562331459999999</v>
      </c>
      <c r="O538" s="15">
        <f t="shared" si="196"/>
        <v>0</v>
      </c>
      <c r="P538" s="13">
        <f t="shared" ca="1" si="189"/>
        <v>156.233146</v>
      </c>
      <c r="Q538" s="19">
        <f t="shared" si="188"/>
        <v>0</v>
      </c>
      <c r="R538" s="13">
        <f t="shared" si="192"/>
        <v>0</v>
      </c>
      <c r="S538" s="4" t="str">
        <f t="shared" si="194"/>
        <v>J=</v>
      </c>
      <c r="T538" s="30">
        <f t="shared" si="195"/>
        <v>44911</v>
      </c>
      <c r="U538" s="3"/>
      <c r="V538" s="73">
        <f>[2]Plan1!$A608</f>
        <v>54544</v>
      </c>
      <c r="W538" s="73" t="str">
        <f>[2]Plan1!$C608</f>
        <v>Dia do Trabalho</v>
      </c>
      <c r="X538" s="66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6">
        <f t="shared" si="190"/>
        <v>44836</v>
      </c>
      <c r="B539" s="14">
        <f t="shared" ca="1" si="179"/>
        <v>1156.233146</v>
      </c>
      <c r="C539" s="6">
        <f t="shared" si="191"/>
        <v>1000</v>
      </c>
      <c r="D539" s="12">
        <f ca="1">IF(A539&lt;$B$1,VLOOKUP(A539,[1]DI!$A$4:$B$15000,2,FALSE),0)</f>
        <v>0</v>
      </c>
      <c r="E539" s="13">
        <f t="shared" ca="1" si="180"/>
        <v>1</v>
      </c>
      <c r="F539" s="13">
        <f ca="1">(TRUNC(PRODUCT($E$12:$E538),16))</f>
        <v>1.13011437157554</v>
      </c>
      <c r="G539" s="13">
        <f t="shared" si="181"/>
        <v>1</v>
      </c>
      <c r="H539" s="13">
        <f t="shared" ca="1" si="182"/>
        <v>1.13011437</v>
      </c>
      <c r="I539" s="12">
        <f t="shared" si="193"/>
        <v>1.5900000000000001E-2</v>
      </c>
      <c r="J539" s="30">
        <f t="shared" si="183"/>
        <v>44309</v>
      </c>
      <c r="K539" s="2">
        <f t="shared" si="184"/>
        <v>364</v>
      </c>
      <c r="L539" s="15">
        <f t="shared" si="185"/>
        <v>365</v>
      </c>
      <c r="M539" s="11">
        <f t="shared" si="186"/>
        <v>1.0231116220000001</v>
      </c>
      <c r="N539" s="11">
        <f t="shared" ca="1" si="187"/>
        <v>1.1562331459999999</v>
      </c>
      <c r="O539" s="15">
        <f t="shared" si="196"/>
        <v>0</v>
      </c>
      <c r="P539" s="13">
        <f t="shared" ca="1" si="189"/>
        <v>156.233146</v>
      </c>
      <c r="Q539" s="19">
        <f t="shared" si="188"/>
        <v>0</v>
      </c>
      <c r="R539" s="13">
        <f t="shared" si="192"/>
        <v>0</v>
      </c>
      <c r="S539" s="4" t="str">
        <f t="shared" si="194"/>
        <v>J=</v>
      </c>
      <c r="T539" s="30">
        <f t="shared" si="195"/>
        <v>44911</v>
      </c>
      <c r="U539" s="3"/>
      <c r="V539" s="73">
        <f>[2]Plan1!$A609</f>
        <v>54591</v>
      </c>
      <c r="W539" s="73" t="str">
        <f>[2]Plan1!$C609</f>
        <v>Corpus Christi</v>
      </c>
      <c r="X539" s="66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6">
        <f t="shared" si="190"/>
        <v>44837</v>
      </c>
      <c r="B540" s="14">
        <f t="shared" ca="1" si="179"/>
        <v>1156.233146</v>
      </c>
      <c r="C540" s="6">
        <f t="shared" si="191"/>
        <v>1000</v>
      </c>
      <c r="D540" s="12">
        <f ca="1">IF(A540&lt;$B$1,VLOOKUP(A540,[1]DI!$A$4:$B$15000,2,FALSE),0)</f>
        <v>0.13650000000000001</v>
      </c>
      <c r="E540" s="13">
        <f t="shared" ca="1" si="180"/>
        <v>1.00050788</v>
      </c>
      <c r="F540" s="13">
        <f ca="1">(TRUNC(PRODUCT($E$12:$E539),16))</f>
        <v>1.13011437157554</v>
      </c>
      <c r="G540" s="13">
        <f t="shared" si="181"/>
        <v>1</v>
      </c>
      <c r="H540" s="13">
        <f t="shared" ca="1" si="182"/>
        <v>1.13011437</v>
      </c>
      <c r="I540" s="12">
        <f t="shared" si="193"/>
        <v>1.5900000000000001E-2</v>
      </c>
      <c r="J540" s="30">
        <f t="shared" si="183"/>
        <v>44309</v>
      </c>
      <c r="K540" s="2">
        <f t="shared" si="184"/>
        <v>365</v>
      </c>
      <c r="L540" s="15">
        <f t="shared" si="185"/>
        <v>365</v>
      </c>
      <c r="M540" s="11">
        <f t="shared" si="186"/>
        <v>1.0231116220000001</v>
      </c>
      <c r="N540" s="11">
        <f t="shared" ca="1" si="187"/>
        <v>1.1562331459999999</v>
      </c>
      <c r="O540" s="15">
        <f t="shared" si="196"/>
        <v>0</v>
      </c>
      <c r="P540" s="13">
        <f t="shared" ca="1" si="189"/>
        <v>156.233146</v>
      </c>
      <c r="Q540" s="19">
        <f t="shared" si="188"/>
        <v>0</v>
      </c>
      <c r="R540" s="13">
        <f t="shared" si="192"/>
        <v>0</v>
      </c>
      <c r="S540" s="4" t="str">
        <f t="shared" si="194"/>
        <v>J=</v>
      </c>
      <c r="T540" s="30">
        <f t="shared" si="195"/>
        <v>44911</v>
      </c>
      <c r="U540" s="3"/>
      <c r="V540" s="73">
        <f>[2]Plan1!$A610</f>
        <v>54673</v>
      </c>
      <c r="W540" s="73" t="str">
        <f>[2]Plan1!$C610</f>
        <v>Independência do Brasil</v>
      </c>
      <c r="X540" s="66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6">
        <f t="shared" si="190"/>
        <v>44838</v>
      </c>
      <c r="B541" s="14">
        <f t="shared" ca="1" si="179"/>
        <v>1156.8927880000001</v>
      </c>
      <c r="C541" s="6">
        <f t="shared" si="191"/>
        <v>1000</v>
      </c>
      <c r="D541" s="12">
        <f ca="1">IF(A541&lt;$B$1,VLOOKUP(A541,[1]DI!$A$4:$B$15000,2,FALSE),0)</f>
        <v>0.13650000000000001</v>
      </c>
      <c r="E541" s="13">
        <f t="shared" ca="1" si="180"/>
        <v>1.00050788</v>
      </c>
      <c r="F541" s="13">
        <f ca="1">(TRUNC(PRODUCT($E$12:$E540),16))</f>
        <v>1.13068833406258</v>
      </c>
      <c r="G541" s="13">
        <f t="shared" si="181"/>
        <v>1</v>
      </c>
      <c r="H541" s="13">
        <f t="shared" ca="1" si="182"/>
        <v>1.1306883299999999</v>
      </c>
      <c r="I541" s="12">
        <f t="shared" si="193"/>
        <v>1.5900000000000001E-2</v>
      </c>
      <c r="J541" s="30">
        <f t="shared" si="183"/>
        <v>44309</v>
      </c>
      <c r="K541" s="2">
        <f t="shared" si="184"/>
        <v>366</v>
      </c>
      <c r="L541" s="15">
        <f t="shared" si="185"/>
        <v>366</v>
      </c>
      <c r="M541" s="11">
        <f t="shared" si="186"/>
        <v>1.023175669</v>
      </c>
      <c r="N541" s="11">
        <f t="shared" ca="1" si="187"/>
        <v>1.1568927879999999</v>
      </c>
      <c r="O541" s="15">
        <f t="shared" si="196"/>
        <v>0</v>
      </c>
      <c r="P541" s="13">
        <f t="shared" ca="1" si="189"/>
        <v>156.892788</v>
      </c>
      <c r="Q541" s="19">
        <f t="shared" si="188"/>
        <v>0</v>
      </c>
      <c r="R541" s="13">
        <f t="shared" si="192"/>
        <v>0</v>
      </c>
      <c r="S541" s="4" t="str">
        <f t="shared" si="194"/>
        <v>J=</v>
      </c>
      <c r="T541" s="30">
        <f t="shared" si="195"/>
        <v>44911</v>
      </c>
      <c r="U541" s="3"/>
      <c r="V541" s="73">
        <f>[2]Plan1!$A611</f>
        <v>54708</v>
      </c>
      <c r="W541" s="73" t="str">
        <f>[2]Plan1!$C611</f>
        <v>Nossa Sr.a Aparecida - Padroeira do Brasil</v>
      </c>
      <c r="X541" s="66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6">
        <f t="shared" si="190"/>
        <v>44839</v>
      </c>
      <c r="B542" s="14">
        <f t="shared" ca="1" si="179"/>
        <v>1157.552817</v>
      </c>
      <c r="C542" s="6">
        <f t="shared" si="191"/>
        <v>1000</v>
      </c>
      <c r="D542" s="12">
        <f ca="1">IF(A542&lt;$B$1,VLOOKUP(A542,[1]DI!$A$4:$B$15000,2,FALSE),0)</f>
        <v>0.13650000000000001</v>
      </c>
      <c r="E542" s="13">
        <f t="shared" ca="1" si="180"/>
        <v>1.00050788</v>
      </c>
      <c r="F542" s="13">
        <f ca="1">(TRUNC(PRODUCT($E$12:$E541),16))</f>
        <v>1.13126258805368</v>
      </c>
      <c r="G542" s="13">
        <f t="shared" si="181"/>
        <v>1</v>
      </c>
      <c r="H542" s="13">
        <f t="shared" ca="1" si="182"/>
        <v>1.13126259</v>
      </c>
      <c r="I542" s="12">
        <f t="shared" si="193"/>
        <v>1.5900000000000001E-2</v>
      </c>
      <c r="J542" s="30">
        <f t="shared" si="183"/>
        <v>44309</v>
      </c>
      <c r="K542" s="2">
        <f t="shared" si="184"/>
        <v>367</v>
      </c>
      <c r="L542" s="15">
        <f t="shared" si="185"/>
        <v>367</v>
      </c>
      <c r="M542" s="11">
        <f t="shared" si="186"/>
        <v>1.0232397209999999</v>
      </c>
      <c r="N542" s="11">
        <f t="shared" ca="1" si="187"/>
        <v>1.157552817</v>
      </c>
      <c r="O542" s="15">
        <f t="shared" si="196"/>
        <v>0</v>
      </c>
      <c r="P542" s="13">
        <f t="shared" ca="1" si="189"/>
        <v>157.552817</v>
      </c>
      <c r="Q542" s="19">
        <f t="shared" si="188"/>
        <v>0</v>
      </c>
      <c r="R542" s="13">
        <f t="shared" si="192"/>
        <v>0</v>
      </c>
      <c r="S542" s="4" t="str">
        <f t="shared" si="194"/>
        <v>J=</v>
      </c>
      <c r="T542" s="30">
        <f t="shared" si="195"/>
        <v>44911</v>
      </c>
      <c r="U542" s="3"/>
      <c r="V542" s="73">
        <f>[2]Plan1!$A612</f>
        <v>54729</v>
      </c>
      <c r="W542" s="73" t="str">
        <f>[2]Plan1!$C612</f>
        <v>Finados</v>
      </c>
      <c r="X542" s="66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6">
        <f t="shared" si="190"/>
        <v>44840</v>
      </c>
      <c r="B543" s="14">
        <f t="shared" ca="1" si="179"/>
        <v>1158.2132099999999</v>
      </c>
      <c r="C543" s="6">
        <f t="shared" si="191"/>
        <v>1000</v>
      </c>
      <c r="D543" s="12">
        <f ca="1">IF(A543&lt;$B$1,VLOOKUP(A543,[1]DI!$A$4:$B$15000,2,FALSE),0)</f>
        <v>0.13650000000000001</v>
      </c>
      <c r="E543" s="13">
        <f t="shared" ca="1" si="180"/>
        <v>1.00050788</v>
      </c>
      <c r="F543" s="13">
        <f ca="1">(TRUNC(PRODUCT($E$12:$E542),16))</f>
        <v>1.1318371336969</v>
      </c>
      <c r="G543" s="13">
        <f t="shared" si="181"/>
        <v>1</v>
      </c>
      <c r="H543" s="13">
        <f t="shared" ca="1" si="182"/>
        <v>1.1318371300000001</v>
      </c>
      <c r="I543" s="12">
        <f t="shared" si="193"/>
        <v>1.5900000000000001E-2</v>
      </c>
      <c r="J543" s="30">
        <f t="shared" si="183"/>
        <v>44309</v>
      </c>
      <c r="K543" s="2">
        <f t="shared" si="184"/>
        <v>368</v>
      </c>
      <c r="L543" s="15">
        <f t="shared" si="185"/>
        <v>368</v>
      </c>
      <c r="M543" s="11">
        <f t="shared" si="186"/>
        <v>1.023303777</v>
      </c>
      <c r="N543" s="11">
        <f t="shared" ca="1" si="187"/>
        <v>1.15821321</v>
      </c>
      <c r="O543" s="15">
        <f t="shared" si="196"/>
        <v>0</v>
      </c>
      <c r="P543" s="13">
        <f t="shared" ca="1" si="189"/>
        <v>158.21321</v>
      </c>
      <c r="Q543" s="19">
        <f t="shared" si="188"/>
        <v>0</v>
      </c>
      <c r="R543" s="13">
        <f t="shared" si="192"/>
        <v>0</v>
      </c>
      <c r="S543" s="4" t="str">
        <f t="shared" si="194"/>
        <v>J=</v>
      </c>
      <c r="T543" s="30">
        <f t="shared" si="195"/>
        <v>44911</v>
      </c>
      <c r="U543" s="3"/>
      <c r="V543" s="73">
        <f>[2]Plan1!$A613</f>
        <v>54742</v>
      </c>
      <c r="W543" s="73" t="str">
        <f>[2]Plan1!$C613</f>
        <v>Proclamação da República</v>
      </c>
      <c r="X543" s="66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6">
        <f t="shared" si="190"/>
        <v>44841</v>
      </c>
      <c r="B544" s="14">
        <f t="shared" ca="1" si="179"/>
        <v>1158.8739869999999</v>
      </c>
      <c r="C544" s="6">
        <f t="shared" si="191"/>
        <v>1000</v>
      </c>
      <c r="D544" s="12">
        <f ca="1">IF(A544&lt;$B$1,VLOOKUP(A544,[1]DI!$A$4:$B$15000,2,FALSE),0)</f>
        <v>0.13650000000000001</v>
      </c>
      <c r="E544" s="13">
        <f t="shared" ca="1" si="180"/>
        <v>1.00050788</v>
      </c>
      <c r="F544" s="13">
        <f ca="1">(TRUNC(PRODUCT($E$12:$E543),16))</f>
        <v>1.13241197114037</v>
      </c>
      <c r="G544" s="13">
        <f t="shared" si="181"/>
        <v>1</v>
      </c>
      <c r="H544" s="13">
        <f t="shared" ca="1" si="182"/>
        <v>1.1324119699999999</v>
      </c>
      <c r="I544" s="12">
        <f t="shared" si="193"/>
        <v>1.5900000000000001E-2</v>
      </c>
      <c r="J544" s="30">
        <f t="shared" si="183"/>
        <v>44309</v>
      </c>
      <c r="K544" s="2">
        <f t="shared" si="184"/>
        <v>369</v>
      </c>
      <c r="L544" s="15">
        <f t="shared" si="185"/>
        <v>369</v>
      </c>
      <c r="M544" s="11">
        <f t="shared" si="186"/>
        <v>1.023367836</v>
      </c>
      <c r="N544" s="11">
        <f t="shared" ca="1" si="187"/>
        <v>1.158873987</v>
      </c>
      <c r="O544" s="15">
        <f t="shared" si="196"/>
        <v>0</v>
      </c>
      <c r="P544" s="13">
        <f t="shared" ca="1" si="189"/>
        <v>158.873987</v>
      </c>
      <c r="Q544" s="19">
        <f t="shared" si="188"/>
        <v>0</v>
      </c>
      <c r="R544" s="13">
        <f t="shared" si="192"/>
        <v>0</v>
      </c>
      <c r="S544" s="4" t="str">
        <f t="shared" si="194"/>
        <v>J=</v>
      </c>
      <c r="T544" s="30">
        <f t="shared" si="195"/>
        <v>44911</v>
      </c>
      <c r="U544" s="3"/>
      <c r="V544" s="73">
        <f>[2]Plan1!$A614</f>
        <v>54747</v>
      </c>
      <c r="W544" s="73" t="str">
        <f>[2]Plan1!$C614</f>
        <v>Dia Nacional de Zumbi e da Consciência Negra</v>
      </c>
      <c r="X544" s="66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6">
        <f t="shared" si="190"/>
        <v>44842</v>
      </c>
      <c r="B545" s="14">
        <f t="shared" ca="1" si="179"/>
        <v>1159.53514</v>
      </c>
      <c r="C545" s="6">
        <f t="shared" si="191"/>
        <v>1000</v>
      </c>
      <c r="D545" s="12">
        <f ca="1">IF(A545&lt;$B$1,VLOOKUP(A545,[1]DI!$A$4:$B$15000,2,FALSE),0)</f>
        <v>0</v>
      </c>
      <c r="E545" s="13">
        <f t="shared" ca="1" si="180"/>
        <v>1</v>
      </c>
      <c r="F545" s="13">
        <f ca="1">(TRUNC(PRODUCT($E$12:$E544),16))</f>
        <v>1.13298710053227</v>
      </c>
      <c r="G545" s="13">
        <f t="shared" si="181"/>
        <v>1</v>
      </c>
      <c r="H545" s="13">
        <f t="shared" ca="1" si="182"/>
        <v>1.1329871</v>
      </c>
      <c r="I545" s="12">
        <f t="shared" si="193"/>
        <v>1.5900000000000001E-2</v>
      </c>
      <c r="J545" s="30">
        <f t="shared" si="183"/>
        <v>44309</v>
      </c>
      <c r="K545" s="2">
        <f t="shared" si="184"/>
        <v>369</v>
      </c>
      <c r="L545" s="15">
        <f t="shared" si="185"/>
        <v>370</v>
      </c>
      <c r="M545" s="11">
        <f t="shared" si="186"/>
        <v>1.0234319000000001</v>
      </c>
      <c r="N545" s="11">
        <f t="shared" ca="1" si="187"/>
        <v>1.15953514</v>
      </c>
      <c r="O545" s="15">
        <f t="shared" si="196"/>
        <v>0</v>
      </c>
      <c r="P545" s="13">
        <f t="shared" ca="1" si="189"/>
        <v>159.53514000000001</v>
      </c>
      <c r="Q545" s="19">
        <f t="shared" si="188"/>
        <v>0</v>
      </c>
      <c r="R545" s="13">
        <f t="shared" si="192"/>
        <v>0</v>
      </c>
      <c r="S545" s="4" t="str">
        <f t="shared" si="194"/>
        <v>J=</v>
      </c>
      <c r="T545" s="30">
        <f t="shared" si="195"/>
        <v>44911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6">
        <f t="shared" si="190"/>
        <v>44843</v>
      </c>
      <c r="B546" s="14">
        <f t="shared" ca="1" si="179"/>
        <v>1159.53514</v>
      </c>
      <c r="C546" s="6">
        <f t="shared" si="191"/>
        <v>1000</v>
      </c>
      <c r="D546" s="12">
        <f ca="1">IF(A546&lt;$B$1,VLOOKUP(A546,[1]DI!$A$4:$B$15000,2,FALSE),0)</f>
        <v>0</v>
      </c>
      <c r="E546" s="13">
        <f t="shared" ca="1" si="180"/>
        <v>1</v>
      </c>
      <c r="F546" s="13">
        <f ca="1">(TRUNC(PRODUCT($E$12:$E545),16))</f>
        <v>1.13298710053227</v>
      </c>
      <c r="G546" s="13">
        <f t="shared" si="181"/>
        <v>1</v>
      </c>
      <c r="H546" s="13">
        <f t="shared" ca="1" si="182"/>
        <v>1.1329871</v>
      </c>
      <c r="I546" s="12">
        <f t="shared" si="193"/>
        <v>1.5900000000000001E-2</v>
      </c>
      <c r="J546" s="30">
        <f t="shared" si="183"/>
        <v>44309</v>
      </c>
      <c r="K546" s="2">
        <f t="shared" si="184"/>
        <v>369</v>
      </c>
      <c r="L546" s="15">
        <f t="shared" si="185"/>
        <v>370</v>
      </c>
      <c r="M546" s="11">
        <f t="shared" si="186"/>
        <v>1.0234319000000001</v>
      </c>
      <c r="N546" s="11">
        <f t="shared" ca="1" si="187"/>
        <v>1.15953514</v>
      </c>
      <c r="O546" s="15">
        <f t="shared" si="196"/>
        <v>0</v>
      </c>
      <c r="P546" s="13">
        <f t="shared" ca="1" si="189"/>
        <v>159.53514000000001</v>
      </c>
      <c r="Q546" s="19">
        <f t="shared" si="188"/>
        <v>0</v>
      </c>
      <c r="R546" s="13">
        <f t="shared" si="192"/>
        <v>0</v>
      </c>
      <c r="S546" s="4" t="str">
        <f t="shared" si="194"/>
        <v>J=</v>
      </c>
      <c r="T546" s="30">
        <f t="shared" si="195"/>
        <v>44911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6">
        <f t="shared" si="190"/>
        <v>44844</v>
      </c>
      <c r="B547" s="14">
        <f t="shared" ca="1" si="179"/>
        <v>1159.53514</v>
      </c>
      <c r="C547" s="6">
        <f t="shared" si="191"/>
        <v>1000</v>
      </c>
      <c r="D547" s="12">
        <f ca="1">IF(A547&lt;$B$1,VLOOKUP(A547,[1]DI!$A$4:$B$15000,2,FALSE),0)</f>
        <v>0.13650000000000001</v>
      </c>
      <c r="E547" s="13">
        <f t="shared" ca="1" si="180"/>
        <v>1.00050788</v>
      </c>
      <c r="F547" s="13">
        <f ca="1">(TRUNC(PRODUCT($E$12:$E546),16))</f>
        <v>1.13298710053227</v>
      </c>
      <c r="G547" s="13">
        <f t="shared" si="181"/>
        <v>1</v>
      </c>
      <c r="H547" s="13">
        <f t="shared" ca="1" si="182"/>
        <v>1.1329871</v>
      </c>
      <c r="I547" s="12">
        <f t="shared" si="193"/>
        <v>1.5900000000000001E-2</v>
      </c>
      <c r="J547" s="30">
        <f t="shared" si="183"/>
        <v>44309</v>
      </c>
      <c r="K547" s="2">
        <f t="shared" si="184"/>
        <v>370</v>
      </c>
      <c r="L547" s="15">
        <f t="shared" si="185"/>
        <v>370</v>
      </c>
      <c r="M547" s="11">
        <f t="shared" si="186"/>
        <v>1.0234319000000001</v>
      </c>
      <c r="N547" s="11">
        <f t="shared" ca="1" si="187"/>
        <v>1.15953514</v>
      </c>
      <c r="O547" s="15">
        <f t="shared" si="196"/>
        <v>0</v>
      </c>
      <c r="P547" s="13">
        <f t="shared" ca="1" si="189"/>
        <v>159.53514000000001</v>
      </c>
      <c r="Q547" s="19">
        <f t="shared" si="188"/>
        <v>0</v>
      </c>
      <c r="R547" s="13">
        <f t="shared" si="192"/>
        <v>0</v>
      </c>
      <c r="S547" s="4" t="str">
        <f t="shared" si="194"/>
        <v>J=</v>
      </c>
      <c r="T547" s="30">
        <f t="shared" si="195"/>
        <v>44911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6">
        <f t="shared" si="190"/>
        <v>44845</v>
      </c>
      <c r="B548" s="14">
        <f t="shared" ca="1" si="179"/>
        <v>1160.1966689999999</v>
      </c>
      <c r="C548" s="6">
        <f t="shared" si="191"/>
        <v>1000</v>
      </c>
      <c r="D548" s="12">
        <f ca="1">IF(A548&lt;$B$1,VLOOKUP(A548,[1]DI!$A$4:$B$15000,2,FALSE),0)</f>
        <v>0.13650000000000001</v>
      </c>
      <c r="E548" s="13">
        <f t="shared" ca="1" si="180"/>
        <v>1.00050788</v>
      </c>
      <c r="F548" s="13">
        <f ca="1">(TRUNC(PRODUCT($E$12:$E547),16))</f>
        <v>1.13356252202089</v>
      </c>
      <c r="G548" s="13">
        <f t="shared" si="181"/>
        <v>1</v>
      </c>
      <c r="H548" s="13">
        <f t="shared" ca="1" si="182"/>
        <v>1.1335625199999999</v>
      </c>
      <c r="I548" s="12">
        <f t="shared" si="193"/>
        <v>1.5900000000000001E-2</v>
      </c>
      <c r="J548" s="30">
        <f t="shared" si="183"/>
        <v>44309</v>
      </c>
      <c r="K548" s="2">
        <f t="shared" si="184"/>
        <v>371</v>
      </c>
      <c r="L548" s="15">
        <f t="shared" si="185"/>
        <v>371</v>
      </c>
      <c r="M548" s="11">
        <f t="shared" si="186"/>
        <v>1.023495968</v>
      </c>
      <c r="N548" s="11">
        <f t="shared" ca="1" si="187"/>
        <v>1.1601966690000001</v>
      </c>
      <c r="O548" s="15">
        <f t="shared" si="196"/>
        <v>0</v>
      </c>
      <c r="P548" s="13">
        <f t="shared" ca="1" si="189"/>
        <v>160.19666900000001</v>
      </c>
      <c r="Q548" s="19">
        <f t="shared" si="188"/>
        <v>0</v>
      </c>
      <c r="R548" s="13">
        <f t="shared" si="192"/>
        <v>0</v>
      </c>
      <c r="S548" s="4" t="str">
        <f t="shared" si="194"/>
        <v>J=</v>
      </c>
      <c r="T548" s="30">
        <f t="shared" si="195"/>
        <v>44911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6">
        <f t="shared" si="190"/>
        <v>44846</v>
      </c>
      <c r="B549" s="14">
        <f t="shared" ca="1" si="179"/>
        <v>1160.858581</v>
      </c>
      <c r="C549" s="6">
        <f t="shared" si="191"/>
        <v>1000</v>
      </c>
      <c r="D549" s="12">
        <f ca="1">IF(A549&lt;$B$1,VLOOKUP(A549,[1]DI!$A$4:$B$15000,2,FALSE),0)</f>
        <v>0</v>
      </c>
      <c r="E549" s="13">
        <f t="shared" ca="1" si="180"/>
        <v>1</v>
      </c>
      <c r="F549" s="13">
        <f ca="1">(TRUNC(PRODUCT($E$12:$E548),16))</f>
        <v>1.13413823575457</v>
      </c>
      <c r="G549" s="13">
        <f t="shared" si="181"/>
        <v>1</v>
      </c>
      <c r="H549" s="13">
        <f t="shared" ca="1" si="182"/>
        <v>1.13413824</v>
      </c>
      <c r="I549" s="12">
        <f t="shared" si="193"/>
        <v>1.5900000000000001E-2</v>
      </c>
      <c r="J549" s="30">
        <f t="shared" si="183"/>
        <v>44309</v>
      </c>
      <c r="K549" s="2">
        <f t="shared" si="184"/>
        <v>371</v>
      </c>
      <c r="L549" s="15">
        <f t="shared" si="185"/>
        <v>372</v>
      </c>
      <c r="M549" s="11">
        <f t="shared" si="186"/>
        <v>1.0235600389999999</v>
      </c>
      <c r="N549" s="11">
        <f t="shared" ca="1" si="187"/>
        <v>1.1608585810000001</v>
      </c>
      <c r="O549" s="15">
        <f t="shared" si="196"/>
        <v>0</v>
      </c>
      <c r="P549" s="13">
        <f t="shared" ca="1" si="189"/>
        <v>160.85858099999999</v>
      </c>
      <c r="Q549" s="19">
        <f t="shared" si="188"/>
        <v>0</v>
      </c>
      <c r="R549" s="13">
        <f t="shared" si="192"/>
        <v>0</v>
      </c>
      <c r="S549" s="4" t="str">
        <f t="shared" si="194"/>
        <v>J=</v>
      </c>
      <c r="T549" s="30">
        <f t="shared" si="195"/>
        <v>44911</v>
      </c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6">
        <f t="shared" si="190"/>
        <v>44847</v>
      </c>
      <c r="B550" s="14">
        <f t="shared" ca="1" si="179"/>
        <v>1160.858581</v>
      </c>
      <c r="C550" s="6">
        <f t="shared" si="191"/>
        <v>1000</v>
      </c>
      <c r="D550" s="12">
        <f ca="1">IF(A550&lt;$B$1,VLOOKUP(A550,[1]DI!$A$4:$B$15000,2,FALSE),0)</f>
        <v>0.13650000000000001</v>
      </c>
      <c r="E550" s="13">
        <f t="shared" ca="1" si="180"/>
        <v>1.00050788</v>
      </c>
      <c r="F550" s="13">
        <f ca="1">(TRUNC(PRODUCT($E$12:$E549),16))</f>
        <v>1.13413823575457</v>
      </c>
      <c r="G550" s="13">
        <f t="shared" si="181"/>
        <v>1</v>
      </c>
      <c r="H550" s="13">
        <f t="shared" ca="1" si="182"/>
        <v>1.13413824</v>
      </c>
      <c r="I550" s="12">
        <f t="shared" si="193"/>
        <v>1.5900000000000001E-2</v>
      </c>
      <c r="J550" s="30">
        <f t="shared" si="183"/>
        <v>44309</v>
      </c>
      <c r="K550" s="2">
        <f t="shared" si="184"/>
        <v>372</v>
      </c>
      <c r="L550" s="15">
        <f t="shared" si="185"/>
        <v>372</v>
      </c>
      <c r="M550" s="11">
        <f t="shared" si="186"/>
        <v>1.0235600389999999</v>
      </c>
      <c r="N550" s="11">
        <f t="shared" ca="1" si="187"/>
        <v>1.1608585810000001</v>
      </c>
      <c r="O550" s="15">
        <f t="shared" si="196"/>
        <v>0</v>
      </c>
      <c r="P550" s="13">
        <f t="shared" ca="1" si="189"/>
        <v>160.85858099999999</v>
      </c>
      <c r="Q550" s="19">
        <f t="shared" si="188"/>
        <v>0</v>
      </c>
      <c r="R550" s="13">
        <f t="shared" si="192"/>
        <v>0</v>
      </c>
      <c r="S550" s="4" t="str">
        <f t="shared" si="194"/>
        <v>J=</v>
      </c>
      <c r="T550" s="30">
        <f t="shared" si="195"/>
        <v>44911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6">
        <f t="shared" si="190"/>
        <v>44848</v>
      </c>
      <c r="B551" s="14">
        <f t="shared" ca="1" si="179"/>
        <v>1161.5208600000001</v>
      </c>
      <c r="C551" s="6">
        <f t="shared" si="191"/>
        <v>1000</v>
      </c>
      <c r="D551" s="12">
        <f ca="1">IF(A551&lt;$B$1,VLOOKUP(A551,[1]DI!$A$4:$B$15000,2,FALSE),0)</f>
        <v>0.13650000000000001</v>
      </c>
      <c r="E551" s="13">
        <f t="shared" ca="1" si="180"/>
        <v>1.00050788</v>
      </c>
      <c r="F551" s="13">
        <f ca="1">(TRUNC(PRODUCT($E$12:$E550),16))</f>
        <v>1.13471424188175</v>
      </c>
      <c r="G551" s="13">
        <f t="shared" si="181"/>
        <v>1</v>
      </c>
      <c r="H551" s="13">
        <f t="shared" ca="1" si="182"/>
        <v>1.1347142400000001</v>
      </c>
      <c r="I551" s="12">
        <f t="shared" si="193"/>
        <v>1.5900000000000001E-2</v>
      </c>
      <c r="J551" s="30">
        <f t="shared" si="183"/>
        <v>44309</v>
      </c>
      <c r="K551" s="2">
        <f t="shared" si="184"/>
        <v>373</v>
      </c>
      <c r="L551" s="15">
        <f t="shared" si="185"/>
        <v>373</v>
      </c>
      <c r="M551" s="11">
        <f t="shared" si="186"/>
        <v>1.0236241150000001</v>
      </c>
      <c r="N551" s="11">
        <f t="shared" ca="1" si="187"/>
        <v>1.16152086</v>
      </c>
      <c r="O551" s="15">
        <f t="shared" si="196"/>
        <v>0</v>
      </c>
      <c r="P551" s="13">
        <f t="shared" ca="1" si="189"/>
        <v>161.52086</v>
      </c>
      <c r="Q551" s="19">
        <f t="shared" si="188"/>
        <v>0</v>
      </c>
      <c r="R551" s="13">
        <f t="shared" si="192"/>
        <v>0</v>
      </c>
      <c r="S551" s="4" t="str">
        <f t="shared" si="194"/>
        <v>J=</v>
      </c>
      <c r="T551" s="30">
        <f t="shared" si="195"/>
        <v>44911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6">
        <f t="shared" si="190"/>
        <v>44849</v>
      </c>
      <c r="B552" s="14">
        <f t="shared" ca="1" si="179"/>
        <v>1162.183524</v>
      </c>
      <c r="C552" s="6">
        <f t="shared" si="191"/>
        <v>1000</v>
      </c>
      <c r="D552" s="12">
        <f ca="1">IF(A552&lt;$B$1,VLOOKUP(A552,[1]DI!$A$4:$B$15000,2,FALSE),0)</f>
        <v>0</v>
      </c>
      <c r="E552" s="13">
        <f t="shared" ca="1" si="180"/>
        <v>1</v>
      </c>
      <c r="F552" s="13">
        <f ca="1">(TRUNC(PRODUCT($E$12:$E551),16))</f>
        <v>1.1352905405509099</v>
      </c>
      <c r="G552" s="13">
        <f t="shared" si="181"/>
        <v>1</v>
      </c>
      <c r="H552" s="13">
        <f t="shared" ca="1" si="182"/>
        <v>1.13529054</v>
      </c>
      <c r="I552" s="12">
        <f t="shared" si="193"/>
        <v>1.5900000000000001E-2</v>
      </c>
      <c r="J552" s="30">
        <f t="shared" si="183"/>
        <v>44309</v>
      </c>
      <c r="K552" s="2">
        <f t="shared" si="184"/>
        <v>373</v>
      </c>
      <c r="L552" s="15">
        <f t="shared" si="185"/>
        <v>374</v>
      </c>
      <c r="M552" s="11">
        <f t="shared" si="186"/>
        <v>1.0236881950000001</v>
      </c>
      <c r="N552" s="11">
        <f t="shared" ca="1" si="187"/>
        <v>1.162183524</v>
      </c>
      <c r="O552" s="15">
        <f t="shared" si="196"/>
        <v>0</v>
      </c>
      <c r="P552" s="13">
        <f t="shared" ca="1" si="189"/>
        <v>162.18352400000001</v>
      </c>
      <c r="Q552" s="19">
        <f t="shared" si="188"/>
        <v>0</v>
      </c>
      <c r="R552" s="13">
        <f t="shared" si="192"/>
        <v>0</v>
      </c>
      <c r="S552" s="4" t="str">
        <f t="shared" si="194"/>
        <v>J=</v>
      </c>
      <c r="T552" s="30">
        <f t="shared" si="195"/>
        <v>44911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6">
        <f t="shared" si="190"/>
        <v>44850</v>
      </c>
      <c r="B553" s="14">
        <f t="shared" ca="1" si="179"/>
        <v>1162.183524</v>
      </c>
      <c r="C553" s="6">
        <f t="shared" si="191"/>
        <v>1000</v>
      </c>
      <c r="D553" s="12">
        <f ca="1">IF(A553&lt;$B$1,VLOOKUP(A553,[1]DI!$A$4:$B$15000,2,FALSE),0)</f>
        <v>0</v>
      </c>
      <c r="E553" s="13">
        <f t="shared" ca="1" si="180"/>
        <v>1</v>
      </c>
      <c r="F553" s="13">
        <f ca="1">(TRUNC(PRODUCT($E$12:$E552),16))</f>
        <v>1.1352905405509099</v>
      </c>
      <c r="G553" s="13">
        <f t="shared" si="181"/>
        <v>1</v>
      </c>
      <c r="H553" s="13">
        <f t="shared" ca="1" si="182"/>
        <v>1.13529054</v>
      </c>
      <c r="I553" s="12">
        <f t="shared" si="193"/>
        <v>1.5900000000000001E-2</v>
      </c>
      <c r="J553" s="30">
        <f t="shared" si="183"/>
        <v>44309</v>
      </c>
      <c r="K553" s="2">
        <f t="shared" si="184"/>
        <v>373</v>
      </c>
      <c r="L553" s="15">
        <f t="shared" si="185"/>
        <v>374</v>
      </c>
      <c r="M553" s="11">
        <f t="shared" si="186"/>
        <v>1.0236881950000001</v>
      </c>
      <c r="N553" s="11">
        <f t="shared" ca="1" si="187"/>
        <v>1.162183524</v>
      </c>
      <c r="O553" s="15">
        <f t="shared" si="196"/>
        <v>0</v>
      </c>
      <c r="P553" s="13">
        <f t="shared" ca="1" si="189"/>
        <v>162.18352400000001</v>
      </c>
      <c r="Q553" s="19">
        <f t="shared" si="188"/>
        <v>0</v>
      </c>
      <c r="R553" s="13">
        <f t="shared" si="192"/>
        <v>0</v>
      </c>
      <c r="S553" s="4" t="str">
        <f t="shared" si="194"/>
        <v>J=</v>
      </c>
      <c r="T553" s="30">
        <f t="shared" si="195"/>
        <v>44911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6">
        <f t="shared" si="190"/>
        <v>44851</v>
      </c>
      <c r="B554" s="14">
        <f t="shared" ca="1" si="179"/>
        <v>1162.183524</v>
      </c>
      <c r="C554" s="6">
        <f t="shared" si="191"/>
        <v>1000</v>
      </c>
      <c r="D554" s="12">
        <f ca="1">IF(A554&lt;$B$1,VLOOKUP(A554,[1]DI!$A$4:$B$15000,2,FALSE),0)</f>
        <v>0.13650000000000001</v>
      </c>
      <c r="E554" s="13">
        <f t="shared" ca="1" si="180"/>
        <v>1.00050788</v>
      </c>
      <c r="F554" s="13">
        <f ca="1">(TRUNC(PRODUCT($E$12:$E553),16))</f>
        <v>1.1352905405509099</v>
      </c>
      <c r="G554" s="13">
        <f t="shared" si="181"/>
        <v>1</v>
      </c>
      <c r="H554" s="13">
        <f t="shared" ca="1" si="182"/>
        <v>1.13529054</v>
      </c>
      <c r="I554" s="12">
        <f t="shared" si="193"/>
        <v>1.5900000000000001E-2</v>
      </c>
      <c r="J554" s="30">
        <f t="shared" si="183"/>
        <v>44309</v>
      </c>
      <c r="K554" s="2">
        <f t="shared" si="184"/>
        <v>374</v>
      </c>
      <c r="L554" s="15">
        <f t="shared" si="185"/>
        <v>374</v>
      </c>
      <c r="M554" s="11">
        <f t="shared" si="186"/>
        <v>1.0236881950000001</v>
      </c>
      <c r="N554" s="11">
        <f t="shared" ca="1" si="187"/>
        <v>1.162183524</v>
      </c>
      <c r="O554" s="15">
        <f t="shared" si="196"/>
        <v>0</v>
      </c>
      <c r="P554" s="13">
        <f t="shared" ca="1" si="189"/>
        <v>162.18352400000001</v>
      </c>
      <c r="Q554" s="19">
        <f t="shared" si="188"/>
        <v>0</v>
      </c>
      <c r="R554" s="13">
        <f t="shared" si="192"/>
        <v>0</v>
      </c>
      <c r="S554" s="4" t="str">
        <f t="shared" si="194"/>
        <v>J=</v>
      </c>
      <c r="T554" s="30">
        <f t="shared" si="195"/>
        <v>44911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6">
        <f t="shared" si="190"/>
        <v>44852</v>
      </c>
      <c r="B555" s="14">
        <f t="shared" ca="1" si="179"/>
        <v>1162.8465630000001</v>
      </c>
      <c r="C555" s="6">
        <f t="shared" si="191"/>
        <v>1000</v>
      </c>
      <c r="D555" s="12">
        <f ca="1">IF(A555&lt;$B$1,VLOOKUP(A555,[1]DI!$A$4:$B$15000,2,FALSE),0)</f>
        <v>0.13650000000000001</v>
      </c>
      <c r="E555" s="13">
        <f t="shared" ca="1" si="180"/>
        <v>1.00050788</v>
      </c>
      <c r="F555" s="13">
        <f ca="1">(TRUNC(PRODUCT($E$12:$E554),16))</f>
        <v>1.1358671319106499</v>
      </c>
      <c r="G555" s="13">
        <f t="shared" si="181"/>
        <v>1</v>
      </c>
      <c r="H555" s="13">
        <f t="shared" ca="1" si="182"/>
        <v>1.1358671300000001</v>
      </c>
      <c r="I555" s="12">
        <f t="shared" si="193"/>
        <v>1.5900000000000001E-2</v>
      </c>
      <c r="J555" s="30">
        <f t="shared" si="183"/>
        <v>44309</v>
      </c>
      <c r="K555" s="2">
        <f t="shared" si="184"/>
        <v>375</v>
      </c>
      <c r="L555" s="15">
        <f t="shared" si="185"/>
        <v>375</v>
      </c>
      <c r="M555" s="11">
        <f t="shared" si="186"/>
        <v>1.023752279</v>
      </c>
      <c r="N555" s="11">
        <f t="shared" ca="1" si="187"/>
        <v>1.162846563</v>
      </c>
      <c r="O555" s="15">
        <f t="shared" si="196"/>
        <v>0</v>
      </c>
      <c r="P555" s="13">
        <f t="shared" ca="1" si="189"/>
        <v>162.846563</v>
      </c>
      <c r="Q555" s="19">
        <f t="shared" si="188"/>
        <v>0</v>
      </c>
      <c r="R555" s="13">
        <f t="shared" si="192"/>
        <v>0</v>
      </c>
      <c r="S555" s="4" t="str">
        <f t="shared" si="194"/>
        <v>J=</v>
      </c>
      <c r="T555" s="30">
        <f t="shared" si="195"/>
        <v>44911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6">
        <f t="shared" si="190"/>
        <v>44853</v>
      </c>
      <c r="B556" s="14">
        <f t="shared" ca="1" si="179"/>
        <v>1163.5099869999999</v>
      </c>
      <c r="C556" s="6">
        <f t="shared" si="191"/>
        <v>1000</v>
      </c>
      <c r="D556" s="12">
        <f ca="1">IF(A556&lt;$B$1,VLOOKUP(A556,[1]DI!$A$4:$B$15000,2,FALSE),0)</f>
        <v>0.13650000000000001</v>
      </c>
      <c r="E556" s="13">
        <f t="shared" ca="1" si="180"/>
        <v>1.00050788</v>
      </c>
      <c r="F556" s="13">
        <f ca="1">(TRUNC(PRODUCT($E$12:$E555),16))</f>
        <v>1.1364440161096001</v>
      </c>
      <c r="G556" s="13">
        <f t="shared" si="181"/>
        <v>1</v>
      </c>
      <c r="H556" s="13">
        <f t="shared" ca="1" si="182"/>
        <v>1.1364440200000001</v>
      </c>
      <c r="I556" s="12">
        <f t="shared" si="193"/>
        <v>1.5900000000000001E-2</v>
      </c>
      <c r="J556" s="30">
        <f t="shared" si="183"/>
        <v>44309</v>
      </c>
      <c r="K556" s="2">
        <f t="shared" si="184"/>
        <v>376</v>
      </c>
      <c r="L556" s="15">
        <f t="shared" si="185"/>
        <v>376</v>
      </c>
      <c r="M556" s="11">
        <f t="shared" si="186"/>
        <v>1.0238163659999999</v>
      </c>
      <c r="N556" s="11">
        <f t="shared" ca="1" si="187"/>
        <v>1.1635099870000001</v>
      </c>
      <c r="O556" s="15">
        <f t="shared" si="196"/>
        <v>0</v>
      </c>
      <c r="P556" s="13">
        <f t="shared" ca="1" si="189"/>
        <v>163.509987</v>
      </c>
      <c r="Q556" s="19">
        <f t="shared" si="188"/>
        <v>0</v>
      </c>
      <c r="R556" s="13">
        <f t="shared" si="192"/>
        <v>0</v>
      </c>
      <c r="S556" s="4" t="str">
        <f t="shared" si="194"/>
        <v>J=</v>
      </c>
      <c r="T556" s="30">
        <f t="shared" si="195"/>
        <v>44911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6">
        <f t="shared" si="190"/>
        <v>44854</v>
      </c>
      <c r="B557" s="14">
        <f t="shared" ca="1" si="179"/>
        <v>1164.173777</v>
      </c>
      <c r="C557" s="6">
        <f t="shared" si="191"/>
        <v>1000</v>
      </c>
      <c r="D557" s="12">
        <f ca="1">IF(A557&lt;$B$1,VLOOKUP(A557,[1]DI!$A$4:$B$15000,2,FALSE),0)</f>
        <v>0.13650000000000001</v>
      </c>
      <c r="E557" s="13">
        <f t="shared" ca="1" si="180"/>
        <v>1.00050788</v>
      </c>
      <c r="F557" s="13">
        <f ca="1">(TRUNC(PRODUCT($E$12:$E556),16))</f>
        <v>1.13702119329651</v>
      </c>
      <c r="G557" s="13">
        <f t="shared" si="181"/>
        <v>1</v>
      </c>
      <c r="H557" s="13">
        <f t="shared" ca="1" si="182"/>
        <v>1.13702119</v>
      </c>
      <c r="I557" s="12">
        <f t="shared" si="193"/>
        <v>1.5900000000000001E-2</v>
      </c>
      <c r="J557" s="30">
        <f t="shared" si="183"/>
        <v>44309</v>
      </c>
      <c r="K557" s="2">
        <f t="shared" si="184"/>
        <v>377</v>
      </c>
      <c r="L557" s="15">
        <f t="shared" si="185"/>
        <v>377</v>
      </c>
      <c r="M557" s="11">
        <f t="shared" si="186"/>
        <v>1.023880458</v>
      </c>
      <c r="N557" s="11">
        <f t="shared" ca="1" si="187"/>
        <v>1.164173777</v>
      </c>
      <c r="O557" s="15">
        <f t="shared" si="196"/>
        <v>0</v>
      </c>
      <c r="P557" s="13">
        <f t="shared" ca="1" si="189"/>
        <v>164.173777</v>
      </c>
      <c r="Q557" s="19">
        <f t="shared" si="188"/>
        <v>0</v>
      </c>
      <c r="R557" s="13">
        <f t="shared" si="192"/>
        <v>0</v>
      </c>
      <c r="S557" s="4" t="str">
        <f t="shared" si="194"/>
        <v>J=</v>
      </c>
      <c r="T557" s="30">
        <f t="shared" si="195"/>
        <v>44911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6">
        <f t="shared" si="190"/>
        <v>44855</v>
      </c>
      <c r="B558" s="14">
        <f t="shared" ca="1" si="179"/>
        <v>1164.837953</v>
      </c>
      <c r="C558" s="6">
        <f t="shared" si="191"/>
        <v>1000</v>
      </c>
      <c r="D558" s="12">
        <f ca="1">IF(A558&lt;$B$1,VLOOKUP(A558,[1]DI!$A$4:$B$15000,2,FALSE),0)</f>
        <v>0.13650000000000001</v>
      </c>
      <c r="E558" s="13">
        <f t="shared" ca="1" si="180"/>
        <v>1.00050788</v>
      </c>
      <c r="F558" s="13">
        <f ca="1">(TRUNC(PRODUCT($E$12:$E557),16))</f>
        <v>1.13759866362016</v>
      </c>
      <c r="G558" s="13">
        <f t="shared" si="181"/>
        <v>1</v>
      </c>
      <c r="H558" s="13">
        <f t="shared" ca="1" si="182"/>
        <v>1.1375986600000001</v>
      </c>
      <c r="I558" s="12">
        <f t="shared" si="193"/>
        <v>1.5900000000000001E-2</v>
      </c>
      <c r="J558" s="30">
        <f t="shared" si="183"/>
        <v>44309</v>
      </c>
      <c r="K558" s="2">
        <f t="shared" si="184"/>
        <v>378</v>
      </c>
      <c r="L558" s="15">
        <f t="shared" si="185"/>
        <v>378</v>
      </c>
      <c r="M558" s="11">
        <f t="shared" si="186"/>
        <v>1.0239445540000001</v>
      </c>
      <c r="N558" s="11">
        <f t="shared" ca="1" si="187"/>
        <v>1.1648379529999999</v>
      </c>
      <c r="O558" s="15">
        <f t="shared" si="196"/>
        <v>0</v>
      </c>
      <c r="P558" s="13">
        <f t="shared" ca="1" si="189"/>
        <v>164.837953</v>
      </c>
      <c r="Q558" s="19">
        <f t="shared" si="188"/>
        <v>0</v>
      </c>
      <c r="R558" s="13">
        <f t="shared" si="192"/>
        <v>0</v>
      </c>
      <c r="S558" s="4" t="str">
        <f t="shared" si="194"/>
        <v>J=</v>
      </c>
      <c r="T558" s="30">
        <f t="shared" si="195"/>
        <v>44911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6">
        <f t="shared" si="190"/>
        <v>44856</v>
      </c>
      <c r="B559" s="14">
        <f t="shared" ca="1" si="179"/>
        <v>1165.502514</v>
      </c>
      <c r="C559" s="6">
        <f t="shared" si="191"/>
        <v>1000</v>
      </c>
      <c r="D559" s="12">
        <f ca="1">IF(A559&lt;$B$1,VLOOKUP(A559,[1]DI!$A$4:$B$15000,2,FALSE),0)</f>
        <v>0</v>
      </c>
      <c r="E559" s="13">
        <f t="shared" ca="1" si="180"/>
        <v>1</v>
      </c>
      <c r="F559" s="13">
        <f ca="1">(TRUNC(PRODUCT($E$12:$E558),16))</f>
        <v>1.1381764272294399</v>
      </c>
      <c r="G559" s="13">
        <f t="shared" si="181"/>
        <v>1</v>
      </c>
      <c r="H559" s="13">
        <f t="shared" ca="1" si="182"/>
        <v>1.1381764299999999</v>
      </c>
      <c r="I559" s="12">
        <f t="shared" si="193"/>
        <v>1.5900000000000001E-2</v>
      </c>
      <c r="J559" s="30">
        <f t="shared" si="183"/>
        <v>44309</v>
      </c>
      <c r="K559" s="2">
        <f t="shared" si="184"/>
        <v>378</v>
      </c>
      <c r="L559" s="15">
        <f t="shared" si="185"/>
        <v>379</v>
      </c>
      <c r="M559" s="11">
        <f t="shared" si="186"/>
        <v>1.024008654</v>
      </c>
      <c r="N559" s="11">
        <f t="shared" ca="1" si="187"/>
        <v>1.1655025139999999</v>
      </c>
      <c r="O559" s="15">
        <f t="shared" si="196"/>
        <v>0</v>
      </c>
      <c r="P559" s="13">
        <f t="shared" ca="1" si="189"/>
        <v>165.50251399999999</v>
      </c>
      <c r="Q559" s="19">
        <f t="shared" si="188"/>
        <v>0</v>
      </c>
      <c r="R559" s="13">
        <f t="shared" si="192"/>
        <v>0</v>
      </c>
      <c r="S559" s="4" t="str">
        <f t="shared" si="194"/>
        <v>J=</v>
      </c>
      <c r="T559" s="30">
        <f t="shared" si="195"/>
        <v>44911</v>
      </c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</row>
    <row r="560" spans="1:154" x14ac:dyDescent="0.15">
      <c r="A560" s="36">
        <f t="shared" si="190"/>
        <v>44857</v>
      </c>
      <c r="B560" s="14">
        <f t="shared" ca="1" si="179"/>
        <v>1165.502514</v>
      </c>
      <c r="C560" s="6">
        <f t="shared" si="191"/>
        <v>1000</v>
      </c>
      <c r="D560" s="12">
        <f ca="1">IF(A560&lt;$B$1,VLOOKUP(A560,[1]DI!$A$4:$B$15000,2,FALSE),0)</f>
        <v>0</v>
      </c>
      <c r="E560" s="13">
        <f t="shared" ca="1" si="180"/>
        <v>1</v>
      </c>
      <c r="F560" s="13">
        <f ca="1">(TRUNC(PRODUCT($E$12:$E559),16))</f>
        <v>1.1381764272294399</v>
      </c>
      <c r="G560" s="13">
        <f t="shared" si="181"/>
        <v>1</v>
      </c>
      <c r="H560" s="13">
        <f t="shared" ca="1" si="182"/>
        <v>1.1381764299999999</v>
      </c>
      <c r="I560" s="12">
        <f t="shared" si="193"/>
        <v>1.5900000000000001E-2</v>
      </c>
      <c r="J560" s="30">
        <f t="shared" si="183"/>
        <v>44309</v>
      </c>
      <c r="K560" s="2">
        <f t="shared" si="184"/>
        <v>378</v>
      </c>
      <c r="L560" s="15">
        <f t="shared" si="185"/>
        <v>379</v>
      </c>
      <c r="M560" s="11">
        <f t="shared" si="186"/>
        <v>1.024008654</v>
      </c>
      <c r="N560" s="11">
        <f t="shared" ca="1" si="187"/>
        <v>1.1655025139999999</v>
      </c>
      <c r="O560" s="15">
        <f t="shared" si="196"/>
        <v>0</v>
      </c>
      <c r="P560" s="13">
        <f t="shared" ca="1" si="189"/>
        <v>165.50251399999999</v>
      </c>
      <c r="Q560" s="19">
        <f t="shared" si="188"/>
        <v>0</v>
      </c>
      <c r="R560" s="13">
        <f t="shared" si="192"/>
        <v>0</v>
      </c>
      <c r="S560" s="4" t="str">
        <f t="shared" si="194"/>
        <v>J=</v>
      </c>
      <c r="T560" s="30">
        <f t="shared" si="195"/>
        <v>44911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</row>
    <row r="561" spans="1:154" x14ac:dyDescent="0.15">
      <c r="A561" s="36">
        <f t="shared" si="190"/>
        <v>44858</v>
      </c>
      <c r="B561" s="14">
        <f t="shared" ca="1" si="179"/>
        <v>1165.502514</v>
      </c>
      <c r="C561" s="6">
        <f t="shared" si="191"/>
        <v>1000</v>
      </c>
      <c r="D561" s="12">
        <f ca="1">IF(A561&lt;$B$1,VLOOKUP(A561,[1]DI!$A$4:$B$15000,2,FALSE),0)</f>
        <v>0.13650000000000001</v>
      </c>
      <c r="E561" s="13">
        <f t="shared" ca="1" si="180"/>
        <v>1.00050788</v>
      </c>
      <c r="F561" s="13">
        <f ca="1">(TRUNC(PRODUCT($E$12:$E560),16))</f>
        <v>1.1381764272294399</v>
      </c>
      <c r="G561" s="13">
        <f t="shared" si="181"/>
        <v>1</v>
      </c>
      <c r="H561" s="13">
        <f t="shared" ca="1" si="182"/>
        <v>1.1381764299999999</v>
      </c>
      <c r="I561" s="12">
        <f t="shared" si="193"/>
        <v>1.5900000000000001E-2</v>
      </c>
      <c r="J561" s="30">
        <f t="shared" si="183"/>
        <v>44309</v>
      </c>
      <c r="K561" s="2">
        <f t="shared" si="184"/>
        <v>379</v>
      </c>
      <c r="L561" s="15">
        <f t="shared" si="185"/>
        <v>379</v>
      </c>
      <c r="M561" s="11">
        <f t="shared" si="186"/>
        <v>1.024008654</v>
      </c>
      <c r="N561" s="11">
        <f t="shared" ca="1" si="187"/>
        <v>1.1655025139999999</v>
      </c>
      <c r="O561" s="15">
        <f t="shared" si="196"/>
        <v>0</v>
      </c>
      <c r="P561" s="13">
        <f t="shared" ca="1" si="189"/>
        <v>165.50251399999999</v>
      </c>
      <c r="Q561" s="19">
        <f t="shared" si="188"/>
        <v>0</v>
      </c>
      <c r="R561" s="13">
        <f t="shared" si="192"/>
        <v>0</v>
      </c>
      <c r="S561" s="4" t="str">
        <f t="shared" si="194"/>
        <v>J=</v>
      </c>
      <c r="T561" s="30">
        <f t="shared" si="195"/>
        <v>44911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6">
        <f t="shared" si="190"/>
        <v>44859</v>
      </c>
      <c r="B562" s="14">
        <f t="shared" ca="1" si="179"/>
        <v>1166.1674410000001</v>
      </c>
      <c r="C562" s="6">
        <f t="shared" si="191"/>
        <v>1000</v>
      </c>
      <c r="D562" s="12">
        <f ca="1">IF(A562&lt;$B$1,VLOOKUP(A562,[1]DI!$A$4:$B$15000,2,FALSE),0)</f>
        <v>0.13650000000000001</v>
      </c>
      <c r="E562" s="13">
        <f t="shared" ca="1" si="180"/>
        <v>1.00050788</v>
      </c>
      <c r="F562" s="13">
        <f ca="1">(TRUNC(PRODUCT($E$12:$E561),16))</f>
        <v>1.1387544842732999</v>
      </c>
      <c r="G562" s="13">
        <f t="shared" si="181"/>
        <v>1</v>
      </c>
      <c r="H562" s="13">
        <f t="shared" ca="1" si="182"/>
        <v>1.13875448</v>
      </c>
      <c r="I562" s="12">
        <f t="shared" si="193"/>
        <v>1.5900000000000001E-2</v>
      </c>
      <c r="J562" s="30">
        <f t="shared" si="183"/>
        <v>44309</v>
      </c>
      <c r="K562" s="2">
        <f t="shared" si="184"/>
        <v>380</v>
      </c>
      <c r="L562" s="15">
        <f t="shared" si="185"/>
        <v>380</v>
      </c>
      <c r="M562" s="11">
        <f t="shared" si="186"/>
        <v>1.024072758</v>
      </c>
      <c r="N562" s="11">
        <f t="shared" ca="1" si="187"/>
        <v>1.166167441</v>
      </c>
      <c r="O562" s="15">
        <f t="shared" si="196"/>
        <v>0</v>
      </c>
      <c r="P562" s="13">
        <f t="shared" ca="1" si="189"/>
        <v>166.167441</v>
      </c>
      <c r="Q562" s="19">
        <f t="shared" si="188"/>
        <v>0</v>
      </c>
      <c r="R562" s="13">
        <f t="shared" si="192"/>
        <v>0</v>
      </c>
      <c r="S562" s="4" t="str">
        <f t="shared" si="194"/>
        <v>J=</v>
      </c>
      <c r="T562" s="30">
        <f t="shared" si="195"/>
        <v>44911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6">
        <f t="shared" si="190"/>
        <v>44860</v>
      </c>
      <c r="B563" s="14">
        <f t="shared" ca="1" si="179"/>
        <v>1166.8327529999999</v>
      </c>
      <c r="C563" s="6">
        <f t="shared" si="191"/>
        <v>1000</v>
      </c>
      <c r="D563" s="12">
        <f ca="1">IF(A563&lt;$B$1,VLOOKUP(A563,[1]DI!$A$4:$B$15000,2,FALSE),0)</f>
        <v>0.13650000000000001</v>
      </c>
      <c r="E563" s="13">
        <f t="shared" ca="1" si="180"/>
        <v>1.00050788</v>
      </c>
      <c r="F563" s="13">
        <f ca="1">(TRUNC(PRODUCT($E$12:$E562),16))</f>
        <v>1.1393328349007701</v>
      </c>
      <c r="G563" s="13">
        <f t="shared" si="181"/>
        <v>1</v>
      </c>
      <c r="H563" s="13">
        <f t="shared" ca="1" si="182"/>
        <v>1.1393328300000001</v>
      </c>
      <c r="I563" s="12">
        <f t="shared" si="193"/>
        <v>1.5900000000000001E-2</v>
      </c>
      <c r="J563" s="30">
        <f t="shared" si="183"/>
        <v>44309</v>
      </c>
      <c r="K563" s="2">
        <f t="shared" si="184"/>
        <v>381</v>
      </c>
      <c r="L563" s="15">
        <f t="shared" si="185"/>
        <v>381</v>
      </c>
      <c r="M563" s="11">
        <f t="shared" si="186"/>
        <v>1.024136865</v>
      </c>
      <c r="N563" s="11">
        <f t="shared" ca="1" si="187"/>
        <v>1.166832753</v>
      </c>
      <c r="O563" s="15">
        <f t="shared" si="196"/>
        <v>0</v>
      </c>
      <c r="P563" s="13">
        <f t="shared" ca="1" si="189"/>
        <v>166.832753</v>
      </c>
      <c r="Q563" s="19">
        <f t="shared" si="188"/>
        <v>0</v>
      </c>
      <c r="R563" s="13">
        <f t="shared" si="192"/>
        <v>0</v>
      </c>
      <c r="S563" s="4" t="str">
        <f t="shared" si="194"/>
        <v>J=</v>
      </c>
      <c r="T563" s="30">
        <f t="shared" si="195"/>
        <v>44911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6">
        <f t="shared" si="190"/>
        <v>44861</v>
      </c>
      <c r="B564" s="14">
        <f t="shared" ca="1" si="179"/>
        <v>1167.498452</v>
      </c>
      <c r="C564" s="6">
        <f t="shared" si="191"/>
        <v>1000</v>
      </c>
      <c r="D564" s="12">
        <f ca="1">IF(A564&lt;$B$1,VLOOKUP(A564,[1]DI!$A$4:$B$15000,2,FALSE),0)</f>
        <v>0.13650000000000001</v>
      </c>
      <c r="E564" s="13">
        <f t="shared" ca="1" si="180"/>
        <v>1.00050788</v>
      </c>
      <c r="F564" s="13">
        <f ca="1">(TRUNC(PRODUCT($E$12:$E563),16))</f>
        <v>1.1399114792609599</v>
      </c>
      <c r="G564" s="13">
        <f t="shared" si="181"/>
        <v>1</v>
      </c>
      <c r="H564" s="13">
        <f t="shared" ca="1" si="182"/>
        <v>1.1399114800000001</v>
      </c>
      <c r="I564" s="12">
        <f t="shared" si="193"/>
        <v>1.5900000000000001E-2</v>
      </c>
      <c r="J564" s="30">
        <f t="shared" si="183"/>
        <v>44309</v>
      </c>
      <c r="K564" s="2">
        <f t="shared" si="184"/>
        <v>382</v>
      </c>
      <c r="L564" s="15">
        <f t="shared" si="185"/>
        <v>382</v>
      </c>
      <c r="M564" s="11">
        <f t="shared" si="186"/>
        <v>1.024200977</v>
      </c>
      <c r="N564" s="11">
        <f t="shared" ca="1" si="187"/>
        <v>1.167498452</v>
      </c>
      <c r="O564" s="15">
        <f t="shared" si="196"/>
        <v>0</v>
      </c>
      <c r="P564" s="13">
        <f t="shared" ca="1" si="189"/>
        <v>167.49845199999999</v>
      </c>
      <c r="Q564" s="19">
        <f t="shared" si="188"/>
        <v>0</v>
      </c>
      <c r="R564" s="13">
        <f t="shared" si="192"/>
        <v>0</v>
      </c>
      <c r="S564" s="4" t="str">
        <f t="shared" si="194"/>
        <v>J=</v>
      </c>
      <c r="T564" s="30">
        <f t="shared" si="195"/>
        <v>44911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6">
        <f t="shared" si="190"/>
        <v>44862</v>
      </c>
      <c r="B565" s="14">
        <f t="shared" ca="1" si="179"/>
        <v>1168.164526</v>
      </c>
      <c r="C565" s="6">
        <f t="shared" si="191"/>
        <v>1000</v>
      </c>
      <c r="D565" s="12">
        <f ca="1">IF(A565&lt;$B$1,VLOOKUP(A565,[1]DI!$A$4:$B$15000,2,FALSE),0)</f>
        <v>0.13650000000000001</v>
      </c>
      <c r="E565" s="13">
        <f t="shared" ca="1" si="180"/>
        <v>1.00050788</v>
      </c>
      <c r="F565" s="13">
        <f ca="1">(TRUNC(PRODUCT($E$12:$E564),16))</f>
        <v>1.1404904175030499</v>
      </c>
      <c r="G565" s="13">
        <f t="shared" si="181"/>
        <v>1</v>
      </c>
      <c r="H565" s="13">
        <f t="shared" ca="1" si="182"/>
        <v>1.1404904199999999</v>
      </c>
      <c r="I565" s="12">
        <f t="shared" si="193"/>
        <v>1.5900000000000001E-2</v>
      </c>
      <c r="J565" s="30">
        <f t="shared" si="183"/>
        <v>44309</v>
      </c>
      <c r="K565" s="2">
        <f t="shared" si="184"/>
        <v>383</v>
      </c>
      <c r="L565" s="15">
        <f t="shared" si="185"/>
        <v>383</v>
      </c>
      <c r="M565" s="11">
        <f t="shared" si="186"/>
        <v>1.0242650929999999</v>
      </c>
      <c r="N565" s="11">
        <f t="shared" ca="1" si="187"/>
        <v>1.168164526</v>
      </c>
      <c r="O565" s="15">
        <f t="shared" si="196"/>
        <v>0</v>
      </c>
      <c r="P565" s="13">
        <f t="shared" ca="1" si="189"/>
        <v>168.164526</v>
      </c>
      <c r="Q565" s="19">
        <f t="shared" si="188"/>
        <v>0</v>
      </c>
      <c r="R565" s="13">
        <f t="shared" si="192"/>
        <v>0</v>
      </c>
      <c r="S565" s="4" t="str">
        <f t="shared" si="194"/>
        <v>J=</v>
      </c>
      <c r="T565" s="30">
        <f t="shared" si="195"/>
        <v>44911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6">
        <f t="shared" si="190"/>
        <v>44863</v>
      </c>
      <c r="B566" s="14">
        <f t="shared" ca="1" si="179"/>
        <v>1168.8309770000001</v>
      </c>
      <c r="C566" s="6">
        <f t="shared" si="191"/>
        <v>1000</v>
      </c>
      <c r="D566" s="12">
        <f ca="1">IF(A566&lt;$B$1,VLOOKUP(A566,[1]DI!$A$4:$B$15000,2,FALSE),0)</f>
        <v>0</v>
      </c>
      <c r="E566" s="13">
        <f t="shared" ca="1" si="180"/>
        <v>1</v>
      </c>
      <c r="F566" s="13">
        <f ca="1">(TRUNC(PRODUCT($E$12:$E565),16))</f>
        <v>1.14106964977629</v>
      </c>
      <c r="G566" s="13">
        <f t="shared" si="181"/>
        <v>1</v>
      </c>
      <c r="H566" s="13">
        <f t="shared" ca="1" si="182"/>
        <v>1.1410696499999999</v>
      </c>
      <c r="I566" s="12">
        <f t="shared" si="193"/>
        <v>1.5900000000000001E-2</v>
      </c>
      <c r="J566" s="30">
        <f t="shared" si="183"/>
        <v>44309</v>
      </c>
      <c r="K566" s="2">
        <f t="shared" si="184"/>
        <v>383</v>
      </c>
      <c r="L566" s="15">
        <f t="shared" si="185"/>
        <v>384</v>
      </c>
      <c r="M566" s="11">
        <f t="shared" si="186"/>
        <v>1.0243292129999999</v>
      </c>
      <c r="N566" s="11">
        <f t="shared" ca="1" si="187"/>
        <v>1.168830977</v>
      </c>
      <c r="O566" s="15">
        <f t="shared" si="196"/>
        <v>0</v>
      </c>
      <c r="P566" s="13">
        <f t="shared" ca="1" si="189"/>
        <v>168.83097699999999</v>
      </c>
      <c r="Q566" s="19">
        <f t="shared" si="188"/>
        <v>0</v>
      </c>
      <c r="R566" s="13">
        <f t="shared" si="192"/>
        <v>0</v>
      </c>
      <c r="S566" s="4" t="str">
        <f t="shared" si="194"/>
        <v>J=</v>
      </c>
      <c r="T566" s="30">
        <f t="shared" si="195"/>
        <v>44911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6">
        <f t="shared" si="190"/>
        <v>44864</v>
      </c>
      <c r="B567" s="14">
        <f t="shared" ca="1" si="179"/>
        <v>1168.8309770000001</v>
      </c>
      <c r="C567" s="6">
        <f t="shared" si="191"/>
        <v>1000</v>
      </c>
      <c r="D567" s="12">
        <f ca="1">IF(A567&lt;$B$1,VLOOKUP(A567,[1]DI!$A$4:$B$15000,2,FALSE),0)</f>
        <v>0</v>
      </c>
      <c r="E567" s="13">
        <f t="shared" ca="1" si="180"/>
        <v>1</v>
      </c>
      <c r="F567" s="13">
        <f ca="1">(TRUNC(PRODUCT($E$12:$E566),16))</f>
        <v>1.14106964977629</v>
      </c>
      <c r="G567" s="13">
        <f t="shared" si="181"/>
        <v>1</v>
      </c>
      <c r="H567" s="13">
        <f t="shared" ca="1" si="182"/>
        <v>1.1410696499999999</v>
      </c>
      <c r="I567" s="12">
        <f t="shared" si="193"/>
        <v>1.5900000000000001E-2</v>
      </c>
      <c r="J567" s="30">
        <f t="shared" si="183"/>
        <v>44309</v>
      </c>
      <c r="K567" s="2">
        <f t="shared" si="184"/>
        <v>383</v>
      </c>
      <c r="L567" s="15">
        <f t="shared" si="185"/>
        <v>384</v>
      </c>
      <c r="M567" s="11">
        <f t="shared" si="186"/>
        <v>1.0243292129999999</v>
      </c>
      <c r="N567" s="11">
        <f t="shared" ca="1" si="187"/>
        <v>1.168830977</v>
      </c>
      <c r="O567" s="15">
        <f t="shared" si="196"/>
        <v>0</v>
      </c>
      <c r="P567" s="13">
        <f t="shared" ca="1" si="189"/>
        <v>168.83097699999999</v>
      </c>
      <c r="Q567" s="19">
        <f t="shared" si="188"/>
        <v>0</v>
      </c>
      <c r="R567" s="13">
        <f t="shared" si="192"/>
        <v>0</v>
      </c>
      <c r="S567" s="4" t="str">
        <f t="shared" si="194"/>
        <v>J=</v>
      </c>
      <c r="T567" s="30">
        <f t="shared" si="195"/>
        <v>44911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6">
        <f t="shared" si="190"/>
        <v>44865</v>
      </c>
      <c r="B568" s="14">
        <f t="shared" ca="1" si="179"/>
        <v>1168.8309770000001</v>
      </c>
      <c r="C568" s="6">
        <f t="shared" si="191"/>
        <v>1000</v>
      </c>
      <c r="D568" s="12">
        <f ca="1">IF(A568&lt;$B$1,VLOOKUP(A568,[1]DI!$A$4:$B$15000,2,FALSE),0)</f>
        <v>0.13650000000000001</v>
      </c>
      <c r="E568" s="13">
        <f t="shared" ca="1" si="180"/>
        <v>1.00050788</v>
      </c>
      <c r="F568" s="13">
        <f ca="1">(TRUNC(PRODUCT($E$12:$E567),16))</f>
        <v>1.14106964977629</v>
      </c>
      <c r="G568" s="13">
        <f t="shared" si="181"/>
        <v>1</v>
      </c>
      <c r="H568" s="13">
        <f t="shared" ca="1" si="182"/>
        <v>1.1410696499999999</v>
      </c>
      <c r="I568" s="12">
        <f t="shared" si="193"/>
        <v>1.5900000000000001E-2</v>
      </c>
      <c r="J568" s="30">
        <f t="shared" si="183"/>
        <v>44309</v>
      </c>
      <c r="K568" s="2">
        <f t="shared" si="184"/>
        <v>384</v>
      </c>
      <c r="L568" s="15">
        <f t="shared" si="185"/>
        <v>384</v>
      </c>
      <c r="M568" s="11">
        <f t="shared" si="186"/>
        <v>1.0243292129999999</v>
      </c>
      <c r="N568" s="11">
        <f t="shared" ca="1" si="187"/>
        <v>1.168830977</v>
      </c>
      <c r="O568" s="15">
        <f t="shared" si="196"/>
        <v>0</v>
      </c>
      <c r="P568" s="13">
        <f t="shared" ca="1" si="189"/>
        <v>168.83097699999999</v>
      </c>
      <c r="Q568" s="19">
        <f t="shared" si="188"/>
        <v>0</v>
      </c>
      <c r="R568" s="13">
        <f t="shared" si="192"/>
        <v>0</v>
      </c>
      <c r="S568" s="4" t="str">
        <f t="shared" si="194"/>
        <v>J=</v>
      </c>
      <c r="T568" s="30">
        <f t="shared" si="195"/>
        <v>44911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6">
        <f t="shared" si="190"/>
        <v>44866</v>
      </c>
      <c r="B569" s="14">
        <f t="shared" ref="B569:B614" ca="1" si="197">IF(A569&lt;=TODAY(),C569+P569,IF(AND(A569&gt;TODAY(),A569&lt;=$B$1),IF(VLOOKUP(TODAY(),$A$10:$D$5000,4,FALSE)=0,"n.d",C569+P569),"n.d"))</f>
        <v>1169.497813</v>
      </c>
      <c r="C569" s="6">
        <f t="shared" si="191"/>
        <v>1000</v>
      </c>
      <c r="D569" s="12">
        <f ca="1">IF(A569&lt;$B$1,VLOOKUP(A569,[1]DI!$A$4:$B$15000,2,FALSE),0)</f>
        <v>0.13650000000000001</v>
      </c>
      <c r="E569" s="13">
        <f t="shared" ref="E569:E614" ca="1" si="198">ROUND(((1+D569)^(1/252)),8)</f>
        <v>1.00050788</v>
      </c>
      <c r="F569" s="13">
        <f ca="1">(TRUNC(PRODUCT($E$12:$E568),16))</f>
        <v>1.14164917623002</v>
      </c>
      <c r="G569" s="13">
        <f t="shared" ref="G569:G614" si="199">IF(O568&gt;0,F568,G568)</f>
        <v>1</v>
      </c>
      <c r="H569" s="13">
        <f t="shared" ref="H569:H614" ca="1" si="200">ROUND(F569/G569,8)</f>
        <v>1.1416491799999999</v>
      </c>
      <c r="I569" s="12">
        <f t="shared" si="193"/>
        <v>1.5900000000000001E-2</v>
      </c>
      <c r="J569" s="30">
        <f t="shared" ref="J569:J614" si="201">IF(O568&gt;0,VLOOKUP(O568,V$12:AF$150,2),J568)</f>
        <v>44309</v>
      </c>
      <c r="K569" s="2">
        <f t="shared" ref="K569:K614" si="202">IF(A569&gt;J569,IF(NETWORKDAYS(J569,A569,$V$160:$V$544)-1=0,1,NETWORKDAYS(J569,A569,$V$160:$V$544)-1),0)</f>
        <v>385</v>
      </c>
      <c r="L569" s="15">
        <f t="shared" ref="L569:L614" si="203">IF(AND(K569=1,K568=1),1,IF(K569&gt;0,IF(K569=K568,K569+1,K569),0))</f>
        <v>385</v>
      </c>
      <c r="M569" s="11">
        <f t="shared" ref="M569:M614" si="204">ROUND((I569+1)^(L569/252),9)</f>
        <v>1.024393337</v>
      </c>
      <c r="N569" s="11">
        <f t="shared" ref="N569:N614" ca="1" si="205">ROUND(H569*M569,9)</f>
        <v>1.169497813</v>
      </c>
      <c r="O569" s="15">
        <f t="shared" si="196"/>
        <v>0</v>
      </c>
      <c r="P569" s="13">
        <f t="shared" ca="1" si="189"/>
        <v>169.49781300000001</v>
      </c>
      <c r="Q569" s="19">
        <f t="shared" ref="Q569:Q632" si="206">IF($O569&gt;0,VLOOKUP($O569,$V$12:$AB$150,7),0)</f>
        <v>0</v>
      </c>
      <c r="R569" s="13">
        <f t="shared" si="192"/>
        <v>0</v>
      </c>
      <c r="S569" s="4" t="str">
        <f t="shared" si="194"/>
        <v>J=</v>
      </c>
      <c r="T569" s="30">
        <f t="shared" si="195"/>
        <v>44911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6">
        <f t="shared" si="190"/>
        <v>44867</v>
      </c>
      <c r="B570" s="14">
        <f t="shared" ca="1" si="197"/>
        <v>1170.1650260000001</v>
      </c>
      <c r="C570" s="6">
        <f t="shared" si="191"/>
        <v>1000</v>
      </c>
      <c r="D570" s="12">
        <f ca="1">IF(A570&lt;$B$1,VLOOKUP(A570,[1]DI!$A$4:$B$15000,2,FALSE),0)</f>
        <v>0</v>
      </c>
      <c r="E570" s="13">
        <f t="shared" ca="1" si="198"/>
        <v>1</v>
      </c>
      <c r="F570" s="13">
        <f ca="1">(TRUNC(PRODUCT($E$12:$E569),16))</f>
        <v>1.1422289970136399</v>
      </c>
      <c r="G570" s="13">
        <f t="shared" si="199"/>
        <v>1</v>
      </c>
      <c r="H570" s="13">
        <f t="shared" ca="1" si="200"/>
        <v>1.1422289999999999</v>
      </c>
      <c r="I570" s="12">
        <f t="shared" si="193"/>
        <v>1.5900000000000001E-2</v>
      </c>
      <c r="J570" s="30">
        <f t="shared" si="201"/>
        <v>44309</v>
      </c>
      <c r="K570" s="2">
        <f t="shared" si="202"/>
        <v>385</v>
      </c>
      <c r="L570" s="15">
        <f t="shared" si="203"/>
        <v>386</v>
      </c>
      <c r="M570" s="11">
        <f t="shared" si="204"/>
        <v>1.024457465</v>
      </c>
      <c r="N570" s="11">
        <f t="shared" ca="1" si="205"/>
        <v>1.1701650260000001</v>
      </c>
      <c r="O570" s="15">
        <f t="shared" si="196"/>
        <v>0</v>
      </c>
      <c r="P570" s="13">
        <f t="shared" ca="1" si="189"/>
        <v>170.16502600000001</v>
      </c>
      <c r="Q570" s="19">
        <f t="shared" si="206"/>
        <v>0</v>
      </c>
      <c r="R570" s="13">
        <f t="shared" si="192"/>
        <v>0</v>
      </c>
      <c r="S570" s="4" t="str">
        <f t="shared" si="194"/>
        <v>J=</v>
      </c>
      <c r="T570" s="30">
        <f t="shared" si="195"/>
        <v>44911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6">
        <f t="shared" si="190"/>
        <v>44868</v>
      </c>
      <c r="B571" s="14">
        <f t="shared" ca="1" si="197"/>
        <v>1170.1650260000001</v>
      </c>
      <c r="C571" s="6">
        <f t="shared" si="191"/>
        <v>1000</v>
      </c>
      <c r="D571" s="12">
        <f ca="1">IF(A571&lt;$B$1,VLOOKUP(A571,[1]DI!$A$4:$B$15000,2,FALSE),0)</f>
        <v>0.13650000000000001</v>
      </c>
      <c r="E571" s="13">
        <f t="shared" ca="1" si="198"/>
        <v>1.00050788</v>
      </c>
      <c r="F571" s="13">
        <f ca="1">(TRUNC(PRODUCT($E$12:$E570),16))</f>
        <v>1.1422289970136399</v>
      </c>
      <c r="G571" s="13">
        <f t="shared" si="199"/>
        <v>1</v>
      </c>
      <c r="H571" s="13">
        <f t="shared" ca="1" si="200"/>
        <v>1.1422289999999999</v>
      </c>
      <c r="I571" s="12">
        <f t="shared" si="193"/>
        <v>1.5900000000000001E-2</v>
      </c>
      <c r="J571" s="30">
        <f t="shared" si="201"/>
        <v>44309</v>
      </c>
      <c r="K571" s="2">
        <f t="shared" si="202"/>
        <v>386</v>
      </c>
      <c r="L571" s="15">
        <f t="shared" si="203"/>
        <v>386</v>
      </c>
      <c r="M571" s="11">
        <f t="shared" si="204"/>
        <v>1.024457465</v>
      </c>
      <c r="N571" s="11">
        <f t="shared" ca="1" si="205"/>
        <v>1.1701650260000001</v>
      </c>
      <c r="O571" s="15">
        <f t="shared" si="196"/>
        <v>0</v>
      </c>
      <c r="P571" s="13">
        <f t="shared" ca="1" si="189"/>
        <v>170.16502600000001</v>
      </c>
      <c r="Q571" s="19">
        <f t="shared" si="206"/>
        <v>0</v>
      </c>
      <c r="R571" s="13">
        <f t="shared" si="192"/>
        <v>0</v>
      </c>
      <c r="S571" s="4" t="str">
        <f t="shared" si="194"/>
        <v>J=</v>
      </c>
      <c r="T571" s="30">
        <f t="shared" si="195"/>
        <v>44911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6">
        <f t="shared" si="190"/>
        <v>44869</v>
      </c>
      <c r="B572" s="14">
        <f t="shared" ca="1" si="197"/>
        <v>1170.8326139999999</v>
      </c>
      <c r="C572" s="6">
        <f t="shared" si="191"/>
        <v>1000</v>
      </c>
      <c r="D572" s="12">
        <f ca="1">IF(A572&lt;$B$1,VLOOKUP(A572,[1]DI!$A$4:$B$15000,2,FALSE),0)</f>
        <v>0.13650000000000001</v>
      </c>
      <c r="E572" s="13">
        <f t="shared" ca="1" si="198"/>
        <v>1.00050788</v>
      </c>
      <c r="F572" s="13">
        <f ca="1">(TRUNC(PRODUCT($E$12:$E571),16))</f>
        <v>1.1428091122766399</v>
      </c>
      <c r="G572" s="13">
        <f t="shared" si="199"/>
        <v>1</v>
      </c>
      <c r="H572" s="13">
        <f t="shared" ca="1" si="200"/>
        <v>1.14280911</v>
      </c>
      <c r="I572" s="12">
        <f t="shared" si="193"/>
        <v>1.5900000000000001E-2</v>
      </c>
      <c r="J572" s="30">
        <f t="shared" si="201"/>
        <v>44309</v>
      </c>
      <c r="K572" s="2">
        <f t="shared" si="202"/>
        <v>387</v>
      </c>
      <c r="L572" s="15">
        <f t="shared" si="203"/>
        <v>387</v>
      </c>
      <c r="M572" s="11">
        <f t="shared" si="204"/>
        <v>1.0245215969999999</v>
      </c>
      <c r="N572" s="11">
        <f t="shared" ca="1" si="205"/>
        <v>1.170832614</v>
      </c>
      <c r="O572" s="15">
        <f t="shared" si="196"/>
        <v>0</v>
      </c>
      <c r="P572" s="13">
        <f t="shared" ca="1" si="189"/>
        <v>170.83261400000001</v>
      </c>
      <c r="Q572" s="19">
        <f t="shared" si="206"/>
        <v>0</v>
      </c>
      <c r="R572" s="13">
        <f t="shared" si="192"/>
        <v>0</v>
      </c>
      <c r="S572" s="4" t="str">
        <f t="shared" si="194"/>
        <v>J=</v>
      </c>
      <c r="T572" s="30">
        <f t="shared" si="195"/>
        <v>44911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6">
        <f t="shared" si="190"/>
        <v>44870</v>
      </c>
      <c r="B573" s="14">
        <f t="shared" ca="1" si="197"/>
        <v>1171.500589</v>
      </c>
      <c r="C573" s="6">
        <f t="shared" si="191"/>
        <v>1000</v>
      </c>
      <c r="D573" s="12">
        <f ca="1">IF(A573&lt;$B$1,VLOOKUP(A573,[1]DI!$A$4:$B$15000,2,FALSE),0)</f>
        <v>0</v>
      </c>
      <c r="E573" s="13">
        <f t="shared" ca="1" si="198"/>
        <v>1</v>
      </c>
      <c r="F573" s="13">
        <f ca="1">(TRUNC(PRODUCT($E$12:$E572),16))</f>
        <v>1.1433895221685899</v>
      </c>
      <c r="G573" s="13">
        <f t="shared" si="199"/>
        <v>1</v>
      </c>
      <c r="H573" s="13">
        <f t="shared" ca="1" si="200"/>
        <v>1.1433895199999999</v>
      </c>
      <c r="I573" s="12">
        <f t="shared" si="193"/>
        <v>1.5900000000000001E-2</v>
      </c>
      <c r="J573" s="30">
        <f t="shared" si="201"/>
        <v>44309</v>
      </c>
      <c r="K573" s="2">
        <f t="shared" si="202"/>
        <v>387</v>
      </c>
      <c r="L573" s="15">
        <f t="shared" si="203"/>
        <v>388</v>
      </c>
      <c r="M573" s="11">
        <f t="shared" si="204"/>
        <v>1.0245857330000001</v>
      </c>
      <c r="N573" s="11">
        <f t="shared" ca="1" si="205"/>
        <v>1.1715005890000001</v>
      </c>
      <c r="O573" s="15">
        <f t="shared" si="196"/>
        <v>0</v>
      </c>
      <c r="P573" s="13">
        <f t="shared" ca="1" si="189"/>
        <v>171.50058899999999</v>
      </c>
      <c r="Q573" s="19">
        <f t="shared" si="206"/>
        <v>0</v>
      </c>
      <c r="R573" s="13">
        <f t="shared" si="192"/>
        <v>0</v>
      </c>
      <c r="S573" s="4" t="str">
        <f t="shared" si="194"/>
        <v>J=</v>
      </c>
      <c r="T573" s="30">
        <f t="shared" si="195"/>
        <v>44911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6">
        <f t="shared" si="190"/>
        <v>44871</v>
      </c>
      <c r="B574" s="14">
        <f t="shared" ca="1" si="197"/>
        <v>1171.500589</v>
      </c>
      <c r="C574" s="6">
        <f t="shared" si="191"/>
        <v>1000</v>
      </c>
      <c r="D574" s="12">
        <f ca="1">IF(A574&lt;$B$1,VLOOKUP(A574,[1]DI!$A$4:$B$15000,2,FALSE),0)</f>
        <v>0</v>
      </c>
      <c r="E574" s="13">
        <f t="shared" ca="1" si="198"/>
        <v>1</v>
      </c>
      <c r="F574" s="13">
        <f ca="1">(TRUNC(PRODUCT($E$12:$E573),16))</f>
        <v>1.1433895221685899</v>
      </c>
      <c r="G574" s="13">
        <f t="shared" si="199"/>
        <v>1</v>
      </c>
      <c r="H574" s="13">
        <f t="shared" ca="1" si="200"/>
        <v>1.1433895199999999</v>
      </c>
      <c r="I574" s="12">
        <f t="shared" si="193"/>
        <v>1.5900000000000001E-2</v>
      </c>
      <c r="J574" s="30">
        <f t="shared" si="201"/>
        <v>44309</v>
      </c>
      <c r="K574" s="2">
        <f t="shared" si="202"/>
        <v>387</v>
      </c>
      <c r="L574" s="15">
        <f t="shared" si="203"/>
        <v>388</v>
      </c>
      <c r="M574" s="11">
        <f t="shared" si="204"/>
        <v>1.0245857330000001</v>
      </c>
      <c r="N574" s="11">
        <f t="shared" ca="1" si="205"/>
        <v>1.1715005890000001</v>
      </c>
      <c r="O574" s="15">
        <f t="shared" si="196"/>
        <v>0</v>
      </c>
      <c r="P574" s="13">
        <f t="shared" ca="1" si="189"/>
        <v>171.50058899999999</v>
      </c>
      <c r="Q574" s="19">
        <f t="shared" si="206"/>
        <v>0</v>
      </c>
      <c r="R574" s="13">
        <f t="shared" si="192"/>
        <v>0</v>
      </c>
      <c r="S574" s="4" t="str">
        <f t="shared" si="194"/>
        <v>J=</v>
      </c>
      <c r="T574" s="30">
        <f t="shared" si="195"/>
        <v>44911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6">
        <f t="shared" si="190"/>
        <v>44872</v>
      </c>
      <c r="B575" s="14">
        <f t="shared" ca="1" si="197"/>
        <v>1171.500589</v>
      </c>
      <c r="C575" s="6">
        <f t="shared" si="191"/>
        <v>1000</v>
      </c>
      <c r="D575" s="12">
        <f ca="1">IF(A575&lt;$B$1,VLOOKUP(A575,[1]DI!$A$4:$B$15000,2,FALSE),0)</f>
        <v>0.13650000000000001</v>
      </c>
      <c r="E575" s="13">
        <f t="shared" ca="1" si="198"/>
        <v>1.00050788</v>
      </c>
      <c r="F575" s="13">
        <f ca="1">(TRUNC(PRODUCT($E$12:$E574),16))</f>
        <v>1.1433895221685899</v>
      </c>
      <c r="G575" s="13">
        <f t="shared" si="199"/>
        <v>1</v>
      </c>
      <c r="H575" s="13">
        <f t="shared" ca="1" si="200"/>
        <v>1.1433895199999999</v>
      </c>
      <c r="I575" s="12">
        <f t="shared" si="193"/>
        <v>1.5900000000000001E-2</v>
      </c>
      <c r="J575" s="30">
        <f t="shared" si="201"/>
        <v>44309</v>
      </c>
      <c r="K575" s="2">
        <f t="shared" si="202"/>
        <v>388</v>
      </c>
      <c r="L575" s="15">
        <f t="shared" si="203"/>
        <v>388</v>
      </c>
      <c r="M575" s="11">
        <f t="shared" si="204"/>
        <v>1.0245857330000001</v>
      </c>
      <c r="N575" s="11">
        <f t="shared" ca="1" si="205"/>
        <v>1.1715005890000001</v>
      </c>
      <c r="O575" s="15">
        <f t="shared" si="196"/>
        <v>0</v>
      </c>
      <c r="P575" s="13">
        <f t="shared" ca="1" si="189"/>
        <v>171.50058899999999</v>
      </c>
      <c r="Q575" s="19">
        <f t="shared" si="206"/>
        <v>0</v>
      </c>
      <c r="R575" s="13">
        <f t="shared" si="192"/>
        <v>0</v>
      </c>
      <c r="S575" s="4" t="str">
        <f t="shared" si="194"/>
        <v>J=</v>
      </c>
      <c r="T575" s="30">
        <f t="shared" si="195"/>
        <v>44911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6">
        <f t="shared" si="190"/>
        <v>44873</v>
      </c>
      <c r="B576" s="14">
        <f t="shared" ca="1" si="197"/>
        <v>1172.16895</v>
      </c>
      <c r="C576" s="6">
        <f t="shared" si="191"/>
        <v>1000</v>
      </c>
      <c r="D576" s="12">
        <f ca="1">IF(A576&lt;$B$1,VLOOKUP(A576,[1]DI!$A$4:$B$15000,2,FALSE),0)</f>
        <v>0.13650000000000001</v>
      </c>
      <c r="E576" s="13">
        <f t="shared" ca="1" si="198"/>
        <v>1.00050788</v>
      </c>
      <c r="F576" s="13">
        <f ca="1">(TRUNC(PRODUCT($E$12:$E575),16))</f>
        <v>1.1439702268391101</v>
      </c>
      <c r="G576" s="13">
        <f t="shared" si="199"/>
        <v>1</v>
      </c>
      <c r="H576" s="13">
        <f t="shared" ca="1" si="200"/>
        <v>1.1439702300000001</v>
      </c>
      <c r="I576" s="12">
        <f t="shared" si="193"/>
        <v>1.5900000000000001E-2</v>
      </c>
      <c r="J576" s="30">
        <f t="shared" si="201"/>
        <v>44309</v>
      </c>
      <c r="K576" s="2">
        <f t="shared" si="202"/>
        <v>389</v>
      </c>
      <c r="L576" s="15">
        <f t="shared" si="203"/>
        <v>389</v>
      </c>
      <c r="M576" s="11">
        <f t="shared" si="204"/>
        <v>1.0246498719999999</v>
      </c>
      <c r="N576" s="11">
        <f t="shared" ca="1" si="205"/>
        <v>1.1721689500000001</v>
      </c>
      <c r="O576" s="15">
        <f t="shared" si="196"/>
        <v>0</v>
      </c>
      <c r="P576" s="13">
        <f t="shared" ca="1" si="189"/>
        <v>172.16895</v>
      </c>
      <c r="Q576" s="19">
        <f t="shared" si="206"/>
        <v>0</v>
      </c>
      <c r="R576" s="13">
        <f t="shared" si="192"/>
        <v>0</v>
      </c>
      <c r="S576" s="4" t="str">
        <f t="shared" si="194"/>
        <v>J=</v>
      </c>
      <c r="T576" s="30">
        <f t="shared" si="195"/>
        <v>44911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6">
        <f t="shared" si="190"/>
        <v>44874</v>
      </c>
      <c r="B577" s="14">
        <f t="shared" ca="1" si="197"/>
        <v>1172.837687</v>
      </c>
      <c r="C577" s="6">
        <f t="shared" si="191"/>
        <v>1000</v>
      </c>
      <c r="D577" s="12">
        <f ca="1">IF(A577&lt;$B$1,VLOOKUP(A577,[1]DI!$A$4:$B$15000,2,FALSE),0)</f>
        <v>0.13650000000000001</v>
      </c>
      <c r="E577" s="13">
        <f t="shared" ca="1" si="198"/>
        <v>1.00050788</v>
      </c>
      <c r="F577" s="13">
        <f ca="1">(TRUNC(PRODUCT($E$12:$E576),16))</f>
        <v>1.1445512264379101</v>
      </c>
      <c r="G577" s="13">
        <f t="shared" si="199"/>
        <v>1</v>
      </c>
      <c r="H577" s="13">
        <f t="shared" ca="1" si="200"/>
        <v>1.14455123</v>
      </c>
      <c r="I577" s="12">
        <f t="shared" si="193"/>
        <v>1.5900000000000001E-2</v>
      </c>
      <c r="J577" s="30">
        <f t="shared" si="201"/>
        <v>44309</v>
      </c>
      <c r="K577" s="2">
        <f t="shared" si="202"/>
        <v>390</v>
      </c>
      <c r="L577" s="15">
        <f t="shared" si="203"/>
        <v>390</v>
      </c>
      <c r="M577" s="11">
        <f t="shared" si="204"/>
        <v>1.0247140159999999</v>
      </c>
      <c r="N577" s="11">
        <f t="shared" ca="1" si="205"/>
        <v>1.1728376869999999</v>
      </c>
      <c r="O577" s="15">
        <f t="shared" si="196"/>
        <v>0</v>
      </c>
      <c r="P577" s="13">
        <f t="shared" ca="1" si="189"/>
        <v>172.83768699999999</v>
      </c>
      <c r="Q577" s="19">
        <f t="shared" si="206"/>
        <v>0</v>
      </c>
      <c r="R577" s="13">
        <f t="shared" si="192"/>
        <v>0</v>
      </c>
      <c r="S577" s="4" t="str">
        <f t="shared" si="194"/>
        <v>J=</v>
      </c>
      <c r="T577" s="30">
        <f t="shared" si="195"/>
        <v>44911</v>
      </c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6">
        <f t="shared" si="190"/>
        <v>44875</v>
      </c>
      <c r="B578" s="14">
        <f t="shared" ca="1" si="197"/>
        <v>1173.506801</v>
      </c>
      <c r="C578" s="6">
        <f t="shared" si="191"/>
        <v>1000</v>
      </c>
      <c r="D578" s="12">
        <f ca="1">IF(A578&lt;$B$1,VLOOKUP(A578,[1]DI!$A$4:$B$15000,2,FALSE),0)</f>
        <v>0.13650000000000001</v>
      </c>
      <c r="E578" s="13">
        <f t="shared" ca="1" si="198"/>
        <v>1.00050788</v>
      </c>
      <c r="F578" s="13">
        <f ca="1">(TRUNC(PRODUCT($E$12:$E577),16))</f>
        <v>1.1451325211148</v>
      </c>
      <c r="G578" s="13">
        <f t="shared" si="199"/>
        <v>1</v>
      </c>
      <c r="H578" s="13">
        <f t="shared" ca="1" si="200"/>
        <v>1.14513252</v>
      </c>
      <c r="I578" s="12">
        <f t="shared" si="193"/>
        <v>1.5900000000000001E-2</v>
      </c>
      <c r="J578" s="30">
        <f t="shared" si="201"/>
        <v>44309</v>
      </c>
      <c r="K578" s="2">
        <f t="shared" si="202"/>
        <v>391</v>
      </c>
      <c r="L578" s="15">
        <f t="shared" si="203"/>
        <v>391</v>
      </c>
      <c r="M578" s="11">
        <f t="shared" si="204"/>
        <v>1.024778164</v>
      </c>
      <c r="N578" s="11">
        <f t="shared" ca="1" si="205"/>
        <v>1.173506801</v>
      </c>
      <c r="O578" s="15">
        <f t="shared" si="196"/>
        <v>0</v>
      </c>
      <c r="P578" s="13">
        <f t="shared" ca="1" si="189"/>
        <v>173.506801</v>
      </c>
      <c r="Q578" s="19">
        <f t="shared" si="206"/>
        <v>0</v>
      </c>
      <c r="R578" s="13">
        <f t="shared" si="192"/>
        <v>0</v>
      </c>
      <c r="S578" s="4" t="str">
        <f t="shared" si="194"/>
        <v>J=</v>
      </c>
      <c r="T578" s="30">
        <f t="shared" si="195"/>
        <v>44911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6">
        <f t="shared" si="190"/>
        <v>44876</v>
      </c>
      <c r="B579" s="14">
        <f t="shared" ca="1" si="197"/>
        <v>1174.1763020000001</v>
      </c>
      <c r="C579" s="6">
        <f t="shared" si="191"/>
        <v>1000</v>
      </c>
      <c r="D579" s="12">
        <f ca="1">IF(A579&lt;$B$1,VLOOKUP(A579,[1]DI!$A$4:$B$15000,2,FALSE),0)</f>
        <v>0.13650000000000001</v>
      </c>
      <c r="E579" s="13">
        <f t="shared" ca="1" si="198"/>
        <v>1.00050788</v>
      </c>
      <c r="F579" s="13">
        <f ca="1">(TRUNC(PRODUCT($E$12:$E578),16))</f>
        <v>1.1457141110196201</v>
      </c>
      <c r="G579" s="13">
        <f t="shared" si="199"/>
        <v>1</v>
      </c>
      <c r="H579" s="13">
        <f t="shared" ca="1" si="200"/>
        <v>1.1457141099999999</v>
      </c>
      <c r="I579" s="12">
        <f t="shared" si="193"/>
        <v>1.5900000000000001E-2</v>
      </c>
      <c r="J579" s="30">
        <f t="shared" si="201"/>
        <v>44309</v>
      </c>
      <c r="K579" s="2">
        <f t="shared" si="202"/>
        <v>392</v>
      </c>
      <c r="L579" s="15">
        <f t="shared" si="203"/>
        <v>392</v>
      </c>
      <c r="M579" s="11">
        <f t="shared" si="204"/>
        <v>1.024842316</v>
      </c>
      <c r="N579" s="11">
        <f t="shared" ca="1" si="205"/>
        <v>1.174176302</v>
      </c>
      <c r="O579" s="15">
        <f t="shared" si="196"/>
        <v>0</v>
      </c>
      <c r="P579" s="13">
        <f t="shared" ca="1" si="189"/>
        <v>174.17630199999999</v>
      </c>
      <c r="Q579" s="19">
        <f t="shared" si="206"/>
        <v>0</v>
      </c>
      <c r="R579" s="13">
        <f t="shared" si="192"/>
        <v>0</v>
      </c>
      <c r="S579" s="4" t="str">
        <f t="shared" si="194"/>
        <v>J=</v>
      </c>
      <c r="T579" s="30">
        <f t="shared" si="195"/>
        <v>44911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6">
        <f t="shared" si="190"/>
        <v>44877</v>
      </c>
      <c r="B580" s="14">
        <f t="shared" ca="1" si="197"/>
        <v>1174.8461890000001</v>
      </c>
      <c r="C580" s="6">
        <f t="shared" si="191"/>
        <v>1000</v>
      </c>
      <c r="D580" s="12">
        <f ca="1">IF(A580&lt;$B$1,VLOOKUP(A580,[1]DI!$A$4:$B$15000,2,FALSE),0)</f>
        <v>0</v>
      </c>
      <c r="E580" s="13">
        <f t="shared" ca="1" si="198"/>
        <v>1</v>
      </c>
      <c r="F580" s="13">
        <f ca="1">(TRUNC(PRODUCT($E$12:$E579),16))</f>
        <v>1.14629599630233</v>
      </c>
      <c r="G580" s="13">
        <f t="shared" si="199"/>
        <v>1</v>
      </c>
      <c r="H580" s="13">
        <f t="shared" ca="1" si="200"/>
        <v>1.146296</v>
      </c>
      <c r="I580" s="12">
        <f t="shared" si="193"/>
        <v>1.5900000000000001E-2</v>
      </c>
      <c r="J580" s="30">
        <f t="shared" si="201"/>
        <v>44309</v>
      </c>
      <c r="K580" s="2">
        <f t="shared" si="202"/>
        <v>392</v>
      </c>
      <c r="L580" s="15">
        <f t="shared" si="203"/>
        <v>393</v>
      </c>
      <c r="M580" s="11">
        <f t="shared" si="204"/>
        <v>1.0249064720000001</v>
      </c>
      <c r="N580" s="11">
        <f t="shared" ca="1" si="205"/>
        <v>1.1748461889999999</v>
      </c>
      <c r="O580" s="15">
        <f t="shared" si="196"/>
        <v>0</v>
      </c>
      <c r="P580" s="13">
        <f t="shared" ca="1" si="189"/>
        <v>174.84618900000001</v>
      </c>
      <c r="Q580" s="19">
        <f t="shared" si="206"/>
        <v>0</v>
      </c>
      <c r="R580" s="13">
        <f t="shared" si="192"/>
        <v>0</v>
      </c>
      <c r="S580" s="4" t="str">
        <f t="shared" si="194"/>
        <v>J=</v>
      </c>
      <c r="T580" s="30">
        <f t="shared" si="195"/>
        <v>44911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6">
        <f t="shared" si="190"/>
        <v>44878</v>
      </c>
      <c r="B581" s="14">
        <f t="shared" ca="1" si="197"/>
        <v>1174.8461890000001</v>
      </c>
      <c r="C581" s="6">
        <f t="shared" si="191"/>
        <v>1000</v>
      </c>
      <c r="D581" s="12">
        <f ca="1">IF(A581&lt;$B$1,VLOOKUP(A581,[1]DI!$A$4:$B$15000,2,FALSE),0)</f>
        <v>0</v>
      </c>
      <c r="E581" s="13">
        <f t="shared" ca="1" si="198"/>
        <v>1</v>
      </c>
      <c r="F581" s="13">
        <f ca="1">(TRUNC(PRODUCT($E$12:$E580),16))</f>
        <v>1.14629599630233</v>
      </c>
      <c r="G581" s="13">
        <f t="shared" si="199"/>
        <v>1</v>
      </c>
      <c r="H581" s="13">
        <f t="shared" ca="1" si="200"/>
        <v>1.146296</v>
      </c>
      <c r="I581" s="12">
        <f t="shared" si="193"/>
        <v>1.5900000000000001E-2</v>
      </c>
      <c r="J581" s="30">
        <f t="shared" si="201"/>
        <v>44309</v>
      </c>
      <c r="K581" s="2">
        <f t="shared" si="202"/>
        <v>392</v>
      </c>
      <c r="L581" s="15">
        <f t="shared" si="203"/>
        <v>393</v>
      </c>
      <c r="M581" s="11">
        <f t="shared" si="204"/>
        <v>1.0249064720000001</v>
      </c>
      <c r="N581" s="11">
        <f t="shared" ca="1" si="205"/>
        <v>1.1748461889999999</v>
      </c>
      <c r="O581" s="15">
        <f t="shared" si="196"/>
        <v>0</v>
      </c>
      <c r="P581" s="13">
        <f t="shared" ca="1" si="189"/>
        <v>174.84618900000001</v>
      </c>
      <c r="Q581" s="19">
        <f t="shared" si="206"/>
        <v>0</v>
      </c>
      <c r="R581" s="13">
        <f t="shared" si="192"/>
        <v>0</v>
      </c>
      <c r="S581" s="4" t="str">
        <f t="shared" si="194"/>
        <v>J=</v>
      </c>
      <c r="T581" s="30">
        <f t="shared" si="195"/>
        <v>44911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6">
        <f t="shared" si="190"/>
        <v>44879</v>
      </c>
      <c r="B582" s="14">
        <f t="shared" ca="1" si="197"/>
        <v>1174.8461890000001</v>
      </c>
      <c r="C582" s="6">
        <f t="shared" si="191"/>
        <v>1000</v>
      </c>
      <c r="D582" s="12">
        <f ca="1">IF(A582&lt;$B$1,VLOOKUP(A582,[1]DI!$A$4:$B$15000,2,FALSE),0)</f>
        <v>0.13650000000000001</v>
      </c>
      <c r="E582" s="13">
        <f t="shared" ca="1" si="198"/>
        <v>1.00050788</v>
      </c>
      <c r="F582" s="13">
        <f ca="1">(TRUNC(PRODUCT($E$12:$E581),16))</f>
        <v>1.14629599630233</v>
      </c>
      <c r="G582" s="13">
        <f t="shared" si="199"/>
        <v>1</v>
      </c>
      <c r="H582" s="13">
        <f t="shared" ca="1" si="200"/>
        <v>1.146296</v>
      </c>
      <c r="I582" s="12">
        <f t="shared" si="193"/>
        <v>1.5900000000000001E-2</v>
      </c>
      <c r="J582" s="30">
        <f t="shared" si="201"/>
        <v>44309</v>
      </c>
      <c r="K582" s="2">
        <f t="shared" si="202"/>
        <v>393</v>
      </c>
      <c r="L582" s="15">
        <f t="shared" si="203"/>
        <v>393</v>
      </c>
      <c r="M582" s="11">
        <f t="shared" si="204"/>
        <v>1.0249064720000001</v>
      </c>
      <c r="N582" s="11">
        <f t="shared" ca="1" si="205"/>
        <v>1.1748461889999999</v>
      </c>
      <c r="O582" s="15">
        <f t="shared" si="196"/>
        <v>0</v>
      </c>
      <c r="P582" s="13">
        <f t="shared" ca="1" si="189"/>
        <v>174.84618900000001</v>
      </c>
      <c r="Q582" s="19">
        <f t="shared" si="206"/>
        <v>0</v>
      </c>
      <c r="R582" s="13">
        <f t="shared" si="192"/>
        <v>0</v>
      </c>
      <c r="S582" s="4" t="str">
        <f t="shared" si="194"/>
        <v>J=</v>
      </c>
      <c r="T582" s="30">
        <f t="shared" si="195"/>
        <v>44911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6">
        <f t="shared" si="190"/>
        <v>44880</v>
      </c>
      <c r="B583" s="14">
        <f t="shared" ca="1" si="197"/>
        <v>1175.516453</v>
      </c>
      <c r="C583" s="6">
        <f t="shared" si="191"/>
        <v>1000</v>
      </c>
      <c r="D583" s="12">
        <f ca="1">IF(A583&lt;$B$1,VLOOKUP(A583,[1]DI!$A$4:$B$15000,2,FALSE),0)</f>
        <v>0</v>
      </c>
      <c r="E583" s="13">
        <f t="shared" ca="1" si="198"/>
        <v>1</v>
      </c>
      <c r="F583" s="13">
        <f ca="1">(TRUNC(PRODUCT($E$12:$E582),16))</f>
        <v>1.1468781771129299</v>
      </c>
      <c r="G583" s="13">
        <f t="shared" si="199"/>
        <v>1</v>
      </c>
      <c r="H583" s="13">
        <f t="shared" ca="1" si="200"/>
        <v>1.1468781800000001</v>
      </c>
      <c r="I583" s="12">
        <f t="shared" si="193"/>
        <v>1.5900000000000001E-2</v>
      </c>
      <c r="J583" s="30">
        <f t="shared" si="201"/>
        <v>44309</v>
      </c>
      <c r="K583" s="2">
        <f t="shared" si="202"/>
        <v>393</v>
      </c>
      <c r="L583" s="15">
        <f t="shared" si="203"/>
        <v>394</v>
      </c>
      <c r="M583" s="11">
        <f t="shared" si="204"/>
        <v>1.024970632</v>
      </c>
      <c r="N583" s="11">
        <f t="shared" ca="1" si="205"/>
        <v>1.175516453</v>
      </c>
      <c r="O583" s="15">
        <f t="shared" si="196"/>
        <v>0</v>
      </c>
      <c r="P583" s="13">
        <f t="shared" ca="1" si="189"/>
        <v>175.51645300000001</v>
      </c>
      <c r="Q583" s="19">
        <f t="shared" si="206"/>
        <v>0</v>
      </c>
      <c r="R583" s="13">
        <f t="shared" si="192"/>
        <v>0</v>
      </c>
      <c r="S583" s="4" t="str">
        <f t="shared" si="194"/>
        <v>J=</v>
      </c>
      <c r="T583" s="30">
        <f t="shared" si="195"/>
        <v>44911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6">
        <f t="shared" si="190"/>
        <v>44881</v>
      </c>
      <c r="B584" s="14">
        <f t="shared" ca="1" si="197"/>
        <v>1175.516453</v>
      </c>
      <c r="C584" s="6">
        <f t="shared" si="191"/>
        <v>1000</v>
      </c>
      <c r="D584" s="12">
        <f ca="1">IF(A584&lt;$B$1,VLOOKUP(A584,[1]DI!$A$4:$B$15000,2,FALSE),0)</f>
        <v>0.13650000000000001</v>
      </c>
      <c r="E584" s="13">
        <f t="shared" ca="1" si="198"/>
        <v>1.00050788</v>
      </c>
      <c r="F584" s="13">
        <f ca="1">(TRUNC(PRODUCT($E$12:$E583),16))</f>
        <v>1.1468781771129299</v>
      </c>
      <c r="G584" s="13">
        <f t="shared" si="199"/>
        <v>1</v>
      </c>
      <c r="H584" s="13">
        <f t="shared" ca="1" si="200"/>
        <v>1.1468781800000001</v>
      </c>
      <c r="I584" s="12">
        <f t="shared" si="193"/>
        <v>1.5900000000000001E-2</v>
      </c>
      <c r="J584" s="30">
        <f t="shared" si="201"/>
        <v>44309</v>
      </c>
      <c r="K584" s="2">
        <f t="shared" si="202"/>
        <v>394</v>
      </c>
      <c r="L584" s="15">
        <f t="shared" si="203"/>
        <v>394</v>
      </c>
      <c r="M584" s="11">
        <f t="shared" si="204"/>
        <v>1.024970632</v>
      </c>
      <c r="N584" s="11">
        <f t="shared" ca="1" si="205"/>
        <v>1.175516453</v>
      </c>
      <c r="O584" s="15">
        <f t="shared" si="196"/>
        <v>0</v>
      </c>
      <c r="P584" s="13">
        <f t="shared" ca="1" si="189"/>
        <v>175.51645300000001</v>
      </c>
      <c r="Q584" s="19">
        <f t="shared" si="206"/>
        <v>0</v>
      </c>
      <c r="R584" s="13">
        <f t="shared" si="192"/>
        <v>0</v>
      </c>
      <c r="S584" s="4" t="str">
        <f t="shared" si="194"/>
        <v>J=</v>
      </c>
      <c r="T584" s="30">
        <f t="shared" si="195"/>
        <v>44911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6">
        <f t="shared" si="190"/>
        <v>44882</v>
      </c>
      <c r="B585" s="14">
        <f t="shared" ca="1" si="197"/>
        <v>1176.187093</v>
      </c>
      <c r="C585" s="6">
        <f t="shared" si="191"/>
        <v>1000</v>
      </c>
      <c r="D585" s="12">
        <f ca="1">IF(A585&lt;$B$1,VLOOKUP(A585,[1]DI!$A$4:$B$15000,2,FALSE),0)</f>
        <v>0.13650000000000001</v>
      </c>
      <c r="E585" s="13">
        <f t="shared" ca="1" si="198"/>
        <v>1.00050788</v>
      </c>
      <c r="F585" s="13">
        <f ca="1">(TRUNC(PRODUCT($E$12:$E584),16))</f>
        <v>1.1474606536015199</v>
      </c>
      <c r="G585" s="13">
        <f t="shared" si="199"/>
        <v>1</v>
      </c>
      <c r="H585" s="13">
        <f t="shared" ca="1" si="200"/>
        <v>1.14746065</v>
      </c>
      <c r="I585" s="12">
        <f t="shared" si="193"/>
        <v>1.5900000000000001E-2</v>
      </c>
      <c r="J585" s="30">
        <f t="shared" si="201"/>
        <v>44309</v>
      </c>
      <c r="K585" s="2">
        <f t="shared" si="202"/>
        <v>395</v>
      </c>
      <c r="L585" s="15">
        <f t="shared" si="203"/>
        <v>395</v>
      </c>
      <c r="M585" s="11">
        <f t="shared" si="204"/>
        <v>1.0250347959999999</v>
      </c>
      <c r="N585" s="11">
        <f t="shared" ca="1" si="205"/>
        <v>1.176187093</v>
      </c>
      <c r="O585" s="15">
        <f t="shared" si="196"/>
        <v>0</v>
      </c>
      <c r="P585" s="13">
        <f t="shared" ca="1" si="189"/>
        <v>176.187093</v>
      </c>
      <c r="Q585" s="19">
        <f t="shared" si="206"/>
        <v>0</v>
      </c>
      <c r="R585" s="13">
        <f t="shared" si="192"/>
        <v>0</v>
      </c>
      <c r="S585" s="4" t="str">
        <f t="shared" si="194"/>
        <v>J=</v>
      </c>
      <c r="T585" s="30">
        <f t="shared" si="195"/>
        <v>44911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6">
        <f t="shared" si="190"/>
        <v>44883</v>
      </c>
      <c r="B586" s="14">
        <f t="shared" ca="1" si="197"/>
        <v>1176.858131</v>
      </c>
      <c r="C586" s="6">
        <f t="shared" si="191"/>
        <v>1000</v>
      </c>
      <c r="D586" s="12">
        <f ca="1">IF(A586&lt;$B$1,VLOOKUP(A586,[1]DI!$A$4:$B$15000,2,FALSE),0)</f>
        <v>0.13650000000000001</v>
      </c>
      <c r="E586" s="13">
        <f t="shared" ca="1" si="198"/>
        <v>1.00050788</v>
      </c>
      <c r="F586" s="13">
        <f ca="1">(TRUNC(PRODUCT($E$12:$E585),16))</f>
        <v>1.1480434259182699</v>
      </c>
      <c r="G586" s="13">
        <f t="shared" si="199"/>
        <v>1</v>
      </c>
      <c r="H586" s="13">
        <f t="shared" ca="1" si="200"/>
        <v>1.14804343</v>
      </c>
      <c r="I586" s="12">
        <f t="shared" si="193"/>
        <v>1.5900000000000001E-2</v>
      </c>
      <c r="J586" s="30">
        <f t="shared" si="201"/>
        <v>44309</v>
      </c>
      <c r="K586" s="2">
        <f t="shared" si="202"/>
        <v>396</v>
      </c>
      <c r="L586" s="15">
        <f t="shared" si="203"/>
        <v>396</v>
      </c>
      <c r="M586" s="11">
        <f t="shared" si="204"/>
        <v>1.0250989639999999</v>
      </c>
      <c r="N586" s="11">
        <f t="shared" ca="1" si="205"/>
        <v>1.1768581309999999</v>
      </c>
      <c r="O586" s="15">
        <f t="shared" si="196"/>
        <v>0</v>
      </c>
      <c r="P586" s="13">
        <f t="shared" ca="1" si="189"/>
        <v>176.85813099999999</v>
      </c>
      <c r="Q586" s="19">
        <f t="shared" si="206"/>
        <v>0</v>
      </c>
      <c r="R586" s="13">
        <f t="shared" si="192"/>
        <v>0</v>
      </c>
      <c r="S586" s="4" t="str">
        <f t="shared" si="194"/>
        <v>J=</v>
      </c>
      <c r="T586" s="30">
        <f t="shared" si="195"/>
        <v>44911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6">
        <f t="shared" si="190"/>
        <v>44884</v>
      </c>
      <c r="B587" s="14">
        <f t="shared" ca="1" si="197"/>
        <v>1177.529536</v>
      </c>
      <c r="C587" s="6">
        <f t="shared" si="191"/>
        <v>1000</v>
      </c>
      <c r="D587" s="12">
        <f ca="1">IF(A587&lt;$B$1,VLOOKUP(A587,[1]DI!$A$4:$B$15000,2,FALSE),0)</f>
        <v>0</v>
      </c>
      <c r="E587" s="13">
        <f t="shared" ca="1" si="198"/>
        <v>1</v>
      </c>
      <c r="F587" s="13">
        <f ca="1">(TRUNC(PRODUCT($E$12:$E586),16))</f>
        <v>1.1486264942134301</v>
      </c>
      <c r="G587" s="13">
        <f t="shared" si="199"/>
        <v>1</v>
      </c>
      <c r="H587" s="13">
        <f t="shared" ca="1" si="200"/>
        <v>1.1486264900000001</v>
      </c>
      <c r="I587" s="12">
        <f t="shared" si="193"/>
        <v>1.5900000000000001E-2</v>
      </c>
      <c r="J587" s="30">
        <f t="shared" si="201"/>
        <v>44309</v>
      </c>
      <c r="K587" s="2">
        <f t="shared" si="202"/>
        <v>396</v>
      </c>
      <c r="L587" s="15">
        <f t="shared" si="203"/>
        <v>397</v>
      </c>
      <c r="M587" s="11">
        <f t="shared" si="204"/>
        <v>1.0251631370000001</v>
      </c>
      <c r="N587" s="11">
        <f t="shared" ca="1" si="205"/>
        <v>1.177529536</v>
      </c>
      <c r="O587" s="15">
        <f t="shared" si="196"/>
        <v>0</v>
      </c>
      <c r="P587" s="13">
        <f t="shared" ca="1" si="189"/>
        <v>177.52953600000001</v>
      </c>
      <c r="Q587" s="19">
        <f t="shared" si="206"/>
        <v>0</v>
      </c>
      <c r="R587" s="13">
        <f t="shared" si="192"/>
        <v>0</v>
      </c>
      <c r="S587" s="4" t="str">
        <f t="shared" si="194"/>
        <v>J=</v>
      </c>
      <c r="T587" s="30">
        <f t="shared" si="195"/>
        <v>44911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6">
        <f t="shared" si="190"/>
        <v>44885</v>
      </c>
      <c r="B588" s="14">
        <f t="shared" ca="1" si="197"/>
        <v>1177.529536</v>
      </c>
      <c r="C588" s="6">
        <f t="shared" si="191"/>
        <v>1000</v>
      </c>
      <c r="D588" s="12">
        <f ca="1">IF(A588&lt;$B$1,VLOOKUP(A588,[1]DI!$A$4:$B$15000,2,FALSE),0)</f>
        <v>0</v>
      </c>
      <c r="E588" s="13">
        <f t="shared" ca="1" si="198"/>
        <v>1</v>
      </c>
      <c r="F588" s="13">
        <f ca="1">(TRUNC(PRODUCT($E$12:$E587),16))</f>
        <v>1.1486264942134301</v>
      </c>
      <c r="G588" s="13">
        <f t="shared" si="199"/>
        <v>1</v>
      </c>
      <c r="H588" s="13">
        <f t="shared" ca="1" si="200"/>
        <v>1.1486264900000001</v>
      </c>
      <c r="I588" s="12">
        <f t="shared" si="193"/>
        <v>1.5900000000000001E-2</v>
      </c>
      <c r="J588" s="30">
        <f t="shared" si="201"/>
        <v>44309</v>
      </c>
      <c r="K588" s="2">
        <f t="shared" si="202"/>
        <v>396</v>
      </c>
      <c r="L588" s="15">
        <f t="shared" si="203"/>
        <v>397</v>
      </c>
      <c r="M588" s="11">
        <f t="shared" si="204"/>
        <v>1.0251631370000001</v>
      </c>
      <c r="N588" s="11">
        <f t="shared" ca="1" si="205"/>
        <v>1.177529536</v>
      </c>
      <c r="O588" s="15">
        <f t="shared" si="196"/>
        <v>0</v>
      </c>
      <c r="P588" s="13">
        <f t="shared" ref="P588:P614" ca="1" si="207">TRUNC(((N588-1)*C588),8)</f>
        <v>177.52953600000001</v>
      </c>
      <c r="Q588" s="19">
        <f t="shared" si="206"/>
        <v>0</v>
      </c>
      <c r="R588" s="13">
        <f t="shared" si="192"/>
        <v>0</v>
      </c>
      <c r="S588" s="4" t="str">
        <f t="shared" si="194"/>
        <v>J=</v>
      </c>
      <c r="T588" s="30">
        <f t="shared" si="195"/>
        <v>44911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6">
        <f t="shared" ref="A589:A652" si="208">(A588+1)</f>
        <v>44886</v>
      </c>
      <c r="B589" s="14">
        <f t="shared" ca="1" si="197"/>
        <v>1177.529536</v>
      </c>
      <c r="C589" s="6">
        <f t="shared" ref="C589:C614" si="209">(C588-R588)</f>
        <v>1000</v>
      </c>
      <c r="D589" s="12">
        <f ca="1">IF(A589&lt;$B$1,VLOOKUP(A589,[1]DI!$A$4:$B$15000,2,FALSE),0)</f>
        <v>0.13650000000000001</v>
      </c>
      <c r="E589" s="13">
        <f t="shared" ca="1" si="198"/>
        <v>1.00050788</v>
      </c>
      <c r="F589" s="13">
        <f ca="1">(TRUNC(PRODUCT($E$12:$E588),16))</f>
        <v>1.1486264942134301</v>
      </c>
      <c r="G589" s="13">
        <f t="shared" si="199"/>
        <v>1</v>
      </c>
      <c r="H589" s="13">
        <f t="shared" ca="1" si="200"/>
        <v>1.1486264900000001</v>
      </c>
      <c r="I589" s="12">
        <f t="shared" si="193"/>
        <v>1.5900000000000001E-2</v>
      </c>
      <c r="J589" s="30">
        <f t="shared" si="201"/>
        <v>44309</v>
      </c>
      <c r="K589" s="2">
        <f t="shared" si="202"/>
        <v>397</v>
      </c>
      <c r="L589" s="15">
        <f t="shared" si="203"/>
        <v>397</v>
      </c>
      <c r="M589" s="11">
        <f t="shared" si="204"/>
        <v>1.0251631370000001</v>
      </c>
      <c r="N589" s="11">
        <f t="shared" ca="1" si="205"/>
        <v>1.177529536</v>
      </c>
      <c r="O589" s="15">
        <f t="shared" si="196"/>
        <v>0</v>
      </c>
      <c r="P589" s="13">
        <f t="shared" ca="1" si="207"/>
        <v>177.52953600000001</v>
      </c>
      <c r="Q589" s="19">
        <f t="shared" si="206"/>
        <v>0</v>
      </c>
      <c r="R589" s="13">
        <f t="shared" ref="R589:R614" si="210">IF(Q589&gt;0,TRUNC(Q589*C589,8),0)</f>
        <v>0</v>
      </c>
      <c r="S589" s="4" t="str">
        <f t="shared" si="194"/>
        <v>J=</v>
      </c>
      <c r="T589" s="30">
        <f t="shared" si="195"/>
        <v>44911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6">
        <f t="shared" si="208"/>
        <v>44887</v>
      </c>
      <c r="B590" s="14">
        <f t="shared" ca="1" si="197"/>
        <v>1178.201337</v>
      </c>
      <c r="C590" s="6">
        <f t="shared" si="209"/>
        <v>1000</v>
      </c>
      <c r="D590" s="12">
        <f ca="1">IF(A590&lt;$B$1,VLOOKUP(A590,[1]DI!$A$4:$B$15000,2,FALSE),0)</f>
        <v>0.13650000000000001</v>
      </c>
      <c r="E590" s="13">
        <f t="shared" ca="1" si="198"/>
        <v>1.00050788</v>
      </c>
      <c r="F590" s="13">
        <f ca="1">(TRUNC(PRODUCT($E$12:$E589),16))</f>
        <v>1.1492098586373101</v>
      </c>
      <c r="G590" s="13">
        <f t="shared" si="199"/>
        <v>1</v>
      </c>
      <c r="H590" s="13">
        <f t="shared" ca="1" si="200"/>
        <v>1.14920986</v>
      </c>
      <c r="I590" s="12">
        <f t="shared" ref="I590:I653" si="211">I589</f>
        <v>1.5900000000000001E-2</v>
      </c>
      <c r="J590" s="30">
        <f t="shared" si="201"/>
        <v>44309</v>
      </c>
      <c r="K590" s="2">
        <f t="shared" si="202"/>
        <v>398</v>
      </c>
      <c r="L590" s="15">
        <f t="shared" si="203"/>
        <v>398</v>
      </c>
      <c r="M590" s="11">
        <f t="shared" si="204"/>
        <v>1.025227313</v>
      </c>
      <c r="N590" s="11">
        <f t="shared" ca="1" si="205"/>
        <v>1.178201337</v>
      </c>
      <c r="O590" s="15">
        <f t="shared" si="196"/>
        <v>0</v>
      </c>
      <c r="P590" s="13">
        <f t="shared" ca="1" si="207"/>
        <v>178.201337</v>
      </c>
      <c r="Q590" s="19">
        <f t="shared" si="206"/>
        <v>0</v>
      </c>
      <c r="R590" s="13">
        <f t="shared" si="210"/>
        <v>0</v>
      </c>
      <c r="S590" s="4" t="str">
        <f t="shared" ref="S590:S614" si="212">IF(O589&gt;0,VLOOKUP(O589,V$12:AF$25,10),S589)</f>
        <v>J=</v>
      </c>
      <c r="T590" s="30">
        <f t="shared" ref="T590:T614" si="213">IF(O589&gt;0,VLOOKUP(O589,V$12:AF$25,11),T589)</f>
        <v>44911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6">
        <f t="shared" si="208"/>
        <v>44888</v>
      </c>
      <c r="B591" s="14">
        <f t="shared" ca="1" si="197"/>
        <v>1178.873515</v>
      </c>
      <c r="C591" s="6">
        <f t="shared" si="209"/>
        <v>1000</v>
      </c>
      <c r="D591" s="12">
        <f ca="1">IF(A591&lt;$B$1,VLOOKUP(A591,[1]DI!$A$4:$B$15000,2,FALSE),0)</f>
        <v>0.13650000000000001</v>
      </c>
      <c r="E591" s="13">
        <f t="shared" ca="1" si="198"/>
        <v>1.00050788</v>
      </c>
      <c r="F591" s="13">
        <f ca="1">(TRUNC(PRODUCT($E$12:$E590),16))</f>
        <v>1.1497935193403099</v>
      </c>
      <c r="G591" s="13">
        <f t="shared" si="199"/>
        <v>1</v>
      </c>
      <c r="H591" s="13">
        <f t="shared" ca="1" si="200"/>
        <v>1.14979352</v>
      </c>
      <c r="I591" s="12">
        <f t="shared" si="211"/>
        <v>1.5900000000000001E-2</v>
      </c>
      <c r="J591" s="30">
        <f t="shared" si="201"/>
        <v>44309</v>
      </c>
      <c r="K591" s="2">
        <f t="shared" si="202"/>
        <v>399</v>
      </c>
      <c r="L591" s="15">
        <f t="shared" si="203"/>
        <v>399</v>
      </c>
      <c r="M591" s="11">
        <f t="shared" si="204"/>
        <v>1.0252914930000001</v>
      </c>
      <c r="N591" s="11">
        <f t="shared" ca="1" si="205"/>
        <v>1.178873515</v>
      </c>
      <c r="O591" s="15">
        <f t="shared" ref="O591:O614" si="214">IF(VLOOKUP(A591,W$12:AD$25,8)=VLOOKUP(A590,W$12:AD$25,8),0,VLOOKUP(A591,W$12:AD$25,8))</f>
        <v>0</v>
      </c>
      <c r="P591" s="13">
        <f t="shared" ca="1" si="207"/>
        <v>178.873515</v>
      </c>
      <c r="Q591" s="19">
        <f t="shared" si="206"/>
        <v>0</v>
      </c>
      <c r="R591" s="13">
        <f t="shared" si="210"/>
        <v>0</v>
      </c>
      <c r="S591" s="4" t="str">
        <f t="shared" si="212"/>
        <v>J=</v>
      </c>
      <c r="T591" s="30">
        <f t="shared" si="213"/>
        <v>44911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6">
        <f t="shared" si="208"/>
        <v>44889</v>
      </c>
      <c r="B592" s="14">
        <f t="shared" ca="1" si="197"/>
        <v>1179.5460800000001</v>
      </c>
      <c r="C592" s="6">
        <f t="shared" si="209"/>
        <v>1000</v>
      </c>
      <c r="D592" s="12">
        <f ca="1">IF(A592&lt;$B$1,VLOOKUP(A592,[1]DI!$A$4:$B$15000,2,FALSE),0)</f>
        <v>0.13650000000000001</v>
      </c>
      <c r="E592" s="13">
        <f t="shared" ca="1" si="198"/>
        <v>1.00050788</v>
      </c>
      <c r="F592" s="13">
        <f ca="1">(TRUNC(PRODUCT($E$12:$E591),16))</f>
        <v>1.15037747647291</v>
      </c>
      <c r="G592" s="13">
        <f t="shared" si="199"/>
        <v>1</v>
      </c>
      <c r="H592" s="13">
        <f t="shared" ca="1" si="200"/>
        <v>1.15037748</v>
      </c>
      <c r="I592" s="12">
        <f t="shared" si="211"/>
        <v>1.5900000000000001E-2</v>
      </c>
      <c r="J592" s="30">
        <f t="shared" si="201"/>
        <v>44309</v>
      </c>
      <c r="K592" s="2">
        <f t="shared" si="202"/>
        <v>400</v>
      </c>
      <c r="L592" s="15">
        <f t="shared" si="203"/>
        <v>400</v>
      </c>
      <c r="M592" s="11">
        <f t="shared" si="204"/>
        <v>1.0253556770000001</v>
      </c>
      <c r="N592" s="11">
        <f t="shared" ca="1" si="205"/>
        <v>1.1795460799999999</v>
      </c>
      <c r="O592" s="15">
        <f t="shared" si="214"/>
        <v>0</v>
      </c>
      <c r="P592" s="13">
        <f t="shared" ca="1" si="207"/>
        <v>179.54607999999999</v>
      </c>
      <c r="Q592" s="19">
        <f t="shared" si="206"/>
        <v>0</v>
      </c>
      <c r="R592" s="13">
        <f t="shared" si="210"/>
        <v>0</v>
      </c>
      <c r="S592" s="4" t="str">
        <f t="shared" si="212"/>
        <v>J=</v>
      </c>
      <c r="T592" s="30">
        <f t="shared" si="213"/>
        <v>44911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6">
        <f t="shared" si="208"/>
        <v>44890</v>
      </c>
      <c r="B593" s="14">
        <f t="shared" ca="1" si="197"/>
        <v>1180.219022</v>
      </c>
      <c r="C593" s="6">
        <f t="shared" si="209"/>
        <v>1000</v>
      </c>
      <c r="D593" s="12">
        <f ca="1">IF(A593&lt;$B$1,VLOOKUP(A593,[1]DI!$A$4:$B$15000,2,FALSE),0)</f>
        <v>0.13650000000000001</v>
      </c>
      <c r="E593" s="13">
        <f t="shared" ca="1" si="198"/>
        <v>1.00050788</v>
      </c>
      <c r="F593" s="13">
        <f ca="1">(TRUNC(PRODUCT($E$12:$E592),16))</f>
        <v>1.1509617301856701</v>
      </c>
      <c r="G593" s="13">
        <f t="shared" si="199"/>
        <v>1</v>
      </c>
      <c r="H593" s="13">
        <f t="shared" ca="1" si="200"/>
        <v>1.1509617299999999</v>
      </c>
      <c r="I593" s="12">
        <f t="shared" si="211"/>
        <v>1.5900000000000001E-2</v>
      </c>
      <c r="J593" s="30">
        <f t="shared" si="201"/>
        <v>44309</v>
      </c>
      <c r="K593" s="2">
        <f t="shared" si="202"/>
        <v>401</v>
      </c>
      <c r="L593" s="15">
        <f t="shared" si="203"/>
        <v>401</v>
      </c>
      <c r="M593" s="11">
        <f t="shared" si="204"/>
        <v>1.0254198649999999</v>
      </c>
      <c r="N593" s="11">
        <f t="shared" ca="1" si="205"/>
        <v>1.180219022</v>
      </c>
      <c r="O593" s="15">
        <f t="shared" si="214"/>
        <v>0</v>
      </c>
      <c r="P593" s="13">
        <f t="shared" ca="1" si="207"/>
        <v>180.219022</v>
      </c>
      <c r="Q593" s="19">
        <f t="shared" si="206"/>
        <v>0</v>
      </c>
      <c r="R593" s="13">
        <f t="shared" si="210"/>
        <v>0</v>
      </c>
      <c r="S593" s="4" t="str">
        <f t="shared" si="212"/>
        <v>J=</v>
      </c>
      <c r="T593" s="30">
        <f t="shared" si="213"/>
        <v>44911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6">
        <f t="shared" si="208"/>
        <v>44891</v>
      </c>
      <c r="B594" s="14">
        <f t="shared" ca="1" si="197"/>
        <v>1180.892351</v>
      </c>
      <c r="C594" s="6">
        <f t="shared" si="209"/>
        <v>1000</v>
      </c>
      <c r="D594" s="12">
        <f ca="1">IF(A594&lt;$B$1,VLOOKUP(A594,[1]DI!$A$4:$B$15000,2,FALSE),0)</f>
        <v>0</v>
      </c>
      <c r="E594" s="13">
        <f t="shared" ca="1" si="198"/>
        <v>1</v>
      </c>
      <c r="F594" s="13">
        <f ca="1">(TRUNC(PRODUCT($E$12:$E593),16))</f>
        <v>1.1515462806291901</v>
      </c>
      <c r="G594" s="13">
        <f t="shared" si="199"/>
        <v>1</v>
      </c>
      <c r="H594" s="13">
        <f t="shared" ca="1" si="200"/>
        <v>1.15154628</v>
      </c>
      <c r="I594" s="12">
        <f t="shared" si="211"/>
        <v>1.5900000000000001E-2</v>
      </c>
      <c r="J594" s="30">
        <f t="shared" si="201"/>
        <v>44309</v>
      </c>
      <c r="K594" s="2">
        <f t="shared" si="202"/>
        <v>401</v>
      </c>
      <c r="L594" s="15">
        <f t="shared" si="203"/>
        <v>402</v>
      </c>
      <c r="M594" s="11">
        <f t="shared" si="204"/>
        <v>1.0254840569999999</v>
      </c>
      <c r="N594" s="11">
        <f t="shared" ca="1" si="205"/>
        <v>1.180892351</v>
      </c>
      <c r="O594" s="15">
        <f t="shared" si="214"/>
        <v>0</v>
      </c>
      <c r="P594" s="13">
        <f t="shared" ca="1" si="207"/>
        <v>180.89235099999999</v>
      </c>
      <c r="Q594" s="19">
        <f t="shared" si="206"/>
        <v>0</v>
      </c>
      <c r="R594" s="13">
        <f t="shared" si="210"/>
        <v>0</v>
      </c>
      <c r="S594" s="4" t="str">
        <f t="shared" si="212"/>
        <v>J=</v>
      </c>
      <c r="T594" s="30">
        <f t="shared" si="213"/>
        <v>44911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6">
        <f t="shared" si="208"/>
        <v>44892</v>
      </c>
      <c r="B595" s="14">
        <f t="shared" ca="1" si="197"/>
        <v>1180.892351</v>
      </c>
      <c r="C595" s="6">
        <f t="shared" si="209"/>
        <v>1000</v>
      </c>
      <c r="D595" s="12">
        <f ca="1">IF(A595&lt;$B$1,VLOOKUP(A595,[1]DI!$A$4:$B$15000,2,FALSE),0)</f>
        <v>0</v>
      </c>
      <c r="E595" s="13">
        <f t="shared" ca="1" si="198"/>
        <v>1</v>
      </c>
      <c r="F595" s="13">
        <f ca="1">(TRUNC(PRODUCT($E$12:$E594),16))</f>
        <v>1.1515462806291901</v>
      </c>
      <c r="G595" s="13">
        <f t="shared" si="199"/>
        <v>1</v>
      </c>
      <c r="H595" s="13">
        <f t="shared" ca="1" si="200"/>
        <v>1.15154628</v>
      </c>
      <c r="I595" s="12">
        <f t="shared" si="211"/>
        <v>1.5900000000000001E-2</v>
      </c>
      <c r="J595" s="30">
        <f t="shared" si="201"/>
        <v>44309</v>
      </c>
      <c r="K595" s="2">
        <f t="shared" si="202"/>
        <v>401</v>
      </c>
      <c r="L595" s="15">
        <f t="shared" si="203"/>
        <v>402</v>
      </c>
      <c r="M595" s="11">
        <f t="shared" si="204"/>
        <v>1.0254840569999999</v>
      </c>
      <c r="N595" s="11">
        <f t="shared" ca="1" si="205"/>
        <v>1.180892351</v>
      </c>
      <c r="O595" s="15">
        <f t="shared" si="214"/>
        <v>0</v>
      </c>
      <c r="P595" s="13">
        <f t="shared" ca="1" si="207"/>
        <v>180.89235099999999</v>
      </c>
      <c r="Q595" s="19">
        <f t="shared" si="206"/>
        <v>0</v>
      </c>
      <c r="R595" s="13">
        <f t="shared" si="210"/>
        <v>0</v>
      </c>
      <c r="S595" s="4" t="str">
        <f t="shared" si="212"/>
        <v>J=</v>
      </c>
      <c r="T595" s="30">
        <f t="shared" si="213"/>
        <v>44911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6">
        <f t="shared" si="208"/>
        <v>44893</v>
      </c>
      <c r="B596" s="14">
        <f t="shared" ca="1" si="197"/>
        <v>1180.892351</v>
      </c>
      <c r="C596" s="6">
        <f t="shared" si="209"/>
        <v>1000</v>
      </c>
      <c r="D596" s="12">
        <f ca="1">IF(A596&lt;$B$1,VLOOKUP(A596,[1]DI!$A$4:$B$15000,2,FALSE),0)</f>
        <v>0.13650000000000001</v>
      </c>
      <c r="E596" s="13">
        <f t="shared" ca="1" si="198"/>
        <v>1.00050788</v>
      </c>
      <c r="F596" s="13">
        <f ca="1">(TRUNC(PRODUCT($E$12:$E595),16))</f>
        <v>1.1515462806291901</v>
      </c>
      <c r="G596" s="13">
        <f t="shared" si="199"/>
        <v>1</v>
      </c>
      <c r="H596" s="13">
        <f t="shared" ca="1" si="200"/>
        <v>1.15154628</v>
      </c>
      <c r="I596" s="12">
        <f t="shared" si="211"/>
        <v>1.5900000000000001E-2</v>
      </c>
      <c r="J596" s="30">
        <f t="shared" si="201"/>
        <v>44309</v>
      </c>
      <c r="K596" s="2">
        <f t="shared" si="202"/>
        <v>402</v>
      </c>
      <c r="L596" s="15">
        <f t="shared" si="203"/>
        <v>402</v>
      </c>
      <c r="M596" s="11">
        <f t="shared" si="204"/>
        <v>1.0254840569999999</v>
      </c>
      <c r="N596" s="11">
        <f t="shared" ca="1" si="205"/>
        <v>1.180892351</v>
      </c>
      <c r="O596" s="15">
        <f t="shared" si="214"/>
        <v>0</v>
      </c>
      <c r="P596" s="13">
        <f t="shared" ca="1" si="207"/>
        <v>180.89235099999999</v>
      </c>
      <c r="Q596" s="19">
        <f t="shared" si="206"/>
        <v>0</v>
      </c>
      <c r="R596" s="13">
        <f t="shared" si="210"/>
        <v>0</v>
      </c>
      <c r="S596" s="4" t="str">
        <f t="shared" si="212"/>
        <v>J=</v>
      </c>
      <c r="T596" s="30">
        <f t="shared" si="213"/>
        <v>44911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6">
        <f t="shared" si="208"/>
        <v>44894</v>
      </c>
      <c r="B597" s="14">
        <f t="shared" ca="1" si="197"/>
        <v>1181.5660680000001</v>
      </c>
      <c r="C597" s="6">
        <f t="shared" si="209"/>
        <v>1000</v>
      </c>
      <c r="D597" s="12">
        <f ca="1">IF(A597&lt;$B$1,VLOOKUP(A597,[1]DI!$A$4:$B$15000,2,FALSE),0)</f>
        <v>0.13650000000000001</v>
      </c>
      <c r="E597" s="13">
        <f t="shared" ca="1" si="198"/>
        <v>1.00050788</v>
      </c>
      <c r="F597" s="13">
        <f ca="1">(TRUNC(PRODUCT($E$12:$E596),16))</f>
        <v>1.1521311279541999</v>
      </c>
      <c r="G597" s="13">
        <f t="shared" si="199"/>
        <v>1</v>
      </c>
      <c r="H597" s="13">
        <f t="shared" ca="1" si="200"/>
        <v>1.1521311299999999</v>
      </c>
      <c r="I597" s="12">
        <f t="shared" si="211"/>
        <v>1.5900000000000001E-2</v>
      </c>
      <c r="J597" s="30">
        <f t="shared" si="201"/>
        <v>44309</v>
      </c>
      <c r="K597" s="2">
        <f t="shared" si="202"/>
        <v>403</v>
      </c>
      <c r="L597" s="15">
        <f t="shared" si="203"/>
        <v>403</v>
      </c>
      <c r="M597" s="11">
        <f t="shared" si="204"/>
        <v>1.025548253</v>
      </c>
      <c r="N597" s="11">
        <f t="shared" ca="1" si="205"/>
        <v>1.181566068</v>
      </c>
      <c r="O597" s="15">
        <f t="shared" si="214"/>
        <v>0</v>
      </c>
      <c r="P597" s="13">
        <f t="shared" ca="1" si="207"/>
        <v>181.566068</v>
      </c>
      <c r="Q597" s="19">
        <f t="shared" si="206"/>
        <v>0</v>
      </c>
      <c r="R597" s="13">
        <f t="shared" si="210"/>
        <v>0</v>
      </c>
      <c r="S597" s="4" t="str">
        <f t="shared" si="212"/>
        <v>J=</v>
      </c>
      <c r="T597" s="30">
        <f t="shared" si="213"/>
        <v>44911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6">
        <f t="shared" si="208"/>
        <v>44895</v>
      </c>
      <c r="B598" s="14">
        <f t="shared" ca="1" si="197"/>
        <v>1182.2401609999999</v>
      </c>
      <c r="C598" s="6">
        <f t="shared" si="209"/>
        <v>1000</v>
      </c>
      <c r="D598" s="12">
        <f ca="1">IF(A598&lt;$B$1,VLOOKUP(A598,[1]DI!$A$4:$B$15000,2,FALSE),0)</f>
        <v>0.13650000000000001</v>
      </c>
      <c r="E598" s="13">
        <f t="shared" ca="1" si="198"/>
        <v>1.00050788</v>
      </c>
      <c r="F598" s="13">
        <f ca="1">(TRUNC(PRODUCT($E$12:$E597),16))</f>
        <v>1.1527162723114599</v>
      </c>
      <c r="G598" s="13">
        <f t="shared" si="199"/>
        <v>1</v>
      </c>
      <c r="H598" s="13">
        <f t="shared" ca="1" si="200"/>
        <v>1.15271627</v>
      </c>
      <c r="I598" s="12">
        <f t="shared" si="211"/>
        <v>1.5900000000000001E-2</v>
      </c>
      <c r="J598" s="30">
        <f t="shared" si="201"/>
        <v>44309</v>
      </c>
      <c r="K598" s="2">
        <f t="shared" si="202"/>
        <v>404</v>
      </c>
      <c r="L598" s="15">
        <f t="shared" si="203"/>
        <v>404</v>
      </c>
      <c r="M598" s="11">
        <f t="shared" si="204"/>
        <v>1.0256124529999999</v>
      </c>
      <c r="N598" s="11">
        <f t="shared" ca="1" si="205"/>
        <v>1.182240161</v>
      </c>
      <c r="O598" s="15">
        <f t="shared" si="214"/>
        <v>0</v>
      </c>
      <c r="P598" s="13">
        <f t="shared" ca="1" si="207"/>
        <v>182.240161</v>
      </c>
      <c r="Q598" s="19">
        <f t="shared" si="206"/>
        <v>0</v>
      </c>
      <c r="R598" s="13">
        <f t="shared" si="210"/>
        <v>0</v>
      </c>
      <c r="S598" s="4" t="str">
        <f t="shared" si="212"/>
        <v>J=</v>
      </c>
      <c r="T598" s="30">
        <f t="shared" si="213"/>
        <v>44911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6">
        <f t="shared" si="208"/>
        <v>44896</v>
      </c>
      <c r="B599" s="14">
        <f t="shared" ca="1" si="197"/>
        <v>1182.914644</v>
      </c>
      <c r="C599" s="6">
        <f t="shared" si="209"/>
        <v>1000</v>
      </c>
      <c r="D599" s="12">
        <f ca="1">IF(A599&lt;$B$1,VLOOKUP(A599,[1]DI!$A$4:$B$15000,2,FALSE),0)</f>
        <v>0.13650000000000001</v>
      </c>
      <c r="E599" s="13">
        <f t="shared" ca="1" si="198"/>
        <v>1.00050788</v>
      </c>
      <c r="F599" s="13">
        <f ca="1">(TRUNC(PRODUCT($E$12:$E598),16))</f>
        <v>1.15330171385185</v>
      </c>
      <c r="G599" s="13">
        <f t="shared" si="199"/>
        <v>1</v>
      </c>
      <c r="H599" s="13">
        <f t="shared" ca="1" si="200"/>
        <v>1.15330171</v>
      </c>
      <c r="I599" s="12">
        <f t="shared" si="211"/>
        <v>1.5900000000000001E-2</v>
      </c>
      <c r="J599" s="30">
        <f t="shared" si="201"/>
        <v>44309</v>
      </c>
      <c r="K599" s="2">
        <f t="shared" si="202"/>
        <v>405</v>
      </c>
      <c r="L599" s="15">
        <f t="shared" si="203"/>
        <v>405</v>
      </c>
      <c r="M599" s="11">
        <f t="shared" si="204"/>
        <v>1.0256766580000001</v>
      </c>
      <c r="N599" s="11">
        <f t="shared" ca="1" si="205"/>
        <v>1.182914644</v>
      </c>
      <c r="O599" s="15">
        <f t="shared" si="214"/>
        <v>0</v>
      </c>
      <c r="P599" s="13">
        <f t="shared" ca="1" si="207"/>
        <v>182.91464400000001</v>
      </c>
      <c r="Q599" s="19">
        <f t="shared" si="206"/>
        <v>0</v>
      </c>
      <c r="R599" s="13">
        <f t="shared" si="210"/>
        <v>0</v>
      </c>
      <c r="S599" s="4" t="str">
        <f t="shared" si="212"/>
        <v>J=</v>
      </c>
      <c r="T599" s="30">
        <f t="shared" si="213"/>
        <v>44911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6">
        <f t="shared" si="208"/>
        <v>44897</v>
      </c>
      <c r="B600" s="14">
        <f t="shared" ca="1" si="197"/>
        <v>1183.589512</v>
      </c>
      <c r="C600" s="6">
        <f t="shared" si="209"/>
        <v>1000</v>
      </c>
      <c r="D600" s="12">
        <f ca="1">IF(A600&lt;$B$1,VLOOKUP(A600,[1]DI!$A$4:$B$15000,2,FALSE),0)</f>
        <v>0.13650000000000001</v>
      </c>
      <c r="E600" s="13">
        <f t="shared" ca="1" si="198"/>
        <v>1.00050788</v>
      </c>
      <c r="F600" s="13">
        <f ca="1">(TRUNC(PRODUCT($E$12:$E599),16))</f>
        <v>1.1538874527262799</v>
      </c>
      <c r="G600" s="13">
        <f t="shared" si="199"/>
        <v>1</v>
      </c>
      <c r="H600" s="13">
        <f t="shared" ca="1" si="200"/>
        <v>1.15388745</v>
      </c>
      <c r="I600" s="12">
        <f t="shared" si="211"/>
        <v>1.5900000000000001E-2</v>
      </c>
      <c r="J600" s="30">
        <f t="shared" si="201"/>
        <v>44309</v>
      </c>
      <c r="K600" s="2">
        <f t="shared" si="202"/>
        <v>406</v>
      </c>
      <c r="L600" s="15">
        <f t="shared" si="203"/>
        <v>406</v>
      </c>
      <c r="M600" s="11">
        <f t="shared" si="204"/>
        <v>1.025740866</v>
      </c>
      <c r="N600" s="11">
        <f t="shared" ca="1" si="205"/>
        <v>1.183589512</v>
      </c>
      <c r="O600" s="15">
        <f t="shared" si="214"/>
        <v>0</v>
      </c>
      <c r="P600" s="13">
        <f t="shared" ca="1" si="207"/>
        <v>183.58951200000001</v>
      </c>
      <c r="Q600" s="19">
        <f t="shared" si="206"/>
        <v>0</v>
      </c>
      <c r="R600" s="13">
        <f t="shared" si="210"/>
        <v>0</v>
      </c>
      <c r="S600" s="4" t="str">
        <f t="shared" si="212"/>
        <v>J=</v>
      </c>
      <c r="T600" s="30">
        <f t="shared" si="213"/>
        <v>44911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6">
        <f t="shared" si="208"/>
        <v>44898</v>
      </c>
      <c r="B601" s="14">
        <f t="shared" ca="1" si="197"/>
        <v>1184.264768</v>
      </c>
      <c r="C601" s="6">
        <f t="shared" si="209"/>
        <v>1000</v>
      </c>
      <c r="D601" s="12">
        <f ca="1">IF(A601&lt;$B$1,VLOOKUP(A601,[1]DI!$A$4:$B$15000,2,FALSE),0)</f>
        <v>0</v>
      </c>
      <c r="E601" s="13">
        <f t="shared" ca="1" si="198"/>
        <v>1</v>
      </c>
      <c r="F601" s="13">
        <f ca="1">(TRUNC(PRODUCT($E$12:$E600),16))</f>
        <v>1.15447348908577</v>
      </c>
      <c r="G601" s="13">
        <f t="shared" si="199"/>
        <v>1</v>
      </c>
      <c r="H601" s="13">
        <f t="shared" ca="1" si="200"/>
        <v>1.15447349</v>
      </c>
      <c r="I601" s="12">
        <f t="shared" si="211"/>
        <v>1.5900000000000001E-2</v>
      </c>
      <c r="J601" s="30">
        <f t="shared" si="201"/>
        <v>44309</v>
      </c>
      <c r="K601" s="2">
        <f t="shared" si="202"/>
        <v>406</v>
      </c>
      <c r="L601" s="15">
        <f t="shared" si="203"/>
        <v>407</v>
      </c>
      <c r="M601" s="11">
        <f t="shared" si="204"/>
        <v>1.0258050780000001</v>
      </c>
      <c r="N601" s="11">
        <f t="shared" ca="1" si="205"/>
        <v>1.184264768</v>
      </c>
      <c r="O601" s="15">
        <f t="shared" si="214"/>
        <v>0</v>
      </c>
      <c r="P601" s="13">
        <f t="shared" ca="1" si="207"/>
        <v>184.264768</v>
      </c>
      <c r="Q601" s="19">
        <f t="shared" si="206"/>
        <v>0</v>
      </c>
      <c r="R601" s="13">
        <f t="shared" si="210"/>
        <v>0</v>
      </c>
      <c r="S601" s="4" t="str">
        <f t="shared" si="212"/>
        <v>J=</v>
      </c>
      <c r="T601" s="30">
        <f t="shared" si="213"/>
        <v>44911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6">
        <f t="shared" si="208"/>
        <v>44899</v>
      </c>
      <c r="B602" s="14">
        <f t="shared" ca="1" si="197"/>
        <v>1184.264768</v>
      </c>
      <c r="C602" s="6">
        <f t="shared" si="209"/>
        <v>1000</v>
      </c>
      <c r="D602" s="12">
        <f ca="1">IF(A602&lt;$B$1,VLOOKUP(A602,[1]DI!$A$4:$B$15000,2,FALSE),0)</f>
        <v>0</v>
      </c>
      <c r="E602" s="13">
        <f t="shared" ca="1" si="198"/>
        <v>1</v>
      </c>
      <c r="F602" s="13">
        <f ca="1">(TRUNC(PRODUCT($E$12:$E601),16))</f>
        <v>1.15447348908577</v>
      </c>
      <c r="G602" s="13">
        <f t="shared" si="199"/>
        <v>1</v>
      </c>
      <c r="H602" s="13">
        <f t="shared" ca="1" si="200"/>
        <v>1.15447349</v>
      </c>
      <c r="I602" s="12">
        <f t="shared" si="211"/>
        <v>1.5900000000000001E-2</v>
      </c>
      <c r="J602" s="30">
        <f t="shared" si="201"/>
        <v>44309</v>
      </c>
      <c r="K602" s="2">
        <f t="shared" si="202"/>
        <v>406</v>
      </c>
      <c r="L602" s="15">
        <f t="shared" si="203"/>
        <v>407</v>
      </c>
      <c r="M602" s="11">
        <f t="shared" si="204"/>
        <v>1.0258050780000001</v>
      </c>
      <c r="N602" s="11">
        <f t="shared" ca="1" si="205"/>
        <v>1.184264768</v>
      </c>
      <c r="O602" s="15">
        <f t="shared" si="214"/>
        <v>0</v>
      </c>
      <c r="P602" s="13">
        <f t="shared" ca="1" si="207"/>
        <v>184.264768</v>
      </c>
      <c r="Q602" s="19">
        <f t="shared" si="206"/>
        <v>0</v>
      </c>
      <c r="R602" s="13">
        <f t="shared" si="210"/>
        <v>0</v>
      </c>
      <c r="S602" s="4" t="str">
        <f t="shared" si="212"/>
        <v>J=</v>
      </c>
      <c r="T602" s="30">
        <f t="shared" si="213"/>
        <v>44911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6">
        <f t="shared" si="208"/>
        <v>44900</v>
      </c>
      <c r="B603" s="14">
        <f t="shared" ca="1" si="197"/>
        <v>1184.264768</v>
      </c>
      <c r="C603" s="6">
        <f t="shared" si="209"/>
        <v>1000</v>
      </c>
      <c r="D603" s="12">
        <f ca="1">IF(A603&lt;$B$1,VLOOKUP(A603,[1]DI!$A$4:$B$15000,2,FALSE),0)</f>
        <v>0.13650000000000001</v>
      </c>
      <c r="E603" s="13">
        <f t="shared" ca="1" si="198"/>
        <v>1.00050788</v>
      </c>
      <c r="F603" s="13">
        <f ca="1">(TRUNC(PRODUCT($E$12:$E602),16))</f>
        <v>1.15447348908577</v>
      </c>
      <c r="G603" s="13">
        <f t="shared" si="199"/>
        <v>1</v>
      </c>
      <c r="H603" s="13">
        <f t="shared" ca="1" si="200"/>
        <v>1.15447349</v>
      </c>
      <c r="I603" s="12">
        <f t="shared" si="211"/>
        <v>1.5900000000000001E-2</v>
      </c>
      <c r="J603" s="30">
        <f t="shared" si="201"/>
        <v>44309</v>
      </c>
      <c r="K603" s="2">
        <f t="shared" si="202"/>
        <v>407</v>
      </c>
      <c r="L603" s="15">
        <f t="shared" si="203"/>
        <v>407</v>
      </c>
      <c r="M603" s="11">
        <f t="shared" si="204"/>
        <v>1.0258050780000001</v>
      </c>
      <c r="N603" s="11">
        <f t="shared" ca="1" si="205"/>
        <v>1.184264768</v>
      </c>
      <c r="O603" s="15">
        <f t="shared" si="214"/>
        <v>0</v>
      </c>
      <c r="P603" s="13">
        <f t="shared" ca="1" si="207"/>
        <v>184.264768</v>
      </c>
      <c r="Q603" s="19">
        <f t="shared" si="206"/>
        <v>0</v>
      </c>
      <c r="R603" s="13">
        <f t="shared" si="210"/>
        <v>0</v>
      </c>
      <c r="S603" s="4" t="str">
        <f t="shared" si="212"/>
        <v>J=</v>
      </c>
      <c r="T603" s="30">
        <f t="shared" si="213"/>
        <v>44911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6">
        <f t="shared" si="208"/>
        <v>44901</v>
      </c>
      <c r="B604" s="14">
        <f t="shared" ca="1" si="197"/>
        <v>1184.9404019999999</v>
      </c>
      <c r="C604" s="6">
        <f t="shared" si="209"/>
        <v>1000</v>
      </c>
      <c r="D604" s="12">
        <f ca="1">IF(A604&lt;$B$1,VLOOKUP(A604,[1]DI!$A$4:$B$15000,2,FALSE),0)</f>
        <v>0.13650000000000001</v>
      </c>
      <c r="E604" s="13">
        <f t="shared" ca="1" si="198"/>
        <v>1.00050788</v>
      </c>
      <c r="F604" s="13">
        <f ca="1">(TRUNC(PRODUCT($E$12:$E603),16))</f>
        <v>1.1550598230814</v>
      </c>
      <c r="G604" s="13">
        <f t="shared" si="199"/>
        <v>1</v>
      </c>
      <c r="H604" s="13">
        <f t="shared" ca="1" si="200"/>
        <v>1.15505982</v>
      </c>
      <c r="I604" s="12">
        <f t="shared" si="211"/>
        <v>1.5900000000000001E-2</v>
      </c>
      <c r="J604" s="30">
        <f t="shared" si="201"/>
        <v>44309</v>
      </c>
      <c r="K604" s="2">
        <f t="shared" si="202"/>
        <v>408</v>
      </c>
      <c r="L604" s="15">
        <f t="shared" si="203"/>
        <v>408</v>
      </c>
      <c r="M604" s="11">
        <f t="shared" si="204"/>
        <v>1.025869294</v>
      </c>
      <c r="N604" s="11">
        <f t="shared" ca="1" si="205"/>
        <v>1.1849404020000001</v>
      </c>
      <c r="O604" s="15">
        <f t="shared" si="214"/>
        <v>0</v>
      </c>
      <c r="P604" s="13">
        <f t="shared" ca="1" si="207"/>
        <v>184.94040200000001</v>
      </c>
      <c r="Q604" s="19">
        <f t="shared" si="206"/>
        <v>0</v>
      </c>
      <c r="R604" s="13">
        <f t="shared" si="210"/>
        <v>0</v>
      </c>
      <c r="S604" s="4" t="str">
        <f t="shared" si="212"/>
        <v>J=</v>
      </c>
      <c r="T604" s="30">
        <f t="shared" si="213"/>
        <v>44911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6">
        <f t="shared" si="208"/>
        <v>44902</v>
      </c>
      <c r="B605" s="14">
        <f t="shared" ca="1" si="197"/>
        <v>1185.6164249999999</v>
      </c>
      <c r="C605" s="6">
        <f t="shared" si="209"/>
        <v>1000</v>
      </c>
      <c r="D605" s="12">
        <f ca="1">IF(A605&lt;$B$1,VLOOKUP(A605,[1]DI!$A$4:$B$15000,2,FALSE),0)</f>
        <v>0.13650000000000001</v>
      </c>
      <c r="E605" s="13">
        <f t="shared" ca="1" si="198"/>
        <v>1.00050788</v>
      </c>
      <c r="F605" s="13">
        <f ca="1">(TRUNC(PRODUCT($E$12:$E604),16))</f>
        <v>1.1556464548643499</v>
      </c>
      <c r="G605" s="13">
        <f t="shared" si="199"/>
        <v>1</v>
      </c>
      <c r="H605" s="13">
        <f t="shared" ca="1" si="200"/>
        <v>1.1556464500000001</v>
      </c>
      <c r="I605" s="12">
        <f t="shared" si="211"/>
        <v>1.5900000000000001E-2</v>
      </c>
      <c r="J605" s="30">
        <f t="shared" si="201"/>
        <v>44309</v>
      </c>
      <c r="K605" s="2">
        <f t="shared" si="202"/>
        <v>409</v>
      </c>
      <c r="L605" s="15">
        <f t="shared" si="203"/>
        <v>409</v>
      </c>
      <c r="M605" s="11">
        <f t="shared" si="204"/>
        <v>1.025933515</v>
      </c>
      <c r="N605" s="11">
        <f t="shared" ca="1" si="205"/>
        <v>1.1856164250000001</v>
      </c>
      <c r="O605" s="15">
        <f t="shared" si="214"/>
        <v>0</v>
      </c>
      <c r="P605" s="13">
        <f t="shared" ca="1" si="207"/>
        <v>185.61642499999999</v>
      </c>
      <c r="Q605" s="19">
        <f t="shared" si="206"/>
        <v>0</v>
      </c>
      <c r="R605" s="13">
        <f t="shared" si="210"/>
        <v>0</v>
      </c>
      <c r="S605" s="4" t="str">
        <f t="shared" si="212"/>
        <v>J=</v>
      </c>
      <c r="T605" s="30">
        <f t="shared" si="213"/>
        <v>44911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6">
        <f t="shared" si="208"/>
        <v>44903</v>
      </c>
      <c r="B606" s="14">
        <f t="shared" ca="1" si="197"/>
        <v>1186.2928340000001</v>
      </c>
      <c r="C606" s="6">
        <f t="shared" si="209"/>
        <v>1000</v>
      </c>
      <c r="D606" s="12">
        <f ca="1">IF(A606&lt;$B$1,VLOOKUP(A606,[1]DI!$A$4:$B$15000,2,FALSE),0)</f>
        <v>0.13650000000000001</v>
      </c>
      <c r="E606" s="13">
        <f t="shared" ca="1" si="198"/>
        <v>1.00050788</v>
      </c>
      <c r="F606" s="13">
        <f ca="1">(TRUNC(PRODUCT($E$12:$E605),16))</f>
        <v>1.1562333845858499</v>
      </c>
      <c r="G606" s="13">
        <f t="shared" si="199"/>
        <v>1</v>
      </c>
      <c r="H606" s="13">
        <f t="shared" ca="1" si="200"/>
        <v>1.15623338</v>
      </c>
      <c r="I606" s="12">
        <f t="shared" si="211"/>
        <v>1.5900000000000001E-2</v>
      </c>
      <c r="J606" s="30">
        <f t="shared" si="201"/>
        <v>44309</v>
      </c>
      <c r="K606" s="2">
        <f t="shared" si="202"/>
        <v>410</v>
      </c>
      <c r="L606" s="15">
        <f t="shared" si="203"/>
        <v>410</v>
      </c>
      <c r="M606" s="11">
        <f t="shared" si="204"/>
        <v>1.0259977389999999</v>
      </c>
      <c r="N606" s="11">
        <f t="shared" ca="1" si="205"/>
        <v>1.1862928340000001</v>
      </c>
      <c r="O606" s="15">
        <f t="shared" si="214"/>
        <v>0</v>
      </c>
      <c r="P606" s="13">
        <f t="shared" ca="1" si="207"/>
        <v>186.292834</v>
      </c>
      <c r="Q606" s="19">
        <f t="shared" si="206"/>
        <v>0</v>
      </c>
      <c r="R606" s="13">
        <f t="shared" si="210"/>
        <v>0</v>
      </c>
      <c r="S606" s="4" t="str">
        <f t="shared" si="212"/>
        <v>J=</v>
      </c>
      <c r="T606" s="30">
        <f t="shared" si="213"/>
        <v>44911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6">
        <f t="shared" si="208"/>
        <v>44904</v>
      </c>
      <c r="B607" s="14">
        <f t="shared" ca="1" si="197"/>
        <v>1186.9696309999999</v>
      </c>
      <c r="C607" s="6">
        <f t="shared" si="209"/>
        <v>1000</v>
      </c>
      <c r="D607" s="12">
        <f ca="1">IF(A607&lt;$B$1,VLOOKUP(A607,[1]DI!$A$4:$B$15000,2,FALSE),0)</f>
        <v>0.13650000000000001</v>
      </c>
      <c r="E607" s="13">
        <f t="shared" ca="1" si="198"/>
        <v>1.00050788</v>
      </c>
      <c r="F607" s="13">
        <f ca="1">(TRUNC(PRODUCT($E$12:$E606),16))</f>
        <v>1.15682061239721</v>
      </c>
      <c r="G607" s="13">
        <f t="shared" si="199"/>
        <v>1</v>
      </c>
      <c r="H607" s="13">
        <f t="shared" ca="1" si="200"/>
        <v>1.15682061</v>
      </c>
      <c r="I607" s="12">
        <f t="shared" si="211"/>
        <v>1.5900000000000001E-2</v>
      </c>
      <c r="J607" s="30">
        <f t="shared" si="201"/>
        <v>44309</v>
      </c>
      <c r="K607" s="2">
        <f t="shared" si="202"/>
        <v>411</v>
      </c>
      <c r="L607" s="15">
        <f t="shared" si="203"/>
        <v>411</v>
      </c>
      <c r="M607" s="11">
        <f t="shared" si="204"/>
        <v>1.026061967</v>
      </c>
      <c r="N607" s="11">
        <f t="shared" ca="1" si="205"/>
        <v>1.186969631</v>
      </c>
      <c r="O607" s="15">
        <f t="shared" si="214"/>
        <v>0</v>
      </c>
      <c r="P607" s="13">
        <f t="shared" ca="1" si="207"/>
        <v>186.96963099999999</v>
      </c>
      <c r="Q607" s="19">
        <f t="shared" si="206"/>
        <v>0</v>
      </c>
      <c r="R607" s="13">
        <f t="shared" si="210"/>
        <v>0</v>
      </c>
      <c r="S607" s="4" t="str">
        <f t="shared" si="212"/>
        <v>J=</v>
      </c>
      <c r="T607" s="30">
        <f t="shared" si="213"/>
        <v>44911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6">
        <f t="shared" si="208"/>
        <v>44905</v>
      </c>
      <c r="B608" s="14">
        <f t="shared" ca="1" si="197"/>
        <v>1187.6468170000001</v>
      </c>
      <c r="C608" s="6">
        <f t="shared" si="209"/>
        <v>1000</v>
      </c>
      <c r="D608" s="12">
        <f ca="1">IF(A608&lt;$B$1,VLOOKUP(A608,[1]DI!$A$4:$B$15000,2,FALSE),0)</f>
        <v>0</v>
      </c>
      <c r="E608" s="13">
        <f t="shared" ca="1" si="198"/>
        <v>1</v>
      </c>
      <c r="F608" s="13">
        <f ca="1">(TRUNC(PRODUCT($E$12:$E607),16))</f>
        <v>1.15740813844983</v>
      </c>
      <c r="G608" s="13">
        <f t="shared" si="199"/>
        <v>1</v>
      </c>
      <c r="H608" s="13">
        <f t="shared" ca="1" si="200"/>
        <v>1.15740814</v>
      </c>
      <c r="I608" s="12">
        <f t="shared" si="211"/>
        <v>1.5900000000000001E-2</v>
      </c>
      <c r="J608" s="30">
        <f t="shared" si="201"/>
        <v>44309</v>
      </c>
      <c r="K608" s="2">
        <f t="shared" si="202"/>
        <v>411</v>
      </c>
      <c r="L608" s="15">
        <f t="shared" si="203"/>
        <v>412</v>
      </c>
      <c r="M608" s="11">
        <f t="shared" si="204"/>
        <v>1.0261262</v>
      </c>
      <c r="N608" s="11">
        <f t="shared" ca="1" si="205"/>
        <v>1.1876468170000001</v>
      </c>
      <c r="O608" s="15">
        <f t="shared" si="214"/>
        <v>0</v>
      </c>
      <c r="P608" s="13">
        <f t="shared" ca="1" si="207"/>
        <v>187.646817</v>
      </c>
      <c r="Q608" s="19">
        <f t="shared" si="206"/>
        <v>0</v>
      </c>
      <c r="R608" s="13">
        <f t="shared" si="210"/>
        <v>0</v>
      </c>
      <c r="S608" s="4" t="str">
        <f t="shared" si="212"/>
        <v>J=</v>
      </c>
      <c r="T608" s="30">
        <f t="shared" si="213"/>
        <v>44911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6">
        <f t="shared" si="208"/>
        <v>44906</v>
      </c>
      <c r="B609" s="14">
        <f t="shared" ca="1" si="197"/>
        <v>1187.6468170000001</v>
      </c>
      <c r="C609" s="6">
        <f t="shared" si="209"/>
        <v>1000</v>
      </c>
      <c r="D609" s="12">
        <f ca="1">IF(A609&lt;$B$1,VLOOKUP(A609,[1]DI!$A$4:$B$15000,2,FALSE),0)</f>
        <v>0</v>
      </c>
      <c r="E609" s="13">
        <f t="shared" ca="1" si="198"/>
        <v>1</v>
      </c>
      <c r="F609" s="13">
        <f ca="1">(TRUNC(PRODUCT($E$12:$E608),16))</f>
        <v>1.15740813844983</v>
      </c>
      <c r="G609" s="13">
        <f t="shared" si="199"/>
        <v>1</v>
      </c>
      <c r="H609" s="13">
        <f t="shared" ca="1" si="200"/>
        <v>1.15740814</v>
      </c>
      <c r="I609" s="12">
        <f t="shared" si="211"/>
        <v>1.5900000000000001E-2</v>
      </c>
      <c r="J609" s="30">
        <f t="shared" si="201"/>
        <v>44309</v>
      </c>
      <c r="K609" s="2">
        <f t="shared" si="202"/>
        <v>411</v>
      </c>
      <c r="L609" s="15">
        <f t="shared" si="203"/>
        <v>412</v>
      </c>
      <c r="M609" s="11">
        <f t="shared" si="204"/>
        <v>1.0261262</v>
      </c>
      <c r="N609" s="11">
        <f t="shared" ca="1" si="205"/>
        <v>1.1876468170000001</v>
      </c>
      <c r="O609" s="15">
        <f t="shared" si="214"/>
        <v>0</v>
      </c>
      <c r="P609" s="13">
        <f t="shared" ca="1" si="207"/>
        <v>187.646817</v>
      </c>
      <c r="Q609" s="19">
        <f t="shared" si="206"/>
        <v>0</v>
      </c>
      <c r="R609" s="13">
        <f t="shared" si="210"/>
        <v>0</v>
      </c>
      <c r="S609" s="4" t="str">
        <f t="shared" si="212"/>
        <v>J=</v>
      </c>
      <c r="T609" s="30">
        <f t="shared" si="213"/>
        <v>44911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6">
        <f t="shared" si="208"/>
        <v>44907</v>
      </c>
      <c r="B610" s="14">
        <f t="shared" ca="1" si="197"/>
        <v>1187.6468170000001</v>
      </c>
      <c r="C610" s="6">
        <f t="shared" si="209"/>
        <v>1000</v>
      </c>
      <c r="D610" s="12">
        <f ca="1">IF(A610&lt;$B$1,VLOOKUP(A610,[1]DI!$A$4:$B$15000,2,FALSE),0)</f>
        <v>0.13650000000000001</v>
      </c>
      <c r="E610" s="13">
        <f t="shared" ca="1" si="198"/>
        <v>1.00050788</v>
      </c>
      <c r="F610" s="13">
        <f ca="1">(TRUNC(PRODUCT($E$12:$E609),16))</f>
        <v>1.15740813844983</v>
      </c>
      <c r="G610" s="13">
        <f t="shared" si="199"/>
        <v>1</v>
      </c>
      <c r="H610" s="13">
        <f t="shared" ca="1" si="200"/>
        <v>1.15740814</v>
      </c>
      <c r="I610" s="12">
        <f t="shared" si="211"/>
        <v>1.5900000000000001E-2</v>
      </c>
      <c r="J610" s="30">
        <f t="shared" si="201"/>
        <v>44309</v>
      </c>
      <c r="K610" s="2">
        <f t="shared" si="202"/>
        <v>412</v>
      </c>
      <c r="L610" s="15">
        <f t="shared" si="203"/>
        <v>412</v>
      </c>
      <c r="M610" s="11">
        <f t="shared" si="204"/>
        <v>1.0261262</v>
      </c>
      <c r="N610" s="11">
        <f t="shared" ca="1" si="205"/>
        <v>1.1876468170000001</v>
      </c>
      <c r="O610" s="15">
        <f t="shared" si="214"/>
        <v>0</v>
      </c>
      <c r="P610" s="13">
        <f t="shared" ca="1" si="207"/>
        <v>187.646817</v>
      </c>
      <c r="Q610" s="19">
        <f t="shared" si="206"/>
        <v>0</v>
      </c>
      <c r="R610" s="13">
        <f t="shared" si="210"/>
        <v>0</v>
      </c>
      <c r="S610" s="4" t="str">
        <f t="shared" si="212"/>
        <v>J=</v>
      </c>
      <c r="T610" s="30">
        <f t="shared" si="213"/>
        <v>44911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6">
        <f t="shared" si="208"/>
        <v>44908</v>
      </c>
      <c r="B611" s="14">
        <f t="shared" ca="1" si="197"/>
        <v>1188.3243789999999</v>
      </c>
      <c r="C611" s="6">
        <f t="shared" si="209"/>
        <v>1000</v>
      </c>
      <c r="D611" s="12">
        <f ca="1">IF(A611&lt;$B$1,VLOOKUP(A611,[1]DI!$A$4:$B$15000,2,FALSE),0)</f>
        <v>0.13650000000000001</v>
      </c>
      <c r="E611" s="13">
        <f t="shared" ca="1" si="198"/>
        <v>1.00050788</v>
      </c>
      <c r="F611" s="13">
        <f ca="1">(TRUNC(PRODUCT($E$12:$E610),16))</f>
        <v>1.1579959628951899</v>
      </c>
      <c r="G611" s="13">
        <f t="shared" si="199"/>
        <v>1</v>
      </c>
      <c r="H611" s="13">
        <f t="shared" ca="1" si="200"/>
        <v>1.15799596</v>
      </c>
      <c r="I611" s="12">
        <f t="shared" si="211"/>
        <v>1.5900000000000001E-2</v>
      </c>
      <c r="J611" s="30">
        <f t="shared" si="201"/>
        <v>44309</v>
      </c>
      <c r="K611" s="2">
        <f t="shared" si="202"/>
        <v>413</v>
      </c>
      <c r="L611" s="15">
        <f t="shared" si="203"/>
        <v>413</v>
      </c>
      <c r="M611" s="11">
        <f t="shared" si="204"/>
        <v>1.026190436</v>
      </c>
      <c r="N611" s="11">
        <f t="shared" ca="1" si="205"/>
        <v>1.188324379</v>
      </c>
      <c r="O611" s="15">
        <f t="shared" si="214"/>
        <v>0</v>
      </c>
      <c r="P611" s="13">
        <f t="shared" ca="1" si="207"/>
        <v>188.32437899999999</v>
      </c>
      <c r="Q611" s="19">
        <f t="shared" si="206"/>
        <v>0</v>
      </c>
      <c r="R611" s="13">
        <f t="shared" si="210"/>
        <v>0</v>
      </c>
      <c r="S611" s="4" t="str">
        <f t="shared" si="212"/>
        <v>J=</v>
      </c>
      <c r="T611" s="30">
        <f t="shared" si="213"/>
        <v>44911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6">
        <f t="shared" si="208"/>
        <v>44909</v>
      </c>
      <c r="B612" s="14">
        <f t="shared" ca="1" si="197"/>
        <v>1189.00234</v>
      </c>
      <c r="C612" s="6">
        <f t="shared" si="209"/>
        <v>1000</v>
      </c>
      <c r="D612" s="12">
        <f ca="1">IF(A612&lt;$B$1,VLOOKUP(A612,[1]DI!$A$4:$B$15000,2,FALSE),0)</f>
        <v>0.13650000000000001</v>
      </c>
      <c r="E612" s="13">
        <f t="shared" ca="1" si="198"/>
        <v>1.00050788</v>
      </c>
      <c r="F612" s="13">
        <f ca="1">(TRUNC(PRODUCT($E$12:$E611),16))</f>
        <v>1.15858408588483</v>
      </c>
      <c r="G612" s="13">
        <f t="shared" si="199"/>
        <v>1</v>
      </c>
      <c r="H612" s="13">
        <f t="shared" ca="1" si="200"/>
        <v>1.15858409</v>
      </c>
      <c r="I612" s="12">
        <f t="shared" si="211"/>
        <v>1.5900000000000001E-2</v>
      </c>
      <c r="J612" s="30">
        <f t="shared" si="201"/>
        <v>44309</v>
      </c>
      <c r="K612" s="2">
        <f t="shared" si="202"/>
        <v>414</v>
      </c>
      <c r="L612" s="15">
        <f t="shared" si="203"/>
        <v>414</v>
      </c>
      <c r="M612" s="11">
        <f t="shared" si="204"/>
        <v>1.026254676</v>
      </c>
      <c r="N612" s="11">
        <f t="shared" ca="1" si="205"/>
        <v>1.18900234</v>
      </c>
      <c r="O612" s="15">
        <f t="shared" si="214"/>
        <v>0</v>
      </c>
      <c r="P612" s="13">
        <f t="shared" ca="1" si="207"/>
        <v>189.00234</v>
      </c>
      <c r="Q612" s="19">
        <f t="shared" si="206"/>
        <v>0</v>
      </c>
      <c r="R612" s="13">
        <f t="shared" si="210"/>
        <v>0</v>
      </c>
      <c r="S612" s="4" t="str">
        <f t="shared" si="212"/>
        <v>J=</v>
      </c>
      <c r="T612" s="30">
        <f t="shared" si="213"/>
        <v>44911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6">
        <f t="shared" si="208"/>
        <v>44910</v>
      </c>
      <c r="B613" s="14">
        <f t="shared" ca="1" si="197"/>
        <v>1189.6806799999999</v>
      </c>
      <c r="C613" s="6">
        <f t="shared" si="209"/>
        <v>1000</v>
      </c>
      <c r="D613" s="12">
        <f ca="1">IF(A613&lt;$B$1,VLOOKUP(A613,[1]DI!$A$4:$B$15000,2,FALSE),0)</f>
        <v>0.13650000000000001</v>
      </c>
      <c r="E613" s="13">
        <f t="shared" ca="1" si="198"/>
        <v>1.00050788</v>
      </c>
      <c r="F613" s="13">
        <f ca="1">(TRUNC(PRODUCT($E$12:$E612),16))</f>
        <v>1.1591725075703601</v>
      </c>
      <c r="G613" s="13">
        <f t="shared" si="199"/>
        <v>1</v>
      </c>
      <c r="H613" s="13">
        <f t="shared" ca="1" si="200"/>
        <v>1.1591725100000001</v>
      </c>
      <c r="I613" s="12">
        <f t="shared" si="211"/>
        <v>1.5900000000000001E-2</v>
      </c>
      <c r="J613" s="30">
        <f t="shared" si="201"/>
        <v>44309</v>
      </c>
      <c r="K613" s="2">
        <f t="shared" si="202"/>
        <v>415</v>
      </c>
      <c r="L613" s="15">
        <f t="shared" si="203"/>
        <v>415</v>
      </c>
      <c r="M613" s="11">
        <f t="shared" si="204"/>
        <v>1.0263189210000001</v>
      </c>
      <c r="N613" s="11">
        <f t="shared" ca="1" si="205"/>
        <v>1.1896806799999999</v>
      </c>
      <c r="O613" s="15">
        <f t="shared" si="214"/>
        <v>0</v>
      </c>
      <c r="P613" s="13">
        <f t="shared" ca="1" si="207"/>
        <v>189.68068</v>
      </c>
      <c r="Q613" s="19">
        <f t="shared" si="206"/>
        <v>0</v>
      </c>
      <c r="R613" s="13">
        <f t="shared" si="210"/>
        <v>0</v>
      </c>
      <c r="S613" s="4" t="str">
        <f t="shared" si="212"/>
        <v>J=</v>
      </c>
      <c r="T613" s="30">
        <f t="shared" si="213"/>
        <v>44911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6">
        <f t="shared" si="208"/>
        <v>44911</v>
      </c>
      <c r="B614" s="14">
        <f t="shared" ca="1" si="197"/>
        <v>1190.3594069999999</v>
      </c>
      <c r="C614" s="6">
        <f t="shared" si="209"/>
        <v>1000</v>
      </c>
      <c r="D614" s="12">
        <f ca="1">IF(A614&lt;$B$1,VLOOKUP(A614,[1]DI!$A$4:$B$15000,2,FALSE),0)</f>
        <v>0.13650000000000001</v>
      </c>
      <c r="E614" s="13">
        <f t="shared" ca="1" si="198"/>
        <v>1.00050788</v>
      </c>
      <c r="F614" s="13">
        <f ca="1">(TRUNC(PRODUCT($E$12:$E613),16))</f>
        <v>1.1597612281035099</v>
      </c>
      <c r="G614" s="13">
        <f t="shared" si="199"/>
        <v>1</v>
      </c>
      <c r="H614" s="13">
        <f t="shared" ca="1" si="200"/>
        <v>1.15976123</v>
      </c>
      <c r="I614" s="12">
        <f t="shared" si="211"/>
        <v>1.5900000000000001E-2</v>
      </c>
      <c r="J614" s="30">
        <f t="shared" si="201"/>
        <v>44309</v>
      </c>
      <c r="K614" s="2">
        <f t="shared" si="202"/>
        <v>416</v>
      </c>
      <c r="L614" s="15">
        <f t="shared" si="203"/>
        <v>416</v>
      </c>
      <c r="M614" s="11">
        <f t="shared" si="204"/>
        <v>1.026383169</v>
      </c>
      <c r="N614" s="11">
        <f t="shared" ca="1" si="205"/>
        <v>1.1903594070000001</v>
      </c>
      <c r="O614" s="15">
        <f t="shared" si="214"/>
        <v>1</v>
      </c>
      <c r="P614" s="13">
        <f t="shared" ca="1" si="207"/>
        <v>190.359407</v>
      </c>
      <c r="Q614" s="19">
        <f t="shared" si="206"/>
        <v>0</v>
      </c>
      <c r="R614" s="13">
        <f t="shared" si="210"/>
        <v>0</v>
      </c>
      <c r="S614" s="4" t="str">
        <f t="shared" si="212"/>
        <v>J=</v>
      </c>
      <c r="T614" s="30">
        <f t="shared" si="213"/>
        <v>44911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8.75" x14ac:dyDescent="0.3">
      <c r="A615" s="36">
        <f t="shared" si="208"/>
        <v>44912</v>
      </c>
      <c r="B615" s="14">
        <f t="shared" ref="B615:B678" ca="1" si="215">IF(A615&lt;=TODAY(),C615+P615,IF(AND(A615&gt;TODAY(),A615&lt;=$B$1),IF(VLOOKUP(TODAY(),$A$10:$D$5000,4,FALSE)=0,"n.d",C615+P615),"n.d"))</f>
        <v>1000.57481</v>
      </c>
      <c r="C615" s="6">
        <f t="shared" ref="C615:C678" si="216">(C614-R614)</f>
        <v>1000</v>
      </c>
      <c r="D615" s="12">
        <f ca="1">IF(A615&lt;$B$1,VLOOKUP(A615,[1]DI!$A$4:$B$15000,2,FALSE),0)</f>
        <v>0</v>
      </c>
      <c r="E615" s="13">
        <f t="shared" ref="E615:E678" ca="1" si="217">ROUND(((1+D615)^(1/252)),8)</f>
        <v>1</v>
      </c>
      <c r="F615" s="13">
        <f ca="1">(TRUNC(PRODUCT($E$12:$E614),16))</f>
        <v>1.1603502476360401</v>
      </c>
      <c r="G615" s="13">
        <f t="shared" ref="G615:G678" ca="1" si="218">IF(O614&gt;0,F614,G614)</f>
        <v>1.1597612281035099</v>
      </c>
      <c r="H615" s="13">
        <f t="shared" ref="H615:H678" ca="1" si="219">ROUND(F615/G615,8)</f>
        <v>1.00050788</v>
      </c>
      <c r="I615" s="132">
        <v>1.7000000000000001E-2</v>
      </c>
      <c r="J615" s="30">
        <f t="shared" ref="J615:J678" si="220">IF(O614&gt;0,VLOOKUP(O614,V$12:AF$150,2),J614)</f>
        <v>44911</v>
      </c>
      <c r="K615" s="2">
        <f t="shared" ref="K615:K678" si="221">IF(A615&gt;J615,IF(NETWORKDAYS(J615,A615,$V$160:$V$544)-1=0,1,NETWORKDAYS(J615,A615,$V$160:$V$544)-1),0)</f>
        <v>1</v>
      </c>
      <c r="L615" s="15">
        <f t="shared" ref="L615:L678" si="222">IF(AND(K615=1,K614=1),1,IF(K615&gt;0,IF(K615=K614,K615+1,K615),0))</f>
        <v>1</v>
      </c>
      <c r="M615" s="11">
        <f t="shared" ref="M615:M678" si="223">ROUND((I615+1)^(L615/252),9)</f>
        <v>1.0000668960000001</v>
      </c>
      <c r="N615" s="11">
        <f t="shared" ref="N615:N678" ca="1" si="224">ROUND(H615*M615,9)</f>
        <v>1.00057481</v>
      </c>
      <c r="O615" s="15">
        <f t="shared" ref="O615:O678" si="225">IF(VLOOKUP(A615,W$12:AD$25,8)=VLOOKUP(A614,W$12:AD$25,8),0,VLOOKUP(A615,W$12:AD$25,8))</f>
        <v>0</v>
      </c>
      <c r="P615" s="13">
        <f t="shared" ref="P615:P678" ca="1" si="226">TRUNC(((N615-1)*C615),8)</f>
        <v>0.57481000000000004</v>
      </c>
      <c r="Q615" s="19">
        <f t="shared" si="206"/>
        <v>0</v>
      </c>
      <c r="R615" s="13">
        <f t="shared" ref="R615:R678" si="227">IF(Q615&gt;0,TRUNC(Q615*C615,8),0)</f>
        <v>0</v>
      </c>
      <c r="S615" s="4" t="str">
        <f t="shared" ref="S615:S678" si="228">IF(O614&gt;0,VLOOKUP(O614,V$12:AF$25,10),S614)</f>
        <v>A+J=</v>
      </c>
      <c r="T615" s="30">
        <f t="shared" ref="T615:T678" si="229">IF(O614&gt;0,VLOOKUP(O614,V$12:AF$25,11),T614)</f>
        <v>45090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6">
        <f t="shared" si="208"/>
        <v>44913</v>
      </c>
      <c r="B616" s="14">
        <f t="shared" ca="1" si="215"/>
        <v>1000.57481</v>
      </c>
      <c r="C616" s="6">
        <f t="shared" si="216"/>
        <v>1000</v>
      </c>
      <c r="D616" s="12">
        <f ca="1">IF(A616&lt;$B$1,VLOOKUP(A616,[1]DI!$A$4:$B$15000,2,FALSE),0)</f>
        <v>0</v>
      </c>
      <c r="E616" s="13">
        <f t="shared" ca="1" si="217"/>
        <v>1</v>
      </c>
      <c r="F616" s="13">
        <f ca="1">(TRUNC(PRODUCT($E$12:$E615),16))</f>
        <v>1.1603502476360401</v>
      </c>
      <c r="G616" s="13">
        <f t="shared" ca="1" si="218"/>
        <v>1.1597612281035099</v>
      </c>
      <c r="H616" s="13">
        <f t="shared" ca="1" si="219"/>
        <v>1.00050788</v>
      </c>
      <c r="I616" s="12">
        <f t="shared" si="211"/>
        <v>1.7000000000000001E-2</v>
      </c>
      <c r="J616" s="30">
        <f t="shared" si="220"/>
        <v>44911</v>
      </c>
      <c r="K616" s="2">
        <f t="shared" si="221"/>
        <v>1</v>
      </c>
      <c r="L616" s="15">
        <f t="shared" si="222"/>
        <v>1</v>
      </c>
      <c r="M616" s="11">
        <f t="shared" si="223"/>
        <v>1.0000668960000001</v>
      </c>
      <c r="N616" s="11">
        <f t="shared" ca="1" si="224"/>
        <v>1.00057481</v>
      </c>
      <c r="O616" s="15">
        <f t="shared" si="225"/>
        <v>0</v>
      </c>
      <c r="P616" s="13">
        <f t="shared" ca="1" si="226"/>
        <v>0.57481000000000004</v>
      </c>
      <c r="Q616" s="19">
        <f t="shared" si="206"/>
        <v>0</v>
      </c>
      <c r="R616" s="13">
        <f t="shared" si="227"/>
        <v>0</v>
      </c>
      <c r="S616" s="4" t="str">
        <f t="shared" si="228"/>
        <v>A+J=</v>
      </c>
      <c r="T616" s="30">
        <f t="shared" si="229"/>
        <v>45090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6">
        <f t="shared" si="208"/>
        <v>44914</v>
      </c>
      <c r="B617" s="14">
        <f t="shared" ca="1" si="215"/>
        <v>1000.57481</v>
      </c>
      <c r="C617" s="6">
        <f t="shared" si="216"/>
        <v>1000</v>
      </c>
      <c r="D617" s="12">
        <f ca="1">IF(A617&lt;$B$1,VLOOKUP(A617,[1]DI!$A$4:$B$15000,2,FALSE),0)</f>
        <v>0.13650000000000001</v>
      </c>
      <c r="E617" s="13">
        <f t="shared" ca="1" si="217"/>
        <v>1.00050788</v>
      </c>
      <c r="F617" s="13">
        <f ca="1">(TRUNC(PRODUCT($E$12:$E616),16))</f>
        <v>1.1603502476360401</v>
      </c>
      <c r="G617" s="13">
        <f t="shared" ca="1" si="218"/>
        <v>1.1597612281035099</v>
      </c>
      <c r="H617" s="13">
        <f t="shared" ca="1" si="219"/>
        <v>1.00050788</v>
      </c>
      <c r="I617" s="12">
        <f t="shared" si="211"/>
        <v>1.7000000000000001E-2</v>
      </c>
      <c r="J617" s="30">
        <f t="shared" si="220"/>
        <v>44911</v>
      </c>
      <c r="K617" s="2">
        <f t="shared" si="221"/>
        <v>1</v>
      </c>
      <c r="L617" s="15">
        <f t="shared" si="222"/>
        <v>1</v>
      </c>
      <c r="M617" s="11">
        <f t="shared" si="223"/>
        <v>1.0000668960000001</v>
      </c>
      <c r="N617" s="11">
        <f t="shared" ca="1" si="224"/>
        <v>1.00057481</v>
      </c>
      <c r="O617" s="15">
        <f t="shared" si="225"/>
        <v>0</v>
      </c>
      <c r="P617" s="13">
        <f t="shared" ca="1" si="226"/>
        <v>0.57481000000000004</v>
      </c>
      <c r="Q617" s="19">
        <f t="shared" si="206"/>
        <v>0</v>
      </c>
      <c r="R617" s="13">
        <f t="shared" si="227"/>
        <v>0</v>
      </c>
      <c r="S617" s="4" t="str">
        <f t="shared" si="228"/>
        <v>A+J=</v>
      </c>
      <c r="T617" s="30">
        <f t="shared" si="229"/>
        <v>45090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6">
        <f t="shared" si="208"/>
        <v>44915</v>
      </c>
      <c r="B618" s="14">
        <f t="shared" ca="1" si="215"/>
        <v>1001.149952</v>
      </c>
      <c r="C618" s="6">
        <f t="shared" si="216"/>
        <v>1000</v>
      </c>
      <c r="D618" s="12">
        <f ca="1">IF(A618&lt;$B$1,VLOOKUP(A618,[1]DI!$A$4:$B$15000,2,FALSE),0)</f>
        <v>0.13650000000000001</v>
      </c>
      <c r="E618" s="13">
        <f t="shared" ca="1" si="217"/>
        <v>1.00050788</v>
      </c>
      <c r="F618" s="13">
        <f ca="1">(TRUNC(PRODUCT($E$12:$E617),16))</f>
        <v>1.1609395663198101</v>
      </c>
      <c r="G618" s="13">
        <f t="shared" ca="1" si="218"/>
        <v>1.1597612281035099</v>
      </c>
      <c r="H618" s="13">
        <f t="shared" ca="1" si="219"/>
        <v>1.00101602</v>
      </c>
      <c r="I618" s="12">
        <f t="shared" si="211"/>
        <v>1.7000000000000001E-2</v>
      </c>
      <c r="J618" s="30">
        <f t="shared" si="220"/>
        <v>44911</v>
      </c>
      <c r="K618" s="2">
        <f t="shared" si="221"/>
        <v>2</v>
      </c>
      <c r="L618" s="15">
        <f t="shared" si="222"/>
        <v>2</v>
      </c>
      <c r="M618" s="11">
        <f t="shared" si="223"/>
        <v>1.0001337960000001</v>
      </c>
      <c r="N618" s="11">
        <f t="shared" ca="1" si="224"/>
        <v>1.001149952</v>
      </c>
      <c r="O618" s="15">
        <f t="shared" si="225"/>
        <v>0</v>
      </c>
      <c r="P618" s="13">
        <f t="shared" ca="1" si="226"/>
        <v>1.1499520000000001</v>
      </c>
      <c r="Q618" s="19">
        <f t="shared" si="206"/>
        <v>0</v>
      </c>
      <c r="R618" s="13">
        <f t="shared" si="227"/>
        <v>0</v>
      </c>
      <c r="S618" s="4" t="str">
        <f t="shared" si="228"/>
        <v>A+J=</v>
      </c>
      <c r="T618" s="30">
        <f t="shared" si="229"/>
        <v>45090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6">
        <f t="shared" si="208"/>
        <v>44916</v>
      </c>
      <c r="B619" s="14">
        <f t="shared" ca="1" si="215"/>
        <v>1001.72541599</v>
      </c>
      <c r="C619" s="6">
        <f t="shared" si="216"/>
        <v>1000</v>
      </c>
      <c r="D619" s="12">
        <f ca="1">IF(A619&lt;$B$1,VLOOKUP(A619,[1]DI!$A$4:$B$15000,2,FALSE),0)</f>
        <v>0.13650000000000001</v>
      </c>
      <c r="E619" s="13">
        <f t="shared" ca="1" si="217"/>
        <v>1.00050788</v>
      </c>
      <c r="F619" s="13">
        <f ca="1">(TRUNC(PRODUCT($E$12:$E618),16))</f>
        <v>1.1615291843067499</v>
      </c>
      <c r="G619" s="13">
        <f t="shared" ca="1" si="218"/>
        <v>1.1597612281035099</v>
      </c>
      <c r="H619" s="13">
        <f t="shared" ca="1" si="219"/>
        <v>1.00152441</v>
      </c>
      <c r="I619" s="12">
        <f t="shared" si="211"/>
        <v>1.7000000000000001E-2</v>
      </c>
      <c r="J619" s="30">
        <f t="shared" si="220"/>
        <v>44911</v>
      </c>
      <c r="K619" s="2">
        <f t="shared" si="221"/>
        <v>3</v>
      </c>
      <c r="L619" s="15">
        <f t="shared" si="222"/>
        <v>3</v>
      </c>
      <c r="M619" s="11">
        <f t="shared" si="223"/>
        <v>1.0002006999999999</v>
      </c>
      <c r="N619" s="11">
        <f t="shared" ca="1" si="224"/>
        <v>1.001725416</v>
      </c>
      <c r="O619" s="15">
        <f t="shared" si="225"/>
        <v>0</v>
      </c>
      <c r="P619" s="13">
        <f t="shared" ca="1" si="226"/>
        <v>1.7254159899999999</v>
      </c>
      <c r="Q619" s="19">
        <f t="shared" si="206"/>
        <v>0</v>
      </c>
      <c r="R619" s="13">
        <f t="shared" si="227"/>
        <v>0</v>
      </c>
      <c r="S619" s="4" t="str">
        <f t="shared" si="228"/>
        <v>A+J=</v>
      </c>
      <c r="T619" s="30">
        <f t="shared" si="229"/>
        <v>45090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6">
        <f t="shared" si="208"/>
        <v>44917</v>
      </c>
      <c r="B620" s="14">
        <f t="shared" ca="1" si="215"/>
        <v>1002.30122299</v>
      </c>
      <c r="C620" s="6">
        <f t="shared" si="216"/>
        <v>1000</v>
      </c>
      <c r="D620" s="12">
        <f ca="1">IF(A620&lt;$B$1,VLOOKUP(A620,[1]DI!$A$4:$B$15000,2,FALSE),0)</f>
        <v>0.13650000000000001</v>
      </c>
      <c r="E620" s="13">
        <f t="shared" ca="1" si="217"/>
        <v>1.00050788</v>
      </c>
      <c r="F620" s="13">
        <f ca="1">(TRUNC(PRODUCT($E$12:$E619),16))</f>
        <v>1.1621191017488799</v>
      </c>
      <c r="G620" s="13">
        <f t="shared" ca="1" si="218"/>
        <v>1.1597612281035099</v>
      </c>
      <c r="H620" s="13">
        <f t="shared" ca="1" si="219"/>
        <v>1.00203307</v>
      </c>
      <c r="I620" s="12">
        <f t="shared" si="211"/>
        <v>1.7000000000000001E-2</v>
      </c>
      <c r="J620" s="30">
        <f t="shared" si="220"/>
        <v>44911</v>
      </c>
      <c r="K620" s="2">
        <f t="shared" si="221"/>
        <v>4</v>
      </c>
      <c r="L620" s="15">
        <f t="shared" si="222"/>
        <v>4</v>
      </c>
      <c r="M620" s="11">
        <f t="shared" si="223"/>
        <v>1.000267609</v>
      </c>
      <c r="N620" s="11">
        <f t="shared" ca="1" si="224"/>
        <v>1.0023012229999999</v>
      </c>
      <c r="O620" s="15">
        <f t="shared" si="225"/>
        <v>0</v>
      </c>
      <c r="P620" s="13">
        <f t="shared" ca="1" si="226"/>
        <v>2.3012229899999999</v>
      </c>
      <c r="Q620" s="19">
        <f t="shared" si="206"/>
        <v>0</v>
      </c>
      <c r="R620" s="13">
        <f t="shared" si="227"/>
        <v>0</v>
      </c>
      <c r="S620" s="4" t="str">
        <f t="shared" si="228"/>
        <v>A+J=</v>
      </c>
      <c r="T620" s="30">
        <f t="shared" si="229"/>
        <v>45090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6">
        <f t="shared" si="208"/>
        <v>44918</v>
      </c>
      <c r="B621" s="14">
        <f t="shared" ca="1" si="215"/>
        <v>1002.87735299</v>
      </c>
      <c r="C621" s="6">
        <f t="shared" si="216"/>
        <v>1000</v>
      </c>
      <c r="D621" s="12">
        <f ca="1">IF(A621&lt;$B$1,VLOOKUP(A621,[1]DI!$A$4:$B$15000,2,FALSE),0)</f>
        <v>0.13650000000000001</v>
      </c>
      <c r="E621" s="13">
        <f t="shared" ca="1" si="217"/>
        <v>1.00050788</v>
      </c>
      <c r="F621" s="13">
        <f ca="1">(TRUNC(PRODUCT($E$12:$E620),16))</f>
        <v>1.16270931879827</v>
      </c>
      <c r="G621" s="13">
        <f t="shared" ca="1" si="218"/>
        <v>1.1597612281035099</v>
      </c>
      <c r="H621" s="13">
        <f t="shared" ca="1" si="219"/>
        <v>1.0025419799999999</v>
      </c>
      <c r="I621" s="12">
        <f t="shared" si="211"/>
        <v>1.7000000000000001E-2</v>
      </c>
      <c r="J621" s="30">
        <f t="shared" si="220"/>
        <v>44911</v>
      </c>
      <c r="K621" s="2">
        <f t="shared" si="221"/>
        <v>5</v>
      </c>
      <c r="L621" s="15">
        <f t="shared" si="222"/>
        <v>5</v>
      </c>
      <c r="M621" s="11">
        <f t="shared" si="223"/>
        <v>1.000334523</v>
      </c>
      <c r="N621" s="11">
        <f t="shared" ca="1" si="224"/>
        <v>1.0028773529999999</v>
      </c>
      <c r="O621" s="15">
        <f t="shared" si="225"/>
        <v>0</v>
      </c>
      <c r="P621" s="13">
        <f t="shared" ca="1" si="226"/>
        <v>2.8773529899999999</v>
      </c>
      <c r="Q621" s="19">
        <f t="shared" si="206"/>
        <v>0</v>
      </c>
      <c r="R621" s="13">
        <f t="shared" si="227"/>
        <v>0</v>
      </c>
      <c r="S621" s="4" t="str">
        <f t="shared" si="228"/>
        <v>A+J=</v>
      </c>
      <c r="T621" s="30">
        <f t="shared" si="229"/>
        <v>45090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6">
        <f t="shared" si="208"/>
        <v>44919</v>
      </c>
      <c r="B622" s="14">
        <f t="shared" ca="1" si="215"/>
        <v>1003.453815</v>
      </c>
      <c r="C622" s="6">
        <f t="shared" si="216"/>
        <v>1000</v>
      </c>
      <c r="D622" s="12">
        <f ca="1">IF(A622&lt;$B$1,VLOOKUP(A622,[1]DI!$A$4:$B$15000,2,FALSE),0)</f>
        <v>0</v>
      </c>
      <c r="E622" s="13">
        <f t="shared" ca="1" si="217"/>
        <v>1</v>
      </c>
      <c r="F622" s="13">
        <f ca="1">(TRUNC(PRODUCT($E$12:$E621),16))</f>
        <v>1.1632998356071</v>
      </c>
      <c r="G622" s="13">
        <f t="shared" ca="1" si="218"/>
        <v>1.1597612281035099</v>
      </c>
      <c r="H622" s="13">
        <f t="shared" ca="1" si="219"/>
        <v>1.0030511499999999</v>
      </c>
      <c r="I622" s="12">
        <f t="shared" si="211"/>
        <v>1.7000000000000001E-2</v>
      </c>
      <c r="J622" s="30">
        <f t="shared" si="220"/>
        <v>44911</v>
      </c>
      <c r="K622" s="2">
        <f t="shared" si="221"/>
        <v>5</v>
      </c>
      <c r="L622" s="15">
        <f t="shared" si="222"/>
        <v>6</v>
      </c>
      <c r="M622" s="11">
        <f t="shared" si="223"/>
        <v>1.0004014400000001</v>
      </c>
      <c r="N622" s="11">
        <f t="shared" ca="1" si="224"/>
        <v>1.0034538150000001</v>
      </c>
      <c r="O622" s="15">
        <f t="shared" si="225"/>
        <v>0</v>
      </c>
      <c r="P622" s="13">
        <f t="shared" ca="1" si="226"/>
        <v>3.4538150000000001</v>
      </c>
      <c r="Q622" s="19">
        <f t="shared" si="206"/>
        <v>0</v>
      </c>
      <c r="R622" s="13">
        <f t="shared" si="227"/>
        <v>0</v>
      </c>
      <c r="S622" s="4" t="str">
        <f t="shared" si="228"/>
        <v>A+J=</v>
      </c>
      <c r="T622" s="30">
        <f t="shared" si="229"/>
        <v>45090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6">
        <f t="shared" si="208"/>
        <v>44920</v>
      </c>
      <c r="B623" s="14">
        <f t="shared" ca="1" si="215"/>
        <v>1003.453815</v>
      </c>
      <c r="C623" s="6">
        <f t="shared" si="216"/>
        <v>1000</v>
      </c>
      <c r="D623" s="12">
        <f ca="1">IF(A623&lt;$B$1,VLOOKUP(A623,[1]DI!$A$4:$B$15000,2,FALSE),0)</f>
        <v>0</v>
      </c>
      <c r="E623" s="13">
        <f t="shared" ca="1" si="217"/>
        <v>1</v>
      </c>
      <c r="F623" s="13">
        <f ca="1">(TRUNC(PRODUCT($E$12:$E622),16))</f>
        <v>1.1632998356071</v>
      </c>
      <c r="G623" s="13">
        <f t="shared" ca="1" si="218"/>
        <v>1.1597612281035099</v>
      </c>
      <c r="H623" s="13">
        <f t="shared" ca="1" si="219"/>
        <v>1.0030511499999999</v>
      </c>
      <c r="I623" s="12">
        <f t="shared" si="211"/>
        <v>1.7000000000000001E-2</v>
      </c>
      <c r="J623" s="30">
        <f t="shared" si="220"/>
        <v>44911</v>
      </c>
      <c r="K623" s="2">
        <f t="shared" si="221"/>
        <v>5</v>
      </c>
      <c r="L623" s="15">
        <f t="shared" si="222"/>
        <v>6</v>
      </c>
      <c r="M623" s="11">
        <f t="shared" si="223"/>
        <v>1.0004014400000001</v>
      </c>
      <c r="N623" s="11">
        <f t="shared" ca="1" si="224"/>
        <v>1.0034538150000001</v>
      </c>
      <c r="O623" s="15">
        <f t="shared" si="225"/>
        <v>0</v>
      </c>
      <c r="P623" s="13">
        <f t="shared" ca="1" si="226"/>
        <v>3.4538150000000001</v>
      </c>
      <c r="Q623" s="19">
        <f t="shared" si="206"/>
        <v>0</v>
      </c>
      <c r="R623" s="13">
        <f t="shared" si="227"/>
        <v>0</v>
      </c>
      <c r="S623" s="4" t="str">
        <f t="shared" si="228"/>
        <v>A+J=</v>
      </c>
      <c r="T623" s="30">
        <f t="shared" si="229"/>
        <v>45090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6">
        <f t="shared" si="208"/>
        <v>44921</v>
      </c>
      <c r="B624" s="14">
        <f t="shared" ca="1" si="215"/>
        <v>1003.453815</v>
      </c>
      <c r="C624" s="6">
        <f t="shared" si="216"/>
        <v>1000</v>
      </c>
      <c r="D624" s="12">
        <f ca="1">IF(A624&lt;$B$1,VLOOKUP(A624,[1]DI!$A$4:$B$15000,2,FALSE),0)</f>
        <v>0.13650000000000001</v>
      </c>
      <c r="E624" s="13">
        <f t="shared" ca="1" si="217"/>
        <v>1.00050788</v>
      </c>
      <c r="F624" s="13">
        <f ca="1">(TRUNC(PRODUCT($E$12:$E623),16))</f>
        <v>1.1632998356071</v>
      </c>
      <c r="G624" s="13">
        <f t="shared" ca="1" si="218"/>
        <v>1.1597612281035099</v>
      </c>
      <c r="H624" s="13">
        <f t="shared" ca="1" si="219"/>
        <v>1.0030511499999999</v>
      </c>
      <c r="I624" s="12">
        <f t="shared" si="211"/>
        <v>1.7000000000000001E-2</v>
      </c>
      <c r="J624" s="30">
        <f t="shared" si="220"/>
        <v>44911</v>
      </c>
      <c r="K624" s="2">
        <f t="shared" si="221"/>
        <v>6</v>
      </c>
      <c r="L624" s="15">
        <f t="shared" si="222"/>
        <v>6</v>
      </c>
      <c r="M624" s="11">
        <f t="shared" si="223"/>
        <v>1.0004014400000001</v>
      </c>
      <c r="N624" s="11">
        <f t="shared" ca="1" si="224"/>
        <v>1.0034538150000001</v>
      </c>
      <c r="O624" s="15">
        <f t="shared" si="225"/>
        <v>0</v>
      </c>
      <c r="P624" s="13">
        <f t="shared" ca="1" si="226"/>
        <v>3.4538150000000001</v>
      </c>
      <c r="Q624" s="19">
        <f t="shared" si="206"/>
        <v>0</v>
      </c>
      <c r="R624" s="13">
        <f t="shared" si="227"/>
        <v>0</v>
      </c>
      <c r="S624" s="4" t="str">
        <f t="shared" si="228"/>
        <v>A+J=</v>
      </c>
      <c r="T624" s="30">
        <f t="shared" si="229"/>
        <v>45090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6">
        <f t="shared" si="208"/>
        <v>44922</v>
      </c>
      <c r="B625" s="14">
        <f t="shared" ca="1" si="215"/>
        <v>1004.03061099</v>
      </c>
      <c r="C625" s="6">
        <f t="shared" si="216"/>
        <v>1000</v>
      </c>
      <c r="D625" s="12">
        <f ca="1">IF(A625&lt;$B$1,VLOOKUP(A625,[1]DI!$A$4:$B$15000,2,FALSE),0)</f>
        <v>0.13650000000000001</v>
      </c>
      <c r="E625" s="13">
        <f t="shared" ca="1" si="217"/>
        <v>1.00050788</v>
      </c>
      <c r="F625" s="13">
        <f ca="1">(TRUNC(PRODUCT($E$12:$E624),16))</f>
        <v>1.16389065232761</v>
      </c>
      <c r="G625" s="13">
        <f t="shared" ca="1" si="218"/>
        <v>1.1597612281035099</v>
      </c>
      <c r="H625" s="13">
        <f t="shared" ca="1" si="219"/>
        <v>1.00356058</v>
      </c>
      <c r="I625" s="12">
        <f t="shared" si="211"/>
        <v>1.7000000000000001E-2</v>
      </c>
      <c r="J625" s="30">
        <f t="shared" si="220"/>
        <v>44911</v>
      </c>
      <c r="K625" s="2">
        <f t="shared" si="221"/>
        <v>7</v>
      </c>
      <c r="L625" s="15">
        <f t="shared" si="222"/>
        <v>7</v>
      </c>
      <c r="M625" s="11">
        <f t="shared" si="223"/>
        <v>1.000468363</v>
      </c>
      <c r="N625" s="11">
        <f t="shared" ca="1" si="224"/>
        <v>1.0040306109999999</v>
      </c>
      <c r="O625" s="15">
        <f t="shared" si="225"/>
        <v>0</v>
      </c>
      <c r="P625" s="13">
        <f t="shared" ca="1" si="226"/>
        <v>4.0306109899999996</v>
      </c>
      <c r="Q625" s="19">
        <f t="shared" si="206"/>
        <v>0</v>
      </c>
      <c r="R625" s="13">
        <f t="shared" si="227"/>
        <v>0</v>
      </c>
      <c r="S625" s="4" t="str">
        <f t="shared" si="228"/>
        <v>A+J=</v>
      </c>
      <c r="T625" s="30">
        <f t="shared" si="229"/>
        <v>45090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6">
        <f t="shared" si="208"/>
        <v>44923</v>
      </c>
      <c r="B626" s="14">
        <f t="shared" ca="1" si="215"/>
        <v>1004.607739</v>
      </c>
      <c r="C626" s="6">
        <f t="shared" si="216"/>
        <v>1000</v>
      </c>
      <c r="D626" s="12">
        <f ca="1">IF(A626&lt;$B$1,VLOOKUP(A626,[1]DI!$A$4:$B$15000,2,FALSE),0)</f>
        <v>0.13650000000000001</v>
      </c>
      <c r="E626" s="13">
        <f t="shared" ca="1" si="217"/>
        <v>1.00050788</v>
      </c>
      <c r="F626" s="13">
        <f ca="1">(TRUNC(PRODUCT($E$12:$E625),16))</f>
        <v>1.1644817691121201</v>
      </c>
      <c r="G626" s="13">
        <f t="shared" ca="1" si="218"/>
        <v>1.1597612281035099</v>
      </c>
      <c r="H626" s="13">
        <f t="shared" ca="1" si="219"/>
        <v>1.0040702699999999</v>
      </c>
      <c r="I626" s="12">
        <f t="shared" si="211"/>
        <v>1.7000000000000001E-2</v>
      </c>
      <c r="J626" s="30">
        <f t="shared" si="220"/>
        <v>44911</v>
      </c>
      <c r="K626" s="2">
        <f t="shared" si="221"/>
        <v>8</v>
      </c>
      <c r="L626" s="15">
        <f t="shared" si="222"/>
        <v>8</v>
      </c>
      <c r="M626" s="11">
        <f t="shared" si="223"/>
        <v>1.00053529</v>
      </c>
      <c r="N626" s="11">
        <f t="shared" ca="1" si="224"/>
        <v>1.0046077390000001</v>
      </c>
      <c r="O626" s="15">
        <f t="shared" si="225"/>
        <v>0</v>
      </c>
      <c r="P626" s="13">
        <f t="shared" ca="1" si="226"/>
        <v>4.6077389999999996</v>
      </c>
      <c r="Q626" s="19">
        <f t="shared" si="206"/>
        <v>0</v>
      </c>
      <c r="R626" s="13">
        <f t="shared" si="227"/>
        <v>0</v>
      </c>
      <c r="S626" s="4" t="str">
        <f t="shared" si="228"/>
        <v>A+J=</v>
      </c>
      <c r="T626" s="30">
        <f t="shared" si="229"/>
        <v>45090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6">
        <f t="shared" si="208"/>
        <v>44924</v>
      </c>
      <c r="B627" s="14">
        <f t="shared" ca="1" si="215"/>
        <v>1005.185199</v>
      </c>
      <c r="C627" s="6">
        <f t="shared" si="216"/>
        <v>1000</v>
      </c>
      <c r="D627" s="12">
        <f ca="1">IF(A627&lt;$B$1,VLOOKUP(A627,[1]DI!$A$4:$B$15000,2,FALSE),0)</f>
        <v>0.13650000000000001</v>
      </c>
      <c r="E627" s="13">
        <f t="shared" ca="1" si="217"/>
        <v>1.00050788</v>
      </c>
      <c r="F627" s="13">
        <f ca="1">(TRUNC(PRODUCT($E$12:$E626),16))</f>
        <v>1.1650731861130099</v>
      </c>
      <c r="G627" s="13">
        <f t="shared" ca="1" si="218"/>
        <v>1.1597612281035099</v>
      </c>
      <c r="H627" s="13">
        <f t="shared" ca="1" si="219"/>
        <v>1.00458022</v>
      </c>
      <c r="I627" s="12">
        <f t="shared" si="211"/>
        <v>1.7000000000000001E-2</v>
      </c>
      <c r="J627" s="30">
        <f t="shared" si="220"/>
        <v>44911</v>
      </c>
      <c r="K627" s="2">
        <f t="shared" si="221"/>
        <v>9</v>
      </c>
      <c r="L627" s="15">
        <f t="shared" si="222"/>
        <v>9</v>
      </c>
      <c r="M627" s="11">
        <f t="shared" si="223"/>
        <v>1.0006022210000001</v>
      </c>
      <c r="N627" s="11">
        <f t="shared" ca="1" si="224"/>
        <v>1.005185199</v>
      </c>
      <c r="O627" s="15">
        <f t="shared" si="225"/>
        <v>0</v>
      </c>
      <c r="P627" s="13">
        <f t="shared" ca="1" si="226"/>
        <v>5.1851989999999999</v>
      </c>
      <c r="Q627" s="19">
        <f t="shared" si="206"/>
        <v>0</v>
      </c>
      <c r="R627" s="13">
        <f t="shared" si="227"/>
        <v>0</v>
      </c>
      <c r="S627" s="4" t="str">
        <f t="shared" si="228"/>
        <v>A+J=</v>
      </c>
      <c r="T627" s="30">
        <f t="shared" si="229"/>
        <v>45090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6">
        <f t="shared" si="208"/>
        <v>44925</v>
      </c>
      <c r="B628" s="14">
        <f t="shared" ca="1" si="215"/>
        <v>1005.762983</v>
      </c>
      <c r="C628" s="6">
        <f t="shared" si="216"/>
        <v>1000</v>
      </c>
      <c r="D628" s="12">
        <f ca="1">IF(A628&lt;$B$1,VLOOKUP(A628,[1]DI!$A$4:$B$15000,2,FALSE),0)</f>
        <v>0.13650000000000001</v>
      </c>
      <c r="E628" s="13">
        <f t="shared" ca="1" si="217"/>
        <v>1.00050788</v>
      </c>
      <c r="F628" s="13">
        <f ca="1">(TRUNC(PRODUCT($E$12:$E627),16))</f>
        <v>1.16566490348278</v>
      </c>
      <c r="G628" s="13">
        <f t="shared" ca="1" si="218"/>
        <v>1.1597612281035099</v>
      </c>
      <c r="H628" s="13">
        <f t="shared" ca="1" si="219"/>
        <v>1.0050904199999999</v>
      </c>
      <c r="I628" s="12">
        <f t="shared" si="211"/>
        <v>1.7000000000000001E-2</v>
      </c>
      <c r="J628" s="30">
        <f t="shared" si="220"/>
        <v>44911</v>
      </c>
      <c r="K628" s="2">
        <f t="shared" si="221"/>
        <v>10</v>
      </c>
      <c r="L628" s="15">
        <f t="shared" si="222"/>
        <v>10</v>
      </c>
      <c r="M628" s="11">
        <f t="shared" si="223"/>
        <v>1.0006691569999999</v>
      </c>
      <c r="N628" s="11">
        <f t="shared" ca="1" si="224"/>
        <v>1.0057629830000001</v>
      </c>
      <c r="O628" s="15">
        <f t="shared" si="225"/>
        <v>0</v>
      </c>
      <c r="P628" s="13">
        <f t="shared" ca="1" si="226"/>
        <v>5.7629830000000002</v>
      </c>
      <c r="Q628" s="19">
        <f t="shared" si="206"/>
        <v>0</v>
      </c>
      <c r="R628" s="13">
        <f t="shared" si="227"/>
        <v>0</v>
      </c>
      <c r="S628" s="4" t="str">
        <f t="shared" si="228"/>
        <v>A+J=</v>
      </c>
      <c r="T628" s="30">
        <f t="shared" si="229"/>
        <v>45090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6">
        <f t="shared" si="208"/>
        <v>44926</v>
      </c>
      <c r="B629" s="14">
        <f t="shared" ca="1" si="215"/>
        <v>1006.3411099899999</v>
      </c>
      <c r="C629" s="6">
        <f t="shared" si="216"/>
        <v>1000</v>
      </c>
      <c r="D629" s="12">
        <f ca="1">IF(A629&lt;$B$1,VLOOKUP(A629,[1]DI!$A$4:$B$15000,2,FALSE),0)</f>
        <v>0</v>
      </c>
      <c r="E629" s="13">
        <f t="shared" ca="1" si="217"/>
        <v>1</v>
      </c>
      <c r="F629" s="13">
        <f ca="1">(TRUNC(PRODUCT($E$12:$E628),16))</f>
        <v>1.16625692137396</v>
      </c>
      <c r="G629" s="13">
        <f t="shared" ca="1" si="218"/>
        <v>1.1597612281035099</v>
      </c>
      <c r="H629" s="13">
        <f t="shared" ca="1" si="219"/>
        <v>1.00560089</v>
      </c>
      <c r="I629" s="12">
        <f t="shared" si="211"/>
        <v>1.7000000000000001E-2</v>
      </c>
      <c r="J629" s="30">
        <f t="shared" si="220"/>
        <v>44911</v>
      </c>
      <c r="K629" s="2">
        <f t="shared" si="221"/>
        <v>10</v>
      </c>
      <c r="L629" s="15">
        <f t="shared" si="222"/>
        <v>11</v>
      </c>
      <c r="M629" s="11">
        <f t="shared" si="223"/>
        <v>1.0007360970000001</v>
      </c>
      <c r="N629" s="11">
        <f t="shared" ca="1" si="224"/>
        <v>1.0063411099999999</v>
      </c>
      <c r="O629" s="15">
        <f t="shared" si="225"/>
        <v>0</v>
      </c>
      <c r="P629" s="13">
        <f t="shared" ca="1" si="226"/>
        <v>6.3411099899999996</v>
      </c>
      <c r="Q629" s="19">
        <f t="shared" si="206"/>
        <v>0</v>
      </c>
      <c r="R629" s="13">
        <f t="shared" si="227"/>
        <v>0</v>
      </c>
      <c r="S629" s="4" t="str">
        <f t="shared" si="228"/>
        <v>A+J=</v>
      </c>
      <c r="T629" s="30">
        <f t="shared" si="229"/>
        <v>45090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6">
        <f t="shared" si="208"/>
        <v>44927</v>
      </c>
      <c r="B630" s="14">
        <f t="shared" ca="1" si="215"/>
        <v>1006.3411099899999</v>
      </c>
      <c r="C630" s="6">
        <f t="shared" si="216"/>
        <v>1000</v>
      </c>
      <c r="D630" s="12">
        <f ca="1">IF(A630&lt;$B$1,VLOOKUP(A630,[1]DI!$A$4:$B$15000,2,FALSE),0)</f>
        <v>0</v>
      </c>
      <c r="E630" s="13">
        <f t="shared" ca="1" si="217"/>
        <v>1</v>
      </c>
      <c r="F630" s="13">
        <f ca="1">(TRUNC(PRODUCT($E$12:$E629),16))</f>
        <v>1.16625692137396</v>
      </c>
      <c r="G630" s="13">
        <f t="shared" ca="1" si="218"/>
        <v>1.1597612281035099</v>
      </c>
      <c r="H630" s="13">
        <f t="shared" ca="1" si="219"/>
        <v>1.00560089</v>
      </c>
      <c r="I630" s="12">
        <f t="shared" si="211"/>
        <v>1.7000000000000001E-2</v>
      </c>
      <c r="J630" s="30">
        <f t="shared" si="220"/>
        <v>44911</v>
      </c>
      <c r="K630" s="2">
        <f t="shared" si="221"/>
        <v>10</v>
      </c>
      <c r="L630" s="15">
        <f t="shared" si="222"/>
        <v>11</v>
      </c>
      <c r="M630" s="11">
        <f t="shared" si="223"/>
        <v>1.0007360970000001</v>
      </c>
      <c r="N630" s="11">
        <f t="shared" ca="1" si="224"/>
        <v>1.0063411099999999</v>
      </c>
      <c r="O630" s="15">
        <f t="shared" si="225"/>
        <v>0</v>
      </c>
      <c r="P630" s="13">
        <f t="shared" ca="1" si="226"/>
        <v>6.3411099899999996</v>
      </c>
      <c r="Q630" s="19">
        <f t="shared" si="206"/>
        <v>0</v>
      </c>
      <c r="R630" s="13">
        <f t="shared" si="227"/>
        <v>0</v>
      </c>
      <c r="S630" s="4" t="str">
        <f t="shared" si="228"/>
        <v>A+J=</v>
      </c>
      <c r="T630" s="30">
        <f t="shared" si="229"/>
        <v>45090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6">
        <f t="shared" si="208"/>
        <v>44928</v>
      </c>
      <c r="B631" s="14">
        <f t="shared" ca="1" si="215"/>
        <v>1006.3411099899999</v>
      </c>
      <c r="C631" s="6">
        <f t="shared" si="216"/>
        <v>1000</v>
      </c>
      <c r="D631" s="12">
        <f ca="1">IF(A631&lt;$B$1,VLOOKUP(A631,[1]DI!$A$4:$B$15000,2,FALSE),0)</f>
        <v>0.13650000000000001</v>
      </c>
      <c r="E631" s="13">
        <f t="shared" ca="1" si="217"/>
        <v>1.00050788</v>
      </c>
      <c r="F631" s="13">
        <f ca="1">(TRUNC(PRODUCT($E$12:$E630),16))</f>
        <v>1.16625692137396</v>
      </c>
      <c r="G631" s="13">
        <f t="shared" ca="1" si="218"/>
        <v>1.1597612281035099</v>
      </c>
      <c r="H631" s="13">
        <f t="shared" ca="1" si="219"/>
        <v>1.00560089</v>
      </c>
      <c r="I631" s="12">
        <f t="shared" si="211"/>
        <v>1.7000000000000001E-2</v>
      </c>
      <c r="J631" s="30">
        <f t="shared" si="220"/>
        <v>44911</v>
      </c>
      <c r="K631" s="2">
        <f t="shared" si="221"/>
        <v>11</v>
      </c>
      <c r="L631" s="15">
        <f t="shared" si="222"/>
        <v>11</v>
      </c>
      <c r="M631" s="11">
        <f t="shared" si="223"/>
        <v>1.0007360970000001</v>
      </c>
      <c r="N631" s="11">
        <f t="shared" ca="1" si="224"/>
        <v>1.0063411099999999</v>
      </c>
      <c r="O631" s="15">
        <f t="shared" si="225"/>
        <v>0</v>
      </c>
      <c r="P631" s="13">
        <f t="shared" ca="1" si="226"/>
        <v>6.3411099899999996</v>
      </c>
      <c r="Q631" s="19">
        <f t="shared" si="206"/>
        <v>0</v>
      </c>
      <c r="R631" s="13">
        <f t="shared" si="227"/>
        <v>0</v>
      </c>
      <c r="S631" s="4" t="str">
        <f t="shared" si="228"/>
        <v>A+J=</v>
      </c>
      <c r="T631" s="30">
        <f t="shared" si="229"/>
        <v>45090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6">
        <f t="shared" si="208"/>
        <v>44929</v>
      </c>
      <c r="B632" s="14">
        <f t="shared" ca="1" si="215"/>
        <v>1006.91956</v>
      </c>
      <c r="C632" s="6">
        <f t="shared" si="216"/>
        <v>1000</v>
      </c>
      <c r="D632" s="12">
        <f ca="1">IF(A632&lt;$B$1,VLOOKUP(A632,[1]DI!$A$4:$B$15000,2,FALSE),0)</f>
        <v>0.13650000000000001</v>
      </c>
      <c r="E632" s="13">
        <f t="shared" ca="1" si="217"/>
        <v>1.00050788</v>
      </c>
      <c r="F632" s="13">
        <f ca="1">(TRUNC(PRODUCT($E$12:$E631),16))</f>
        <v>1.1668492399391801</v>
      </c>
      <c r="G632" s="13">
        <f t="shared" ca="1" si="218"/>
        <v>1.1597612281035099</v>
      </c>
      <c r="H632" s="13">
        <f t="shared" ca="1" si="219"/>
        <v>1.00611161</v>
      </c>
      <c r="I632" s="12">
        <f t="shared" si="211"/>
        <v>1.7000000000000001E-2</v>
      </c>
      <c r="J632" s="30">
        <f t="shared" si="220"/>
        <v>44911</v>
      </c>
      <c r="K632" s="2">
        <f t="shared" si="221"/>
        <v>12</v>
      </c>
      <c r="L632" s="15">
        <f t="shared" si="222"/>
        <v>12</v>
      </c>
      <c r="M632" s="11">
        <f t="shared" si="223"/>
        <v>1.000803042</v>
      </c>
      <c r="N632" s="11">
        <f t="shared" ca="1" si="224"/>
        <v>1.00691956</v>
      </c>
      <c r="O632" s="15">
        <f t="shared" si="225"/>
        <v>0</v>
      </c>
      <c r="P632" s="13">
        <f t="shared" ca="1" si="226"/>
        <v>6.9195599999999997</v>
      </c>
      <c r="Q632" s="19">
        <f t="shared" si="206"/>
        <v>0</v>
      </c>
      <c r="R632" s="13">
        <f t="shared" si="227"/>
        <v>0</v>
      </c>
      <c r="S632" s="4" t="str">
        <f t="shared" si="228"/>
        <v>A+J=</v>
      </c>
      <c r="T632" s="30">
        <f t="shared" si="229"/>
        <v>45090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6">
        <f t="shared" si="208"/>
        <v>44930</v>
      </c>
      <c r="B633" s="14">
        <f t="shared" ca="1" si="215"/>
        <v>1007.4983529899999</v>
      </c>
      <c r="C633" s="6">
        <f t="shared" si="216"/>
        <v>1000</v>
      </c>
      <c r="D633" s="12">
        <f ca="1">IF(A633&lt;$B$1,VLOOKUP(A633,[1]DI!$A$4:$B$15000,2,FALSE),0)</f>
        <v>0.13650000000000001</v>
      </c>
      <c r="E633" s="13">
        <f t="shared" ca="1" si="217"/>
        <v>1.00050788</v>
      </c>
      <c r="F633" s="13">
        <f ca="1">(TRUNC(PRODUCT($E$12:$E632),16))</f>
        <v>1.16744185933117</v>
      </c>
      <c r="G633" s="13">
        <f t="shared" ca="1" si="218"/>
        <v>1.1597612281035099</v>
      </c>
      <c r="H633" s="13">
        <f t="shared" ca="1" si="219"/>
        <v>1.0066226</v>
      </c>
      <c r="I633" s="12">
        <f t="shared" si="211"/>
        <v>1.7000000000000001E-2</v>
      </c>
      <c r="J633" s="30">
        <f t="shared" si="220"/>
        <v>44911</v>
      </c>
      <c r="K633" s="2">
        <f t="shared" si="221"/>
        <v>13</v>
      </c>
      <c r="L633" s="15">
        <f t="shared" si="222"/>
        <v>13</v>
      </c>
      <c r="M633" s="11">
        <f t="shared" si="223"/>
        <v>1.0008699910000001</v>
      </c>
      <c r="N633" s="11">
        <f t="shared" ca="1" si="224"/>
        <v>1.0074983529999999</v>
      </c>
      <c r="O633" s="15">
        <f t="shared" si="225"/>
        <v>0</v>
      </c>
      <c r="P633" s="13">
        <f t="shared" ca="1" si="226"/>
        <v>7.4983529899999999</v>
      </c>
      <c r="Q633" s="19">
        <f t="shared" ref="Q633:Q696" si="230">IF($O633&gt;0,VLOOKUP($O633,$V$12:$AB$150,7),0)</f>
        <v>0</v>
      </c>
      <c r="R633" s="13">
        <f t="shared" si="227"/>
        <v>0</v>
      </c>
      <c r="S633" s="4" t="str">
        <f t="shared" si="228"/>
        <v>A+J=</v>
      </c>
      <c r="T633" s="30">
        <f t="shared" si="229"/>
        <v>45090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6">
        <f t="shared" si="208"/>
        <v>44931</v>
      </c>
      <c r="B634" s="14">
        <f t="shared" ca="1" si="215"/>
        <v>1008.077469</v>
      </c>
      <c r="C634" s="6">
        <f t="shared" si="216"/>
        <v>1000</v>
      </c>
      <c r="D634" s="12">
        <f ca="1">IF(A634&lt;$B$1,VLOOKUP(A634,[1]DI!$A$4:$B$15000,2,FALSE),0)</f>
        <v>0.13650000000000001</v>
      </c>
      <c r="E634" s="13">
        <f t="shared" ca="1" si="217"/>
        <v>1.00050788</v>
      </c>
      <c r="F634" s="13">
        <f ca="1">(TRUNC(PRODUCT($E$12:$E633),16))</f>
        <v>1.16803477970268</v>
      </c>
      <c r="G634" s="13">
        <f t="shared" ca="1" si="218"/>
        <v>1.1597612281035099</v>
      </c>
      <c r="H634" s="13">
        <f t="shared" ca="1" si="219"/>
        <v>1.0071338400000001</v>
      </c>
      <c r="I634" s="12">
        <f t="shared" si="211"/>
        <v>1.7000000000000001E-2</v>
      </c>
      <c r="J634" s="30">
        <f t="shared" si="220"/>
        <v>44911</v>
      </c>
      <c r="K634" s="2">
        <f t="shared" si="221"/>
        <v>14</v>
      </c>
      <c r="L634" s="15">
        <f t="shared" si="222"/>
        <v>14</v>
      </c>
      <c r="M634" s="11">
        <f t="shared" si="223"/>
        <v>1.0009369450000001</v>
      </c>
      <c r="N634" s="11">
        <f t="shared" ca="1" si="224"/>
        <v>1.0080774690000001</v>
      </c>
      <c r="O634" s="15">
        <f t="shared" si="225"/>
        <v>0</v>
      </c>
      <c r="P634" s="13">
        <f t="shared" ca="1" si="226"/>
        <v>8.0774690000000007</v>
      </c>
      <c r="Q634" s="19">
        <f t="shared" si="230"/>
        <v>0</v>
      </c>
      <c r="R634" s="13">
        <f t="shared" si="227"/>
        <v>0</v>
      </c>
      <c r="S634" s="4" t="str">
        <f t="shared" si="228"/>
        <v>A+J=</v>
      </c>
      <c r="T634" s="30">
        <f t="shared" si="229"/>
        <v>45090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6">
        <f t="shared" si="208"/>
        <v>44932</v>
      </c>
      <c r="B635" s="14">
        <f t="shared" ca="1" si="215"/>
        <v>1008.656918</v>
      </c>
      <c r="C635" s="6">
        <f t="shared" si="216"/>
        <v>1000</v>
      </c>
      <c r="D635" s="12">
        <f ca="1">IF(A635&lt;$B$1,VLOOKUP(A635,[1]DI!$A$4:$B$15000,2,FALSE),0)</f>
        <v>0.13650000000000001</v>
      </c>
      <c r="E635" s="13">
        <f t="shared" ca="1" si="217"/>
        <v>1.00050788</v>
      </c>
      <c r="F635" s="13">
        <f ca="1">(TRUNC(PRODUCT($E$12:$E634),16))</f>
        <v>1.1686280012065999</v>
      </c>
      <c r="G635" s="13">
        <f t="shared" ca="1" si="218"/>
        <v>1.1597612281035099</v>
      </c>
      <c r="H635" s="13">
        <f t="shared" ca="1" si="219"/>
        <v>1.0076453400000001</v>
      </c>
      <c r="I635" s="12">
        <f t="shared" si="211"/>
        <v>1.7000000000000001E-2</v>
      </c>
      <c r="J635" s="30">
        <f t="shared" si="220"/>
        <v>44911</v>
      </c>
      <c r="K635" s="2">
        <f t="shared" si="221"/>
        <v>15</v>
      </c>
      <c r="L635" s="15">
        <f t="shared" si="222"/>
        <v>15</v>
      </c>
      <c r="M635" s="11">
        <f t="shared" si="223"/>
        <v>1.001003903</v>
      </c>
      <c r="N635" s="11">
        <f t="shared" ca="1" si="224"/>
        <v>1.008656918</v>
      </c>
      <c r="O635" s="15">
        <f t="shared" si="225"/>
        <v>0</v>
      </c>
      <c r="P635" s="13">
        <f t="shared" ca="1" si="226"/>
        <v>8.6569179999999992</v>
      </c>
      <c r="Q635" s="19">
        <f t="shared" si="230"/>
        <v>0</v>
      </c>
      <c r="R635" s="13">
        <f t="shared" si="227"/>
        <v>0</v>
      </c>
      <c r="S635" s="4" t="str">
        <f t="shared" si="228"/>
        <v>A+J=</v>
      </c>
      <c r="T635" s="30">
        <f t="shared" si="229"/>
        <v>45090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6">
        <f t="shared" si="208"/>
        <v>44933</v>
      </c>
      <c r="B636" s="14">
        <f t="shared" ca="1" si="215"/>
        <v>1009.236711</v>
      </c>
      <c r="C636" s="6">
        <f t="shared" si="216"/>
        <v>1000</v>
      </c>
      <c r="D636" s="12">
        <f ca="1">IF(A636&lt;$B$1,VLOOKUP(A636,[1]DI!$A$4:$B$15000,2,FALSE),0)</f>
        <v>0</v>
      </c>
      <c r="E636" s="13">
        <f t="shared" ca="1" si="217"/>
        <v>1</v>
      </c>
      <c r="F636" s="13">
        <f ca="1">(TRUNC(PRODUCT($E$12:$E635),16))</f>
        <v>1.1692215239958501</v>
      </c>
      <c r="G636" s="13">
        <f t="shared" ca="1" si="218"/>
        <v>1.1597612281035099</v>
      </c>
      <c r="H636" s="13">
        <f t="shared" ca="1" si="219"/>
        <v>1.00815711</v>
      </c>
      <c r="I636" s="12">
        <f t="shared" si="211"/>
        <v>1.7000000000000001E-2</v>
      </c>
      <c r="J636" s="30">
        <f t="shared" si="220"/>
        <v>44911</v>
      </c>
      <c r="K636" s="2">
        <f t="shared" si="221"/>
        <v>15</v>
      </c>
      <c r="L636" s="15">
        <f t="shared" si="222"/>
        <v>16</v>
      </c>
      <c r="M636" s="11">
        <f t="shared" si="223"/>
        <v>1.0010708660000001</v>
      </c>
      <c r="N636" s="11">
        <f t="shared" ca="1" si="224"/>
        <v>1.009236711</v>
      </c>
      <c r="O636" s="15">
        <f t="shared" si="225"/>
        <v>0</v>
      </c>
      <c r="P636" s="13">
        <f t="shared" ca="1" si="226"/>
        <v>9.2367109999999997</v>
      </c>
      <c r="Q636" s="19">
        <f t="shared" si="230"/>
        <v>0</v>
      </c>
      <c r="R636" s="13">
        <f t="shared" si="227"/>
        <v>0</v>
      </c>
      <c r="S636" s="4" t="str">
        <f t="shared" si="228"/>
        <v>A+J=</v>
      </c>
      <c r="T636" s="30">
        <f t="shared" si="229"/>
        <v>45090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6">
        <f t="shared" si="208"/>
        <v>44934</v>
      </c>
      <c r="B637" s="14">
        <f t="shared" ca="1" si="215"/>
        <v>1009.236711</v>
      </c>
      <c r="C637" s="6">
        <f t="shared" si="216"/>
        <v>1000</v>
      </c>
      <c r="D637" s="12">
        <f ca="1">IF(A637&lt;$B$1,VLOOKUP(A637,[1]DI!$A$4:$B$15000,2,FALSE),0)</f>
        <v>0</v>
      </c>
      <c r="E637" s="13">
        <f t="shared" ca="1" si="217"/>
        <v>1</v>
      </c>
      <c r="F637" s="13">
        <f ca="1">(TRUNC(PRODUCT($E$12:$E636),16))</f>
        <v>1.1692215239958501</v>
      </c>
      <c r="G637" s="13">
        <f t="shared" ca="1" si="218"/>
        <v>1.1597612281035099</v>
      </c>
      <c r="H637" s="13">
        <f t="shared" ca="1" si="219"/>
        <v>1.00815711</v>
      </c>
      <c r="I637" s="12">
        <f t="shared" si="211"/>
        <v>1.7000000000000001E-2</v>
      </c>
      <c r="J637" s="30">
        <f t="shared" si="220"/>
        <v>44911</v>
      </c>
      <c r="K637" s="2">
        <f t="shared" si="221"/>
        <v>15</v>
      </c>
      <c r="L637" s="15">
        <f t="shared" si="222"/>
        <v>16</v>
      </c>
      <c r="M637" s="11">
        <f t="shared" si="223"/>
        <v>1.0010708660000001</v>
      </c>
      <c r="N637" s="11">
        <f t="shared" ca="1" si="224"/>
        <v>1.009236711</v>
      </c>
      <c r="O637" s="15">
        <f t="shared" si="225"/>
        <v>0</v>
      </c>
      <c r="P637" s="13">
        <f t="shared" ca="1" si="226"/>
        <v>9.2367109999999997</v>
      </c>
      <c r="Q637" s="19">
        <f t="shared" si="230"/>
        <v>0</v>
      </c>
      <c r="R637" s="13">
        <f t="shared" si="227"/>
        <v>0</v>
      </c>
      <c r="S637" s="4" t="str">
        <f t="shared" si="228"/>
        <v>A+J=</v>
      </c>
      <c r="T637" s="30">
        <f t="shared" si="229"/>
        <v>45090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6">
        <f t="shared" si="208"/>
        <v>44935</v>
      </c>
      <c r="B638" s="14">
        <f t="shared" ca="1" si="215"/>
        <v>1009.236711</v>
      </c>
      <c r="C638" s="6">
        <f t="shared" si="216"/>
        <v>1000</v>
      </c>
      <c r="D638" s="12">
        <f ca="1">IF(A638&lt;$B$1,VLOOKUP(A638,[1]DI!$A$4:$B$15000,2,FALSE),0)</f>
        <v>0.13650000000000001</v>
      </c>
      <c r="E638" s="13">
        <f t="shared" ca="1" si="217"/>
        <v>1.00050788</v>
      </c>
      <c r="F638" s="13">
        <f ca="1">(TRUNC(PRODUCT($E$12:$E637),16))</f>
        <v>1.1692215239958501</v>
      </c>
      <c r="G638" s="13">
        <f t="shared" ca="1" si="218"/>
        <v>1.1597612281035099</v>
      </c>
      <c r="H638" s="13">
        <f t="shared" ca="1" si="219"/>
        <v>1.00815711</v>
      </c>
      <c r="I638" s="12">
        <f t="shared" si="211"/>
        <v>1.7000000000000001E-2</v>
      </c>
      <c r="J638" s="30">
        <f t="shared" si="220"/>
        <v>44911</v>
      </c>
      <c r="K638" s="2">
        <f t="shared" si="221"/>
        <v>16</v>
      </c>
      <c r="L638" s="15">
        <f t="shared" si="222"/>
        <v>16</v>
      </c>
      <c r="M638" s="11">
        <f t="shared" si="223"/>
        <v>1.0010708660000001</v>
      </c>
      <c r="N638" s="11">
        <f t="shared" ca="1" si="224"/>
        <v>1.009236711</v>
      </c>
      <c r="O638" s="15">
        <f t="shared" si="225"/>
        <v>0</v>
      </c>
      <c r="P638" s="13">
        <f t="shared" ca="1" si="226"/>
        <v>9.2367109999999997</v>
      </c>
      <c r="Q638" s="19">
        <f t="shared" si="230"/>
        <v>0</v>
      </c>
      <c r="R638" s="13">
        <f t="shared" si="227"/>
        <v>0</v>
      </c>
      <c r="S638" s="4" t="str">
        <f t="shared" si="228"/>
        <v>A+J=</v>
      </c>
      <c r="T638" s="30">
        <f t="shared" si="229"/>
        <v>45090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6">
        <f t="shared" si="208"/>
        <v>44936</v>
      </c>
      <c r="B639" s="14">
        <f t="shared" ca="1" si="215"/>
        <v>1009.816827</v>
      </c>
      <c r="C639" s="6">
        <f t="shared" si="216"/>
        <v>1000</v>
      </c>
      <c r="D639" s="12">
        <f ca="1">IF(A639&lt;$B$1,VLOOKUP(A639,[1]DI!$A$4:$B$15000,2,FALSE),0)</f>
        <v>0.13650000000000001</v>
      </c>
      <c r="E639" s="13">
        <f t="shared" ca="1" si="217"/>
        <v>1.00050788</v>
      </c>
      <c r="F639" s="13">
        <f ca="1">(TRUNC(PRODUCT($E$12:$E638),16))</f>
        <v>1.1698153482234599</v>
      </c>
      <c r="G639" s="13">
        <f t="shared" ca="1" si="218"/>
        <v>1.1597612281035099</v>
      </c>
      <c r="H639" s="13">
        <f t="shared" ca="1" si="219"/>
        <v>1.0086691299999999</v>
      </c>
      <c r="I639" s="12">
        <f t="shared" si="211"/>
        <v>1.7000000000000001E-2</v>
      </c>
      <c r="J639" s="30">
        <f t="shared" si="220"/>
        <v>44911</v>
      </c>
      <c r="K639" s="2">
        <f t="shared" si="221"/>
        <v>17</v>
      </c>
      <c r="L639" s="15">
        <f t="shared" si="222"/>
        <v>17</v>
      </c>
      <c r="M639" s="11">
        <f t="shared" si="223"/>
        <v>1.001137833</v>
      </c>
      <c r="N639" s="11">
        <f t="shared" ca="1" si="224"/>
        <v>1.0098168270000001</v>
      </c>
      <c r="O639" s="15">
        <f t="shared" si="225"/>
        <v>0</v>
      </c>
      <c r="P639" s="13">
        <f t="shared" ca="1" si="226"/>
        <v>9.816827</v>
      </c>
      <c r="Q639" s="19">
        <f t="shared" si="230"/>
        <v>0</v>
      </c>
      <c r="R639" s="13">
        <f t="shared" si="227"/>
        <v>0</v>
      </c>
      <c r="S639" s="4" t="str">
        <f t="shared" si="228"/>
        <v>A+J=</v>
      </c>
      <c r="T639" s="30">
        <f t="shared" si="229"/>
        <v>45090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6">
        <f t="shared" si="208"/>
        <v>44937</v>
      </c>
      <c r="B640" s="14">
        <f t="shared" ca="1" si="215"/>
        <v>1010.397277</v>
      </c>
      <c r="C640" s="6">
        <f t="shared" si="216"/>
        <v>1000</v>
      </c>
      <c r="D640" s="12">
        <f ca="1">IF(A640&lt;$B$1,VLOOKUP(A640,[1]DI!$A$4:$B$15000,2,FALSE),0)</f>
        <v>0.13650000000000001</v>
      </c>
      <c r="E640" s="13">
        <f t="shared" ca="1" si="217"/>
        <v>1.00050788</v>
      </c>
      <c r="F640" s="13">
        <f ca="1">(TRUNC(PRODUCT($E$12:$E639),16))</f>
        <v>1.1704094740425099</v>
      </c>
      <c r="G640" s="13">
        <f t="shared" ca="1" si="218"/>
        <v>1.1597612281035099</v>
      </c>
      <c r="H640" s="13">
        <f t="shared" ca="1" si="219"/>
        <v>1.0091814100000001</v>
      </c>
      <c r="I640" s="12">
        <f t="shared" si="211"/>
        <v>1.7000000000000001E-2</v>
      </c>
      <c r="J640" s="30">
        <f t="shared" si="220"/>
        <v>44911</v>
      </c>
      <c r="K640" s="2">
        <f t="shared" si="221"/>
        <v>18</v>
      </c>
      <c r="L640" s="15">
        <f t="shared" si="222"/>
        <v>18</v>
      </c>
      <c r="M640" s="11">
        <f t="shared" si="223"/>
        <v>1.001204805</v>
      </c>
      <c r="N640" s="11">
        <f t="shared" ca="1" si="224"/>
        <v>1.010397277</v>
      </c>
      <c r="O640" s="15">
        <f t="shared" si="225"/>
        <v>0</v>
      </c>
      <c r="P640" s="13">
        <f t="shared" ca="1" si="226"/>
        <v>10.397277000000001</v>
      </c>
      <c r="Q640" s="19">
        <f t="shared" si="230"/>
        <v>0</v>
      </c>
      <c r="R640" s="13">
        <f t="shared" si="227"/>
        <v>0</v>
      </c>
      <c r="S640" s="4" t="str">
        <f t="shared" si="228"/>
        <v>A+J=</v>
      </c>
      <c r="T640" s="30">
        <f t="shared" si="229"/>
        <v>45090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6">
        <f t="shared" si="208"/>
        <v>44938</v>
      </c>
      <c r="B641" s="14">
        <f t="shared" ca="1" si="215"/>
        <v>1010.97807</v>
      </c>
      <c r="C641" s="6">
        <f t="shared" si="216"/>
        <v>1000</v>
      </c>
      <c r="D641" s="12">
        <f ca="1">IF(A641&lt;$B$1,VLOOKUP(A641,[1]DI!$A$4:$B$15000,2,FALSE),0)</f>
        <v>0.13650000000000001</v>
      </c>
      <c r="E641" s="13">
        <f t="shared" ca="1" si="217"/>
        <v>1.00050788</v>
      </c>
      <c r="F641" s="13">
        <f ca="1">(TRUNC(PRODUCT($E$12:$E640),16))</f>
        <v>1.1710039016061899</v>
      </c>
      <c r="G641" s="13">
        <f t="shared" ca="1" si="218"/>
        <v>1.1597612281035099</v>
      </c>
      <c r="H641" s="13">
        <f t="shared" ca="1" si="219"/>
        <v>1.0096939599999999</v>
      </c>
      <c r="I641" s="12">
        <f t="shared" si="211"/>
        <v>1.7000000000000001E-2</v>
      </c>
      <c r="J641" s="30">
        <f t="shared" si="220"/>
        <v>44911</v>
      </c>
      <c r="K641" s="2">
        <f t="shared" si="221"/>
        <v>19</v>
      </c>
      <c r="L641" s="15">
        <f t="shared" si="222"/>
        <v>19</v>
      </c>
      <c r="M641" s="11">
        <f t="shared" si="223"/>
        <v>1.001271781</v>
      </c>
      <c r="N641" s="11">
        <f t="shared" ca="1" si="224"/>
        <v>1.01097807</v>
      </c>
      <c r="O641" s="15">
        <f t="shared" si="225"/>
        <v>0</v>
      </c>
      <c r="P641" s="13">
        <f t="shared" ca="1" si="226"/>
        <v>10.978070000000001</v>
      </c>
      <c r="Q641" s="19">
        <f t="shared" si="230"/>
        <v>0</v>
      </c>
      <c r="R641" s="13">
        <f t="shared" si="227"/>
        <v>0</v>
      </c>
      <c r="S641" s="4" t="str">
        <f t="shared" si="228"/>
        <v>A+J=</v>
      </c>
      <c r="T641" s="30">
        <f t="shared" si="229"/>
        <v>45090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6">
        <f t="shared" si="208"/>
        <v>44939</v>
      </c>
      <c r="B642" s="14">
        <f t="shared" ca="1" si="215"/>
        <v>1011.5591859899999</v>
      </c>
      <c r="C642" s="6">
        <f t="shared" si="216"/>
        <v>1000</v>
      </c>
      <c r="D642" s="12">
        <f ca="1">IF(A642&lt;$B$1,VLOOKUP(A642,[1]DI!$A$4:$B$15000,2,FALSE),0)</f>
        <v>0.13650000000000001</v>
      </c>
      <c r="E642" s="13">
        <f t="shared" ca="1" si="217"/>
        <v>1.00050788</v>
      </c>
      <c r="F642" s="13">
        <f ca="1">(TRUNC(PRODUCT($E$12:$E641),16))</f>
        <v>1.17159863106774</v>
      </c>
      <c r="G642" s="13">
        <f t="shared" ca="1" si="218"/>
        <v>1.1597612281035099</v>
      </c>
      <c r="H642" s="13">
        <f t="shared" ca="1" si="219"/>
        <v>1.01020676</v>
      </c>
      <c r="I642" s="12">
        <f t="shared" si="211"/>
        <v>1.7000000000000001E-2</v>
      </c>
      <c r="J642" s="30">
        <f t="shared" si="220"/>
        <v>44911</v>
      </c>
      <c r="K642" s="2">
        <f t="shared" si="221"/>
        <v>20</v>
      </c>
      <c r="L642" s="15">
        <f t="shared" si="222"/>
        <v>20</v>
      </c>
      <c r="M642" s="11">
        <f t="shared" si="223"/>
        <v>1.001338762</v>
      </c>
      <c r="N642" s="11">
        <f t="shared" ca="1" si="224"/>
        <v>1.0115591859999999</v>
      </c>
      <c r="O642" s="15">
        <f t="shared" si="225"/>
        <v>0</v>
      </c>
      <c r="P642" s="13">
        <f t="shared" ca="1" si="226"/>
        <v>11.55918599</v>
      </c>
      <c r="Q642" s="19">
        <f t="shared" si="230"/>
        <v>0</v>
      </c>
      <c r="R642" s="13">
        <f t="shared" si="227"/>
        <v>0</v>
      </c>
      <c r="S642" s="4" t="str">
        <f t="shared" si="228"/>
        <v>A+J=</v>
      </c>
      <c r="T642" s="30">
        <f t="shared" si="229"/>
        <v>45090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6">
        <f t="shared" si="208"/>
        <v>44940</v>
      </c>
      <c r="B643" s="14">
        <f t="shared" ca="1" si="215"/>
        <v>1012.140636</v>
      </c>
      <c r="C643" s="6">
        <f t="shared" si="216"/>
        <v>1000</v>
      </c>
      <c r="D643" s="12">
        <f ca="1">IF(A643&lt;$B$1,VLOOKUP(A643,[1]DI!$A$4:$B$15000,2,FALSE),0)</f>
        <v>0</v>
      </c>
      <c r="E643" s="13">
        <f t="shared" ca="1" si="217"/>
        <v>1</v>
      </c>
      <c r="F643" s="13">
        <f ca="1">(TRUNC(PRODUCT($E$12:$E642),16))</f>
        <v>1.1721936625804801</v>
      </c>
      <c r="G643" s="13">
        <f t="shared" ca="1" si="218"/>
        <v>1.1597612281035099</v>
      </c>
      <c r="H643" s="13">
        <f t="shared" ca="1" si="219"/>
        <v>1.01071982</v>
      </c>
      <c r="I643" s="12">
        <f t="shared" si="211"/>
        <v>1.7000000000000001E-2</v>
      </c>
      <c r="J643" s="30">
        <f t="shared" si="220"/>
        <v>44911</v>
      </c>
      <c r="K643" s="2">
        <f t="shared" si="221"/>
        <v>20</v>
      </c>
      <c r="L643" s="15">
        <f t="shared" si="222"/>
        <v>21</v>
      </c>
      <c r="M643" s="11">
        <f t="shared" si="223"/>
        <v>1.001405747</v>
      </c>
      <c r="N643" s="11">
        <f t="shared" ca="1" si="224"/>
        <v>1.012140636</v>
      </c>
      <c r="O643" s="15">
        <f t="shared" si="225"/>
        <v>0</v>
      </c>
      <c r="P643" s="13">
        <f t="shared" ca="1" si="226"/>
        <v>12.140636000000001</v>
      </c>
      <c r="Q643" s="19">
        <f t="shared" si="230"/>
        <v>0</v>
      </c>
      <c r="R643" s="13">
        <f t="shared" si="227"/>
        <v>0</v>
      </c>
      <c r="S643" s="4" t="str">
        <f t="shared" si="228"/>
        <v>A+J=</v>
      </c>
      <c r="T643" s="30">
        <f t="shared" si="229"/>
        <v>45090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6">
        <f t="shared" si="208"/>
        <v>44941</v>
      </c>
      <c r="B644" s="14">
        <f t="shared" ca="1" si="215"/>
        <v>1012.140636</v>
      </c>
      <c r="C644" s="6">
        <f t="shared" si="216"/>
        <v>1000</v>
      </c>
      <c r="D644" s="12">
        <f ca="1">IF(A644&lt;$B$1,VLOOKUP(A644,[1]DI!$A$4:$B$15000,2,FALSE),0)</f>
        <v>0</v>
      </c>
      <c r="E644" s="13">
        <f t="shared" ca="1" si="217"/>
        <v>1</v>
      </c>
      <c r="F644" s="13">
        <f ca="1">(TRUNC(PRODUCT($E$12:$E643),16))</f>
        <v>1.1721936625804801</v>
      </c>
      <c r="G644" s="13">
        <f t="shared" ca="1" si="218"/>
        <v>1.1597612281035099</v>
      </c>
      <c r="H644" s="13">
        <f t="shared" ca="1" si="219"/>
        <v>1.01071982</v>
      </c>
      <c r="I644" s="12">
        <f t="shared" si="211"/>
        <v>1.7000000000000001E-2</v>
      </c>
      <c r="J644" s="30">
        <f t="shared" si="220"/>
        <v>44911</v>
      </c>
      <c r="K644" s="2">
        <f t="shared" si="221"/>
        <v>20</v>
      </c>
      <c r="L644" s="15">
        <f t="shared" si="222"/>
        <v>21</v>
      </c>
      <c r="M644" s="11">
        <f t="shared" si="223"/>
        <v>1.001405747</v>
      </c>
      <c r="N644" s="11">
        <f t="shared" ca="1" si="224"/>
        <v>1.012140636</v>
      </c>
      <c r="O644" s="15">
        <f t="shared" si="225"/>
        <v>0</v>
      </c>
      <c r="P644" s="13">
        <f t="shared" ca="1" si="226"/>
        <v>12.140636000000001</v>
      </c>
      <c r="Q644" s="19">
        <f t="shared" si="230"/>
        <v>0</v>
      </c>
      <c r="R644" s="13">
        <f t="shared" si="227"/>
        <v>0</v>
      </c>
      <c r="S644" s="4" t="str">
        <f t="shared" si="228"/>
        <v>A+J=</v>
      </c>
      <c r="T644" s="30">
        <f t="shared" si="229"/>
        <v>45090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6">
        <f t="shared" si="208"/>
        <v>44942</v>
      </c>
      <c r="B645" s="14">
        <f t="shared" ca="1" si="215"/>
        <v>1012.140636</v>
      </c>
      <c r="C645" s="6">
        <f t="shared" si="216"/>
        <v>1000</v>
      </c>
      <c r="D645" s="12">
        <f ca="1">IF(A645&lt;$B$1,VLOOKUP(A645,[1]DI!$A$4:$B$15000,2,FALSE),0)</f>
        <v>0.13650000000000001</v>
      </c>
      <c r="E645" s="13">
        <f t="shared" ca="1" si="217"/>
        <v>1.00050788</v>
      </c>
      <c r="F645" s="13">
        <f ca="1">(TRUNC(PRODUCT($E$12:$E644),16))</f>
        <v>1.1721936625804801</v>
      </c>
      <c r="G645" s="13">
        <f t="shared" ca="1" si="218"/>
        <v>1.1597612281035099</v>
      </c>
      <c r="H645" s="13">
        <f t="shared" ca="1" si="219"/>
        <v>1.01071982</v>
      </c>
      <c r="I645" s="12">
        <f t="shared" si="211"/>
        <v>1.7000000000000001E-2</v>
      </c>
      <c r="J645" s="30">
        <f t="shared" si="220"/>
        <v>44911</v>
      </c>
      <c r="K645" s="2">
        <f t="shared" si="221"/>
        <v>21</v>
      </c>
      <c r="L645" s="15">
        <f t="shared" si="222"/>
        <v>21</v>
      </c>
      <c r="M645" s="11">
        <f t="shared" si="223"/>
        <v>1.001405747</v>
      </c>
      <c r="N645" s="11">
        <f t="shared" ca="1" si="224"/>
        <v>1.012140636</v>
      </c>
      <c r="O645" s="15">
        <f t="shared" si="225"/>
        <v>0</v>
      </c>
      <c r="P645" s="13">
        <f t="shared" ca="1" si="226"/>
        <v>12.140636000000001</v>
      </c>
      <c r="Q645" s="19">
        <f t="shared" si="230"/>
        <v>0</v>
      </c>
      <c r="R645" s="13">
        <f t="shared" si="227"/>
        <v>0</v>
      </c>
      <c r="S645" s="4" t="str">
        <f t="shared" si="228"/>
        <v>A+J=</v>
      </c>
      <c r="T645" s="30">
        <f t="shared" si="229"/>
        <v>45090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6">
        <f t="shared" si="208"/>
        <v>44943</v>
      </c>
      <c r="B646" s="14">
        <f t="shared" ca="1" si="215"/>
        <v>1012.722429</v>
      </c>
      <c r="C646" s="6">
        <f t="shared" si="216"/>
        <v>1000</v>
      </c>
      <c r="D646" s="12">
        <f ca="1">IF(A646&lt;$B$1,VLOOKUP(A646,[1]DI!$A$4:$B$15000,2,FALSE),0)</f>
        <v>0.13650000000000001</v>
      </c>
      <c r="E646" s="13">
        <f t="shared" ca="1" si="217"/>
        <v>1.00050788</v>
      </c>
      <c r="F646" s="13">
        <f ca="1">(TRUNC(PRODUCT($E$12:$E645),16))</f>
        <v>1.1727889962978399</v>
      </c>
      <c r="G646" s="13">
        <f t="shared" ca="1" si="218"/>
        <v>1.1597612281035099</v>
      </c>
      <c r="H646" s="13">
        <f t="shared" ca="1" si="219"/>
        <v>1.01123315</v>
      </c>
      <c r="I646" s="12">
        <f t="shared" si="211"/>
        <v>1.7000000000000001E-2</v>
      </c>
      <c r="J646" s="30">
        <f t="shared" si="220"/>
        <v>44911</v>
      </c>
      <c r="K646" s="2">
        <f t="shared" si="221"/>
        <v>22</v>
      </c>
      <c r="L646" s="15">
        <f t="shared" si="222"/>
        <v>22</v>
      </c>
      <c r="M646" s="11">
        <f t="shared" si="223"/>
        <v>1.001472736</v>
      </c>
      <c r="N646" s="11">
        <f t="shared" ca="1" si="224"/>
        <v>1.0127224290000001</v>
      </c>
      <c r="O646" s="15">
        <f t="shared" si="225"/>
        <v>0</v>
      </c>
      <c r="P646" s="13">
        <f t="shared" ca="1" si="226"/>
        <v>12.722429</v>
      </c>
      <c r="Q646" s="19">
        <f t="shared" si="230"/>
        <v>0</v>
      </c>
      <c r="R646" s="13">
        <f t="shared" si="227"/>
        <v>0</v>
      </c>
      <c r="S646" s="4" t="str">
        <f t="shared" si="228"/>
        <v>A+J=</v>
      </c>
      <c r="T646" s="30">
        <f t="shared" si="229"/>
        <v>45090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6">
        <f t="shared" si="208"/>
        <v>44944</v>
      </c>
      <c r="B647" s="14">
        <f t="shared" ca="1" si="215"/>
        <v>1013.304548</v>
      </c>
      <c r="C647" s="6">
        <f t="shared" si="216"/>
        <v>1000</v>
      </c>
      <c r="D647" s="12">
        <f ca="1">IF(A647&lt;$B$1,VLOOKUP(A647,[1]DI!$A$4:$B$15000,2,FALSE),0)</f>
        <v>0.13650000000000001</v>
      </c>
      <c r="E647" s="13">
        <f t="shared" ca="1" si="217"/>
        <v>1.00050788</v>
      </c>
      <c r="F647" s="13">
        <f ca="1">(TRUNC(PRODUCT($E$12:$E646),16))</f>
        <v>1.1733846323732799</v>
      </c>
      <c r="G647" s="13">
        <f t="shared" ca="1" si="218"/>
        <v>1.1597612281035099</v>
      </c>
      <c r="H647" s="13">
        <f t="shared" ca="1" si="219"/>
        <v>1.01174673</v>
      </c>
      <c r="I647" s="12">
        <f t="shared" si="211"/>
        <v>1.7000000000000001E-2</v>
      </c>
      <c r="J647" s="30">
        <f t="shared" si="220"/>
        <v>44911</v>
      </c>
      <c r="K647" s="2">
        <f t="shared" si="221"/>
        <v>23</v>
      </c>
      <c r="L647" s="15">
        <f t="shared" si="222"/>
        <v>23</v>
      </c>
      <c r="M647" s="11">
        <f t="shared" si="223"/>
        <v>1.001539731</v>
      </c>
      <c r="N647" s="11">
        <f t="shared" ca="1" si="224"/>
        <v>1.013304548</v>
      </c>
      <c r="O647" s="15">
        <f t="shared" si="225"/>
        <v>0</v>
      </c>
      <c r="P647" s="13">
        <f t="shared" ca="1" si="226"/>
        <v>13.304548</v>
      </c>
      <c r="Q647" s="19">
        <f t="shared" si="230"/>
        <v>0</v>
      </c>
      <c r="R647" s="13">
        <f t="shared" si="227"/>
        <v>0</v>
      </c>
      <c r="S647" s="4" t="str">
        <f t="shared" si="228"/>
        <v>A+J=</v>
      </c>
      <c r="T647" s="30">
        <f t="shared" si="229"/>
        <v>45090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6">
        <f t="shared" si="208"/>
        <v>44945</v>
      </c>
      <c r="B648" s="14">
        <f t="shared" ca="1" si="215"/>
        <v>1013.887008</v>
      </c>
      <c r="C648" s="6">
        <f t="shared" si="216"/>
        <v>1000</v>
      </c>
      <c r="D648" s="12">
        <f ca="1">IF(A648&lt;$B$1,VLOOKUP(A648,[1]DI!$A$4:$B$15000,2,FALSE),0)</f>
        <v>0.13650000000000001</v>
      </c>
      <c r="E648" s="13">
        <f t="shared" ca="1" si="217"/>
        <v>1.00050788</v>
      </c>
      <c r="F648" s="13">
        <f ca="1">(TRUNC(PRODUCT($E$12:$E647),16))</f>
        <v>1.1739805709603699</v>
      </c>
      <c r="G648" s="13">
        <f t="shared" ca="1" si="218"/>
        <v>1.1597612281035099</v>
      </c>
      <c r="H648" s="13">
        <f t="shared" ca="1" si="219"/>
        <v>1.01226058</v>
      </c>
      <c r="I648" s="12">
        <f t="shared" si="211"/>
        <v>1.7000000000000001E-2</v>
      </c>
      <c r="J648" s="30">
        <f t="shared" si="220"/>
        <v>44911</v>
      </c>
      <c r="K648" s="2">
        <f t="shared" si="221"/>
        <v>24</v>
      </c>
      <c r="L648" s="15">
        <f t="shared" si="222"/>
        <v>24</v>
      </c>
      <c r="M648" s="11">
        <f t="shared" si="223"/>
        <v>1.0016067289999999</v>
      </c>
      <c r="N648" s="11">
        <f t="shared" ca="1" si="224"/>
        <v>1.013887008</v>
      </c>
      <c r="O648" s="15">
        <f t="shared" si="225"/>
        <v>0</v>
      </c>
      <c r="P648" s="13">
        <f t="shared" ca="1" si="226"/>
        <v>13.887008</v>
      </c>
      <c r="Q648" s="19">
        <f t="shared" si="230"/>
        <v>0</v>
      </c>
      <c r="R648" s="13">
        <f t="shared" si="227"/>
        <v>0</v>
      </c>
      <c r="S648" s="4" t="str">
        <f t="shared" si="228"/>
        <v>A+J=</v>
      </c>
      <c r="T648" s="30">
        <f t="shared" si="229"/>
        <v>45090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6">
        <f t="shared" si="208"/>
        <v>44946</v>
      </c>
      <c r="B649" s="14">
        <f t="shared" ca="1" si="215"/>
        <v>1014.469793</v>
      </c>
      <c r="C649" s="6">
        <f t="shared" si="216"/>
        <v>1000</v>
      </c>
      <c r="D649" s="12">
        <f ca="1">IF(A649&lt;$B$1,VLOOKUP(A649,[1]DI!$A$4:$B$15000,2,FALSE),0)</f>
        <v>0.13650000000000001</v>
      </c>
      <c r="E649" s="13">
        <f t="shared" ca="1" si="217"/>
        <v>1.00050788</v>
      </c>
      <c r="F649" s="13">
        <f ca="1">(TRUNC(PRODUCT($E$12:$E648),16))</f>
        <v>1.17457681221275</v>
      </c>
      <c r="G649" s="13">
        <f t="shared" ca="1" si="218"/>
        <v>1.1597612281035099</v>
      </c>
      <c r="H649" s="13">
        <f t="shared" ca="1" si="219"/>
        <v>1.0127746799999999</v>
      </c>
      <c r="I649" s="12">
        <f t="shared" si="211"/>
        <v>1.7000000000000001E-2</v>
      </c>
      <c r="J649" s="30">
        <f t="shared" si="220"/>
        <v>44911</v>
      </c>
      <c r="K649" s="2">
        <f t="shared" si="221"/>
        <v>25</v>
      </c>
      <c r="L649" s="15">
        <f t="shared" si="222"/>
        <v>25</v>
      </c>
      <c r="M649" s="11">
        <f t="shared" si="223"/>
        <v>1.001673732</v>
      </c>
      <c r="N649" s="11">
        <f t="shared" ca="1" si="224"/>
        <v>1.014469793</v>
      </c>
      <c r="O649" s="15">
        <f t="shared" si="225"/>
        <v>0</v>
      </c>
      <c r="P649" s="13">
        <f t="shared" ca="1" si="226"/>
        <v>14.469792999999999</v>
      </c>
      <c r="Q649" s="19">
        <f t="shared" si="230"/>
        <v>0</v>
      </c>
      <c r="R649" s="13">
        <f t="shared" si="227"/>
        <v>0</v>
      </c>
      <c r="S649" s="4" t="str">
        <f t="shared" si="228"/>
        <v>A+J=</v>
      </c>
      <c r="T649" s="30">
        <f t="shared" si="229"/>
        <v>45090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6">
        <f t="shared" si="208"/>
        <v>44947</v>
      </c>
      <c r="B650" s="14">
        <f t="shared" ca="1" si="215"/>
        <v>1015.052923</v>
      </c>
      <c r="C650" s="6">
        <f t="shared" si="216"/>
        <v>1000</v>
      </c>
      <c r="D650" s="12">
        <f ca="1">IF(A650&lt;$B$1,VLOOKUP(A650,[1]DI!$A$4:$B$15000,2,FALSE),0)</f>
        <v>0</v>
      </c>
      <c r="E650" s="13">
        <f t="shared" ca="1" si="217"/>
        <v>1</v>
      </c>
      <c r="F650" s="13">
        <f ca="1">(TRUNC(PRODUCT($E$12:$E649),16))</f>
        <v>1.17517335628413</v>
      </c>
      <c r="G650" s="13">
        <f t="shared" ca="1" si="218"/>
        <v>1.1597612281035099</v>
      </c>
      <c r="H650" s="13">
        <f t="shared" ca="1" si="219"/>
        <v>1.01328905</v>
      </c>
      <c r="I650" s="12">
        <f t="shared" si="211"/>
        <v>1.7000000000000001E-2</v>
      </c>
      <c r="J650" s="30">
        <f t="shared" si="220"/>
        <v>44911</v>
      </c>
      <c r="K650" s="2">
        <f t="shared" si="221"/>
        <v>25</v>
      </c>
      <c r="L650" s="15">
        <f t="shared" si="222"/>
        <v>26</v>
      </c>
      <c r="M650" s="11">
        <f t="shared" si="223"/>
        <v>1.00174074</v>
      </c>
      <c r="N650" s="11">
        <f t="shared" ca="1" si="224"/>
        <v>1.0150529230000001</v>
      </c>
      <c r="O650" s="15">
        <f t="shared" si="225"/>
        <v>0</v>
      </c>
      <c r="P650" s="13">
        <f t="shared" ca="1" si="226"/>
        <v>15.052923</v>
      </c>
      <c r="Q650" s="19">
        <f t="shared" si="230"/>
        <v>0</v>
      </c>
      <c r="R650" s="13">
        <f t="shared" si="227"/>
        <v>0</v>
      </c>
      <c r="S650" s="4" t="str">
        <f t="shared" si="228"/>
        <v>A+J=</v>
      </c>
      <c r="T650" s="30">
        <f t="shared" si="229"/>
        <v>45090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6">
        <f t="shared" si="208"/>
        <v>44948</v>
      </c>
      <c r="B651" s="14">
        <f t="shared" ca="1" si="215"/>
        <v>1015.052923</v>
      </c>
      <c r="C651" s="6">
        <f t="shared" si="216"/>
        <v>1000</v>
      </c>
      <c r="D651" s="12">
        <f ca="1">IF(A651&lt;$B$1,VLOOKUP(A651,[1]DI!$A$4:$B$15000,2,FALSE),0)</f>
        <v>0</v>
      </c>
      <c r="E651" s="13">
        <f t="shared" ca="1" si="217"/>
        <v>1</v>
      </c>
      <c r="F651" s="13">
        <f ca="1">(TRUNC(PRODUCT($E$12:$E650),16))</f>
        <v>1.17517335628413</v>
      </c>
      <c r="G651" s="13">
        <f t="shared" ca="1" si="218"/>
        <v>1.1597612281035099</v>
      </c>
      <c r="H651" s="13">
        <f t="shared" ca="1" si="219"/>
        <v>1.01328905</v>
      </c>
      <c r="I651" s="12">
        <f t="shared" si="211"/>
        <v>1.7000000000000001E-2</v>
      </c>
      <c r="J651" s="30">
        <f t="shared" si="220"/>
        <v>44911</v>
      </c>
      <c r="K651" s="2">
        <f t="shared" si="221"/>
        <v>25</v>
      </c>
      <c r="L651" s="15">
        <f t="shared" si="222"/>
        <v>26</v>
      </c>
      <c r="M651" s="11">
        <f t="shared" si="223"/>
        <v>1.00174074</v>
      </c>
      <c r="N651" s="11">
        <f t="shared" ca="1" si="224"/>
        <v>1.0150529230000001</v>
      </c>
      <c r="O651" s="15">
        <f t="shared" si="225"/>
        <v>0</v>
      </c>
      <c r="P651" s="13">
        <f t="shared" ca="1" si="226"/>
        <v>15.052923</v>
      </c>
      <c r="Q651" s="19">
        <f t="shared" si="230"/>
        <v>0</v>
      </c>
      <c r="R651" s="13">
        <f t="shared" si="227"/>
        <v>0</v>
      </c>
      <c r="S651" s="4" t="str">
        <f t="shared" si="228"/>
        <v>A+J=</v>
      </c>
      <c r="T651" s="30">
        <f t="shared" si="229"/>
        <v>45090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6">
        <f t="shared" si="208"/>
        <v>44949</v>
      </c>
      <c r="B652" s="14">
        <f t="shared" ca="1" si="215"/>
        <v>1015.052923</v>
      </c>
      <c r="C652" s="6">
        <f t="shared" si="216"/>
        <v>1000</v>
      </c>
      <c r="D652" s="12">
        <f ca="1">IF(A652&lt;$B$1,VLOOKUP(A652,[1]DI!$A$4:$B$15000,2,FALSE),0)</f>
        <v>0.13650000000000001</v>
      </c>
      <c r="E652" s="13">
        <f t="shared" ca="1" si="217"/>
        <v>1.00050788</v>
      </c>
      <c r="F652" s="13">
        <f ca="1">(TRUNC(PRODUCT($E$12:$E651),16))</f>
        <v>1.17517335628413</v>
      </c>
      <c r="G652" s="13">
        <f t="shared" ca="1" si="218"/>
        <v>1.1597612281035099</v>
      </c>
      <c r="H652" s="13">
        <f t="shared" ca="1" si="219"/>
        <v>1.01328905</v>
      </c>
      <c r="I652" s="12">
        <f t="shared" si="211"/>
        <v>1.7000000000000001E-2</v>
      </c>
      <c r="J652" s="30">
        <f t="shared" si="220"/>
        <v>44911</v>
      </c>
      <c r="K652" s="2">
        <f t="shared" si="221"/>
        <v>26</v>
      </c>
      <c r="L652" s="15">
        <f t="shared" si="222"/>
        <v>26</v>
      </c>
      <c r="M652" s="11">
        <f t="shared" si="223"/>
        <v>1.00174074</v>
      </c>
      <c r="N652" s="11">
        <f t="shared" ca="1" si="224"/>
        <v>1.0150529230000001</v>
      </c>
      <c r="O652" s="15">
        <f t="shared" si="225"/>
        <v>0</v>
      </c>
      <c r="P652" s="13">
        <f t="shared" ca="1" si="226"/>
        <v>15.052923</v>
      </c>
      <c r="Q652" s="19">
        <f t="shared" si="230"/>
        <v>0</v>
      </c>
      <c r="R652" s="13">
        <f t="shared" si="227"/>
        <v>0</v>
      </c>
      <c r="S652" s="4" t="str">
        <f t="shared" si="228"/>
        <v>A+J=</v>
      </c>
      <c r="T652" s="30">
        <f t="shared" si="229"/>
        <v>45090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6">
        <f t="shared" ref="A653:A716" si="231">(A652+1)</f>
        <v>44950</v>
      </c>
      <c r="B653" s="14">
        <f t="shared" ca="1" si="215"/>
        <v>1015.63638599</v>
      </c>
      <c r="C653" s="6">
        <f t="shared" si="216"/>
        <v>1000</v>
      </c>
      <c r="D653" s="12">
        <f ca="1">IF(A653&lt;$B$1,VLOOKUP(A653,[1]DI!$A$4:$B$15000,2,FALSE),0)</f>
        <v>0.13650000000000001</v>
      </c>
      <c r="E653" s="13">
        <f t="shared" ca="1" si="217"/>
        <v>1.00050788</v>
      </c>
      <c r="F653" s="13">
        <f ca="1">(TRUNC(PRODUCT($E$12:$E652),16))</f>
        <v>1.1757702033283199</v>
      </c>
      <c r="G653" s="13">
        <f t="shared" ca="1" si="218"/>
        <v>1.1597612281035099</v>
      </c>
      <c r="H653" s="13">
        <f t="shared" ca="1" si="219"/>
        <v>1.0138036800000001</v>
      </c>
      <c r="I653" s="12">
        <f t="shared" si="211"/>
        <v>1.7000000000000001E-2</v>
      </c>
      <c r="J653" s="30">
        <f t="shared" si="220"/>
        <v>44911</v>
      </c>
      <c r="K653" s="2">
        <f t="shared" si="221"/>
        <v>27</v>
      </c>
      <c r="L653" s="15">
        <f t="shared" si="222"/>
        <v>27</v>
      </c>
      <c r="M653" s="11">
        <f t="shared" si="223"/>
        <v>1.0018077519999999</v>
      </c>
      <c r="N653" s="11">
        <f t="shared" ca="1" si="224"/>
        <v>1.0156363859999999</v>
      </c>
      <c r="O653" s="15">
        <f t="shared" si="225"/>
        <v>0</v>
      </c>
      <c r="P653" s="13">
        <f t="shared" ca="1" si="226"/>
        <v>15.636385990000001</v>
      </c>
      <c r="Q653" s="19">
        <f t="shared" si="230"/>
        <v>0</v>
      </c>
      <c r="R653" s="13">
        <f t="shared" si="227"/>
        <v>0</v>
      </c>
      <c r="S653" s="4" t="str">
        <f t="shared" si="228"/>
        <v>A+J=</v>
      </c>
      <c r="T653" s="30">
        <f t="shared" si="229"/>
        <v>45090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6">
        <f t="shared" si="231"/>
        <v>44951</v>
      </c>
      <c r="B654" s="14">
        <f t="shared" ca="1" si="215"/>
        <v>1016.220182</v>
      </c>
      <c r="C654" s="6">
        <f t="shared" si="216"/>
        <v>1000</v>
      </c>
      <c r="D654" s="12">
        <f ca="1">IF(A654&lt;$B$1,VLOOKUP(A654,[1]DI!$A$4:$B$15000,2,FALSE),0)</f>
        <v>0.13650000000000001</v>
      </c>
      <c r="E654" s="13">
        <f t="shared" ca="1" si="217"/>
        <v>1.00050788</v>
      </c>
      <c r="F654" s="13">
        <f ca="1">(TRUNC(PRODUCT($E$12:$E653),16))</f>
        <v>1.1763673534991901</v>
      </c>
      <c r="G654" s="13">
        <f t="shared" ca="1" si="218"/>
        <v>1.1597612281035099</v>
      </c>
      <c r="H654" s="13">
        <f t="shared" ca="1" si="219"/>
        <v>1.0143185699999999</v>
      </c>
      <c r="I654" s="12">
        <f t="shared" ref="I654:I717" si="232">I653</f>
        <v>1.7000000000000001E-2</v>
      </c>
      <c r="J654" s="30">
        <f t="shared" si="220"/>
        <v>44911</v>
      </c>
      <c r="K654" s="2">
        <f t="shared" si="221"/>
        <v>28</v>
      </c>
      <c r="L654" s="15">
        <f t="shared" si="222"/>
        <v>28</v>
      </c>
      <c r="M654" s="11">
        <f t="shared" si="223"/>
        <v>1.001874768</v>
      </c>
      <c r="N654" s="11">
        <f t="shared" ca="1" si="224"/>
        <v>1.0162201820000001</v>
      </c>
      <c r="O654" s="15">
        <f t="shared" si="225"/>
        <v>0</v>
      </c>
      <c r="P654" s="13">
        <f t="shared" ca="1" si="226"/>
        <v>16.220182000000001</v>
      </c>
      <c r="Q654" s="19">
        <f t="shared" si="230"/>
        <v>0</v>
      </c>
      <c r="R654" s="13">
        <f t="shared" si="227"/>
        <v>0</v>
      </c>
      <c r="S654" s="4" t="str">
        <f t="shared" si="228"/>
        <v>A+J=</v>
      </c>
      <c r="T654" s="30">
        <f t="shared" si="229"/>
        <v>45090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6">
        <f t="shared" si="231"/>
        <v>44952</v>
      </c>
      <c r="B655" s="14">
        <f t="shared" ca="1" si="215"/>
        <v>1016.804313</v>
      </c>
      <c r="C655" s="6">
        <f t="shared" si="216"/>
        <v>1000</v>
      </c>
      <c r="D655" s="12">
        <f ca="1">IF(A655&lt;$B$1,VLOOKUP(A655,[1]DI!$A$4:$B$15000,2,FALSE),0)</f>
        <v>0.13650000000000001</v>
      </c>
      <c r="E655" s="13">
        <f t="shared" ca="1" si="217"/>
        <v>1.00050788</v>
      </c>
      <c r="F655" s="13">
        <f ca="1">(TRUNC(PRODUCT($E$12:$E654),16))</f>
        <v>1.17696480695068</v>
      </c>
      <c r="G655" s="13">
        <f t="shared" ca="1" si="218"/>
        <v>1.1597612281035099</v>
      </c>
      <c r="H655" s="13">
        <f t="shared" ca="1" si="219"/>
        <v>1.0148337199999999</v>
      </c>
      <c r="I655" s="12">
        <f t="shared" si="232"/>
        <v>1.7000000000000001E-2</v>
      </c>
      <c r="J655" s="30">
        <f t="shared" si="220"/>
        <v>44911</v>
      </c>
      <c r="K655" s="2">
        <f t="shared" si="221"/>
        <v>29</v>
      </c>
      <c r="L655" s="15">
        <f t="shared" si="222"/>
        <v>29</v>
      </c>
      <c r="M655" s="11">
        <f t="shared" si="223"/>
        <v>1.001941789</v>
      </c>
      <c r="N655" s="11">
        <f t="shared" ca="1" si="224"/>
        <v>1.016804313</v>
      </c>
      <c r="O655" s="15">
        <f t="shared" si="225"/>
        <v>0</v>
      </c>
      <c r="P655" s="13">
        <f t="shared" ca="1" si="226"/>
        <v>16.804313</v>
      </c>
      <c r="Q655" s="19">
        <f t="shared" si="230"/>
        <v>0</v>
      </c>
      <c r="R655" s="13">
        <f t="shared" si="227"/>
        <v>0</v>
      </c>
      <c r="S655" s="4" t="str">
        <f t="shared" si="228"/>
        <v>A+J=</v>
      </c>
      <c r="T655" s="30">
        <f t="shared" si="229"/>
        <v>45090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6">
        <f t="shared" si="231"/>
        <v>44953</v>
      </c>
      <c r="B656" s="14">
        <f t="shared" ca="1" si="215"/>
        <v>1017.388789</v>
      </c>
      <c r="C656" s="6">
        <f t="shared" si="216"/>
        <v>1000</v>
      </c>
      <c r="D656" s="12">
        <f ca="1">IF(A656&lt;$B$1,VLOOKUP(A656,[1]DI!$A$4:$B$15000,2,FALSE),0)</f>
        <v>0.13650000000000001</v>
      </c>
      <c r="E656" s="13">
        <f t="shared" ca="1" si="217"/>
        <v>1.00050788</v>
      </c>
      <c r="F656" s="13">
        <f ca="1">(TRUNC(PRODUCT($E$12:$E655),16))</f>
        <v>1.1775625638368401</v>
      </c>
      <c r="G656" s="13">
        <f t="shared" ca="1" si="218"/>
        <v>1.1597612281035099</v>
      </c>
      <c r="H656" s="13">
        <f t="shared" ca="1" si="219"/>
        <v>1.0153491400000001</v>
      </c>
      <c r="I656" s="12">
        <f t="shared" si="232"/>
        <v>1.7000000000000001E-2</v>
      </c>
      <c r="J656" s="30">
        <f t="shared" si="220"/>
        <v>44911</v>
      </c>
      <c r="K656" s="2">
        <f t="shared" si="221"/>
        <v>30</v>
      </c>
      <c r="L656" s="15">
        <f t="shared" si="222"/>
        <v>30</v>
      </c>
      <c r="M656" s="11">
        <f t="shared" si="223"/>
        <v>1.0020088149999999</v>
      </c>
      <c r="N656" s="11">
        <f t="shared" ca="1" si="224"/>
        <v>1.017388789</v>
      </c>
      <c r="O656" s="15">
        <f t="shared" si="225"/>
        <v>0</v>
      </c>
      <c r="P656" s="13">
        <f t="shared" ca="1" si="226"/>
        <v>17.388788999999999</v>
      </c>
      <c r="Q656" s="19">
        <f t="shared" si="230"/>
        <v>0</v>
      </c>
      <c r="R656" s="13">
        <f t="shared" si="227"/>
        <v>0</v>
      </c>
      <c r="S656" s="4" t="str">
        <f t="shared" si="228"/>
        <v>A+J=</v>
      </c>
      <c r="T656" s="30">
        <f t="shared" si="229"/>
        <v>45090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6">
        <f t="shared" si="231"/>
        <v>44954</v>
      </c>
      <c r="B657" s="14">
        <f t="shared" ca="1" si="215"/>
        <v>1017.9735879999999</v>
      </c>
      <c r="C657" s="6">
        <f t="shared" si="216"/>
        <v>1000</v>
      </c>
      <c r="D657" s="12">
        <f ca="1">IF(A657&lt;$B$1,VLOOKUP(A657,[1]DI!$A$4:$B$15000,2,FALSE),0)</f>
        <v>0</v>
      </c>
      <c r="E657" s="13">
        <f t="shared" ca="1" si="217"/>
        <v>1</v>
      </c>
      <c r="F657" s="13">
        <f ca="1">(TRUNC(PRODUCT($E$12:$E656),16))</f>
        <v>1.1781606243117599</v>
      </c>
      <c r="G657" s="13">
        <f t="shared" ca="1" si="218"/>
        <v>1.1597612281035099</v>
      </c>
      <c r="H657" s="13">
        <f t="shared" ca="1" si="219"/>
        <v>1.0158648100000001</v>
      </c>
      <c r="I657" s="12">
        <f t="shared" si="232"/>
        <v>1.7000000000000001E-2</v>
      </c>
      <c r="J657" s="30">
        <f t="shared" si="220"/>
        <v>44911</v>
      </c>
      <c r="K657" s="2">
        <f t="shared" si="221"/>
        <v>30</v>
      </c>
      <c r="L657" s="15">
        <f t="shared" si="222"/>
        <v>31</v>
      </c>
      <c r="M657" s="11">
        <f t="shared" si="223"/>
        <v>1.002075845</v>
      </c>
      <c r="N657" s="11">
        <f t="shared" ca="1" si="224"/>
        <v>1.017973588</v>
      </c>
      <c r="O657" s="15">
        <f t="shared" si="225"/>
        <v>0</v>
      </c>
      <c r="P657" s="13">
        <f t="shared" ca="1" si="226"/>
        <v>17.973587999999999</v>
      </c>
      <c r="Q657" s="19">
        <f t="shared" si="230"/>
        <v>0</v>
      </c>
      <c r="R657" s="13">
        <f t="shared" si="227"/>
        <v>0</v>
      </c>
      <c r="S657" s="4" t="str">
        <f t="shared" si="228"/>
        <v>A+J=</v>
      </c>
      <c r="T657" s="30">
        <f t="shared" si="229"/>
        <v>45090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6">
        <f t="shared" si="231"/>
        <v>44955</v>
      </c>
      <c r="B658" s="14">
        <f t="shared" ca="1" si="215"/>
        <v>1017.9735879999999</v>
      </c>
      <c r="C658" s="6">
        <f t="shared" si="216"/>
        <v>1000</v>
      </c>
      <c r="D658" s="12">
        <f ca="1">IF(A658&lt;$B$1,VLOOKUP(A658,[1]DI!$A$4:$B$15000,2,FALSE),0)</f>
        <v>0</v>
      </c>
      <c r="E658" s="13">
        <f t="shared" ca="1" si="217"/>
        <v>1</v>
      </c>
      <c r="F658" s="13">
        <f ca="1">(TRUNC(PRODUCT($E$12:$E657),16))</f>
        <v>1.1781606243117599</v>
      </c>
      <c r="G658" s="13">
        <f t="shared" ca="1" si="218"/>
        <v>1.1597612281035099</v>
      </c>
      <c r="H658" s="13">
        <f t="shared" ca="1" si="219"/>
        <v>1.0158648100000001</v>
      </c>
      <c r="I658" s="12">
        <f t="shared" si="232"/>
        <v>1.7000000000000001E-2</v>
      </c>
      <c r="J658" s="30">
        <f t="shared" si="220"/>
        <v>44911</v>
      </c>
      <c r="K658" s="2">
        <f t="shared" si="221"/>
        <v>30</v>
      </c>
      <c r="L658" s="15">
        <f t="shared" si="222"/>
        <v>31</v>
      </c>
      <c r="M658" s="11">
        <f t="shared" si="223"/>
        <v>1.002075845</v>
      </c>
      <c r="N658" s="11">
        <f t="shared" ca="1" si="224"/>
        <v>1.017973588</v>
      </c>
      <c r="O658" s="15">
        <f t="shared" si="225"/>
        <v>0</v>
      </c>
      <c r="P658" s="13">
        <f t="shared" ca="1" si="226"/>
        <v>17.973587999999999</v>
      </c>
      <c r="Q658" s="19">
        <f t="shared" si="230"/>
        <v>0</v>
      </c>
      <c r="R658" s="13">
        <f t="shared" si="227"/>
        <v>0</v>
      </c>
      <c r="S658" s="4" t="str">
        <f t="shared" si="228"/>
        <v>A+J=</v>
      </c>
      <c r="T658" s="30">
        <f t="shared" si="229"/>
        <v>45090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6">
        <f t="shared" si="231"/>
        <v>44956</v>
      </c>
      <c r="B659" s="14">
        <f t="shared" ca="1" si="215"/>
        <v>1017.9735879999999</v>
      </c>
      <c r="C659" s="6">
        <f t="shared" si="216"/>
        <v>1000</v>
      </c>
      <c r="D659" s="12">
        <f ca="1">IF(A659&lt;$B$1,VLOOKUP(A659,[1]DI!$A$4:$B$15000,2,FALSE),0)</f>
        <v>0.13650000000000001</v>
      </c>
      <c r="E659" s="13">
        <f t="shared" ca="1" si="217"/>
        <v>1.00050788</v>
      </c>
      <c r="F659" s="13">
        <f ca="1">(TRUNC(PRODUCT($E$12:$E658),16))</f>
        <v>1.1781606243117599</v>
      </c>
      <c r="G659" s="13">
        <f t="shared" ca="1" si="218"/>
        <v>1.1597612281035099</v>
      </c>
      <c r="H659" s="13">
        <f t="shared" ca="1" si="219"/>
        <v>1.0158648100000001</v>
      </c>
      <c r="I659" s="12">
        <f t="shared" si="232"/>
        <v>1.7000000000000001E-2</v>
      </c>
      <c r="J659" s="30">
        <f t="shared" si="220"/>
        <v>44911</v>
      </c>
      <c r="K659" s="2">
        <f t="shared" si="221"/>
        <v>31</v>
      </c>
      <c r="L659" s="15">
        <f t="shared" si="222"/>
        <v>31</v>
      </c>
      <c r="M659" s="11">
        <f t="shared" si="223"/>
        <v>1.002075845</v>
      </c>
      <c r="N659" s="11">
        <f t="shared" ca="1" si="224"/>
        <v>1.017973588</v>
      </c>
      <c r="O659" s="15">
        <f t="shared" si="225"/>
        <v>0</v>
      </c>
      <c r="P659" s="13">
        <f t="shared" ca="1" si="226"/>
        <v>17.973587999999999</v>
      </c>
      <c r="Q659" s="19">
        <f t="shared" si="230"/>
        <v>0</v>
      </c>
      <c r="R659" s="13">
        <f t="shared" si="227"/>
        <v>0</v>
      </c>
      <c r="S659" s="4" t="str">
        <f t="shared" si="228"/>
        <v>A+J=</v>
      </c>
      <c r="T659" s="30">
        <f t="shared" si="229"/>
        <v>45090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6">
        <f t="shared" si="231"/>
        <v>44957</v>
      </c>
      <c r="B660" s="14">
        <f t="shared" ca="1" si="215"/>
        <v>1018.55873099</v>
      </c>
      <c r="C660" s="6">
        <f t="shared" si="216"/>
        <v>1000</v>
      </c>
      <c r="D660" s="12">
        <f ca="1">IF(A660&lt;$B$1,VLOOKUP(A660,[1]DI!$A$4:$B$15000,2,FALSE),0)</f>
        <v>0.13650000000000001</v>
      </c>
      <c r="E660" s="13">
        <f t="shared" ca="1" si="217"/>
        <v>1.00050788</v>
      </c>
      <c r="F660" s="13">
        <f ca="1">(TRUNC(PRODUCT($E$12:$E659),16))</f>
        <v>1.1787589885296299</v>
      </c>
      <c r="G660" s="13">
        <f t="shared" ca="1" si="218"/>
        <v>1.1597612281035099</v>
      </c>
      <c r="H660" s="13">
        <f t="shared" ca="1" si="219"/>
        <v>1.0163807499999999</v>
      </c>
      <c r="I660" s="12">
        <f t="shared" si="232"/>
        <v>1.7000000000000001E-2</v>
      </c>
      <c r="J660" s="30">
        <f t="shared" si="220"/>
        <v>44911</v>
      </c>
      <c r="K660" s="2">
        <f t="shared" si="221"/>
        <v>32</v>
      </c>
      <c r="L660" s="15">
        <f t="shared" si="222"/>
        <v>32</v>
      </c>
      <c r="M660" s="11">
        <f t="shared" si="223"/>
        <v>1.002142879</v>
      </c>
      <c r="N660" s="11">
        <f t="shared" ca="1" si="224"/>
        <v>1.0185587309999999</v>
      </c>
      <c r="O660" s="15">
        <f t="shared" si="225"/>
        <v>0</v>
      </c>
      <c r="P660" s="13">
        <f t="shared" ca="1" si="226"/>
        <v>18.558730990000001</v>
      </c>
      <c r="Q660" s="19">
        <f t="shared" si="230"/>
        <v>0</v>
      </c>
      <c r="R660" s="13">
        <f t="shared" si="227"/>
        <v>0</v>
      </c>
      <c r="S660" s="4" t="str">
        <f t="shared" si="228"/>
        <v>A+J=</v>
      </c>
      <c r="T660" s="30">
        <f t="shared" si="229"/>
        <v>45090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6">
        <f t="shared" si="231"/>
        <v>44958</v>
      </c>
      <c r="B661" s="14">
        <f t="shared" ca="1" si="215"/>
        <v>1019.144209</v>
      </c>
      <c r="C661" s="6">
        <f t="shared" si="216"/>
        <v>1000</v>
      </c>
      <c r="D661" s="12">
        <f ca="1">IF(A661&lt;$B$1,VLOOKUP(A661,[1]DI!$A$4:$B$15000,2,FALSE),0)</f>
        <v>0.13650000000000001</v>
      </c>
      <c r="E661" s="13">
        <f t="shared" ca="1" si="217"/>
        <v>1.00050788</v>
      </c>
      <c r="F661" s="13">
        <f ca="1">(TRUNC(PRODUCT($E$12:$E660),16))</f>
        <v>1.1793576566447299</v>
      </c>
      <c r="G661" s="13">
        <f t="shared" ca="1" si="218"/>
        <v>1.1597612281035099</v>
      </c>
      <c r="H661" s="13">
        <f t="shared" ca="1" si="219"/>
        <v>1.01689695</v>
      </c>
      <c r="I661" s="12">
        <f t="shared" si="232"/>
        <v>1.7000000000000001E-2</v>
      </c>
      <c r="J661" s="30">
        <f t="shared" si="220"/>
        <v>44911</v>
      </c>
      <c r="K661" s="2">
        <f t="shared" si="221"/>
        <v>33</v>
      </c>
      <c r="L661" s="15">
        <f t="shared" si="222"/>
        <v>33</v>
      </c>
      <c r="M661" s="11">
        <f t="shared" si="223"/>
        <v>1.0022099179999999</v>
      </c>
      <c r="N661" s="11">
        <f t="shared" ca="1" si="224"/>
        <v>1.019144209</v>
      </c>
      <c r="O661" s="15">
        <f t="shared" si="225"/>
        <v>0</v>
      </c>
      <c r="P661" s="13">
        <f t="shared" ca="1" si="226"/>
        <v>19.144209</v>
      </c>
      <c r="Q661" s="19">
        <f t="shared" si="230"/>
        <v>0</v>
      </c>
      <c r="R661" s="13">
        <f t="shared" si="227"/>
        <v>0</v>
      </c>
      <c r="S661" s="4" t="str">
        <f t="shared" si="228"/>
        <v>A+J=</v>
      </c>
      <c r="T661" s="30">
        <f t="shared" si="229"/>
        <v>45090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6">
        <f t="shared" si="231"/>
        <v>44959</v>
      </c>
      <c r="B662" s="14">
        <f t="shared" ca="1" si="215"/>
        <v>1019.730021</v>
      </c>
      <c r="C662" s="6">
        <f t="shared" si="216"/>
        <v>1000</v>
      </c>
      <c r="D662" s="12">
        <f ca="1">IF(A662&lt;$B$1,VLOOKUP(A662,[1]DI!$A$4:$B$15000,2,FALSE),0)</f>
        <v>0.13650000000000001</v>
      </c>
      <c r="E662" s="13">
        <f t="shared" ca="1" si="217"/>
        <v>1.00050788</v>
      </c>
      <c r="F662" s="13">
        <f ca="1">(TRUNC(PRODUCT($E$12:$E661),16))</f>
        <v>1.1799566288113901</v>
      </c>
      <c r="G662" s="13">
        <f t="shared" ca="1" si="218"/>
        <v>1.1597612281035099</v>
      </c>
      <c r="H662" s="13">
        <f t="shared" ca="1" si="219"/>
        <v>1.0174134100000001</v>
      </c>
      <c r="I662" s="12">
        <f t="shared" si="232"/>
        <v>1.7000000000000001E-2</v>
      </c>
      <c r="J662" s="30">
        <f t="shared" si="220"/>
        <v>44911</v>
      </c>
      <c r="K662" s="2">
        <f t="shared" si="221"/>
        <v>34</v>
      </c>
      <c r="L662" s="15">
        <f t="shared" si="222"/>
        <v>34</v>
      </c>
      <c r="M662" s="11">
        <f t="shared" si="223"/>
        <v>1.002276961</v>
      </c>
      <c r="N662" s="11">
        <f t="shared" ca="1" si="224"/>
        <v>1.019730021</v>
      </c>
      <c r="O662" s="15">
        <f t="shared" si="225"/>
        <v>0</v>
      </c>
      <c r="P662" s="13">
        <f t="shared" ca="1" si="226"/>
        <v>19.730021000000001</v>
      </c>
      <c r="Q662" s="19">
        <f t="shared" si="230"/>
        <v>0</v>
      </c>
      <c r="R662" s="13">
        <f t="shared" si="227"/>
        <v>0</v>
      </c>
      <c r="S662" s="4" t="str">
        <f t="shared" si="228"/>
        <v>A+J=</v>
      </c>
      <c r="T662" s="30">
        <f t="shared" si="229"/>
        <v>45090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6">
        <f t="shared" si="231"/>
        <v>44960</v>
      </c>
      <c r="B663" s="14">
        <f t="shared" ca="1" si="215"/>
        <v>1020.316177</v>
      </c>
      <c r="C663" s="6">
        <f t="shared" si="216"/>
        <v>1000</v>
      </c>
      <c r="D663" s="12">
        <f ca="1">IF(A663&lt;$B$1,VLOOKUP(A663,[1]DI!$A$4:$B$15000,2,FALSE),0)</f>
        <v>0.13650000000000001</v>
      </c>
      <c r="E663" s="13">
        <f t="shared" ca="1" si="217"/>
        <v>1.00050788</v>
      </c>
      <c r="F663" s="13">
        <f ca="1">(TRUNC(PRODUCT($E$12:$E662),16))</f>
        <v>1.18055590518403</v>
      </c>
      <c r="G663" s="13">
        <f t="shared" ca="1" si="218"/>
        <v>1.1597612281035099</v>
      </c>
      <c r="H663" s="13">
        <f t="shared" ca="1" si="219"/>
        <v>1.01793014</v>
      </c>
      <c r="I663" s="12">
        <f t="shared" si="232"/>
        <v>1.7000000000000001E-2</v>
      </c>
      <c r="J663" s="30">
        <f t="shared" si="220"/>
        <v>44911</v>
      </c>
      <c r="K663" s="2">
        <f t="shared" si="221"/>
        <v>35</v>
      </c>
      <c r="L663" s="15">
        <f t="shared" si="222"/>
        <v>35</v>
      </c>
      <c r="M663" s="11">
        <f t="shared" si="223"/>
        <v>1.002344009</v>
      </c>
      <c r="N663" s="11">
        <f t="shared" ca="1" si="224"/>
        <v>1.020316177</v>
      </c>
      <c r="O663" s="15">
        <f t="shared" si="225"/>
        <v>0</v>
      </c>
      <c r="P663" s="13">
        <f t="shared" ca="1" si="226"/>
        <v>20.316177</v>
      </c>
      <c r="Q663" s="19">
        <f t="shared" si="230"/>
        <v>0</v>
      </c>
      <c r="R663" s="13">
        <f t="shared" si="227"/>
        <v>0</v>
      </c>
      <c r="S663" s="4" t="str">
        <f t="shared" si="228"/>
        <v>A+J=</v>
      </c>
      <c r="T663" s="30">
        <f t="shared" si="229"/>
        <v>45090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6">
        <f t="shared" si="231"/>
        <v>44961</v>
      </c>
      <c r="B664" s="14">
        <f t="shared" ca="1" si="215"/>
        <v>1020.902659</v>
      </c>
      <c r="C664" s="6">
        <f t="shared" si="216"/>
        <v>1000</v>
      </c>
      <c r="D664" s="12">
        <f ca="1">IF(A664&lt;$B$1,VLOOKUP(A664,[1]DI!$A$4:$B$15000,2,FALSE),0)</f>
        <v>0</v>
      </c>
      <c r="E664" s="13">
        <f t="shared" ca="1" si="217"/>
        <v>1</v>
      </c>
      <c r="F664" s="13">
        <f ca="1">(TRUNC(PRODUCT($E$12:$E663),16))</f>
        <v>1.18115548591715</v>
      </c>
      <c r="G664" s="13">
        <f t="shared" ca="1" si="218"/>
        <v>1.1597612281035099</v>
      </c>
      <c r="H664" s="13">
        <f t="shared" ca="1" si="219"/>
        <v>1.01844712</v>
      </c>
      <c r="I664" s="12">
        <f t="shared" si="232"/>
        <v>1.7000000000000001E-2</v>
      </c>
      <c r="J664" s="30">
        <f t="shared" si="220"/>
        <v>44911</v>
      </c>
      <c r="K664" s="2">
        <f t="shared" si="221"/>
        <v>35</v>
      </c>
      <c r="L664" s="15">
        <f t="shared" si="222"/>
        <v>36</v>
      </c>
      <c r="M664" s="11">
        <f t="shared" si="223"/>
        <v>1.002411062</v>
      </c>
      <c r="N664" s="11">
        <f t="shared" ca="1" si="224"/>
        <v>1.0209026590000001</v>
      </c>
      <c r="O664" s="15">
        <f t="shared" si="225"/>
        <v>0</v>
      </c>
      <c r="P664" s="13">
        <f t="shared" ca="1" si="226"/>
        <v>20.902659</v>
      </c>
      <c r="Q664" s="19">
        <f t="shared" si="230"/>
        <v>0</v>
      </c>
      <c r="R664" s="13">
        <f t="shared" si="227"/>
        <v>0</v>
      </c>
      <c r="S664" s="4" t="str">
        <f t="shared" si="228"/>
        <v>A+J=</v>
      </c>
      <c r="T664" s="30">
        <f t="shared" si="229"/>
        <v>45090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6">
        <f t="shared" si="231"/>
        <v>44962</v>
      </c>
      <c r="B665" s="14">
        <f t="shared" ca="1" si="215"/>
        <v>1020.902659</v>
      </c>
      <c r="C665" s="6">
        <f t="shared" si="216"/>
        <v>1000</v>
      </c>
      <c r="D665" s="12">
        <f ca="1">IF(A665&lt;$B$1,VLOOKUP(A665,[1]DI!$A$4:$B$15000,2,FALSE),0)</f>
        <v>0</v>
      </c>
      <c r="E665" s="13">
        <f t="shared" ca="1" si="217"/>
        <v>1</v>
      </c>
      <c r="F665" s="13">
        <f ca="1">(TRUNC(PRODUCT($E$12:$E664),16))</f>
        <v>1.18115548591715</v>
      </c>
      <c r="G665" s="13">
        <f t="shared" ca="1" si="218"/>
        <v>1.1597612281035099</v>
      </c>
      <c r="H665" s="13">
        <f t="shared" ca="1" si="219"/>
        <v>1.01844712</v>
      </c>
      <c r="I665" s="12">
        <f t="shared" si="232"/>
        <v>1.7000000000000001E-2</v>
      </c>
      <c r="J665" s="30">
        <f t="shared" si="220"/>
        <v>44911</v>
      </c>
      <c r="K665" s="2">
        <f t="shared" si="221"/>
        <v>35</v>
      </c>
      <c r="L665" s="15">
        <f t="shared" si="222"/>
        <v>36</v>
      </c>
      <c r="M665" s="11">
        <f t="shared" si="223"/>
        <v>1.002411062</v>
      </c>
      <c r="N665" s="11">
        <f t="shared" ca="1" si="224"/>
        <v>1.0209026590000001</v>
      </c>
      <c r="O665" s="15">
        <f t="shared" si="225"/>
        <v>0</v>
      </c>
      <c r="P665" s="13">
        <f t="shared" ca="1" si="226"/>
        <v>20.902659</v>
      </c>
      <c r="Q665" s="19">
        <f t="shared" si="230"/>
        <v>0</v>
      </c>
      <c r="R665" s="13">
        <f t="shared" si="227"/>
        <v>0</v>
      </c>
      <c r="S665" s="4" t="str">
        <f t="shared" si="228"/>
        <v>A+J=</v>
      </c>
      <c r="T665" s="30">
        <f t="shared" si="229"/>
        <v>45090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6">
        <f t="shared" si="231"/>
        <v>44963</v>
      </c>
      <c r="B666" s="14">
        <f t="shared" ca="1" si="215"/>
        <v>1020.902659</v>
      </c>
      <c r="C666" s="6">
        <f t="shared" si="216"/>
        <v>1000</v>
      </c>
      <c r="D666" s="12">
        <f ca="1">IF(A666&lt;$B$1,VLOOKUP(A666,[1]DI!$A$4:$B$15000,2,FALSE),0)</f>
        <v>0.13650000000000001</v>
      </c>
      <c r="E666" s="13">
        <f t="shared" ca="1" si="217"/>
        <v>1.00050788</v>
      </c>
      <c r="F666" s="13">
        <f ca="1">(TRUNC(PRODUCT($E$12:$E665),16))</f>
        <v>1.18115548591715</v>
      </c>
      <c r="G666" s="13">
        <f t="shared" ca="1" si="218"/>
        <v>1.1597612281035099</v>
      </c>
      <c r="H666" s="13">
        <f t="shared" ca="1" si="219"/>
        <v>1.01844712</v>
      </c>
      <c r="I666" s="12">
        <f t="shared" si="232"/>
        <v>1.7000000000000001E-2</v>
      </c>
      <c r="J666" s="30">
        <f t="shared" si="220"/>
        <v>44911</v>
      </c>
      <c r="K666" s="2">
        <f t="shared" si="221"/>
        <v>36</v>
      </c>
      <c r="L666" s="15">
        <f t="shared" si="222"/>
        <v>36</v>
      </c>
      <c r="M666" s="11">
        <f t="shared" si="223"/>
        <v>1.002411062</v>
      </c>
      <c r="N666" s="11">
        <f t="shared" ca="1" si="224"/>
        <v>1.0209026590000001</v>
      </c>
      <c r="O666" s="15">
        <f t="shared" si="225"/>
        <v>0</v>
      </c>
      <c r="P666" s="13">
        <f t="shared" ca="1" si="226"/>
        <v>20.902659</v>
      </c>
      <c r="Q666" s="19">
        <f t="shared" si="230"/>
        <v>0</v>
      </c>
      <c r="R666" s="13">
        <f t="shared" si="227"/>
        <v>0</v>
      </c>
      <c r="S666" s="4" t="str">
        <f t="shared" si="228"/>
        <v>A+J=</v>
      </c>
      <c r="T666" s="30">
        <f t="shared" si="229"/>
        <v>45090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6">
        <f t="shared" si="231"/>
        <v>44964</v>
      </c>
      <c r="B667" s="14">
        <f t="shared" ca="1" si="215"/>
        <v>1021.4894839900001</v>
      </c>
      <c r="C667" s="6">
        <f t="shared" si="216"/>
        <v>1000</v>
      </c>
      <c r="D667" s="12">
        <f ca="1">IF(A667&lt;$B$1,VLOOKUP(A667,[1]DI!$A$4:$B$15000,2,FALSE),0)</f>
        <v>0.13650000000000001</v>
      </c>
      <c r="E667" s="13">
        <f t="shared" ca="1" si="217"/>
        <v>1.00050788</v>
      </c>
      <c r="F667" s="13">
        <f ca="1">(TRUNC(PRODUCT($E$12:$E666),16))</f>
        <v>1.1817553711653399</v>
      </c>
      <c r="G667" s="13">
        <f t="shared" ca="1" si="218"/>
        <v>1.1597612281035099</v>
      </c>
      <c r="H667" s="13">
        <f t="shared" ca="1" si="219"/>
        <v>1.01896437</v>
      </c>
      <c r="I667" s="12">
        <f t="shared" si="232"/>
        <v>1.7000000000000001E-2</v>
      </c>
      <c r="J667" s="30">
        <f t="shared" si="220"/>
        <v>44911</v>
      </c>
      <c r="K667" s="2">
        <f t="shared" si="221"/>
        <v>37</v>
      </c>
      <c r="L667" s="15">
        <f t="shared" si="222"/>
        <v>37</v>
      </c>
      <c r="M667" s="11">
        <f t="shared" si="223"/>
        <v>1.002478118</v>
      </c>
      <c r="N667" s="11">
        <f t="shared" ca="1" si="224"/>
        <v>1.0214894839999999</v>
      </c>
      <c r="O667" s="15">
        <f t="shared" si="225"/>
        <v>0</v>
      </c>
      <c r="P667" s="13">
        <f t="shared" ca="1" si="226"/>
        <v>21.48948399</v>
      </c>
      <c r="Q667" s="19">
        <f t="shared" si="230"/>
        <v>0</v>
      </c>
      <c r="R667" s="13">
        <f t="shared" si="227"/>
        <v>0</v>
      </c>
      <c r="S667" s="4" t="str">
        <f t="shared" si="228"/>
        <v>A+J=</v>
      </c>
      <c r="T667" s="30">
        <f t="shared" si="229"/>
        <v>45090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6">
        <f t="shared" si="231"/>
        <v>44965</v>
      </c>
      <c r="B668" s="14">
        <f t="shared" ca="1" si="215"/>
        <v>1022.076645</v>
      </c>
      <c r="C668" s="6">
        <f t="shared" si="216"/>
        <v>1000</v>
      </c>
      <c r="D668" s="12">
        <f ca="1">IF(A668&lt;$B$1,VLOOKUP(A668,[1]DI!$A$4:$B$15000,2,FALSE),0)</f>
        <v>0.13650000000000001</v>
      </c>
      <c r="E668" s="13">
        <f t="shared" ca="1" si="217"/>
        <v>1.00050788</v>
      </c>
      <c r="F668" s="13">
        <f ca="1">(TRUNC(PRODUCT($E$12:$E667),16))</f>
        <v>1.1823555610832499</v>
      </c>
      <c r="G668" s="13">
        <f t="shared" ca="1" si="218"/>
        <v>1.1597612281035099</v>
      </c>
      <c r="H668" s="13">
        <f t="shared" ca="1" si="219"/>
        <v>1.0194818800000001</v>
      </c>
      <c r="I668" s="12">
        <f t="shared" si="232"/>
        <v>1.7000000000000001E-2</v>
      </c>
      <c r="J668" s="30">
        <f t="shared" si="220"/>
        <v>44911</v>
      </c>
      <c r="K668" s="2">
        <f t="shared" si="221"/>
        <v>38</v>
      </c>
      <c r="L668" s="15">
        <f t="shared" si="222"/>
        <v>38</v>
      </c>
      <c r="M668" s="11">
        <f t="shared" si="223"/>
        <v>1.00254518</v>
      </c>
      <c r="N668" s="11">
        <f t="shared" ca="1" si="224"/>
        <v>1.0220766450000001</v>
      </c>
      <c r="O668" s="15">
        <f t="shared" si="225"/>
        <v>0</v>
      </c>
      <c r="P668" s="13">
        <f t="shared" ca="1" si="226"/>
        <v>22.076644999999999</v>
      </c>
      <c r="Q668" s="19">
        <f t="shared" si="230"/>
        <v>0</v>
      </c>
      <c r="R668" s="13">
        <f t="shared" si="227"/>
        <v>0</v>
      </c>
      <c r="S668" s="4" t="str">
        <f t="shared" si="228"/>
        <v>A+J=</v>
      </c>
      <c r="T668" s="30">
        <f t="shared" si="229"/>
        <v>45090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6">
        <f t="shared" si="231"/>
        <v>44966</v>
      </c>
      <c r="B669" s="14">
        <f t="shared" ca="1" si="215"/>
        <v>1022.6641499999999</v>
      </c>
      <c r="C669" s="6">
        <f t="shared" si="216"/>
        <v>1000</v>
      </c>
      <c r="D669" s="12">
        <f ca="1">IF(A669&lt;$B$1,VLOOKUP(A669,[1]DI!$A$4:$B$15000,2,FALSE),0)</f>
        <v>0.13650000000000001</v>
      </c>
      <c r="E669" s="13">
        <f t="shared" ca="1" si="217"/>
        <v>1.00050788</v>
      </c>
      <c r="F669" s="13">
        <f ca="1">(TRUNC(PRODUCT($E$12:$E668),16))</f>
        <v>1.18295605582561</v>
      </c>
      <c r="G669" s="13">
        <f t="shared" ca="1" si="218"/>
        <v>1.1597612281035099</v>
      </c>
      <c r="H669" s="13">
        <f t="shared" ca="1" si="219"/>
        <v>1.0199996600000001</v>
      </c>
      <c r="I669" s="12">
        <f t="shared" si="232"/>
        <v>1.7000000000000001E-2</v>
      </c>
      <c r="J669" s="30">
        <f t="shared" si="220"/>
        <v>44911</v>
      </c>
      <c r="K669" s="2">
        <f t="shared" si="221"/>
        <v>39</v>
      </c>
      <c r="L669" s="15">
        <f t="shared" si="222"/>
        <v>39</v>
      </c>
      <c r="M669" s="11">
        <f t="shared" si="223"/>
        <v>1.002612246</v>
      </c>
      <c r="N669" s="11">
        <f t="shared" ca="1" si="224"/>
        <v>1.02266415</v>
      </c>
      <c r="O669" s="15">
        <f t="shared" si="225"/>
        <v>0</v>
      </c>
      <c r="P669" s="13">
        <f t="shared" ca="1" si="226"/>
        <v>22.664149999999999</v>
      </c>
      <c r="Q669" s="19">
        <f t="shared" si="230"/>
        <v>0</v>
      </c>
      <c r="R669" s="13">
        <f t="shared" si="227"/>
        <v>0</v>
      </c>
      <c r="S669" s="4" t="str">
        <f t="shared" si="228"/>
        <v>A+J=</v>
      </c>
      <c r="T669" s="30">
        <f t="shared" si="229"/>
        <v>45090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6">
        <f t="shared" si="231"/>
        <v>44967</v>
      </c>
      <c r="B670" s="14">
        <f t="shared" ca="1" si="215"/>
        <v>1023.251989</v>
      </c>
      <c r="C670" s="6">
        <f t="shared" si="216"/>
        <v>1000</v>
      </c>
      <c r="D670" s="12">
        <f ca="1">IF(A670&lt;$B$1,VLOOKUP(A670,[1]DI!$A$4:$B$15000,2,FALSE),0)</f>
        <v>0.13650000000000001</v>
      </c>
      <c r="E670" s="13">
        <f t="shared" ca="1" si="217"/>
        <v>1.00050788</v>
      </c>
      <c r="F670" s="13">
        <f ca="1">(TRUNC(PRODUCT($E$12:$E669),16))</f>
        <v>1.18355685554724</v>
      </c>
      <c r="G670" s="13">
        <f t="shared" ca="1" si="218"/>
        <v>1.1597612281035099</v>
      </c>
      <c r="H670" s="13">
        <f t="shared" ca="1" si="219"/>
        <v>1.0205177000000001</v>
      </c>
      <c r="I670" s="12">
        <f t="shared" si="232"/>
        <v>1.7000000000000001E-2</v>
      </c>
      <c r="J670" s="30">
        <f t="shared" si="220"/>
        <v>44911</v>
      </c>
      <c r="K670" s="2">
        <f t="shared" si="221"/>
        <v>40</v>
      </c>
      <c r="L670" s="15">
        <f t="shared" si="222"/>
        <v>40</v>
      </c>
      <c r="M670" s="11">
        <f t="shared" si="223"/>
        <v>1.002679316</v>
      </c>
      <c r="N670" s="11">
        <f t="shared" ca="1" si="224"/>
        <v>1.023251989</v>
      </c>
      <c r="O670" s="15">
        <f t="shared" si="225"/>
        <v>0</v>
      </c>
      <c r="P670" s="13">
        <f t="shared" ca="1" si="226"/>
        <v>23.251988999999998</v>
      </c>
      <c r="Q670" s="19">
        <f t="shared" si="230"/>
        <v>0</v>
      </c>
      <c r="R670" s="13">
        <f t="shared" si="227"/>
        <v>0</v>
      </c>
      <c r="S670" s="4" t="str">
        <f t="shared" si="228"/>
        <v>A+J=</v>
      </c>
      <c r="T670" s="30">
        <f t="shared" si="229"/>
        <v>45090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6">
        <f t="shared" si="231"/>
        <v>44968</v>
      </c>
      <c r="B671" s="14">
        <f t="shared" ca="1" si="215"/>
        <v>1023.840164</v>
      </c>
      <c r="C671" s="6">
        <f t="shared" si="216"/>
        <v>1000</v>
      </c>
      <c r="D671" s="12">
        <f ca="1">IF(A671&lt;$B$1,VLOOKUP(A671,[1]DI!$A$4:$B$15000,2,FALSE),0)</f>
        <v>0</v>
      </c>
      <c r="E671" s="13">
        <f t="shared" ca="1" si="217"/>
        <v>1</v>
      </c>
      <c r="F671" s="13">
        <f ca="1">(TRUNC(PRODUCT($E$12:$E670),16))</f>
        <v>1.1841579604030401</v>
      </c>
      <c r="G671" s="13">
        <f t="shared" ca="1" si="218"/>
        <v>1.1597612281035099</v>
      </c>
      <c r="H671" s="13">
        <f t="shared" ca="1" si="219"/>
        <v>1.0210360000000001</v>
      </c>
      <c r="I671" s="12">
        <f t="shared" si="232"/>
        <v>1.7000000000000001E-2</v>
      </c>
      <c r="J671" s="30">
        <f t="shared" si="220"/>
        <v>44911</v>
      </c>
      <c r="K671" s="2">
        <f t="shared" si="221"/>
        <v>40</v>
      </c>
      <c r="L671" s="15">
        <f t="shared" si="222"/>
        <v>41</v>
      </c>
      <c r="M671" s="11">
        <f t="shared" si="223"/>
        <v>1.0027463910000001</v>
      </c>
      <c r="N671" s="11">
        <f t="shared" ca="1" si="224"/>
        <v>1.0238401640000001</v>
      </c>
      <c r="O671" s="15">
        <f t="shared" si="225"/>
        <v>0</v>
      </c>
      <c r="P671" s="13">
        <f t="shared" ca="1" si="226"/>
        <v>23.840164000000001</v>
      </c>
      <c r="Q671" s="19">
        <f t="shared" si="230"/>
        <v>0</v>
      </c>
      <c r="R671" s="13">
        <f t="shared" si="227"/>
        <v>0</v>
      </c>
      <c r="S671" s="4" t="str">
        <f t="shared" si="228"/>
        <v>A+J=</v>
      </c>
      <c r="T671" s="30">
        <f t="shared" si="229"/>
        <v>45090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6">
        <f t="shared" si="231"/>
        <v>44969</v>
      </c>
      <c r="B672" s="14">
        <f t="shared" ca="1" si="215"/>
        <v>1023.840164</v>
      </c>
      <c r="C672" s="6">
        <f t="shared" si="216"/>
        <v>1000</v>
      </c>
      <c r="D672" s="12">
        <f ca="1">IF(A672&lt;$B$1,VLOOKUP(A672,[1]DI!$A$4:$B$15000,2,FALSE),0)</f>
        <v>0</v>
      </c>
      <c r="E672" s="13">
        <f t="shared" ca="1" si="217"/>
        <v>1</v>
      </c>
      <c r="F672" s="13">
        <f ca="1">(TRUNC(PRODUCT($E$12:$E671),16))</f>
        <v>1.1841579604030401</v>
      </c>
      <c r="G672" s="13">
        <f t="shared" ca="1" si="218"/>
        <v>1.1597612281035099</v>
      </c>
      <c r="H672" s="13">
        <f t="shared" ca="1" si="219"/>
        <v>1.0210360000000001</v>
      </c>
      <c r="I672" s="12">
        <f t="shared" si="232"/>
        <v>1.7000000000000001E-2</v>
      </c>
      <c r="J672" s="30">
        <f t="shared" si="220"/>
        <v>44911</v>
      </c>
      <c r="K672" s="2">
        <f t="shared" si="221"/>
        <v>40</v>
      </c>
      <c r="L672" s="15">
        <f t="shared" si="222"/>
        <v>41</v>
      </c>
      <c r="M672" s="11">
        <f t="shared" si="223"/>
        <v>1.0027463910000001</v>
      </c>
      <c r="N672" s="11">
        <f t="shared" ca="1" si="224"/>
        <v>1.0238401640000001</v>
      </c>
      <c r="O672" s="15">
        <f t="shared" si="225"/>
        <v>0</v>
      </c>
      <c r="P672" s="13">
        <f t="shared" ca="1" si="226"/>
        <v>23.840164000000001</v>
      </c>
      <c r="Q672" s="19">
        <f t="shared" si="230"/>
        <v>0</v>
      </c>
      <c r="R672" s="13">
        <f t="shared" si="227"/>
        <v>0</v>
      </c>
      <c r="S672" s="4" t="str">
        <f t="shared" si="228"/>
        <v>A+J=</v>
      </c>
      <c r="T672" s="30">
        <f t="shared" si="229"/>
        <v>45090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6">
        <f t="shared" si="231"/>
        <v>44970</v>
      </c>
      <c r="B673" s="14">
        <f t="shared" ca="1" si="215"/>
        <v>1023.840164</v>
      </c>
      <c r="C673" s="6">
        <f t="shared" si="216"/>
        <v>1000</v>
      </c>
      <c r="D673" s="12">
        <f ca="1">IF(A673&lt;$B$1,VLOOKUP(A673,[1]DI!$A$4:$B$15000,2,FALSE),0)</f>
        <v>0.13650000000000001</v>
      </c>
      <c r="E673" s="13">
        <f t="shared" ca="1" si="217"/>
        <v>1.00050788</v>
      </c>
      <c r="F673" s="13">
        <f ca="1">(TRUNC(PRODUCT($E$12:$E672),16))</f>
        <v>1.1841579604030401</v>
      </c>
      <c r="G673" s="13">
        <f t="shared" ca="1" si="218"/>
        <v>1.1597612281035099</v>
      </c>
      <c r="H673" s="13">
        <f t="shared" ca="1" si="219"/>
        <v>1.0210360000000001</v>
      </c>
      <c r="I673" s="12">
        <f t="shared" si="232"/>
        <v>1.7000000000000001E-2</v>
      </c>
      <c r="J673" s="30">
        <f t="shared" si="220"/>
        <v>44911</v>
      </c>
      <c r="K673" s="2">
        <f t="shared" si="221"/>
        <v>41</v>
      </c>
      <c r="L673" s="15">
        <f t="shared" si="222"/>
        <v>41</v>
      </c>
      <c r="M673" s="11">
        <f t="shared" si="223"/>
        <v>1.0027463910000001</v>
      </c>
      <c r="N673" s="11">
        <f t="shared" ca="1" si="224"/>
        <v>1.0238401640000001</v>
      </c>
      <c r="O673" s="15">
        <f t="shared" si="225"/>
        <v>0</v>
      </c>
      <c r="P673" s="13">
        <f t="shared" ca="1" si="226"/>
        <v>23.840164000000001</v>
      </c>
      <c r="Q673" s="19">
        <f t="shared" si="230"/>
        <v>0</v>
      </c>
      <c r="R673" s="13">
        <f t="shared" si="227"/>
        <v>0</v>
      </c>
      <c r="S673" s="4" t="str">
        <f t="shared" si="228"/>
        <v>A+J=</v>
      </c>
      <c r="T673" s="30">
        <f t="shared" si="229"/>
        <v>45090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6">
        <f t="shared" si="231"/>
        <v>44971</v>
      </c>
      <c r="B674" s="14">
        <f t="shared" ca="1" si="215"/>
        <v>1024.4286729999999</v>
      </c>
      <c r="C674" s="6">
        <f t="shared" si="216"/>
        <v>1000</v>
      </c>
      <c r="D674" s="12">
        <f ca="1">IF(A674&lt;$B$1,VLOOKUP(A674,[1]DI!$A$4:$B$15000,2,FALSE),0)</f>
        <v>0.13650000000000001</v>
      </c>
      <c r="E674" s="13">
        <f t="shared" ca="1" si="217"/>
        <v>1.00050788</v>
      </c>
      <c r="F674" s="13">
        <f ca="1">(TRUNC(PRODUCT($E$12:$E673),16))</f>
        <v>1.18475937054797</v>
      </c>
      <c r="G674" s="13">
        <f t="shared" ca="1" si="218"/>
        <v>1.1597612281035099</v>
      </c>
      <c r="H674" s="13">
        <f t="shared" ca="1" si="219"/>
        <v>1.02155456</v>
      </c>
      <c r="I674" s="12">
        <f t="shared" si="232"/>
        <v>1.7000000000000001E-2</v>
      </c>
      <c r="J674" s="30">
        <f t="shared" si="220"/>
        <v>44911</v>
      </c>
      <c r="K674" s="2">
        <f t="shared" si="221"/>
        <v>42</v>
      </c>
      <c r="L674" s="15">
        <f t="shared" si="222"/>
        <v>42</v>
      </c>
      <c r="M674" s="11">
        <f t="shared" si="223"/>
        <v>1.00281347</v>
      </c>
      <c r="N674" s="11">
        <f t="shared" ca="1" si="224"/>
        <v>1.0244286730000001</v>
      </c>
      <c r="O674" s="15">
        <f t="shared" si="225"/>
        <v>0</v>
      </c>
      <c r="P674" s="13">
        <f t="shared" ca="1" si="226"/>
        <v>24.428673</v>
      </c>
      <c r="Q674" s="19">
        <f t="shared" si="230"/>
        <v>0</v>
      </c>
      <c r="R674" s="13">
        <f t="shared" si="227"/>
        <v>0</v>
      </c>
      <c r="S674" s="4" t="str">
        <f t="shared" si="228"/>
        <v>A+J=</v>
      </c>
      <c r="T674" s="30">
        <f t="shared" si="229"/>
        <v>45090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6">
        <f t="shared" si="231"/>
        <v>44972</v>
      </c>
      <c r="B675" s="14">
        <f t="shared" ca="1" si="215"/>
        <v>1025.0175280000001</v>
      </c>
      <c r="C675" s="6">
        <f t="shared" si="216"/>
        <v>1000</v>
      </c>
      <c r="D675" s="12">
        <f ca="1">IF(A675&lt;$B$1,VLOOKUP(A675,[1]DI!$A$4:$B$15000,2,FALSE),0)</f>
        <v>0.13650000000000001</v>
      </c>
      <c r="E675" s="13">
        <f t="shared" ca="1" si="217"/>
        <v>1.00050788</v>
      </c>
      <c r="F675" s="13">
        <f ca="1">(TRUNC(PRODUCT($E$12:$E674),16))</f>
        <v>1.18536108613708</v>
      </c>
      <c r="G675" s="13">
        <f t="shared" ca="1" si="218"/>
        <v>1.1597612281035099</v>
      </c>
      <c r="H675" s="13">
        <f t="shared" ca="1" si="219"/>
        <v>1.0220733900000001</v>
      </c>
      <c r="I675" s="12">
        <f t="shared" si="232"/>
        <v>1.7000000000000001E-2</v>
      </c>
      <c r="J675" s="30">
        <f t="shared" si="220"/>
        <v>44911</v>
      </c>
      <c r="K675" s="2">
        <f t="shared" si="221"/>
        <v>43</v>
      </c>
      <c r="L675" s="15">
        <f t="shared" si="222"/>
        <v>43</v>
      </c>
      <c r="M675" s="11">
        <f t="shared" si="223"/>
        <v>1.0028805540000001</v>
      </c>
      <c r="N675" s="11">
        <f t="shared" ca="1" si="224"/>
        <v>1.025017528</v>
      </c>
      <c r="O675" s="15">
        <f t="shared" si="225"/>
        <v>0</v>
      </c>
      <c r="P675" s="13">
        <f t="shared" ca="1" si="226"/>
        <v>25.017527999999999</v>
      </c>
      <c r="Q675" s="19">
        <f t="shared" si="230"/>
        <v>0</v>
      </c>
      <c r="R675" s="13">
        <f t="shared" si="227"/>
        <v>0</v>
      </c>
      <c r="S675" s="4" t="str">
        <f t="shared" si="228"/>
        <v>A+J=</v>
      </c>
      <c r="T675" s="30">
        <f t="shared" si="229"/>
        <v>45090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6">
        <f t="shared" si="231"/>
        <v>44973</v>
      </c>
      <c r="B676" s="14">
        <f t="shared" ca="1" si="215"/>
        <v>1025.6067169999999</v>
      </c>
      <c r="C676" s="6">
        <f t="shared" si="216"/>
        <v>1000</v>
      </c>
      <c r="D676" s="12">
        <f ca="1">IF(A676&lt;$B$1,VLOOKUP(A676,[1]DI!$A$4:$B$15000,2,FALSE),0)</f>
        <v>0.13650000000000001</v>
      </c>
      <c r="E676" s="13">
        <f t="shared" ca="1" si="217"/>
        <v>1.00050788</v>
      </c>
      <c r="F676" s="13">
        <f ca="1">(TRUNC(PRODUCT($E$12:$E675),16))</f>
        <v>1.1859631073255099</v>
      </c>
      <c r="G676" s="13">
        <f t="shared" ca="1" si="218"/>
        <v>1.1597612281035099</v>
      </c>
      <c r="H676" s="13">
        <f t="shared" ca="1" si="219"/>
        <v>1.0225924799999999</v>
      </c>
      <c r="I676" s="12">
        <f t="shared" si="232"/>
        <v>1.7000000000000001E-2</v>
      </c>
      <c r="J676" s="30">
        <f t="shared" si="220"/>
        <v>44911</v>
      </c>
      <c r="K676" s="2">
        <f t="shared" si="221"/>
        <v>44</v>
      </c>
      <c r="L676" s="15">
        <f t="shared" si="222"/>
        <v>44</v>
      </c>
      <c r="M676" s="11">
        <f t="shared" si="223"/>
        <v>1.0029476420000001</v>
      </c>
      <c r="N676" s="11">
        <f t="shared" ca="1" si="224"/>
        <v>1.0256067170000001</v>
      </c>
      <c r="O676" s="15">
        <f t="shared" si="225"/>
        <v>0</v>
      </c>
      <c r="P676" s="13">
        <f t="shared" ca="1" si="226"/>
        <v>25.606717</v>
      </c>
      <c r="Q676" s="19">
        <f t="shared" si="230"/>
        <v>0</v>
      </c>
      <c r="R676" s="13">
        <f t="shared" si="227"/>
        <v>0</v>
      </c>
      <c r="S676" s="4" t="str">
        <f t="shared" si="228"/>
        <v>A+J=</v>
      </c>
      <c r="T676" s="30">
        <f t="shared" si="229"/>
        <v>45090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6">
        <f t="shared" si="231"/>
        <v>44974</v>
      </c>
      <c r="B677" s="14">
        <f t="shared" ca="1" si="215"/>
        <v>1026.1962410000001</v>
      </c>
      <c r="C677" s="6">
        <f t="shared" si="216"/>
        <v>1000</v>
      </c>
      <c r="D677" s="12">
        <f ca="1">IF(A677&lt;$B$1,VLOOKUP(A677,[1]DI!$A$4:$B$15000,2,FALSE),0)</f>
        <v>0.13650000000000001</v>
      </c>
      <c r="E677" s="13">
        <f t="shared" ca="1" si="217"/>
        <v>1.00050788</v>
      </c>
      <c r="F677" s="13">
        <f ca="1">(TRUNC(PRODUCT($E$12:$E676),16))</f>
        <v>1.18656543426846</v>
      </c>
      <c r="G677" s="13">
        <f t="shared" ca="1" si="218"/>
        <v>1.1597612281035099</v>
      </c>
      <c r="H677" s="13">
        <f t="shared" ca="1" si="219"/>
        <v>1.0231118299999999</v>
      </c>
      <c r="I677" s="12">
        <f t="shared" si="232"/>
        <v>1.7000000000000001E-2</v>
      </c>
      <c r="J677" s="30">
        <f t="shared" si="220"/>
        <v>44911</v>
      </c>
      <c r="K677" s="2">
        <f t="shared" si="221"/>
        <v>45</v>
      </c>
      <c r="L677" s="15">
        <f t="shared" si="222"/>
        <v>45</v>
      </c>
      <c r="M677" s="11">
        <f t="shared" si="223"/>
        <v>1.003014735</v>
      </c>
      <c r="N677" s="11">
        <f t="shared" ca="1" si="224"/>
        <v>1.0261962410000001</v>
      </c>
      <c r="O677" s="15">
        <f t="shared" si="225"/>
        <v>0</v>
      </c>
      <c r="P677" s="13">
        <f t="shared" ca="1" si="226"/>
        <v>26.196241000000001</v>
      </c>
      <c r="Q677" s="19">
        <f t="shared" si="230"/>
        <v>0</v>
      </c>
      <c r="R677" s="13">
        <f t="shared" si="227"/>
        <v>0</v>
      </c>
      <c r="S677" s="4" t="str">
        <f t="shared" si="228"/>
        <v>A+J=</v>
      </c>
      <c r="T677" s="30">
        <f t="shared" si="229"/>
        <v>45090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6">
        <f t="shared" si="231"/>
        <v>44975</v>
      </c>
      <c r="B678" s="14">
        <f t="shared" ca="1" si="215"/>
        <v>1026.78611</v>
      </c>
      <c r="C678" s="6">
        <f t="shared" si="216"/>
        <v>1000</v>
      </c>
      <c r="D678" s="12">
        <f ca="1">IF(A678&lt;$B$1,VLOOKUP(A678,[1]DI!$A$4:$B$15000,2,FALSE),0)</f>
        <v>0</v>
      </c>
      <c r="E678" s="13">
        <f t="shared" ca="1" si="217"/>
        <v>1</v>
      </c>
      <c r="F678" s="13">
        <f ca="1">(TRUNC(PRODUCT($E$12:$E677),16))</f>
        <v>1.1871680671212099</v>
      </c>
      <c r="G678" s="13">
        <f t="shared" ca="1" si="218"/>
        <v>1.1597612281035099</v>
      </c>
      <c r="H678" s="13">
        <f t="shared" ca="1" si="219"/>
        <v>1.0236314500000001</v>
      </c>
      <c r="I678" s="12">
        <f t="shared" si="232"/>
        <v>1.7000000000000001E-2</v>
      </c>
      <c r="J678" s="30">
        <f t="shared" si="220"/>
        <v>44911</v>
      </c>
      <c r="K678" s="2">
        <f t="shared" si="221"/>
        <v>45</v>
      </c>
      <c r="L678" s="15">
        <f t="shared" si="222"/>
        <v>46</v>
      </c>
      <c r="M678" s="11">
        <f t="shared" si="223"/>
        <v>1.0030818319999999</v>
      </c>
      <c r="N678" s="11">
        <f t="shared" ca="1" si="224"/>
        <v>1.02678611</v>
      </c>
      <c r="O678" s="15">
        <f t="shared" si="225"/>
        <v>0</v>
      </c>
      <c r="P678" s="13">
        <f t="shared" ca="1" si="226"/>
        <v>26.786110000000001</v>
      </c>
      <c r="Q678" s="19">
        <f t="shared" si="230"/>
        <v>0</v>
      </c>
      <c r="R678" s="13">
        <f t="shared" si="227"/>
        <v>0</v>
      </c>
      <c r="S678" s="4" t="str">
        <f t="shared" si="228"/>
        <v>A+J=</v>
      </c>
      <c r="T678" s="30">
        <f t="shared" si="229"/>
        <v>45090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6">
        <f t="shared" si="231"/>
        <v>44976</v>
      </c>
      <c r="B679" s="14">
        <f t="shared" ref="B679:B742" ca="1" si="233">IF(A679&lt;=TODAY(),C679+P679,IF(AND(A679&gt;TODAY(),A679&lt;=$B$1),IF(VLOOKUP(TODAY(),$A$10:$D$5000,4,FALSE)=0,"n.d",C679+P679),"n.d"))</f>
        <v>1026.78611</v>
      </c>
      <c r="C679" s="6">
        <f t="shared" ref="C679:C742" si="234">(C678-R678)</f>
        <v>1000</v>
      </c>
      <c r="D679" s="12">
        <f ca="1">IF(A679&lt;$B$1,VLOOKUP(A679,[1]DI!$A$4:$B$15000,2,FALSE),0)</f>
        <v>0</v>
      </c>
      <c r="E679" s="13">
        <f t="shared" ref="E679:E742" ca="1" si="235">ROUND(((1+D679)^(1/252)),8)</f>
        <v>1</v>
      </c>
      <c r="F679" s="13">
        <f ca="1">(TRUNC(PRODUCT($E$12:$E678),16))</f>
        <v>1.1871680671212099</v>
      </c>
      <c r="G679" s="13">
        <f t="shared" ref="G679:G742" ca="1" si="236">IF(O678&gt;0,F678,G678)</f>
        <v>1.1597612281035099</v>
      </c>
      <c r="H679" s="13">
        <f t="shared" ref="H679:H742" ca="1" si="237">ROUND(F679/G679,8)</f>
        <v>1.0236314500000001</v>
      </c>
      <c r="I679" s="12">
        <f t="shared" si="232"/>
        <v>1.7000000000000001E-2</v>
      </c>
      <c r="J679" s="30">
        <f t="shared" ref="J679:J742" si="238">IF(O678&gt;0,VLOOKUP(O678,V$12:AF$150,2),J678)</f>
        <v>44911</v>
      </c>
      <c r="K679" s="2">
        <f t="shared" ref="K679:K742" si="239">IF(A679&gt;J679,IF(NETWORKDAYS(J679,A679,$V$160:$V$544)-1=0,1,NETWORKDAYS(J679,A679,$V$160:$V$544)-1),0)</f>
        <v>45</v>
      </c>
      <c r="L679" s="15">
        <f t="shared" ref="L679:L742" si="240">IF(AND(K679=1,K678=1),1,IF(K679&gt;0,IF(K679=K678,K679+1,K679),0))</f>
        <v>46</v>
      </c>
      <c r="M679" s="11">
        <f t="shared" ref="M679:M742" si="241">ROUND((I679+1)^(L679/252),9)</f>
        <v>1.0030818319999999</v>
      </c>
      <c r="N679" s="11">
        <f t="shared" ref="N679:N742" ca="1" si="242">ROUND(H679*M679,9)</f>
        <v>1.02678611</v>
      </c>
      <c r="O679" s="15">
        <f t="shared" ref="O679:O742" si="243">IF(VLOOKUP(A679,W$12:AD$25,8)=VLOOKUP(A678,W$12:AD$25,8),0,VLOOKUP(A679,W$12:AD$25,8))</f>
        <v>0</v>
      </c>
      <c r="P679" s="13">
        <f t="shared" ref="P679:P742" ca="1" si="244">TRUNC(((N679-1)*C679),8)</f>
        <v>26.786110000000001</v>
      </c>
      <c r="Q679" s="19">
        <f t="shared" si="230"/>
        <v>0</v>
      </c>
      <c r="R679" s="13">
        <f t="shared" ref="R679:R742" si="245">IF(Q679&gt;0,TRUNC(Q679*C679,8),0)</f>
        <v>0</v>
      </c>
      <c r="S679" s="4" t="str">
        <f t="shared" ref="S679:S742" si="246">IF(O678&gt;0,VLOOKUP(O678,V$12:AF$25,10),S678)</f>
        <v>A+J=</v>
      </c>
      <c r="T679" s="30">
        <f t="shared" ref="T679:T742" si="247">IF(O678&gt;0,VLOOKUP(O678,V$12:AF$25,11),T678)</f>
        <v>45090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6">
        <f t="shared" si="231"/>
        <v>44977</v>
      </c>
      <c r="B680" s="14">
        <f t="shared" ca="1" si="233"/>
        <v>1026.78611</v>
      </c>
      <c r="C680" s="6">
        <f t="shared" si="234"/>
        <v>1000</v>
      </c>
      <c r="D680" s="12">
        <f ca="1">IF(A680&lt;$B$1,VLOOKUP(A680,[1]DI!$A$4:$B$15000,2,FALSE),0)</f>
        <v>0</v>
      </c>
      <c r="E680" s="13">
        <f t="shared" ca="1" si="235"/>
        <v>1</v>
      </c>
      <c r="F680" s="13">
        <f ca="1">(TRUNC(PRODUCT($E$12:$E679),16))</f>
        <v>1.1871680671212099</v>
      </c>
      <c r="G680" s="13">
        <f t="shared" ca="1" si="236"/>
        <v>1.1597612281035099</v>
      </c>
      <c r="H680" s="13">
        <f t="shared" ca="1" si="237"/>
        <v>1.0236314500000001</v>
      </c>
      <c r="I680" s="12">
        <f t="shared" si="232"/>
        <v>1.7000000000000001E-2</v>
      </c>
      <c r="J680" s="30">
        <f t="shared" si="238"/>
        <v>44911</v>
      </c>
      <c r="K680" s="2">
        <f t="shared" si="239"/>
        <v>45</v>
      </c>
      <c r="L680" s="15">
        <f t="shared" si="240"/>
        <v>46</v>
      </c>
      <c r="M680" s="11">
        <f t="shared" si="241"/>
        <v>1.0030818319999999</v>
      </c>
      <c r="N680" s="11">
        <f t="shared" ca="1" si="242"/>
        <v>1.02678611</v>
      </c>
      <c r="O680" s="15">
        <f t="shared" si="243"/>
        <v>0</v>
      </c>
      <c r="P680" s="13">
        <f t="shared" ca="1" si="244"/>
        <v>26.786110000000001</v>
      </c>
      <c r="Q680" s="19">
        <f t="shared" si="230"/>
        <v>0</v>
      </c>
      <c r="R680" s="13">
        <f t="shared" si="245"/>
        <v>0</v>
      </c>
      <c r="S680" s="4" t="str">
        <f t="shared" si="246"/>
        <v>A+J=</v>
      </c>
      <c r="T680" s="30">
        <f t="shared" si="247"/>
        <v>45090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6">
        <f t="shared" si="231"/>
        <v>44978</v>
      </c>
      <c r="B681" s="14">
        <f t="shared" ca="1" si="233"/>
        <v>1026.78611</v>
      </c>
      <c r="C681" s="6">
        <f t="shared" si="234"/>
        <v>1000</v>
      </c>
      <c r="D681" s="12">
        <f ca="1">IF(A681&lt;$B$1,VLOOKUP(A681,[1]DI!$A$4:$B$15000,2,FALSE),0)</f>
        <v>0</v>
      </c>
      <c r="E681" s="13">
        <f t="shared" ca="1" si="235"/>
        <v>1</v>
      </c>
      <c r="F681" s="13">
        <f ca="1">(TRUNC(PRODUCT($E$12:$E680),16))</f>
        <v>1.1871680671212099</v>
      </c>
      <c r="G681" s="13">
        <f t="shared" ca="1" si="236"/>
        <v>1.1597612281035099</v>
      </c>
      <c r="H681" s="13">
        <f t="shared" ca="1" si="237"/>
        <v>1.0236314500000001</v>
      </c>
      <c r="I681" s="12">
        <f t="shared" si="232"/>
        <v>1.7000000000000001E-2</v>
      </c>
      <c r="J681" s="30">
        <f t="shared" si="238"/>
        <v>44911</v>
      </c>
      <c r="K681" s="2">
        <f t="shared" si="239"/>
        <v>45</v>
      </c>
      <c r="L681" s="15">
        <f t="shared" si="240"/>
        <v>46</v>
      </c>
      <c r="M681" s="11">
        <f t="shared" si="241"/>
        <v>1.0030818319999999</v>
      </c>
      <c r="N681" s="11">
        <f t="shared" ca="1" si="242"/>
        <v>1.02678611</v>
      </c>
      <c r="O681" s="15">
        <f t="shared" si="243"/>
        <v>0</v>
      </c>
      <c r="P681" s="13">
        <f t="shared" ca="1" si="244"/>
        <v>26.786110000000001</v>
      </c>
      <c r="Q681" s="19">
        <f t="shared" si="230"/>
        <v>0</v>
      </c>
      <c r="R681" s="13">
        <f t="shared" si="245"/>
        <v>0</v>
      </c>
      <c r="S681" s="4" t="str">
        <f t="shared" si="246"/>
        <v>A+J=</v>
      </c>
      <c r="T681" s="30">
        <f t="shared" si="247"/>
        <v>45090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6">
        <f t="shared" si="231"/>
        <v>44979</v>
      </c>
      <c r="B682" s="14">
        <f t="shared" ca="1" si="233"/>
        <v>1026.78611</v>
      </c>
      <c r="C682" s="6">
        <f t="shared" si="234"/>
        <v>1000</v>
      </c>
      <c r="D682" s="12">
        <f ca="1">IF(A682&lt;$B$1,VLOOKUP(A682,[1]DI!$A$4:$B$15000,2,FALSE),0)</f>
        <v>0.13650000000000001</v>
      </c>
      <c r="E682" s="13">
        <f t="shared" ca="1" si="235"/>
        <v>1.00050788</v>
      </c>
      <c r="F682" s="13">
        <f ca="1">(TRUNC(PRODUCT($E$12:$E681),16))</f>
        <v>1.1871680671212099</v>
      </c>
      <c r="G682" s="13">
        <f t="shared" ca="1" si="236"/>
        <v>1.1597612281035099</v>
      </c>
      <c r="H682" s="13">
        <f t="shared" ca="1" si="237"/>
        <v>1.0236314500000001</v>
      </c>
      <c r="I682" s="12">
        <f t="shared" si="232"/>
        <v>1.7000000000000001E-2</v>
      </c>
      <c r="J682" s="30">
        <f t="shared" si="238"/>
        <v>44911</v>
      </c>
      <c r="K682" s="2">
        <f t="shared" si="239"/>
        <v>46</v>
      </c>
      <c r="L682" s="15">
        <f t="shared" si="240"/>
        <v>46</v>
      </c>
      <c r="M682" s="11">
        <f t="shared" si="241"/>
        <v>1.0030818319999999</v>
      </c>
      <c r="N682" s="11">
        <f t="shared" ca="1" si="242"/>
        <v>1.02678611</v>
      </c>
      <c r="O682" s="15">
        <f t="shared" si="243"/>
        <v>0</v>
      </c>
      <c r="P682" s="13">
        <f t="shared" ca="1" si="244"/>
        <v>26.786110000000001</v>
      </c>
      <c r="Q682" s="19">
        <f t="shared" si="230"/>
        <v>0</v>
      </c>
      <c r="R682" s="13">
        <f t="shared" si="245"/>
        <v>0</v>
      </c>
      <c r="S682" s="4" t="str">
        <f t="shared" si="246"/>
        <v>A+J=</v>
      </c>
      <c r="T682" s="30">
        <f t="shared" si="247"/>
        <v>45090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6">
        <f t="shared" si="231"/>
        <v>44980</v>
      </c>
      <c r="B683" s="14">
        <f t="shared" ca="1" si="233"/>
        <v>1027.3763149900001</v>
      </c>
      <c r="C683" s="6">
        <f t="shared" si="234"/>
        <v>1000</v>
      </c>
      <c r="D683" s="12">
        <f ca="1">IF(A683&lt;$B$1,VLOOKUP(A683,[1]DI!$A$4:$B$15000,2,FALSE),0)</f>
        <v>0.13650000000000001</v>
      </c>
      <c r="E683" s="13">
        <f t="shared" ca="1" si="235"/>
        <v>1.00050788</v>
      </c>
      <c r="F683" s="13">
        <f ca="1">(TRUNC(PRODUCT($E$12:$E682),16))</f>
        <v>1.18777100603914</v>
      </c>
      <c r="G683" s="13">
        <f t="shared" ca="1" si="236"/>
        <v>1.1597612281035099</v>
      </c>
      <c r="H683" s="13">
        <f t="shared" ca="1" si="237"/>
        <v>1.02415133</v>
      </c>
      <c r="I683" s="12">
        <f t="shared" si="232"/>
        <v>1.7000000000000001E-2</v>
      </c>
      <c r="J683" s="30">
        <f t="shared" si="238"/>
        <v>44911</v>
      </c>
      <c r="K683" s="2">
        <f t="shared" si="239"/>
        <v>47</v>
      </c>
      <c r="L683" s="15">
        <f t="shared" si="240"/>
        <v>47</v>
      </c>
      <c r="M683" s="11">
        <f t="shared" si="241"/>
        <v>1.0031489339999999</v>
      </c>
      <c r="N683" s="11">
        <f t="shared" ca="1" si="242"/>
        <v>1.0273763149999999</v>
      </c>
      <c r="O683" s="15">
        <f t="shared" si="243"/>
        <v>0</v>
      </c>
      <c r="P683" s="13">
        <f t="shared" ca="1" si="244"/>
        <v>27.376314990000001</v>
      </c>
      <c r="Q683" s="19">
        <f t="shared" si="230"/>
        <v>0</v>
      </c>
      <c r="R683" s="13">
        <f t="shared" si="245"/>
        <v>0</v>
      </c>
      <c r="S683" s="4" t="str">
        <f t="shared" si="246"/>
        <v>A+J=</v>
      </c>
      <c r="T683" s="30">
        <f t="shared" si="247"/>
        <v>45090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6">
        <f t="shared" si="231"/>
        <v>44981</v>
      </c>
      <c r="B684" s="14">
        <f t="shared" ca="1" si="233"/>
        <v>1027.9668639900001</v>
      </c>
      <c r="C684" s="6">
        <f t="shared" si="234"/>
        <v>1000</v>
      </c>
      <c r="D684" s="12">
        <f ca="1">IF(A684&lt;$B$1,VLOOKUP(A684,[1]DI!$A$4:$B$15000,2,FALSE),0)</f>
        <v>0.13650000000000001</v>
      </c>
      <c r="E684" s="13">
        <f t="shared" ca="1" si="235"/>
        <v>1.00050788</v>
      </c>
      <c r="F684" s="13">
        <f ca="1">(TRUNC(PRODUCT($E$12:$E683),16))</f>
        <v>1.18837425117769</v>
      </c>
      <c r="G684" s="13">
        <f t="shared" ca="1" si="236"/>
        <v>1.1597612281035099</v>
      </c>
      <c r="H684" s="13">
        <f t="shared" ca="1" si="237"/>
        <v>1.0246714800000001</v>
      </c>
      <c r="I684" s="12">
        <f t="shared" si="232"/>
        <v>1.7000000000000001E-2</v>
      </c>
      <c r="J684" s="30">
        <f t="shared" si="238"/>
        <v>44911</v>
      </c>
      <c r="K684" s="2">
        <f t="shared" si="239"/>
        <v>48</v>
      </c>
      <c r="L684" s="15">
        <f t="shared" si="240"/>
        <v>48</v>
      </c>
      <c r="M684" s="11">
        <f t="shared" si="241"/>
        <v>1.0032160400000001</v>
      </c>
      <c r="N684" s="11">
        <f t="shared" ca="1" si="242"/>
        <v>1.0279668639999999</v>
      </c>
      <c r="O684" s="15">
        <f t="shared" si="243"/>
        <v>0</v>
      </c>
      <c r="P684" s="13">
        <f t="shared" ca="1" si="244"/>
        <v>27.96686399</v>
      </c>
      <c r="Q684" s="19">
        <f t="shared" si="230"/>
        <v>0</v>
      </c>
      <c r="R684" s="13">
        <f t="shared" si="245"/>
        <v>0</v>
      </c>
      <c r="S684" s="4" t="str">
        <f t="shared" si="246"/>
        <v>A+J=</v>
      </c>
      <c r="T684" s="30">
        <f t="shared" si="247"/>
        <v>45090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6">
        <f t="shared" si="231"/>
        <v>44982</v>
      </c>
      <c r="B685" s="14">
        <f t="shared" ca="1" si="233"/>
        <v>1028.5577499999999</v>
      </c>
      <c r="C685" s="6">
        <f t="shared" si="234"/>
        <v>1000</v>
      </c>
      <c r="D685" s="12">
        <f ca="1">IF(A685&lt;$B$1,VLOOKUP(A685,[1]DI!$A$4:$B$15000,2,FALSE),0)</f>
        <v>0</v>
      </c>
      <c r="E685" s="13">
        <f t="shared" ca="1" si="235"/>
        <v>1</v>
      </c>
      <c r="F685" s="13">
        <f ca="1">(TRUNC(PRODUCT($E$12:$E684),16))</f>
        <v>1.1889778026923801</v>
      </c>
      <c r="G685" s="13">
        <f t="shared" ca="1" si="236"/>
        <v>1.1597612281035099</v>
      </c>
      <c r="H685" s="13">
        <f t="shared" ca="1" si="237"/>
        <v>1.0251918900000001</v>
      </c>
      <c r="I685" s="12">
        <f t="shared" si="232"/>
        <v>1.7000000000000001E-2</v>
      </c>
      <c r="J685" s="30">
        <f t="shared" si="238"/>
        <v>44911</v>
      </c>
      <c r="K685" s="2">
        <f t="shared" si="239"/>
        <v>48</v>
      </c>
      <c r="L685" s="15">
        <f t="shared" si="240"/>
        <v>49</v>
      </c>
      <c r="M685" s="11">
        <f t="shared" si="241"/>
        <v>1.003283151</v>
      </c>
      <c r="N685" s="11">
        <f t="shared" ca="1" si="242"/>
        <v>1.02855775</v>
      </c>
      <c r="O685" s="15">
        <f t="shared" si="243"/>
        <v>0</v>
      </c>
      <c r="P685" s="13">
        <f t="shared" ca="1" si="244"/>
        <v>28.557749999999999</v>
      </c>
      <c r="Q685" s="19">
        <f t="shared" si="230"/>
        <v>0</v>
      </c>
      <c r="R685" s="13">
        <f t="shared" si="245"/>
        <v>0</v>
      </c>
      <c r="S685" s="4" t="str">
        <f t="shared" si="246"/>
        <v>A+J=</v>
      </c>
      <c r="T685" s="30">
        <f t="shared" si="247"/>
        <v>45090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6">
        <f t="shared" si="231"/>
        <v>44983</v>
      </c>
      <c r="B686" s="14">
        <f t="shared" ca="1" si="233"/>
        <v>1028.5577499999999</v>
      </c>
      <c r="C686" s="6">
        <f t="shared" si="234"/>
        <v>1000</v>
      </c>
      <c r="D686" s="12">
        <f ca="1">IF(A686&lt;$B$1,VLOOKUP(A686,[1]DI!$A$4:$B$15000,2,FALSE),0)</f>
        <v>0</v>
      </c>
      <c r="E686" s="13">
        <f t="shared" ca="1" si="235"/>
        <v>1</v>
      </c>
      <c r="F686" s="13">
        <f ca="1">(TRUNC(PRODUCT($E$12:$E685),16))</f>
        <v>1.1889778026923801</v>
      </c>
      <c r="G686" s="13">
        <f t="shared" ca="1" si="236"/>
        <v>1.1597612281035099</v>
      </c>
      <c r="H686" s="13">
        <f t="shared" ca="1" si="237"/>
        <v>1.0251918900000001</v>
      </c>
      <c r="I686" s="12">
        <f t="shared" si="232"/>
        <v>1.7000000000000001E-2</v>
      </c>
      <c r="J686" s="30">
        <f t="shared" si="238"/>
        <v>44911</v>
      </c>
      <c r="K686" s="2">
        <f t="shared" si="239"/>
        <v>48</v>
      </c>
      <c r="L686" s="15">
        <f t="shared" si="240"/>
        <v>49</v>
      </c>
      <c r="M686" s="11">
        <f t="shared" si="241"/>
        <v>1.003283151</v>
      </c>
      <c r="N686" s="11">
        <f t="shared" ca="1" si="242"/>
        <v>1.02855775</v>
      </c>
      <c r="O686" s="15">
        <f t="shared" si="243"/>
        <v>0</v>
      </c>
      <c r="P686" s="13">
        <f t="shared" ca="1" si="244"/>
        <v>28.557749999999999</v>
      </c>
      <c r="Q686" s="19">
        <f t="shared" si="230"/>
        <v>0</v>
      </c>
      <c r="R686" s="13">
        <f t="shared" si="245"/>
        <v>0</v>
      </c>
      <c r="S686" s="4" t="str">
        <f t="shared" si="246"/>
        <v>A+J=</v>
      </c>
      <c r="T686" s="30">
        <f t="shared" si="247"/>
        <v>45090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6">
        <f t="shared" si="231"/>
        <v>44984</v>
      </c>
      <c r="B687" s="14">
        <f t="shared" ca="1" si="233"/>
        <v>1028.5577499999999</v>
      </c>
      <c r="C687" s="6">
        <f t="shared" si="234"/>
        <v>1000</v>
      </c>
      <c r="D687" s="12">
        <f ca="1">IF(A687&lt;$B$1,VLOOKUP(A687,[1]DI!$A$4:$B$15000,2,FALSE),0)</f>
        <v>0.13650000000000001</v>
      </c>
      <c r="E687" s="13">
        <f t="shared" ca="1" si="235"/>
        <v>1.00050788</v>
      </c>
      <c r="F687" s="13">
        <f ca="1">(TRUNC(PRODUCT($E$12:$E686),16))</f>
        <v>1.1889778026923801</v>
      </c>
      <c r="G687" s="13">
        <f t="shared" ca="1" si="236"/>
        <v>1.1597612281035099</v>
      </c>
      <c r="H687" s="13">
        <f t="shared" ca="1" si="237"/>
        <v>1.0251918900000001</v>
      </c>
      <c r="I687" s="12">
        <f t="shared" si="232"/>
        <v>1.7000000000000001E-2</v>
      </c>
      <c r="J687" s="30">
        <f t="shared" si="238"/>
        <v>44911</v>
      </c>
      <c r="K687" s="2">
        <f t="shared" si="239"/>
        <v>49</v>
      </c>
      <c r="L687" s="15">
        <f t="shared" si="240"/>
        <v>49</v>
      </c>
      <c r="M687" s="11">
        <f t="shared" si="241"/>
        <v>1.003283151</v>
      </c>
      <c r="N687" s="11">
        <f t="shared" ca="1" si="242"/>
        <v>1.02855775</v>
      </c>
      <c r="O687" s="15">
        <f t="shared" si="243"/>
        <v>0</v>
      </c>
      <c r="P687" s="13">
        <f t="shared" ca="1" si="244"/>
        <v>28.557749999999999</v>
      </c>
      <c r="Q687" s="19">
        <f t="shared" si="230"/>
        <v>0</v>
      </c>
      <c r="R687" s="13">
        <f t="shared" si="245"/>
        <v>0</v>
      </c>
      <c r="S687" s="4" t="str">
        <f t="shared" si="246"/>
        <v>A+J=</v>
      </c>
      <c r="T687" s="30">
        <f t="shared" si="247"/>
        <v>45090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6">
        <f t="shared" si="231"/>
        <v>44985</v>
      </c>
      <c r="B688" s="14">
        <f t="shared" ca="1" si="233"/>
        <v>1029.14897</v>
      </c>
      <c r="C688" s="6">
        <f t="shared" si="234"/>
        <v>1000</v>
      </c>
      <c r="D688" s="12">
        <f ca="1">IF(A688&lt;$B$1,VLOOKUP(A688,[1]DI!$A$4:$B$15000,2,FALSE),0)</f>
        <v>0.13650000000000001</v>
      </c>
      <c r="E688" s="13">
        <f t="shared" ca="1" si="235"/>
        <v>1.00050788</v>
      </c>
      <c r="F688" s="13">
        <f ca="1">(TRUNC(PRODUCT($E$12:$E687),16))</f>
        <v>1.1895816607388101</v>
      </c>
      <c r="G688" s="13">
        <f t="shared" ca="1" si="236"/>
        <v>1.1597612281035099</v>
      </c>
      <c r="H688" s="13">
        <f t="shared" ca="1" si="237"/>
        <v>1.0257125600000001</v>
      </c>
      <c r="I688" s="12">
        <f t="shared" si="232"/>
        <v>1.7000000000000001E-2</v>
      </c>
      <c r="J688" s="30">
        <f t="shared" si="238"/>
        <v>44911</v>
      </c>
      <c r="K688" s="2">
        <f t="shared" si="239"/>
        <v>50</v>
      </c>
      <c r="L688" s="15">
        <f t="shared" si="240"/>
        <v>50</v>
      </c>
      <c r="M688" s="11">
        <f t="shared" si="241"/>
        <v>1.003350266</v>
      </c>
      <c r="N688" s="11">
        <f t="shared" ca="1" si="242"/>
        <v>1.0291489700000001</v>
      </c>
      <c r="O688" s="15">
        <f t="shared" si="243"/>
        <v>0</v>
      </c>
      <c r="P688" s="13">
        <f t="shared" ca="1" si="244"/>
        <v>29.148969999999998</v>
      </c>
      <c r="Q688" s="19">
        <f t="shared" si="230"/>
        <v>0</v>
      </c>
      <c r="R688" s="13">
        <f t="shared" si="245"/>
        <v>0</v>
      </c>
      <c r="S688" s="4" t="str">
        <f t="shared" si="246"/>
        <v>A+J=</v>
      </c>
      <c r="T688" s="30">
        <f t="shared" si="247"/>
        <v>45090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6">
        <f t="shared" si="231"/>
        <v>44986</v>
      </c>
      <c r="B689" s="14">
        <f t="shared" ca="1" si="233"/>
        <v>1029.7405349999999</v>
      </c>
      <c r="C689" s="6">
        <f t="shared" si="234"/>
        <v>1000</v>
      </c>
      <c r="D689" s="12">
        <f ca="1">IF(A689&lt;$B$1,VLOOKUP(A689,[1]DI!$A$4:$B$15000,2,FALSE),0)</f>
        <v>0.13650000000000001</v>
      </c>
      <c r="E689" s="13">
        <f t="shared" ca="1" si="235"/>
        <v>1.00050788</v>
      </c>
      <c r="F689" s="13">
        <f ca="1">(TRUNC(PRODUCT($E$12:$E688),16))</f>
        <v>1.1901858254726601</v>
      </c>
      <c r="G689" s="13">
        <f t="shared" ca="1" si="236"/>
        <v>1.1597612281035099</v>
      </c>
      <c r="H689" s="13">
        <f t="shared" ca="1" si="237"/>
        <v>1.0262335</v>
      </c>
      <c r="I689" s="12">
        <f t="shared" si="232"/>
        <v>1.7000000000000001E-2</v>
      </c>
      <c r="J689" s="30">
        <f t="shared" si="238"/>
        <v>44911</v>
      </c>
      <c r="K689" s="2">
        <f t="shared" si="239"/>
        <v>51</v>
      </c>
      <c r="L689" s="15">
        <f t="shared" si="240"/>
        <v>51</v>
      </c>
      <c r="M689" s="11">
        <f t="shared" si="241"/>
        <v>1.0034173850000001</v>
      </c>
      <c r="N689" s="11">
        <f t="shared" ca="1" si="242"/>
        <v>1.029740535</v>
      </c>
      <c r="O689" s="15">
        <f t="shared" si="243"/>
        <v>0</v>
      </c>
      <c r="P689" s="13">
        <f t="shared" ca="1" si="244"/>
        <v>29.740535000000001</v>
      </c>
      <c r="Q689" s="19">
        <f t="shared" si="230"/>
        <v>0</v>
      </c>
      <c r="R689" s="13">
        <f t="shared" si="245"/>
        <v>0</v>
      </c>
      <c r="S689" s="4" t="str">
        <f t="shared" si="246"/>
        <v>A+J=</v>
      </c>
      <c r="T689" s="30">
        <f t="shared" si="247"/>
        <v>45090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6">
        <f t="shared" si="231"/>
        <v>44987</v>
      </c>
      <c r="B690" s="14">
        <f t="shared" ca="1" si="233"/>
        <v>1030.332437</v>
      </c>
      <c r="C690" s="6">
        <f t="shared" si="234"/>
        <v>1000</v>
      </c>
      <c r="D690" s="12">
        <f ca="1">IF(A690&lt;$B$1,VLOOKUP(A690,[1]DI!$A$4:$B$15000,2,FALSE),0)</f>
        <v>0.13650000000000001</v>
      </c>
      <c r="E690" s="13">
        <f t="shared" ca="1" si="235"/>
        <v>1.00050788</v>
      </c>
      <c r="F690" s="13">
        <f ca="1">(TRUNC(PRODUCT($E$12:$E689),16))</f>
        <v>1.19079029704971</v>
      </c>
      <c r="G690" s="13">
        <f t="shared" ca="1" si="236"/>
        <v>1.1597612281035099</v>
      </c>
      <c r="H690" s="13">
        <f t="shared" ca="1" si="237"/>
        <v>1.0267546999999999</v>
      </c>
      <c r="I690" s="12">
        <f t="shared" si="232"/>
        <v>1.7000000000000001E-2</v>
      </c>
      <c r="J690" s="30">
        <f t="shared" si="238"/>
        <v>44911</v>
      </c>
      <c r="K690" s="2">
        <f t="shared" si="239"/>
        <v>52</v>
      </c>
      <c r="L690" s="15">
        <f t="shared" si="240"/>
        <v>52</v>
      </c>
      <c r="M690" s="11">
        <f t="shared" si="241"/>
        <v>1.0034845100000001</v>
      </c>
      <c r="N690" s="11">
        <f t="shared" ca="1" si="242"/>
        <v>1.030332437</v>
      </c>
      <c r="O690" s="15">
        <f t="shared" si="243"/>
        <v>0</v>
      </c>
      <c r="P690" s="13">
        <f t="shared" ca="1" si="244"/>
        <v>30.332436999999999</v>
      </c>
      <c r="Q690" s="19">
        <f t="shared" si="230"/>
        <v>0</v>
      </c>
      <c r="R690" s="13">
        <f t="shared" si="245"/>
        <v>0</v>
      </c>
      <c r="S690" s="4" t="str">
        <f t="shared" si="246"/>
        <v>A+J=</v>
      </c>
      <c r="T690" s="30">
        <f t="shared" si="247"/>
        <v>45090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6">
        <f t="shared" si="231"/>
        <v>44988</v>
      </c>
      <c r="B691" s="14">
        <f t="shared" ca="1" si="233"/>
        <v>1030.924683</v>
      </c>
      <c r="C691" s="6">
        <f t="shared" si="234"/>
        <v>1000</v>
      </c>
      <c r="D691" s="12">
        <f ca="1">IF(A691&lt;$B$1,VLOOKUP(A691,[1]DI!$A$4:$B$15000,2,FALSE),0)</f>
        <v>0.13650000000000001</v>
      </c>
      <c r="E691" s="13">
        <f t="shared" ca="1" si="235"/>
        <v>1.00050788</v>
      </c>
      <c r="F691" s="13">
        <f ca="1">(TRUNC(PRODUCT($E$12:$E690),16))</f>
        <v>1.1913950756257701</v>
      </c>
      <c r="G691" s="13">
        <f t="shared" ca="1" si="236"/>
        <v>1.1597612281035099</v>
      </c>
      <c r="H691" s="13">
        <f t="shared" ca="1" si="237"/>
        <v>1.0272761699999999</v>
      </c>
      <c r="I691" s="12">
        <f t="shared" si="232"/>
        <v>1.7000000000000001E-2</v>
      </c>
      <c r="J691" s="30">
        <f t="shared" si="238"/>
        <v>44911</v>
      </c>
      <c r="K691" s="2">
        <f t="shared" si="239"/>
        <v>53</v>
      </c>
      <c r="L691" s="15">
        <f t="shared" si="240"/>
        <v>53</v>
      </c>
      <c r="M691" s="11">
        <f t="shared" si="241"/>
        <v>1.003551638</v>
      </c>
      <c r="N691" s="11">
        <f t="shared" ca="1" si="242"/>
        <v>1.0309246830000001</v>
      </c>
      <c r="O691" s="15">
        <f t="shared" si="243"/>
        <v>0</v>
      </c>
      <c r="P691" s="13">
        <f t="shared" ca="1" si="244"/>
        <v>30.924683000000002</v>
      </c>
      <c r="Q691" s="19">
        <f t="shared" si="230"/>
        <v>0</v>
      </c>
      <c r="R691" s="13">
        <f t="shared" si="245"/>
        <v>0</v>
      </c>
      <c r="S691" s="4" t="str">
        <f t="shared" si="246"/>
        <v>A+J=</v>
      </c>
      <c r="T691" s="30">
        <f t="shared" si="247"/>
        <v>45090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6">
        <f t="shared" si="231"/>
        <v>44989</v>
      </c>
      <c r="B692" s="14">
        <f t="shared" ca="1" si="233"/>
        <v>1031.51727499</v>
      </c>
      <c r="C692" s="6">
        <f t="shared" si="234"/>
        <v>1000</v>
      </c>
      <c r="D692" s="12">
        <f ca="1">IF(A692&lt;$B$1,VLOOKUP(A692,[1]DI!$A$4:$B$15000,2,FALSE),0)</f>
        <v>0</v>
      </c>
      <c r="E692" s="13">
        <f t="shared" ca="1" si="235"/>
        <v>1</v>
      </c>
      <c r="F692" s="13">
        <f ca="1">(TRUNC(PRODUCT($E$12:$E691),16))</f>
        <v>1.1920001613567801</v>
      </c>
      <c r="G692" s="13">
        <f t="shared" ca="1" si="236"/>
        <v>1.1597612281035099</v>
      </c>
      <c r="H692" s="13">
        <f t="shared" ca="1" si="237"/>
        <v>1.0277979100000001</v>
      </c>
      <c r="I692" s="12">
        <f t="shared" si="232"/>
        <v>1.7000000000000001E-2</v>
      </c>
      <c r="J692" s="30">
        <f t="shared" si="238"/>
        <v>44911</v>
      </c>
      <c r="K692" s="2">
        <f t="shared" si="239"/>
        <v>53</v>
      </c>
      <c r="L692" s="15">
        <f t="shared" si="240"/>
        <v>54</v>
      </c>
      <c r="M692" s="11">
        <f t="shared" si="241"/>
        <v>1.003618771</v>
      </c>
      <c r="N692" s="11">
        <f t="shared" ca="1" si="242"/>
        <v>1.0315172749999999</v>
      </c>
      <c r="O692" s="15">
        <f t="shared" si="243"/>
        <v>0</v>
      </c>
      <c r="P692" s="13">
        <f t="shared" ca="1" si="244"/>
        <v>31.517274990000001</v>
      </c>
      <c r="Q692" s="19">
        <f t="shared" si="230"/>
        <v>0</v>
      </c>
      <c r="R692" s="13">
        <f t="shared" si="245"/>
        <v>0</v>
      </c>
      <c r="S692" s="4" t="str">
        <f t="shared" si="246"/>
        <v>A+J=</v>
      </c>
      <c r="T692" s="30">
        <f t="shared" si="247"/>
        <v>45090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6">
        <f t="shared" si="231"/>
        <v>44990</v>
      </c>
      <c r="B693" s="14">
        <f t="shared" ca="1" si="233"/>
        <v>1031.51727499</v>
      </c>
      <c r="C693" s="6">
        <f t="shared" si="234"/>
        <v>1000</v>
      </c>
      <c r="D693" s="12">
        <f ca="1">IF(A693&lt;$B$1,VLOOKUP(A693,[1]DI!$A$4:$B$15000,2,FALSE),0)</f>
        <v>0</v>
      </c>
      <c r="E693" s="13">
        <f t="shared" ca="1" si="235"/>
        <v>1</v>
      </c>
      <c r="F693" s="13">
        <f ca="1">(TRUNC(PRODUCT($E$12:$E692),16))</f>
        <v>1.1920001613567801</v>
      </c>
      <c r="G693" s="13">
        <f t="shared" ca="1" si="236"/>
        <v>1.1597612281035099</v>
      </c>
      <c r="H693" s="13">
        <f t="shared" ca="1" si="237"/>
        <v>1.0277979100000001</v>
      </c>
      <c r="I693" s="12">
        <f t="shared" si="232"/>
        <v>1.7000000000000001E-2</v>
      </c>
      <c r="J693" s="30">
        <f t="shared" si="238"/>
        <v>44911</v>
      </c>
      <c r="K693" s="2">
        <f t="shared" si="239"/>
        <v>53</v>
      </c>
      <c r="L693" s="15">
        <f t="shared" si="240"/>
        <v>54</v>
      </c>
      <c r="M693" s="11">
        <f t="shared" si="241"/>
        <v>1.003618771</v>
      </c>
      <c r="N693" s="11">
        <f t="shared" ca="1" si="242"/>
        <v>1.0315172749999999</v>
      </c>
      <c r="O693" s="15">
        <f t="shared" si="243"/>
        <v>0</v>
      </c>
      <c r="P693" s="13">
        <f t="shared" ca="1" si="244"/>
        <v>31.517274990000001</v>
      </c>
      <c r="Q693" s="19">
        <f t="shared" si="230"/>
        <v>0</v>
      </c>
      <c r="R693" s="13">
        <f t="shared" si="245"/>
        <v>0</v>
      </c>
      <c r="S693" s="4" t="str">
        <f t="shared" si="246"/>
        <v>A+J=</v>
      </c>
      <c r="T693" s="30">
        <f t="shared" si="247"/>
        <v>45090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6">
        <f t="shared" si="231"/>
        <v>44991</v>
      </c>
      <c r="B694" s="14">
        <f t="shared" ca="1" si="233"/>
        <v>1031.51727499</v>
      </c>
      <c r="C694" s="6">
        <f t="shared" si="234"/>
        <v>1000</v>
      </c>
      <c r="D694" s="12">
        <f ca="1">IF(A694&lt;$B$1,VLOOKUP(A694,[1]DI!$A$4:$B$15000,2,FALSE),0)</f>
        <v>0.13650000000000001</v>
      </c>
      <c r="E694" s="13">
        <f t="shared" ca="1" si="235"/>
        <v>1.00050788</v>
      </c>
      <c r="F694" s="13">
        <f ca="1">(TRUNC(PRODUCT($E$12:$E693),16))</f>
        <v>1.1920001613567801</v>
      </c>
      <c r="G694" s="13">
        <f t="shared" ca="1" si="236"/>
        <v>1.1597612281035099</v>
      </c>
      <c r="H694" s="13">
        <f t="shared" ca="1" si="237"/>
        <v>1.0277979100000001</v>
      </c>
      <c r="I694" s="12">
        <f t="shared" si="232"/>
        <v>1.7000000000000001E-2</v>
      </c>
      <c r="J694" s="30">
        <f t="shared" si="238"/>
        <v>44911</v>
      </c>
      <c r="K694" s="2">
        <f t="shared" si="239"/>
        <v>54</v>
      </c>
      <c r="L694" s="15">
        <f t="shared" si="240"/>
        <v>54</v>
      </c>
      <c r="M694" s="11">
        <f t="shared" si="241"/>
        <v>1.003618771</v>
      </c>
      <c r="N694" s="11">
        <f t="shared" ca="1" si="242"/>
        <v>1.0315172749999999</v>
      </c>
      <c r="O694" s="15">
        <f t="shared" si="243"/>
        <v>0</v>
      </c>
      <c r="P694" s="13">
        <f t="shared" ca="1" si="244"/>
        <v>31.517274990000001</v>
      </c>
      <c r="Q694" s="19">
        <f t="shared" si="230"/>
        <v>0</v>
      </c>
      <c r="R694" s="13">
        <f t="shared" si="245"/>
        <v>0</v>
      </c>
      <c r="S694" s="4" t="str">
        <f t="shared" si="246"/>
        <v>A+J=</v>
      </c>
      <c r="T694" s="30">
        <f t="shared" si="247"/>
        <v>45090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6">
        <f t="shared" si="231"/>
        <v>44992</v>
      </c>
      <c r="B695" s="14">
        <f t="shared" ca="1" si="233"/>
        <v>1032.11019399</v>
      </c>
      <c r="C695" s="6">
        <f t="shared" si="234"/>
        <v>1000</v>
      </c>
      <c r="D695" s="12">
        <f ca="1">IF(A695&lt;$B$1,VLOOKUP(A695,[1]DI!$A$4:$B$15000,2,FALSE),0)</f>
        <v>0.13650000000000001</v>
      </c>
      <c r="E695" s="13">
        <f t="shared" ca="1" si="235"/>
        <v>1.00050788</v>
      </c>
      <c r="F695" s="13">
        <f ca="1">(TRUNC(PRODUCT($E$12:$E694),16))</f>
        <v>1.19260555439873</v>
      </c>
      <c r="G695" s="13">
        <f t="shared" ca="1" si="236"/>
        <v>1.1597612281035099</v>
      </c>
      <c r="H695" s="13">
        <f t="shared" ca="1" si="237"/>
        <v>1.0283199000000001</v>
      </c>
      <c r="I695" s="12">
        <f t="shared" si="232"/>
        <v>1.7000000000000001E-2</v>
      </c>
      <c r="J695" s="30">
        <f t="shared" si="238"/>
        <v>44911</v>
      </c>
      <c r="K695" s="2">
        <f t="shared" si="239"/>
        <v>55</v>
      </c>
      <c r="L695" s="15">
        <f t="shared" si="240"/>
        <v>55</v>
      </c>
      <c r="M695" s="11">
        <f t="shared" si="241"/>
        <v>1.0036859090000001</v>
      </c>
      <c r="N695" s="11">
        <f t="shared" ca="1" si="242"/>
        <v>1.0321101939999999</v>
      </c>
      <c r="O695" s="15">
        <f t="shared" si="243"/>
        <v>0</v>
      </c>
      <c r="P695" s="13">
        <f t="shared" ca="1" si="244"/>
        <v>32.110193989999999</v>
      </c>
      <c r="Q695" s="19">
        <f t="shared" si="230"/>
        <v>0</v>
      </c>
      <c r="R695" s="13">
        <f t="shared" si="245"/>
        <v>0</v>
      </c>
      <c r="S695" s="4" t="str">
        <f t="shared" si="246"/>
        <v>A+J=</v>
      </c>
      <c r="T695" s="30">
        <f t="shared" si="247"/>
        <v>45090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6">
        <f t="shared" si="231"/>
        <v>44993</v>
      </c>
      <c r="B696" s="14">
        <f t="shared" ca="1" si="233"/>
        <v>1032.7034669899999</v>
      </c>
      <c r="C696" s="6">
        <f t="shared" si="234"/>
        <v>1000</v>
      </c>
      <c r="D696" s="12">
        <f ca="1">IF(A696&lt;$B$1,VLOOKUP(A696,[1]DI!$A$4:$B$15000,2,FALSE),0)</f>
        <v>0.13650000000000001</v>
      </c>
      <c r="E696" s="13">
        <f t="shared" ca="1" si="235"/>
        <v>1.00050788</v>
      </c>
      <c r="F696" s="13">
        <f ca="1">(TRUNC(PRODUCT($E$12:$E695),16))</f>
        <v>1.1932112549077001</v>
      </c>
      <c r="G696" s="13">
        <f t="shared" ca="1" si="236"/>
        <v>1.1597612281035099</v>
      </c>
      <c r="H696" s="13">
        <f t="shared" ca="1" si="237"/>
        <v>1.0288421699999999</v>
      </c>
      <c r="I696" s="12">
        <f t="shared" si="232"/>
        <v>1.7000000000000001E-2</v>
      </c>
      <c r="J696" s="30">
        <f t="shared" si="238"/>
        <v>44911</v>
      </c>
      <c r="K696" s="2">
        <f t="shared" si="239"/>
        <v>56</v>
      </c>
      <c r="L696" s="15">
        <f t="shared" si="240"/>
        <v>56</v>
      </c>
      <c r="M696" s="11">
        <f t="shared" si="241"/>
        <v>1.0037530509999999</v>
      </c>
      <c r="N696" s="11">
        <f t="shared" ca="1" si="242"/>
        <v>1.0327034669999999</v>
      </c>
      <c r="O696" s="15">
        <f t="shared" si="243"/>
        <v>0</v>
      </c>
      <c r="P696" s="13">
        <f t="shared" ca="1" si="244"/>
        <v>32.703466990000003</v>
      </c>
      <c r="Q696" s="19">
        <f t="shared" si="230"/>
        <v>0</v>
      </c>
      <c r="R696" s="13">
        <f t="shared" si="245"/>
        <v>0</v>
      </c>
      <c r="S696" s="4" t="str">
        <f t="shared" si="246"/>
        <v>A+J=</v>
      </c>
      <c r="T696" s="30">
        <f t="shared" si="247"/>
        <v>45090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6">
        <f t="shared" si="231"/>
        <v>44994</v>
      </c>
      <c r="B697" s="14">
        <f t="shared" ca="1" si="233"/>
        <v>1033.2970769999999</v>
      </c>
      <c r="C697" s="6">
        <f t="shared" si="234"/>
        <v>1000</v>
      </c>
      <c r="D697" s="12">
        <f ca="1">IF(A697&lt;$B$1,VLOOKUP(A697,[1]DI!$A$4:$B$15000,2,FALSE),0)</f>
        <v>0.13650000000000001</v>
      </c>
      <c r="E697" s="13">
        <f t="shared" ca="1" si="235"/>
        <v>1.00050788</v>
      </c>
      <c r="F697" s="13">
        <f ca="1">(TRUNC(PRODUCT($E$12:$E696),16))</f>
        <v>1.19381726303984</v>
      </c>
      <c r="G697" s="13">
        <f t="shared" ca="1" si="236"/>
        <v>1.1597612281035099</v>
      </c>
      <c r="H697" s="13">
        <f t="shared" ca="1" si="237"/>
        <v>1.0293646999999999</v>
      </c>
      <c r="I697" s="12">
        <f t="shared" si="232"/>
        <v>1.7000000000000001E-2</v>
      </c>
      <c r="J697" s="30">
        <f t="shared" si="238"/>
        <v>44911</v>
      </c>
      <c r="K697" s="2">
        <f t="shared" si="239"/>
        <v>57</v>
      </c>
      <c r="L697" s="15">
        <f t="shared" si="240"/>
        <v>57</v>
      </c>
      <c r="M697" s="11">
        <f t="shared" si="241"/>
        <v>1.0038201980000001</v>
      </c>
      <c r="N697" s="11">
        <f t="shared" ca="1" si="242"/>
        <v>1.0332970770000001</v>
      </c>
      <c r="O697" s="15">
        <f t="shared" si="243"/>
        <v>0</v>
      </c>
      <c r="P697" s="13">
        <f t="shared" ca="1" si="244"/>
        <v>33.297077000000002</v>
      </c>
      <c r="Q697" s="19">
        <f t="shared" ref="Q697:Q760" si="248">IF($O697&gt;0,VLOOKUP($O697,$V$12:$AB$150,7),0)</f>
        <v>0</v>
      </c>
      <c r="R697" s="13">
        <f t="shared" si="245"/>
        <v>0</v>
      </c>
      <c r="S697" s="4" t="str">
        <f t="shared" si="246"/>
        <v>A+J=</v>
      </c>
      <c r="T697" s="30">
        <f t="shared" si="247"/>
        <v>45090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6">
        <f t="shared" si="231"/>
        <v>44995</v>
      </c>
      <c r="B698" s="14">
        <f t="shared" ca="1" si="233"/>
        <v>1033.8910219899999</v>
      </c>
      <c r="C698" s="6">
        <f t="shared" si="234"/>
        <v>1000</v>
      </c>
      <c r="D698" s="12">
        <f ca="1">IF(A698&lt;$B$1,VLOOKUP(A698,[1]DI!$A$4:$B$15000,2,FALSE),0)</f>
        <v>0.13650000000000001</v>
      </c>
      <c r="E698" s="13">
        <f t="shared" ca="1" si="235"/>
        <v>1.00050788</v>
      </c>
      <c r="F698" s="13">
        <f ca="1">(TRUNC(PRODUCT($E$12:$E697),16))</f>
        <v>1.19442357895139</v>
      </c>
      <c r="G698" s="13">
        <f t="shared" ca="1" si="236"/>
        <v>1.1597612281035099</v>
      </c>
      <c r="H698" s="13">
        <f t="shared" ca="1" si="237"/>
        <v>1.0298874899999999</v>
      </c>
      <c r="I698" s="12">
        <f t="shared" si="232"/>
        <v>1.7000000000000001E-2</v>
      </c>
      <c r="J698" s="30">
        <f t="shared" si="238"/>
        <v>44911</v>
      </c>
      <c r="K698" s="2">
        <f t="shared" si="239"/>
        <v>58</v>
      </c>
      <c r="L698" s="15">
        <f t="shared" si="240"/>
        <v>58</v>
      </c>
      <c r="M698" s="11">
        <f t="shared" si="241"/>
        <v>1.003887349</v>
      </c>
      <c r="N698" s="11">
        <f t="shared" ca="1" si="242"/>
        <v>1.0338910219999999</v>
      </c>
      <c r="O698" s="15">
        <f t="shared" si="243"/>
        <v>0</v>
      </c>
      <c r="P698" s="13">
        <f t="shared" ca="1" si="244"/>
        <v>33.891021989999999</v>
      </c>
      <c r="Q698" s="19">
        <f t="shared" si="248"/>
        <v>0</v>
      </c>
      <c r="R698" s="13">
        <f t="shared" si="245"/>
        <v>0</v>
      </c>
      <c r="S698" s="4" t="str">
        <f t="shared" si="246"/>
        <v>A+J=</v>
      </c>
      <c r="T698" s="30">
        <f t="shared" si="247"/>
        <v>45090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6">
        <f t="shared" si="231"/>
        <v>44996</v>
      </c>
      <c r="B699" s="14">
        <f t="shared" ca="1" si="233"/>
        <v>1034.4853129999999</v>
      </c>
      <c r="C699" s="6">
        <f t="shared" si="234"/>
        <v>1000</v>
      </c>
      <c r="D699" s="12">
        <f ca="1">IF(A699&lt;$B$1,VLOOKUP(A699,[1]DI!$A$4:$B$15000,2,FALSE),0)</f>
        <v>0</v>
      </c>
      <c r="E699" s="13">
        <f t="shared" ca="1" si="235"/>
        <v>1</v>
      </c>
      <c r="F699" s="13">
        <f ca="1">(TRUNC(PRODUCT($E$12:$E698),16))</f>
        <v>1.1950302027986699</v>
      </c>
      <c r="G699" s="13">
        <f t="shared" ca="1" si="236"/>
        <v>1.1597612281035099</v>
      </c>
      <c r="H699" s="13">
        <f t="shared" ca="1" si="237"/>
        <v>1.03041055</v>
      </c>
      <c r="I699" s="12">
        <f t="shared" si="232"/>
        <v>1.7000000000000001E-2</v>
      </c>
      <c r="J699" s="30">
        <f t="shared" si="238"/>
        <v>44911</v>
      </c>
      <c r="K699" s="2">
        <f t="shared" si="239"/>
        <v>58</v>
      </c>
      <c r="L699" s="15">
        <f t="shared" si="240"/>
        <v>59</v>
      </c>
      <c r="M699" s="11">
        <f t="shared" si="241"/>
        <v>1.003954504</v>
      </c>
      <c r="N699" s="11">
        <f t="shared" ca="1" si="242"/>
        <v>1.034485313</v>
      </c>
      <c r="O699" s="15">
        <f t="shared" si="243"/>
        <v>0</v>
      </c>
      <c r="P699" s="13">
        <f t="shared" ca="1" si="244"/>
        <v>34.485312999999998</v>
      </c>
      <c r="Q699" s="19">
        <f t="shared" si="248"/>
        <v>0</v>
      </c>
      <c r="R699" s="13">
        <f t="shared" si="245"/>
        <v>0</v>
      </c>
      <c r="S699" s="4" t="str">
        <f t="shared" si="246"/>
        <v>A+J=</v>
      </c>
      <c r="T699" s="30">
        <f t="shared" si="247"/>
        <v>45090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6">
        <f t="shared" si="231"/>
        <v>44997</v>
      </c>
      <c r="B700" s="14">
        <f t="shared" ca="1" si="233"/>
        <v>1034.4853129999999</v>
      </c>
      <c r="C700" s="6">
        <f t="shared" si="234"/>
        <v>1000</v>
      </c>
      <c r="D700" s="12">
        <f ca="1">IF(A700&lt;$B$1,VLOOKUP(A700,[1]DI!$A$4:$B$15000,2,FALSE),0)</f>
        <v>0</v>
      </c>
      <c r="E700" s="13">
        <f t="shared" ca="1" si="235"/>
        <v>1</v>
      </c>
      <c r="F700" s="13">
        <f ca="1">(TRUNC(PRODUCT($E$12:$E699),16))</f>
        <v>1.1950302027986699</v>
      </c>
      <c r="G700" s="13">
        <f t="shared" ca="1" si="236"/>
        <v>1.1597612281035099</v>
      </c>
      <c r="H700" s="13">
        <f t="shared" ca="1" si="237"/>
        <v>1.03041055</v>
      </c>
      <c r="I700" s="12">
        <f t="shared" si="232"/>
        <v>1.7000000000000001E-2</v>
      </c>
      <c r="J700" s="30">
        <f t="shared" si="238"/>
        <v>44911</v>
      </c>
      <c r="K700" s="2">
        <f t="shared" si="239"/>
        <v>58</v>
      </c>
      <c r="L700" s="15">
        <f t="shared" si="240"/>
        <v>59</v>
      </c>
      <c r="M700" s="11">
        <f t="shared" si="241"/>
        <v>1.003954504</v>
      </c>
      <c r="N700" s="11">
        <f t="shared" ca="1" si="242"/>
        <v>1.034485313</v>
      </c>
      <c r="O700" s="15">
        <f t="shared" si="243"/>
        <v>0</v>
      </c>
      <c r="P700" s="13">
        <f t="shared" ca="1" si="244"/>
        <v>34.485312999999998</v>
      </c>
      <c r="Q700" s="19">
        <f t="shared" si="248"/>
        <v>0</v>
      </c>
      <c r="R700" s="13">
        <f t="shared" si="245"/>
        <v>0</v>
      </c>
      <c r="S700" s="4" t="str">
        <f t="shared" si="246"/>
        <v>A+J=</v>
      </c>
      <c r="T700" s="30">
        <f t="shared" si="247"/>
        <v>45090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6">
        <f t="shared" si="231"/>
        <v>44998</v>
      </c>
      <c r="B701" s="14">
        <f t="shared" ca="1" si="233"/>
        <v>1034.4853129999999</v>
      </c>
      <c r="C701" s="6">
        <f t="shared" si="234"/>
        <v>1000</v>
      </c>
      <c r="D701" s="12">
        <f ca="1">IF(A701&lt;$B$1,VLOOKUP(A701,[1]DI!$A$4:$B$15000,2,FALSE),0)</f>
        <v>0.13650000000000001</v>
      </c>
      <c r="E701" s="13">
        <f t="shared" ca="1" si="235"/>
        <v>1.00050788</v>
      </c>
      <c r="F701" s="13">
        <f ca="1">(TRUNC(PRODUCT($E$12:$E700),16))</f>
        <v>1.1950302027986699</v>
      </c>
      <c r="G701" s="13">
        <f t="shared" ca="1" si="236"/>
        <v>1.1597612281035099</v>
      </c>
      <c r="H701" s="13">
        <f t="shared" ca="1" si="237"/>
        <v>1.03041055</v>
      </c>
      <c r="I701" s="12">
        <f t="shared" si="232"/>
        <v>1.7000000000000001E-2</v>
      </c>
      <c r="J701" s="30">
        <f t="shared" si="238"/>
        <v>44911</v>
      </c>
      <c r="K701" s="2">
        <f t="shared" si="239"/>
        <v>59</v>
      </c>
      <c r="L701" s="15">
        <f t="shared" si="240"/>
        <v>59</v>
      </c>
      <c r="M701" s="11">
        <f t="shared" si="241"/>
        <v>1.003954504</v>
      </c>
      <c r="N701" s="11">
        <f t="shared" ca="1" si="242"/>
        <v>1.034485313</v>
      </c>
      <c r="O701" s="15">
        <f t="shared" si="243"/>
        <v>0</v>
      </c>
      <c r="P701" s="13">
        <f t="shared" ca="1" si="244"/>
        <v>34.485312999999998</v>
      </c>
      <c r="Q701" s="19">
        <f t="shared" si="248"/>
        <v>0</v>
      </c>
      <c r="R701" s="13">
        <f t="shared" si="245"/>
        <v>0</v>
      </c>
      <c r="S701" s="4" t="str">
        <f t="shared" si="246"/>
        <v>A+J=</v>
      </c>
      <c r="T701" s="30">
        <f t="shared" si="247"/>
        <v>45090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6">
        <f t="shared" si="231"/>
        <v>44999</v>
      </c>
      <c r="B702" s="14">
        <f t="shared" ca="1" si="233"/>
        <v>1035.079941</v>
      </c>
      <c r="C702" s="6">
        <f t="shared" si="234"/>
        <v>1000</v>
      </c>
      <c r="D702" s="12">
        <f ca="1">IF(A702&lt;$B$1,VLOOKUP(A702,[1]DI!$A$4:$B$15000,2,FALSE),0)</f>
        <v>0.13650000000000001</v>
      </c>
      <c r="E702" s="13">
        <f t="shared" ca="1" si="235"/>
        <v>1.00050788</v>
      </c>
      <c r="F702" s="13">
        <f ca="1">(TRUNC(PRODUCT($E$12:$E701),16))</f>
        <v>1.1956371347380701</v>
      </c>
      <c r="G702" s="13">
        <f t="shared" ca="1" si="236"/>
        <v>1.1597612281035099</v>
      </c>
      <c r="H702" s="13">
        <f t="shared" ca="1" si="237"/>
        <v>1.0309338699999999</v>
      </c>
      <c r="I702" s="12">
        <f t="shared" si="232"/>
        <v>1.7000000000000001E-2</v>
      </c>
      <c r="J702" s="30">
        <f t="shared" si="238"/>
        <v>44911</v>
      </c>
      <c r="K702" s="2">
        <f t="shared" si="239"/>
        <v>60</v>
      </c>
      <c r="L702" s="15">
        <f t="shared" si="240"/>
        <v>60</v>
      </c>
      <c r="M702" s="11">
        <f t="shared" si="241"/>
        <v>1.004021665</v>
      </c>
      <c r="N702" s="11">
        <f t="shared" ca="1" si="242"/>
        <v>1.035079941</v>
      </c>
      <c r="O702" s="15">
        <f t="shared" si="243"/>
        <v>0</v>
      </c>
      <c r="P702" s="13">
        <f t="shared" ca="1" si="244"/>
        <v>35.079940999999998</v>
      </c>
      <c r="Q702" s="19">
        <f t="shared" si="248"/>
        <v>0</v>
      </c>
      <c r="R702" s="13">
        <f t="shared" si="245"/>
        <v>0</v>
      </c>
      <c r="S702" s="4" t="str">
        <f t="shared" si="246"/>
        <v>A+J=</v>
      </c>
      <c r="T702" s="30">
        <f t="shared" si="247"/>
        <v>45090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6">
        <f t="shared" si="231"/>
        <v>45000</v>
      </c>
      <c r="B703" s="14">
        <f t="shared" ca="1" si="233"/>
        <v>1035.6749130000001</v>
      </c>
      <c r="C703" s="6">
        <f t="shared" si="234"/>
        <v>1000</v>
      </c>
      <c r="D703" s="12">
        <f ca="1">IF(A703&lt;$B$1,VLOOKUP(A703,[1]DI!$A$4:$B$15000,2,FALSE),0)</f>
        <v>0.13650000000000001</v>
      </c>
      <c r="E703" s="13">
        <f t="shared" ca="1" si="235"/>
        <v>1.00050788</v>
      </c>
      <c r="F703" s="13">
        <f ca="1">(TRUNC(PRODUCT($E$12:$E702),16))</f>
        <v>1.1962443749260601</v>
      </c>
      <c r="G703" s="13">
        <f t="shared" ca="1" si="236"/>
        <v>1.1597612281035099</v>
      </c>
      <c r="H703" s="13">
        <f t="shared" ca="1" si="237"/>
        <v>1.0314574599999999</v>
      </c>
      <c r="I703" s="12">
        <f t="shared" si="232"/>
        <v>1.7000000000000001E-2</v>
      </c>
      <c r="J703" s="30">
        <f t="shared" si="238"/>
        <v>44911</v>
      </c>
      <c r="K703" s="2">
        <f t="shared" si="239"/>
        <v>61</v>
      </c>
      <c r="L703" s="15">
        <f t="shared" si="240"/>
        <v>61</v>
      </c>
      <c r="M703" s="11">
        <f t="shared" si="241"/>
        <v>1.0040888290000001</v>
      </c>
      <c r="N703" s="11">
        <f t="shared" ca="1" si="242"/>
        <v>1.035674913</v>
      </c>
      <c r="O703" s="15">
        <f t="shared" si="243"/>
        <v>0</v>
      </c>
      <c r="P703" s="13">
        <f t="shared" ca="1" si="244"/>
        <v>35.674912999999997</v>
      </c>
      <c r="Q703" s="19">
        <f t="shared" si="248"/>
        <v>0</v>
      </c>
      <c r="R703" s="13">
        <f t="shared" si="245"/>
        <v>0</v>
      </c>
      <c r="S703" s="4" t="str">
        <f t="shared" si="246"/>
        <v>A+J=</v>
      </c>
      <c r="T703" s="30">
        <f t="shared" si="247"/>
        <v>45090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6">
        <f t="shared" si="231"/>
        <v>45001</v>
      </c>
      <c r="B704" s="14">
        <f t="shared" ca="1" si="233"/>
        <v>1036.27023199</v>
      </c>
      <c r="C704" s="6">
        <f t="shared" si="234"/>
        <v>1000</v>
      </c>
      <c r="D704" s="12">
        <f ca="1">IF(A704&lt;$B$1,VLOOKUP(A704,[1]DI!$A$4:$B$15000,2,FALSE),0)</f>
        <v>0.13650000000000001</v>
      </c>
      <c r="E704" s="13">
        <f t="shared" ca="1" si="235"/>
        <v>1.00050788</v>
      </c>
      <c r="F704" s="13">
        <f ca="1">(TRUNC(PRODUCT($E$12:$E703),16))</f>
        <v>1.1968519235191999</v>
      </c>
      <c r="G704" s="13">
        <f t="shared" ca="1" si="236"/>
        <v>1.1597612281035099</v>
      </c>
      <c r="H704" s="13">
        <f t="shared" ca="1" si="237"/>
        <v>1.0319813200000001</v>
      </c>
      <c r="I704" s="12">
        <f t="shared" si="232"/>
        <v>1.7000000000000001E-2</v>
      </c>
      <c r="J704" s="30">
        <f t="shared" si="238"/>
        <v>44911</v>
      </c>
      <c r="K704" s="2">
        <f t="shared" si="239"/>
        <v>62</v>
      </c>
      <c r="L704" s="15">
        <f t="shared" si="240"/>
        <v>62</v>
      </c>
      <c r="M704" s="11">
        <f t="shared" si="241"/>
        <v>1.0041559980000001</v>
      </c>
      <c r="N704" s="11">
        <f t="shared" ca="1" si="242"/>
        <v>1.0362702319999999</v>
      </c>
      <c r="O704" s="15">
        <f t="shared" si="243"/>
        <v>0</v>
      </c>
      <c r="P704" s="13">
        <f t="shared" ca="1" si="244"/>
        <v>36.270231989999999</v>
      </c>
      <c r="Q704" s="19">
        <f t="shared" si="248"/>
        <v>0</v>
      </c>
      <c r="R704" s="13">
        <f t="shared" si="245"/>
        <v>0</v>
      </c>
      <c r="S704" s="4" t="str">
        <f t="shared" si="246"/>
        <v>A+J=</v>
      </c>
      <c r="T704" s="30">
        <f t="shared" si="247"/>
        <v>45090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6">
        <f t="shared" si="231"/>
        <v>45002</v>
      </c>
      <c r="B705" s="14">
        <f t="shared" ca="1" si="233"/>
        <v>1036.8658879899999</v>
      </c>
      <c r="C705" s="6">
        <f t="shared" si="234"/>
        <v>1000</v>
      </c>
      <c r="D705" s="12">
        <f ca="1">IF(A705&lt;$B$1,VLOOKUP(A705,[1]DI!$A$4:$B$15000,2,FALSE),0)</f>
        <v>0.13650000000000001</v>
      </c>
      <c r="E705" s="13">
        <f t="shared" ca="1" si="235"/>
        <v>1.00050788</v>
      </c>
      <c r="F705" s="13">
        <f ca="1">(TRUNC(PRODUCT($E$12:$E704),16))</f>
        <v>1.1974597806741101</v>
      </c>
      <c r="G705" s="13">
        <f t="shared" ca="1" si="236"/>
        <v>1.1597612281035099</v>
      </c>
      <c r="H705" s="13">
        <f t="shared" ca="1" si="237"/>
        <v>1.03250544</v>
      </c>
      <c r="I705" s="12">
        <f t="shared" si="232"/>
        <v>1.7000000000000001E-2</v>
      </c>
      <c r="J705" s="30">
        <f t="shared" si="238"/>
        <v>44911</v>
      </c>
      <c r="K705" s="2">
        <f t="shared" si="239"/>
        <v>63</v>
      </c>
      <c r="L705" s="15">
        <f t="shared" si="240"/>
        <v>63</v>
      </c>
      <c r="M705" s="11">
        <f t="shared" si="241"/>
        <v>1.0042231720000001</v>
      </c>
      <c r="N705" s="11">
        <f t="shared" ca="1" si="242"/>
        <v>1.0368658879999999</v>
      </c>
      <c r="O705" s="15">
        <f t="shared" si="243"/>
        <v>0</v>
      </c>
      <c r="P705" s="13">
        <f t="shared" ca="1" si="244"/>
        <v>36.865887989999997</v>
      </c>
      <c r="Q705" s="19">
        <f t="shared" si="248"/>
        <v>0</v>
      </c>
      <c r="R705" s="13">
        <f t="shared" si="245"/>
        <v>0</v>
      </c>
      <c r="S705" s="4" t="str">
        <f t="shared" si="246"/>
        <v>A+J=</v>
      </c>
      <c r="T705" s="30">
        <f t="shared" si="247"/>
        <v>45090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6">
        <f t="shared" si="231"/>
        <v>45003</v>
      </c>
      <c r="B706" s="14">
        <f t="shared" ca="1" si="233"/>
        <v>1037.46189</v>
      </c>
      <c r="C706" s="6">
        <f t="shared" si="234"/>
        <v>1000</v>
      </c>
      <c r="D706" s="12">
        <f ca="1">IF(A706&lt;$B$1,VLOOKUP(A706,[1]DI!$A$4:$B$15000,2,FALSE),0)</f>
        <v>0</v>
      </c>
      <c r="E706" s="13">
        <f t="shared" ca="1" si="235"/>
        <v>1</v>
      </c>
      <c r="F706" s="13">
        <f ca="1">(TRUNC(PRODUCT($E$12:$E705),16))</f>
        <v>1.1980679465475199</v>
      </c>
      <c r="G706" s="13">
        <f t="shared" ca="1" si="236"/>
        <v>1.1597612281035099</v>
      </c>
      <c r="H706" s="13">
        <f t="shared" ca="1" si="237"/>
        <v>1.03302983</v>
      </c>
      <c r="I706" s="12">
        <f t="shared" si="232"/>
        <v>1.7000000000000001E-2</v>
      </c>
      <c r="J706" s="30">
        <f t="shared" si="238"/>
        <v>44911</v>
      </c>
      <c r="K706" s="2">
        <f t="shared" si="239"/>
        <v>63</v>
      </c>
      <c r="L706" s="15">
        <f t="shared" si="240"/>
        <v>64</v>
      </c>
      <c r="M706" s="11">
        <f t="shared" si="241"/>
        <v>1.00429035</v>
      </c>
      <c r="N706" s="11">
        <f t="shared" ca="1" si="242"/>
        <v>1.0374618900000001</v>
      </c>
      <c r="O706" s="15">
        <f t="shared" si="243"/>
        <v>0</v>
      </c>
      <c r="P706" s="13">
        <f t="shared" ca="1" si="244"/>
        <v>37.461889999999997</v>
      </c>
      <c r="Q706" s="19">
        <f t="shared" si="248"/>
        <v>0</v>
      </c>
      <c r="R706" s="13">
        <f t="shared" si="245"/>
        <v>0</v>
      </c>
      <c r="S706" s="4" t="str">
        <f t="shared" si="246"/>
        <v>A+J=</v>
      </c>
      <c r="T706" s="30">
        <f t="shared" si="247"/>
        <v>45090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6">
        <f t="shared" si="231"/>
        <v>45004</v>
      </c>
      <c r="B707" s="14">
        <f t="shared" ca="1" si="233"/>
        <v>1037.46189</v>
      </c>
      <c r="C707" s="6">
        <f t="shared" si="234"/>
        <v>1000</v>
      </c>
      <c r="D707" s="12">
        <f ca="1">IF(A707&lt;$B$1,VLOOKUP(A707,[1]DI!$A$4:$B$15000,2,FALSE),0)</f>
        <v>0</v>
      </c>
      <c r="E707" s="13">
        <f t="shared" ca="1" si="235"/>
        <v>1</v>
      </c>
      <c r="F707" s="13">
        <f ca="1">(TRUNC(PRODUCT($E$12:$E706),16))</f>
        <v>1.1980679465475199</v>
      </c>
      <c r="G707" s="13">
        <f t="shared" ca="1" si="236"/>
        <v>1.1597612281035099</v>
      </c>
      <c r="H707" s="13">
        <f t="shared" ca="1" si="237"/>
        <v>1.03302983</v>
      </c>
      <c r="I707" s="12">
        <f t="shared" si="232"/>
        <v>1.7000000000000001E-2</v>
      </c>
      <c r="J707" s="30">
        <f t="shared" si="238"/>
        <v>44911</v>
      </c>
      <c r="K707" s="2">
        <f t="shared" si="239"/>
        <v>63</v>
      </c>
      <c r="L707" s="15">
        <f t="shared" si="240"/>
        <v>64</v>
      </c>
      <c r="M707" s="11">
        <f t="shared" si="241"/>
        <v>1.00429035</v>
      </c>
      <c r="N707" s="11">
        <f t="shared" ca="1" si="242"/>
        <v>1.0374618900000001</v>
      </c>
      <c r="O707" s="15">
        <f t="shared" si="243"/>
        <v>0</v>
      </c>
      <c r="P707" s="13">
        <f t="shared" ca="1" si="244"/>
        <v>37.461889999999997</v>
      </c>
      <c r="Q707" s="19">
        <f t="shared" si="248"/>
        <v>0</v>
      </c>
      <c r="R707" s="13">
        <f t="shared" si="245"/>
        <v>0</v>
      </c>
      <c r="S707" s="4" t="str">
        <f t="shared" si="246"/>
        <v>A+J=</v>
      </c>
      <c r="T707" s="30">
        <f t="shared" si="247"/>
        <v>45090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6">
        <f t="shared" si="231"/>
        <v>45005</v>
      </c>
      <c r="B708" s="14">
        <f t="shared" ca="1" si="233"/>
        <v>1037.46189</v>
      </c>
      <c r="C708" s="6">
        <f t="shared" si="234"/>
        <v>1000</v>
      </c>
      <c r="D708" s="12">
        <f ca="1">IF(A708&lt;$B$1,VLOOKUP(A708,[1]DI!$A$4:$B$15000,2,FALSE),0)</f>
        <v>0.13650000000000001</v>
      </c>
      <c r="E708" s="13">
        <f t="shared" ca="1" si="235"/>
        <v>1.00050788</v>
      </c>
      <c r="F708" s="13">
        <f ca="1">(TRUNC(PRODUCT($E$12:$E707),16))</f>
        <v>1.1980679465475199</v>
      </c>
      <c r="G708" s="13">
        <f t="shared" ca="1" si="236"/>
        <v>1.1597612281035099</v>
      </c>
      <c r="H708" s="13">
        <f t="shared" ca="1" si="237"/>
        <v>1.03302983</v>
      </c>
      <c r="I708" s="12">
        <f t="shared" si="232"/>
        <v>1.7000000000000001E-2</v>
      </c>
      <c r="J708" s="30">
        <f t="shared" si="238"/>
        <v>44911</v>
      </c>
      <c r="K708" s="2">
        <f t="shared" si="239"/>
        <v>64</v>
      </c>
      <c r="L708" s="15">
        <f t="shared" si="240"/>
        <v>64</v>
      </c>
      <c r="M708" s="11">
        <f t="shared" si="241"/>
        <v>1.00429035</v>
      </c>
      <c r="N708" s="11">
        <f t="shared" ca="1" si="242"/>
        <v>1.0374618900000001</v>
      </c>
      <c r="O708" s="15">
        <f t="shared" si="243"/>
        <v>0</v>
      </c>
      <c r="P708" s="13">
        <f t="shared" ca="1" si="244"/>
        <v>37.461889999999997</v>
      </c>
      <c r="Q708" s="19">
        <f t="shared" si="248"/>
        <v>0</v>
      </c>
      <c r="R708" s="13">
        <f t="shared" si="245"/>
        <v>0</v>
      </c>
      <c r="S708" s="4" t="str">
        <f t="shared" si="246"/>
        <v>A+J=</v>
      </c>
      <c r="T708" s="30">
        <f t="shared" si="247"/>
        <v>45090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6">
        <f t="shared" si="231"/>
        <v>45006</v>
      </c>
      <c r="B709" s="14">
        <f t="shared" ca="1" si="233"/>
        <v>1038.058237</v>
      </c>
      <c r="C709" s="6">
        <f t="shared" si="234"/>
        <v>1000</v>
      </c>
      <c r="D709" s="12">
        <f ca="1">IF(A709&lt;$B$1,VLOOKUP(A709,[1]DI!$A$4:$B$15000,2,FALSE),0)</f>
        <v>0.13650000000000001</v>
      </c>
      <c r="E709" s="13">
        <f t="shared" ca="1" si="235"/>
        <v>1.00050788</v>
      </c>
      <c r="F709" s="13">
        <f ca="1">(TRUNC(PRODUCT($E$12:$E708),16))</f>
        <v>1.19867642129622</v>
      </c>
      <c r="G709" s="13">
        <f t="shared" ca="1" si="236"/>
        <v>1.1597612281035099</v>
      </c>
      <c r="H709" s="13">
        <f t="shared" ca="1" si="237"/>
        <v>1.03355449</v>
      </c>
      <c r="I709" s="12">
        <f t="shared" si="232"/>
        <v>1.7000000000000001E-2</v>
      </c>
      <c r="J709" s="30">
        <f t="shared" si="238"/>
        <v>44911</v>
      </c>
      <c r="K709" s="2">
        <f t="shared" si="239"/>
        <v>65</v>
      </c>
      <c r="L709" s="15">
        <f t="shared" si="240"/>
        <v>65</v>
      </c>
      <c r="M709" s="11">
        <f t="shared" si="241"/>
        <v>1.004357532</v>
      </c>
      <c r="N709" s="11">
        <f t="shared" ca="1" si="242"/>
        <v>1.038058237</v>
      </c>
      <c r="O709" s="15">
        <f t="shared" si="243"/>
        <v>0</v>
      </c>
      <c r="P709" s="13">
        <f t="shared" ca="1" si="244"/>
        <v>38.058236999999998</v>
      </c>
      <c r="Q709" s="19">
        <f t="shared" si="248"/>
        <v>0</v>
      </c>
      <c r="R709" s="13">
        <f t="shared" si="245"/>
        <v>0</v>
      </c>
      <c r="S709" s="4" t="str">
        <f t="shared" si="246"/>
        <v>A+J=</v>
      </c>
      <c r="T709" s="30">
        <f t="shared" si="247"/>
        <v>45090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6">
        <f t="shared" si="231"/>
        <v>45007</v>
      </c>
      <c r="B710" s="14">
        <f t="shared" ca="1" si="233"/>
        <v>1038.6549219999999</v>
      </c>
      <c r="C710" s="6">
        <f t="shared" si="234"/>
        <v>1000</v>
      </c>
      <c r="D710" s="12">
        <f ca="1">IF(A710&lt;$B$1,VLOOKUP(A710,[1]DI!$A$4:$B$15000,2,FALSE),0)</f>
        <v>0.13650000000000001</v>
      </c>
      <c r="E710" s="13">
        <f t="shared" ca="1" si="235"/>
        <v>1.00050788</v>
      </c>
      <c r="F710" s="13">
        <f ca="1">(TRUNC(PRODUCT($E$12:$E709),16))</f>
        <v>1.1992852050770599</v>
      </c>
      <c r="G710" s="13">
        <f t="shared" ca="1" si="236"/>
        <v>1.1597612281035099</v>
      </c>
      <c r="H710" s="13">
        <f t="shared" ca="1" si="237"/>
        <v>1.0340794099999999</v>
      </c>
      <c r="I710" s="12">
        <f t="shared" si="232"/>
        <v>1.7000000000000001E-2</v>
      </c>
      <c r="J710" s="30">
        <f t="shared" si="238"/>
        <v>44911</v>
      </c>
      <c r="K710" s="2">
        <f t="shared" si="239"/>
        <v>66</v>
      </c>
      <c r="L710" s="15">
        <f t="shared" si="240"/>
        <v>66</v>
      </c>
      <c r="M710" s="11">
        <f t="shared" si="241"/>
        <v>1.00442472</v>
      </c>
      <c r="N710" s="11">
        <f t="shared" ca="1" si="242"/>
        <v>1.0386549220000001</v>
      </c>
      <c r="O710" s="15">
        <f t="shared" si="243"/>
        <v>0</v>
      </c>
      <c r="P710" s="13">
        <f t="shared" ca="1" si="244"/>
        <v>38.654921999999999</v>
      </c>
      <c r="Q710" s="19">
        <f t="shared" si="248"/>
        <v>0</v>
      </c>
      <c r="R710" s="13">
        <f t="shared" si="245"/>
        <v>0</v>
      </c>
      <c r="S710" s="4" t="str">
        <f t="shared" si="246"/>
        <v>A+J=</v>
      </c>
      <c r="T710" s="30">
        <f t="shared" si="247"/>
        <v>45090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6">
        <f t="shared" si="231"/>
        <v>45008</v>
      </c>
      <c r="B711" s="14">
        <f t="shared" ca="1" si="233"/>
        <v>1039.2519520000001</v>
      </c>
      <c r="C711" s="6">
        <f t="shared" si="234"/>
        <v>1000</v>
      </c>
      <c r="D711" s="12">
        <f ca="1">IF(A711&lt;$B$1,VLOOKUP(A711,[1]DI!$A$4:$B$15000,2,FALSE),0)</f>
        <v>0.13650000000000001</v>
      </c>
      <c r="E711" s="13">
        <f t="shared" ca="1" si="235"/>
        <v>1.00050788</v>
      </c>
      <c r="F711" s="13">
        <f ca="1">(TRUNC(PRODUCT($E$12:$E710),16))</f>
        <v>1.19989429804702</v>
      </c>
      <c r="G711" s="13">
        <f t="shared" ca="1" si="236"/>
        <v>1.1597612281035099</v>
      </c>
      <c r="H711" s="13">
        <f t="shared" ca="1" si="237"/>
        <v>1.0346046</v>
      </c>
      <c r="I711" s="12">
        <f t="shared" si="232"/>
        <v>1.7000000000000001E-2</v>
      </c>
      <c r="J711" s="30">
        <f t="shared" si="238"/>
        <v>44911</v>
      </c>
      <c r="K711" s="2">
        <f t="shared" si="239"/>
        <v>67</v>
      </c>
      <c r="L711" s="15">
        <f t="shared" si="240"/>
        <v>67</v>
      </c>
      <c r="M711" s="11">
        <f t="shared" si="241"/>
        <v>1.0044919109999999</v>
      </c>
      <c r="N711" s="11">
        <f t="shared" ca="1" si="242"/>
        <v>1.0392519520000001</v>
      </c>
      <c r="O711" s="15">
        <f t="shared" si="243"/>
        <v>0</v>
      </c>
      <c r="P711" s="13">
        <f t="shared" ca="1" si="244"/>
        <v>39.251952000000003</v>
      </c>
      <c r="Q711" s="19">
        <f t="shared" si="248"/>
        <v>0</v>
      </c>
      <c r="R711" s="13">
        <f t="shared" si="245"/>
        <v>0</v>
      </c>
      <c r="S711" s="4" t="str">
        <f t="shared" si="246"/>
        <v>A+J=</v>
      </c>
      <c r="T711" s="30">
        <f t="shared" si="247"/>
        <v>45090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6">
        <f t="shared" si="231"/>
        <v>45009</v>
      </c>
      <c r="B712" s="14">
        <f t="shared" ca="1" si="233"/>
        <v>1039.8493189999999</v>
      </c>
      <c r="C712" s="6">
        <f t="shared" si="234"/>
        <v>1000</v>
      </c>
      <c r="D712" s="12">
        <f ca="1">IF(A712&lt;$B$1,VLOOKUP(A712,[1]DI!$A$4:$B$15000,2,FALSE),0)</f>
        <v>0.13650000000000001</v>
      </c>
      <c r="E712" s="13">
        <f t="shared" ca="1" si="235"/>
        <v>1.00050788</v>
      </c>
      <c r="F712" s="13">
        <f ca="1">(TRUNC(PRODUCT($E$12:$E711),16))</f>
        <v>1.20050370036311</v>
      </c>
      <c r="G712" s="13">
        <f t="shared" ca="1" si="236"/>
        <v>1.1597612281035099</v>
      </c>
      <c r="H712" s="13">
        <f t="shared" ca="1" si="237"/>
        <v>1.03513005</v>
      </c>
      <c r="I712" s="12">
        <f t="shared" si="232"/>
        <v>1.7000000000000001E-2</v>
      </c>
      <c r="J712" s="30">
        <f t="shared" si="238"/>
        <v>44911</v>
      </c>
      <c r="K712" s="2">
        <f t="shared" si="239"/>
        <v>68</v>
      </c>
      <c r="L712" s="15">
        <f t="shared" si="240"/>
        <v>68</v>
      </c>
      <c r="M712" s="11">
        <f t="shared" si="241"/>
        <v>1.004559107</v>
      </c>
      <c r="N712" s="11">
        <f t="shared" ca="1" si="242"/>
        <v>1.039849319</v>
      </c>
      <c r="O712" s="15">
        <f t="shared" si="243"/>
        <v>0</v>
      </c>
      <c r="P712" s="13">
        <f t="shared" ca="1" si="244"/>
        <v>39.849319000000001</v>
      </c>
      <c r="Q712" s="19">
        <f t="shared" si="248"/>
        <v>0</v>
      </c>
      <c r="R712" s="13">
        <f t="shared" si="245"/>
        <v>0</v>
      </c>
      <c r="S712" s="4" t="str">
        <f t="shared" si="246"/>
        <v>A+J=</v>
      </c>
      <c r="T712" s="30">
        <f t="shared" si="247"/>
        <v>45090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6">
        <f t="shared" si="231"/>
        <v>45010</v>
      </c>
      <c r="B713" s="14">
        <f t="shared" ca="1" si="233"/>
        <v>1040.4470329999999</v>
      </c>
      <c r="C713" s="6">
        <f t="shared" si="234"/>
        <v>1000</v>
      </c>
      <c r="D713" s="12">
        <f ca="1">IF(A713&lt;$B$1,VLOOKUP(A713,[1]DI!$A$4:$B$15000,2,FALSE),0)</f>
        <v>0</v>
      </c>
      <c r="E713" s="13">
        <f t="shared" ca="1" si="235"/>
        <v>1</v>
      </c>
      <c r="F713" s="13">
        <f ca="1">(TRUNC(PRODUCT($E$12:$E712),16))</f>
        <v>1.20111341218245</v>
      </c>
      <c r="G713" s="13">
        <f t="shared" ca="1" si="236"/>
        <v>1.1597612281035099</v>
      </c>
      <c r="H713" s="13">
        <f t="shared" ca="1" si="237"/>
        <v>1.03565577</v>
      </c>
      <c r="I713" s="12">
        <f t="shared" si="232"/>
        <v>1.7000000000000001E-2</v>
      </c>
      <c r="J713" s="30">
        <f t="shared" si="238"/>
        <v>44911</v>
      </c>
      <c r="K713" s="2">
        <f t="shared" si="239"/>
        <v>68</v>
      </c>
      <c r="L713" s="15">
        <f t="shared" si="240"/>
        <v>69</v>
      </c>
      <c r="M713" s="11">
        <f t="shared" si="241"/>
        <v>1.004626308</v>
      </c>
      <c r="N713" s="11">
        <f t="shared" ca="1" si="242"/>
        <v>1.040447033</v>
      </c>
      <c r="O713" s="15">
        <f t="shared" si="243"/>
        <v>0</v>
      </c>
      <c r="P713" s="13">
        <f t="shared" ca="1" si="244"/>
        <v>40.447032999999998</v>
      </c>
      <c r="Q713" s="19">
        <f t="shared" si="248"/>
        <v>0</v>
      </c>
      <c r="R713" s="13">
        <f t="shared" si="245"/>
        <v>0</v>
      </c>
      <c r="S713" s="4" t="str">
        <f t="shared" si="246"/>
        <v>A+J=</v>
      </c>
      <c r="T713" s="30">
        <f t="shared" si="247"/>
        <v>45090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6">
        <f t="shared" si="231"/>
        <v>45011</v>
      </c>
      <c r="B714" s="14">
        <f t="shared" ca="1" si="233"/>
        <v>1040.4470329999999</v>
      </c>
      <c r="C714" s="6">
        <f t="shared" si="234"/>
        <v>1000</v>
      </c>
      <c r="D714" s="12">
        <f ca="1">IF(A714&lt;$B$1,VLOOKUP(A714,[1]DI!$A$4:$B$15000,2,FALSE),0)</f>
        <v>0</v>
      </c>
      <c r="E714" s="13">
        <f t="shared" ca="1" si="235"/>
        <v>1</v>
      </c>
      <c r="F714" s="13">
        <f ca="1">(TRUNC(PRODUCT($E$12:$E713),16))</f>
        <v>1.20111341218245</v>
      </c>
      <c r="G714" s="13">
        <f t="shared" ca="1" si="236"/>
        <v>1.1597612281035099</v>
      </c>
      <c r="H714" s="13">
        <f t="shared" ca="1" si="237"/>
        <v>1.03565577</v>
      </c>
      <c r="I714" s="12">
        <f t="shared" si="232"/>
        <v>1.7000000000000001E-2</v>
      </c>
      <c r="J714" s="30">
        <f t="shared" si="238"/>
        <v>44911</v>
      </c>
      <c r="K714" s="2">
        <f t="shared" si="239"/>
        <v>68</v>
      </c>
      <c r="L714" s="15">
        <f t="shared" si="240"/>
        <v>69</v>
      </c>
      <c r="M714" s="11">
        <f t="shared" si="241"/>
        <v>1.004626308</v>
      </c>
      <c r="N714" s="11">
        <f t="shared" ca="1" si="242"/>
        <v>1.040447033</v>
      </c>
      <c r="O714" s="15">
        <f t="shared" si="243"/>
        <v>0</v>
      </c>
      <c r="P714" s="13">
        <f t="shared" ca="1" si="244"/>
        <v>40.447032999999998</v>
      </c>
      <c r="Q714" s="19">
        <f t="shared" si="248"/>
        <v>0</v>
      </c>
      <c r="R714" s="13">
        <f t="shared" si="245"/>
        <v>0</v>
      </c>
      <c r="S714" s="4" t="str">
        <f t="shared" si="246"/>
        <v>A+J=</v>
      </c>
      <c r="T714" s="30">
        <f t="shared" si="247"/>
        <v>45090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6">
        <f t="shared" si="231"/>
        <v>45012</v>
      </c>
      <c r="B715" s="14">
        <f t="shared" ca="1" si="233"/>
        <v>1040.4470329999999</v>
      </c>
      <c r="C715" s="6">
        <f t="shared" si="234"/>
        <v>1000</v>
      </c>
      <c r="D715" s="12">
        <f ca="1">IF(A715&lt;$B$1,VLOOKUP(A715,[1]DI!$A$4:$B$15000,2,FALSE),0)</f>
        <v>0.13650000000000001</v>
      </c>
      <c r="E715" s="13">
        <f t="shared" ca="1" si="235"/>
        <v>1.00050788</v>
      </c>
      <c r="F715" s="13">
        <f ca="1">(TRUNC(PRODUCT($E$12:$E714),16))</f>
        <v>1.20111341218245</v>
      </c>
      <c r="G715" s="13">
        <f t="shared" ca="1" si="236"/>
        <v>1.1597612281035099</v>
      </c>
      <c r="H715" s="13">
        <f t="shared" ca="1" si="237"/>
        <v>1.03565577</v>
      </c>
      <c r="I715" s="12">
        <f t="shared" si="232"/>
        <v>1.7000000000000001E-2</v>
      </c>
      <c r="J715" s="30">
        <f t="shared" si="238"/>
        <v>44911</v>
      </c>
      <c r="K715" s="2">
        <f t="shared" si="239"/>
        <v>69</v>
      </c>
      <c r="L715" s="15">
        <f t="shared" si="240"/>
        <v>69</v>
      </c>
      <c r="M715" s="11">
        <f t="shared" si="241"/>
        <v>1.004626308</v>
      </c>
      <c r="N715" s="11">
        <f t="shared" ca="1" si="242"/>
        <v>1.040447033</v>
      </c>
      <c r="O715" s="15">
        <f t="shared" si="243"/>
        <v>0</v>
      </c>
      <c r="P715" s="13">
        <f t="shared" ca="1" si="244"/>
        <v>40.447032999999998</v>
      </c>
      <c r="Q715" s="19">
        <f t="shared" si="248"/>
        <v>0</v>
      </c>
      <c r="R715" s="13">
        <f t="shared" si="245"/>
        <v>0</v>
      </c>
      <c r="S715" s="4" t="str">
        <f t="shared" si="246"/>
        <v>A+J=</v>
      </c>
      <c r="T715" s="30">
        <f t="shared" si="247"/>
        <v>45090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6">
        <f t="shared" si="231"/>
        <v>45013</v>
      </c>
      <c r="B716" s="14">
        <f t="shared" ca="1" si="233"/>
        <v>1041.0450929900001</v>
      </c>
      <c r="C716" s="6">
        <f t="shared" si="234"/>
        <v>1000</v>
      </c>
      <c r="D716" s="12">
        <f ca="1">IF(A716&lt;$B$1,VLOOKUP(A716,[1]DI!$A$4:$B$15000,2,FALSE),0)</f>
        <v>0.13650000000000001</v>
      </c>
      <c r="E716" s="13">
        <f t="shared" ca="1" si="235"/>
        <v>1.00050788</v>
      </c>
      <c r="F716" s="13">
        <f ca="1">(TRUNC(PRODUCT($E$12:$E715),16))</f>
        <v>1.20172343366223</v>
      </c>
      <c r="G716" s="13">
        <f t="shared" ca="1" si="236"/>
        <v>1.1597612281035099</v>
      </c>
      <c r="H716" s="13">
        <f t="shared" ca="1" si="237"/>
        <v>1.0361817600000001</v>
      </c>
      <c r="I716" s="12">
        <f t="shared" si="232"/>
        <v>1.7000000000000001E-2</v>
      </c>
      <c r="J716" s="30">
        <f t="shared" si="238"/>
        <v>44911</v>
      </c>
      <c r="K716" s="2">
        <f t="shared" si="239"/>
        <v>70</v>
      </c>
      <c r="L716" s="15">
        <f t="shared" si="240"/>
        <v>70</v>
      </c>
      <c r="M716" s="11">
        <f t="shared" si="241"/>
        <v>1.0046935130000001</v>
      </c>
      <c r="N716" s="11">
        <f t="shared" ca="1" si="242"/>
        <v>1.0410450929999999</v>
      </c>
      <c r="O716" s="15">
        <f t="shared" si="243"/>
        <v>0</v>
      </c>
      <c r="P716" s="13">
        <f t="shared" ca="1" si="244"/>
        <v>41.045092990000001</v>
      </c>
      <c r="Q716" s="19">
        <f t="shared" si="248"/>
        <v>0</v>
      </c>
      <c r="R716" s="13">
        <f t="shared" si="245"/>
        <v>0</v>
      </c>
      <c r="S716" s="4" t="str">
        <f t="shared" si="246"/>
        <v>A+J=</v>
      </c>
      <c r="T716" s="30">
        <f t="shared" si="247"/>
        <v>45090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6">
        <f t="shared" ref="A717:A780" si="249">(A716+1)</f>
        <v>45014</v>
      </c>
      <c r="B717" s="14">
        <f t="shared" ca="1" si="233"/>
        <v>1041.643499</v>
      </c>
      <c r="C717" s="6">
        <f t="shared" si="234"/>
        <v>1000</v>
      </c>
      <c r="D717" s="12">
        <f ca="1">IF(A717&lt;$B$1,VLOOKUP(A717,[1]DI!$A$4:$B$15000,2,FALSE),0)</f>
        <v>0.13650000000000001</v>
      </c>
      <c r="E717" s="13">
        <f t="shared" ca="1" si="235"/>
        <v>1.00050788</v>
      </c>
      <c r="F717" s="13">
        <f ca="1">(TRUNC(PRODUCT($E$12:$E716),16))</f>
        <v>1.2023337649597201</v>
      </c>
      <c r="G717" s="13">
        <f t="shared" ca="1" si="236"/>
        <v>1.1597612281035099</v>
      </c>
      <c r="H717" s="13">
        <f t="shared" ca="1" si="237"/>
        <v>1.0367080200000001</v>
      </c>
      <c r="I717" s="12">
        <f t="shared" si="232"/>
        <v>1.7000000000000001E-2</v>
      </c>
      <c r="J717" s="30">
        <f t="shared" si="238"/>
        <v>44911</v>
      </c>
      <c r="K717" s="2">
        <f t="shared" si="239"/>
        <v>71</v>
      </c>
      <c r="L717" s="15">
        <f t="shared" si="240"/>
        <v>71</v>
      </c>
      <c r="M717" s="11">
        <f t="shared" si="241"/>
        <v>1.0047607220000001</v>
      </c>
      <c r="N717" s="11">
        <f t="shared" ca="1" si="242"/>
        <v>1.0416434990000001</v>
      </c>
      <c r="O717" s="15">
        <f t="shared" si="243"/>
        <v>0</v>
      </c>
      <c r="P717" s="13">
        <f t="shared" ca="1" si="244"/>
        <v>41.643498999999998</v>
      </c>
      <c r="Q717" s="19">
        <f t="shared" si="248"/>
        <v>0</v>
      </c>
      <c r="R717" s="13">
        <f t="shared" si="245"/>
        <v>0</v>
      </c>
      <c r="S717" s="4" t="str">
        <f t="shared" si="246"/>
        <v>A+J=</v>
      </c>
      <c r="T717" s="30">
        <f t="shared" si="247"/>
        <v>45090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6">
        <f t="shared" si="249"/>
        <v>45015</v>
      </c>
      <c r="B718" s="14">
        <f t="shared" ca="1" si="233"/>
        <v>1042.2422419899999</v>
      </c>
      <c r="C718" s="6">
        <f t="shared" si="234"/>
        <v>1000</v>
      </c>
      <c r="D718" s="12">
        <f ca="1">IF(A718&lt;$B$1,VLOOKUP(A718,[1]DI!$A$4:$B$15000,2,FALSE),0)</f>
        <v>0.13650000000000001</v>
      </c>
      <c r="E718" s="13">
        <f t="shared" ca="1" si="235"/>
        <v>1.00050788</v>
      </c>
      <c r="F718" s="13">
        <f ca="1">(TRUNC(PRODUCT($E$12:$E717),16))</f>
        <v>1.2029444062322701</v>
      </c>
      <c r="G718" s="13">
        <f t="shared" ca="1" si="236"/>
        <v>1.1597612281035099</v>
      </c>
      <c r="H718" s="13">
        <f t="shared" ca="1" si="237"/>
        <v>1.03723454</v>
      </c>
      <c r="I718" s="12">
        <f t="shared" ref="I718:I781" si="250">I717</f>
        <v>1.7000000000000001E-2</v>
      </c>
      <c r="J718" s="30">
        <f t="shared" si="238"/>
        <v>44911</v>
      </c>
      <c r="K718" s="2">
        <f t="shared" si="239"/>
        <v>72</v>
      </c>
      <c r="L718" s="15">
        <f t="shared" si="240"/>
        <v>72</v>
      </c>
      <c r="M718" s="11">
        <f t="shared" si="241"/>
        <v>1.0048279360000001</v>
      </c>
      <c r="N718" s="11">
        <f t="shared" ca="1" si="242"/>
        <v>1.0422422419999999</v>
      </c>
      <c r="O718" s="15">
        <f t="shared" si="243"/>
        <v>0</v>
      </c>
      <c r="P718" s="13">
        <f t="shared" ca="1" si="244"/>
        <v>42.242241989999997</v>
      </c>
      <c r="Q718" s="19">
        <f t="shared" si="248"/>
        <v>0</v>
      </c>
      <c r="R718" s="13">
        <f t="shared" si="245"/>
        <v>0</v>
      </c>
      <c r="S718" s="4" t="str">
        <f t="shared" si="246"/>
        <v>A+J=</v>
      </c>
      <c r="T718" s="30">
        <f t="shared" si="247"/>
        <v>45090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6">
        <f t="shared" si="249"/>
        <v>45016</v>
      </c>
      <c r="B719" s="14">
        <f t="shared" ca="1" si="233"/>
        <v>1042.84133299</v>
      </c>
      <c r="C719" s="6">
        <f t="shared" si="234"/>
        <v>1000</v>
      </c>
      <c r="D719" s="12">
        <f ca="1">IF(A719&lt;$B$1,VLOOKUP(A719,[1]DI!$A$4:$B$15000,2,FALSE),0)</f>
        <v>0.13650000000000001</v>
      </c>
      <c r="E719" s="13">
        <f t="shared" ca="1" si="235"/>
        <v>1.00050788</v>
      </c>
      <c r="F719" s="13">
        <f ca="1">(TRUNC(PRODUCT($E$12:$E718),16))</f>
        <v>1.2035553576372999</v>
      </c>
      <c r="G719" s="13">
        <f t="shared" ca="1" si="236"/>
        <v>1.1597612281035099</v>
      </c>
      <c r="H719" s="13">
        <f t="shared" ca="1" si="237"/>
        <v>1.0377613299999999</v>
      </c>
      <c r="I719" s="12">
        <f t="shared" si="250"/>
        <v>1.7000000000000001E-2</v>
      </c>
      <c r="J719" s="30">
        <f t="shared" si="238"/>
        <v>44911</v>
      </c>
      <c r="K719" s="2">
        <f t="shared" si="239"/>
        <v>73</v>
      </c>
      <c r="L719" s="15">
        <f t="shared" si="240"/>
        <v>73</v>
      </c>
      <c r="M719" s="11">
        <f t="shared" si="241"/>
        <v>1.004895155</v>
      </c>
      <c r="N719" s="11">
        <f t="shared" ca="1" si="242"/>
        <v>1.0428413329999999</v>
      </c>
      <c r="O719" s="15">
        <f t="shared" si="243"/>
        <v>0</v>
      </c>
      <c r="P719" s="13">
        <f t="shared" ca="1" si="244"/>
        <v>42.841332989999998</v>
      </c>
      <c r="Q719" s="19">
        <f t="shared" si="248"/>
        <v>0</v>
      </c>
      <c r="R719" s="13">
        <f t="shared" si="245"/>
        <v>0</v>
      </c>
      <c r="S719" s="4" t="str">
        <f t="shared" si="246"/>
        <v>A+J=</v>
      </c>
      <c r="T719" s="30">
        <f t="shared" si="247"/>
        <v>45090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6">
        <f t="shared" si="249"/>
        <v>45017</v>
      </c>
      <c r="B720" s="14">
        <f t="shared" ca="1" si="233"/>
        <v>1043.440769</v>
      </c>
      <c r="C720" s="6">
        <f t="shared" si="234"/>
        <v>1000</v>
      </c>
      <c r="D720" s="12">
        <f ca="1">IF(A720&lt;$B$1,VLOOKUP(A720,[1]DI!$A$4:$B$15000,2,FALSE),0)</f>
        <v>0</v>
      </c>
      <c r="E720" s="13">
        <f t="shared" ca="1" si="235"/>
        <v>1</v>
      </c>
      <c r="F720" s="13">
        <f ca="1">(TRUNC(PRODUCT($E$12:$E719),16))</f>
        <v>1.2041666193323399</v>
      </c>
      <c r="G720" s="13">
        <f t="shared" ca="1" si="236"/>
        <v>1.1597612281035099</v>
      </c>
      <c r="H720" s="13">
        <f t="shared" ca="1" si="237"/>
        <v>1.0382883899999999</v>
      </c>
      <c r="I720" s="12">
        <f t="shared" si="250"/>
        <v>1.7000000000000001E-2</v>
      </c>
      <c r="J720" s="30">
        <f t="shared" si="238"/>
        <v>44911</v>
      </c>
      <c r="K720" s="2">
        <f t="shared" si="239"/>
        <v>73</v>
      </c>
      <c r="L720" s="15">
        <f t="shared" si="240"/>
        <v>74</v>
      </c>
      <c r="M720" s="11">
        <f t="shared" si="241"/>
        <v>1.0049623780000001</v>
      </c>
      <c r="N720" s="11">
        <f t="shared" ca="1" si="242"/>
        <v>1.043440769</v>
      </c>
      <c r="O720" s="15">
        <f t="shared" si="243"/>
        <v>0</v>
      </c>
      <c r="P720" s="13">
        <f t="shared" ca="1" si="244"/>
        <v>43.440769000000003</v>
      </c>
      <c r="Q720" s="19">
        <f t="shared" si="248"/>
        <v>0</v>
      </c>
      <c r="R720" s="13">
        <f t="shared" si="245"/>
        <v>0</v>
      </c>
      <c r="S720" s="4" t="str">
        <f t="shared" si="246"/>
        <v>A+J=</v>
      </c>
      <c r="T720" s="30">
        <f t="shared" si="247"/>
        <v>45090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6">
        <f t="shared" si="249"/>
        <v>45018</v>
      </c>
      <c r="B721" s="14">
        <f t="shared" ca="1" si="233"/>
        <v>1043.440769</v>
      </c>
      <c r="C721" s="6">
        <f t="shared" si="234"/>
        <v>1000</v>
      </c>
      <c r="D721" s="12">
        <f ca="1">IF(A721&lt;$B$1,VLOOKUP(A721,[1]DI!$A$4:$B$15000,2,FALSE),0)</f>
        <v>0</v>
      </c>
      <c r="E721" s="13">
        <f t="shared" ca="1" si="235"/>
        <v>1</v>
      </c>
      <c r="F721" s="13">
        <f ca="1">(TRUNC(PRODUCT($E$12:$E720),16))</f>
        <v>1.2041666193323399</v>
      </c>
      <c r="G721" s="13">
        <f t="shared" ca="1" si="236"/>
        <v>1.1597612281035099</v>
      </c>
      <c r="H721" s="13">
        <f t="shared" ca="1" si="237"/>
        <v>1.0382883899999999</v>
      </c>
      <c r="I721" s="12">
        <f t="shared" si="250"/>
        <v>1.7000000000000001E-2</v>
      </c>
      <c r="J721" s="30">
        <f t="shared" si="238"/>
        <v>44911</v>
      </c>
      <c r="K721" s="2">
        <f t="shared" si="239"/>
        <v>73</v>
      </c>
      <c r="L721" s="15">
        <f t="shared" si="240"/>
        <v>74</v>
      </c>
      <c r="M721" s="11">
        <f t="shared" si="241"/>
        <v>1.0049623780000001</v>
      </c>
      <c r="N721" s="11">
        <f t="shared" ca="1" si="242"/>
        <v>1.043440769</v>
      </c>
      <c r="O721" s="15">
        <f t="shared" si="243"/>
        <v>0</v>
      </c>
      <c r="P721" s="13">
        <f t="shared" ca="1" si="244"/>
        <v>43.440769000000003</v>
      </c>
      <c r="Q721" s="19">
        <f t="shared" si="248"/>
        <v>0</v>
      </c>
      <c r="R721" s="13">
        <f t="shared" si="245"/>
        <v>0</v>
      </c>
      <c r="S721" s="4" t="str">
        <f t="shared" si="246"/>
        <v>A+J=</v>
      </c>
      <c r="T721" s="30">
        <f t="shared" si="247"/>
        <v>45090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6">
        <f t="shared" si="249"/>
        <v>45019</v>
      </c>
      <c r="B722" s="14">
        <f t="shared" ca="1" si="233"/>
        <v>1043.440769</v>
      </c>
      <c r="C722" s="6">
        <f t="shared" si="234"/>
        <v>1000</v>
      </c>
      <c r="D722" s="12">
        <f ca="1">IF(A722&lt;$B$1,VLOOKUP(A722,[1]DI!$A$4:$B$15000,2,FALSE),0)</f>
        <v>0.13650000000000001</v>
      </c>
      <c r="E722" s="13">
        <f t="shared" ca="1" si="235"/>
        <v>1.00050788</v>
      </c>
      <c r="F722" s="13">
        <f ca="1">(TRUNC(PRODUCT($E$12:$E721),16))</f>
        <v>1.2041666193323399</v>
      </c>
      <c r="G722" s="13">
        <f t="shared" ca="1" si="236"/>
        <v>1.1597612281035099</v>
      </c>
      <c r="H722" s="13">
        <f t="shared" ca="1" si="237"/>
        <v>1.0382883899999999</v>
      </c>
      <c r="I722" s="12">
        <f t="shared" si="250"/>
        <v>1.7000000000000001E-2</v>
      </c>
      <c r="J722" s="30">
        <f t="shared" si="238"/>
        <v>44911</v>
      </c>
      <c r="K722" s="2">
        <f t="shared" si="239"/>
        <v>74</v>
      </c>
      <c r="L722" s="15">
        <f t="shared" si="240"/>
        <v>74</v>
      </c>
      <c r="M722" s="11">
        <f t="shared" si="241"/>
        <v>1.0049623780000001</v>
      </c>
      <c r="N722" s="11">
        <f t="shared" ca="1" si="242"/>
        <v>1.043440769</v>
      </c>
      <c r="O722" s="15">
        <f t="shared" si="243"/>
        <v>0</v>
      </c>
      <c r="P722" s="13">
        <f t="shared" ca="1" si="244"/>
        <v>43.440769000000003</v>
      </c>
      <c r="Q722" s="19">
        <f t="shared" si="248"/>
        <v>0</v>
      </c>
      <c r="R722" s="13">
        <f t="shared" si="245"/>
        <v>0</v>
      </c>
      <c r="S722" s="4" t="str">
        <f t="shared" si="246"/>
        <v>A+J=</v>
      </c>
      <c r="T722" s="30">
        <f t="shared" si="247"/>
        <v>45090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6">
        <f t="shared" si="249"/>
        <v>45020</v>
      </c>
      <c r="B723" s="14">
        <f t="shared" ca="1" si="233"/>
        <v>1044.040553</v>
      </c>
      <c r="C723" s="6">
        <f t="shared" si="234"/>
        <v>1000</v>
      </c>
      <c r="D723" s="12">
        <f ca="1">IF(A723&lt;$B$1,VLOOKUP(A723,[1]DI!$A$4:$B$15000,2,FALSE),0)</f>
        <v>0.13650000000000001</v>
      </c>
      <c r="E723" s="13">
        <f t="shared" ca="1" si="235"/>
        <v>1.00050788</v>
      </c>
      <c r="F723" s="13">
        <f ca="1">(TRUNC(PRODUCT($E$12:$E722),16))</f>
        <v>1.20477819147497</v>
      </c>
      <c r="G723" s="13">
        <f t="shared" ca="1" si="236"/>
        <v>1.1597612281035099</v>
      </c>
      <c r="H723" s="13">
        <f t="shared" ca="1" si="237"/>
        <v>1.0388157200000001</v>
      </c>
      <c r="I723" s="12">
        <f t="shared" si="250"/>
        <v>1.7000000000000001E-2</v>
      </c>
      <c r="J723" s="30">
        <f t="shared" si="238"/>
        <v>44911</v>
      </c>
      <c r="K723" s="2">
        <f t="shared" si="239"/>
        <v>75</v>
      </c>
      <c r="L723" s="15">
        <f t="shared" si="240"/>
        <v>75</v>
      </c>
      <c r="M723" s="11">
        <f t="shared" si="241"/>
        <v>1.005029605</v>
      </c>
      <c r="N723" s="11">
        <f t="shared" ca="1" si="242"/>
        <v>1.0440405530000001</v>
      </c>
      <c r="O723" s="15">
        <f t="shared" si="243"/>
        <v>0</v>
      </c>
      <c r="P723" s="13">
        <f t="shared" ca="1" si="244"/>
        <v>44.040553000000003</v>
      </c>
      <c r="Q723" s="19">
        <f t="shared" si="248"/>
        <v>0</v>
      </c>
      <c r="R723" s="13">
        <f t="shared" si="245"/>
        <v>0</v>
      </c>
      <c r="S723" s="4" t="str">
        <f t="shared" si="246"/>
        <v>A+J=</v>
      </c>
      <c r="T723" s="30">
        <f t="shared" si="247"/>
        <v>45090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6">
        <f t="shared" si="249"/>
        <v>45021</v>
      </c>
      <c r="B724" s="14">
        <f t="shared" ca="1" si="233"/>
        <v>1044.6406730000001</v>
      </c>
      <c r="C724" s="6">
        <f t="shared" si="234"/>
        <v>1000</v>
      </c>
      <c r="D724" s="12">
        <f ca="1">IF(A724&lt;$B$1,VLOOKUP(A724,[1]DI!$A$4:$B$15000,2,FALSE),0)</f>
        <v>0.13650000000000001</v>
      </c>
      <c r="E724" s="13">
        <f t="shared" ca="1" si="235"/>
        <v>1.00050788</v>
      </c>
      <c r="F724" s="13">
        <f ca="1">(TRUNC(PRODUCT($E$12:$E723),16))</f>
        <v>1.20539007422285</v>
      </c>
      <c r="G724" s="13">
        <f t="shared" ca="1" si="236"/>
        <v>1.1597612281035099</v>
      </c>
      <c r="H724" s="13">
        <f t="shared" ca="1" si="237"/>
        <v>1.03934331</v>
      </c>
      <c r="I724" s="12">
        <f t="shared" si="250"/>
        <v>1.7000000000000001E-2</v>
      </c>
      <c r="J724" s="30">
        <f t="shared" si="238"/>
        <v>44911</v>
      </c>
      <c r="K724" s="2">
        <f t="shared" si="239"/>
        <v>76</v>
      </c>
      <c r="L724" s="15">
        <f t="shared" si="240"/>
        <v>76</v>
      </c>
      <c r="M724" s="11">
        <f t="shared" si="241"/>
        <v>1.005096837</v>
      </c>
      <c r="N724" s="11">
        <f t="shared" ca="1" si="242"/>
        <v>1.044640673</v>
      </c>
      <c r="O724" s="15">
        <f t="shared" si="243"/>
        <v>0</v>
      </c>
      <c r="P724" s="13">
        <f t="shared" ca="1" si="244"/>
        <v>44.640673</v>
      </c>
      <c r="Q724" s="19">
        <f t="shared" si="248"/>
        <v>0</v>
      </c>
      <c r="R724" s="13">
        <f t="shared" si="245"/>
        <v>0</v>
      </c>
      <c r="S724" s="4" t="str">
        <f t="shared" si="246"/>
        <v>A+J=</v>
      </c>
      <c r="T724" s="30">
        <f t="shared" si="247"/>
        <v>45090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6">
        <f t="shared" si="249"/>
        <v>45022</v>
      </c>
      <c r="B725" s="14">
        <f t="shared" ca="1" si="233"/>
        <v>1045.2411420000001</v>
      </c>
      <c r="C725" s="6">
        <f t="shared" si="234"/>
        <v>1000</v>
      </c>
      <c r="D725" s="12">
        <f ca="1">IF(A725&lt;$B$1,VLOOKUP(A725,[1]DI!$A$4:$B$15000,2,FALSE),0)</f>
        <v>0.13650000000000001</v>
      </c>
      <c r="E725" s="13">
        <f t="shared" ca="1" si="235"/>
        <v>1.00050788</v>
      </c>
      <c r="F725" s="13">
        <f ca="1">(TRUNC(PRODUCT($E$12:$E724),16))</f>
        <v>1.2060022677337501</v>
      </c>
      <c r="G725" s="13">
        <f t="shared" ca="1" si="236"/>
        <v>1.1597612281035099</v>
      </c>
      <c r="H725" s="13">
        <f t="shared" ca="1" si="237"/>
        <v>1.0398711700000001</v>
      </c>
      <c r="I725" s="12">
        <f t="shared" si="250"/>
        <v>1.7000000000000001E-2</v>
      </c>
      <c r="J725" s="30">
        <f t="shared" si="238"/>
        <v>44911</v>
      </c>
      <c r="K725" s="2">
        <f t="shared" si="239"/>
        <v>77</v>
      </c>
      <c r="L725" s="15">
        <f t="shared" si="240"/>
        <v>77</v>
      </c>
      <c r="M725" s="11">
        <f t="shared" si="241"/>
        <v>1.0051640740000001</v>
      </c>
      <c r="N725" s="11">
        <f t="shared" ca="1" si="242"/>
        <v>1.0452411420000001</v>
      </c>
      <c r="O725" s="15">
        <f t="shared" si="243"/>
        <v>0</v>
      </c>
      <c r="P725" s="13">
        <f t="shared" ca="1" si="244"/>
        <v>45.241142000000004</v>
      </c>
      <c r="Q725" s="19">
        <f t="shared" si="248"/>
        <v>0</v>
      </c>
      <c r="R725" s="13">
        <f t="shared" si="245"/>
        <v>0</v>
      </c>
      <c r="S725" s="4" t="str">
        <f t="shared" si="246"/>
        <v>A+J=</v>
      </c>
      <c r="T725" s="30">
        <f t="shared" si="247"/>
        <v>45090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6">
        <f t="shared" si="249"/>
        <v>45023</v>
      </c>
      <c r="B726" s="14">
        <f t="shared" ca="1" si="233"/>
        <v>1045.841956</v>
      </c>
      <c r="C726" s="6">
        <f t="shared" si="234"/>
        <v>1000</v>
      </c>
      <c r="D726" s="12">
        <f ca="1">IF(A726&lt;$B$1,VLOOKUP(A726,[1]DI!$A$4:$B$15000,2,FALSE),0)</f>
        <v>0</v>
      </c>
      <c r="E726" s="13">
        <f t="shared" ca="1" si="235"/>
        <v>1</v>
      </c>
      <c r="F726" s="13">
        <f ca="1">(TRUNC(PRODUCT($E$12:$E725),16))</f>
        <v>1.2066147721654901</v>
      </c>
      <c r="G726" s="13">
        <f t="shared" ca="1" si="236"/>
        <v>1.1597612281035099</v>
      </c>
      <c r="H726" s="13">
        <f t="shared" ca="1" si="237"/>
        <v>1.0403993</v>
      </c>
      <c r="I726" s="12">
        <f t="shared" si="250"/>
        <v>1.7000000000000001E-2</v>
      </c>
      <c r="J726" s="30">
        <f t="shared" si="238"/>
        <v>44911</v>
      </c>
      <c r="K726" s="2">
        <f t="shared" si="239"/>
        <v>77</v>
      </c>
      <c r="L726" s="15">
        <f t="shared" si="240"/>
        <v>78</v>
      </c>
      <c r="M726" s="11">
        <f t="shared" si="241"/>
        <v>1.0052313150000001</v>
      </c>
      <c r="N726" s="11">
        <f t="shared" ca="1" si="242"/>
        <v>1.0458419560000001</v>
      </c>
      <c r="O726" s="15">
        <f t="shared" si="243"/>
        <v>0</v>
      </c>
      <c r="P726" s="13">
        <f t="shared" ca="1" si="244"/>
        <v>45.841956000000003</v>
      </c>
      <c r="Q726" s="19">
        <f t="shared" si="248"/>
        <v>0</v>
      </c>
      <c r="R726" s="13">
        <f t="shared" si="245"/>
        <v>0</v>
      </c>
      <c r="S726" s="4" t="str">
        <f t="shared" si="246"/>
        <v>A+J=</v>
      </c>
      <c r="T726" s="30">
        <f t="shared" si="247"/>
        <v>45090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6">
        <f t="shared" si="249"/>
        <v>45024</v>
      </c>
      <c r="B727" s="14">
        <f t="shared" ca="1" si="233"/>
        <v>1045.841956</v>
      </c>
      <c r="C727" s="6">
        <f t="shared" si="234"/>
        <v>1000</v>
      </c>
      <c r="D727" s="12">
        <f ca="1">IF(A727&lt;$B$1,VLOOKUP(A727,[1]DI!$A$4:$B$15000,2,FALSE),0)</f>
        <v>0</v>
      </c>
      <c r="E727" s="13">
        <f t="shared" ca="1" si="235"/>
        <v>1</v>
      </c>
      <c r="F727" s="13">
        <f ca="1">(TRUNC(PRODUCT($E$12:$E726),16))</f>
        <v>1.2066147721654901</v>
      </c>
      <c r="G727" s="13">
        <f t="shared" ca="1" si="236"/>
        <v>1.1597612281035099</v>
      </c>
      <c r="H727" s="13">
        <f t="shared" ca="1" si="237"/>
        <v>1.0403993</v>
      </c>
      <c r="I727" s="12">
        <f t="shared" si="250"/>
        <v>1.7000000000000001E-2</v>
      </c>
      <c r="J727" s="30">
        <f t="shared" si="238"/>
        <v>44911</v>
      </c>
      <c r="K727" s="2">
        <f t="shared" si="239"/>
        <v>77</v>
      </c>
      <c r="L727" s="15">
        <f t="shared" si="240"/>
        <v>78</v>
      </c>
      <c r="M727" s="11">
        <f t="shared" si="241"/>
        <v>1.0052313150000001</v>
      </c>
      <c r="N727" s="11">
        <f t="shared" ca="1" si="242"/>
        <v>1.0458419560000001</v>
      </c>
      <c r="O727" s="15">
        <f t="shared" si="243"/>
        <v>0</v>
      </c>
      <c r="P727" s="13">
        <f t="shared" ca="1" si="244"/>
        <v>45.841956000000003</v>
      </c>
      <c r="Q727" s="19">
        <f t="shared" si="248"/>
        <v>0</v>
      </c>
      <c r="R727" s="13">
        <f t="shared" si="245"/>
        <v>0</v>
      </c>
      <c r="S727" s="4" t="str">
        <f t="shared" si="246"/>
        <v>A+J=</v>
      </c>
      <c r="T727" s="30">
        <f t="shared" si="247"/>
        <v>45090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6">
        <f t="shared" si="249"/>
        <v>45025</v>
      </c>
      <c r="B728" s="14">
        <f t="shared" ca="1" si="233"/>
        <v>1045.841956</v>
      </c>
      <c r="C728" s="6">
        <f t="shared" si="234"/>
        <v>1000</v>
      </c>
      <c r="D728" s="12">
        <f ca="1">IF(A728&lt;$B$1,VLOOKUP(A728,[1]DI!$A$4:$B$15000,2,FALSE),0)</f>
        <v>0</v>
      </c>
      <c r="E728" s="13">
        <f t="shared" ca="1" si="235"/>
        <v>1</v>
      </c>
      <c r="F728" s="13">
        <f ca="1">(TRUNC(PRODUCT($E$12:$E727),16))</f>
        <v>1.2066147721654901</v>
      </c>
      <c r="G728" s="13">
        <f t="shared" ca="1" si="236"/>
        <v>1.1597612281035099</v>
      </c>
      <c r="H728" s="13">
        <f t="shared" ca="1" si="237"/>
        <v>1.0403993</v>
      </c>
      <c r="I728" s="12">
        <f t="shared" si="250"/>
        <v>1.7000000000000001E-2</v>
      </c>
      <c r="J728" s="30">
        <f t="shared" si="238"/>
        <v>44911</v>
      </c>
      <c r="K728" s="2">
        <f t="shared" si="239"/>
        <v>77</v>
      </c>
      <c r="L728" s="15">
        <f t="shared" si="240"/>
        <v>78</v>
      </c>
      <c r="M728" s="11">
        <f t="shared" si="241"/>
        <v>1.0052313150000001</v>
      </c>
      <c r="N728" s="11">
        <f t="shared" ca="1" si="242"/>
        <v>1.0458419560000001</v>
      </c>
      <c r="O728" s="15">
        <f t="shared" si="243"/>
        <v>0</v>
      </c>
      <c r="P728" s="13">
        <f t="shared" ca="1" si="244"/>
        <v>45.841956000000003</v>
      </c>
      <c r="Q728" s="19">
        <f t="shared" si="248"/>
        <v>0</v>
      </c>
      <c r="R728" s="13">
        <f t="shared" si="245"/>
        <v>0</v>
      </c>
      <c r="S728" s="4" t="str">
        <f t="shared" si="246"/>
        <v>A+J=</v>
      </c>
      <c r="T728" s="30">
        <f t="shared" si="247"/>
        <v>45090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6">
        <f t="shared" si="249"/>
        <v>45026</v>
      </c>
      <c r="B729" s="14">
        <f t="shared" ca="1" si="233"/>
        <v>1045.841956</v>
      </c>
      <c r="C729" s="6">
        <f t="shared" si="234"/>
        <v>1000</v>
      </c>
      <c r="D729" s="12">
        <f ca="1">IF(A729&lt;$B$1,VLOOKUP(A729,[1]DI!$A$4:$B$15000,2,FALSE),0)</f>
        <v>0.13650000000000001</v>
      </c>
      <c r="E729" s="13">
        <f t="shared" ca="1" si="235"/>
        <v>1.00050788</v>
      </c>
      <c r="F729" s="13">
        <f ca="1">(TRUNC(PRODUCT($E$12:$E728),16))</f>
        <v>1.2066147721654901</v>
      </c>
      <c r="G729" s="13">
        <f t="shared" ca="1" si="236"/>
        <v>1.1597612281035099</v>
      </c>
      <c r="H729" s="13">
        <f t="shared" ca="1" si="237"/>
        <v>1.0403993</v>
      </c>
      <c r="I729" s="12">
        <f t="shared" si="250"/>
        <v>1.7000000000000001E-2</v>
      </c>
      <c r="J729" s="30">
        <f t="shared" si="238"/>
        <v>44911</v>
      </c>
      <c r="K729" s="2">
        <f t="shared" si="239"/>
        <v>78</v>
      </c>
      <c r="L729" s="15">
        <f t="shared" si="240"/>
        <v>78</v>
      </c>
      <c r="M729" s="11">
        <f t="shared" si="241"/>
        <v>1.0052313150000001</v>
      </c>
      <c r="N729" s="11">
        <f t="shared" ca="1" si="242"/>
        <v>1.0458419560000001</v>
      </c>
      <c r="O729" s="15">
        <f t="shared" si="243"/>
        <v>0</v>
      </c>
      <c r="P729" s="13">
        <f t="shared" ca="1" si="244"/>
        <v>45.841956000000003</v>
      </c>
      <c r="Q729" s="19">
        <f t="shared" si="248"/>
        <v>0</v>
      </c>
      <c r="R729" s="13">
        <f t="shared" si="245"/>
        <v>0</v>
      </c>
      <c r="S729" s="4" t="str">
        <f t="shared" si="246"/>
        <v>A+J=</v>
      </c>
      <c r="T729" s="30">
        <f t="shared" si="247"/>
        <v>45090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6">
        <f t="shared" si="249"/>
        <v>45027</v>
      </c>
      <c r="B730" s="14">
        <f t="shared" ca="1" si="233"/>
        <v>1046.4431179999999</v>
      </c>
      <c r="C730" s="6">
        <f t="shared" si="234"/>
        <v>1000</v>
      </c>
      <c r="D730" s="12">
        <f ca="1">IF(A730&lt;$B$1,VLOOKUP(A730,[1]DI!$A$4:$B$15000,2,FALSE),0)</f>
        <v>0.13650000000000001</v>
      </c>
      <c r="E730" s="13">
        <f t="shared" ca="1" si="235"/>
        <v>1.00050788</v>
      </c>
      <c r="F730" s="13">
        <f ca="1">(TRUNC(PRODUCT($E$12:$E729),16))</f>
        <v>1.2072275876759699</v>
      </c>
      <c r="G730" s="13">
        <f t="shared" ca="1" si="236"/>
        <v>1.1597612281035099</v>
      </c>
      <c r="H730" s="13">
        <f t="shared" ca="1" si="237"/>
        <v>1.0409276999999999</v>
      </c>
      <c r="I730" s="12">
        <f t="shared" si="250"/>
        <v>1.7000000000000001E-2</v>
      </c>
      <c r="J730" s="30">
        <f t="shared" si="238"/>
        <v>44911</v>
      </c>
      <c r="K730" s="2">
        <f t="shared" si="239"/>
        <v>79</v>
      </c>
      <c r="L730" s="15">
        <f t="shared" si="240"/>
        <v>79</v>
      </c>
      <c r="M730" s="11">
        <f t="shared" si="241"/>
        <v>1.00529856</v>
      </c>
      <c r="N730" s="11">
        <f t="shared" ca="1" si="242"/>
        <v>1.046443118</v>
      </c>
      <c r="O730" s="15">
        <f t="shared" si="243"/>
        <v>0</v>
      </c>
      <c r="P730" s="13">
        <f t="shared" ca="1" si="244"/>
        <v>46.443117999999998</v>
      </c>
      <c r="Q730" s="19">
        <f t="shared" si="248"/>
        <v>0</v>
      </c>
      <c r="R730" s="13">
        <f t="shared" si="245"/>
        <v>0</v>
      </c>
      <c r="S730" s="4" t="str">
        <f t="shared" si="246"/>
        <v>A+J=</v>
      </c>
      <c r="T730" s="30">
        <f t="shared" si="247"/>
        <v>45090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6">
        <f t="shared" si="249"/>
        <v>45028</v>
      </c>
      <c r="B731" s="14">
        <f t="shared" ca="1" si="233"/>
        <v>1047.044627</v>
      </c>
      <c r="C731" s="6">
        <f t="shared" si="234"/>
        <v>1000</v>
      </c>
      <c r="D731" s="12">
        <f ca="1">IF(A731&lt;$B$1,VLOOKUP(A731,[1]DI!$A$4:$B$15000,2,FALSE),0)</f>
        <v>0.13650000000000001</v>
      </c>
      <c r="E731" s="13">
        <f t="shared" ca="1" si="235"/>
        <v>1.00050788</v>
      </c>
      <c r="F731" s="13">
        <f ca="1">(TRUNC(PRODUCT($E$12:$E730),16))</f>
        <v>1.2078407144232</v>
      </c>
      <c r="G731" s="13">
        <f t="shared" ca="1" si="236"/>
        <v>1.1597612281035099</v>
      </c>
      <c r="H731" s="13">
        <f t="shared" ca="1" si="237"/>
        <v>1.0414563699999999</v>
      </c>
      <c r="I731" s="12">
        <f t="shared" si="250"/>
        <v>1.7000000000000001E-2</v>
      </c>
      <c r="J731" s="30">
        <f t="shared" si="238"/>
        <v>44911</v>
      </c>
      <c r="K731" s="2">
        <f t="shared" si="239"/>
        <v>80</v>
      </c>
      <c r="L731" s="15">
        <f t="shared" si="240"/>
        <v>80</v>
      </c>
      <c r="M731" s="11">
        <f t="shared" si="241"/>
        <v>1.00536581</v>
      </c>
      <c r="N731" s="11">
        <f t="shared" ca="1" si="242"/>
        <v>1.047044627</v>
      </c>
      <c r="O731" s="15">
        <f t="shared" si="243"/>
        <v>0</v>
      </c>
      <c r="P731" s="13">
        <f t="shared" ca="1" si="244"/>
        <v>47.044626999999998</v>
      </c>
      <c r="Q731" s="19">
        <f t="shared" si="248"/>
        <v>0</v>
      </c>
      <c r="R731" s="13">
        <f t="shared" si="245"/>
        <v>0</v>
      </c>
      <c r="S731" s="4" t="str">
        <f t="shared" si="246"/>
        <v>A+J=</v>
      </c>
      <c r="T731" s="30">
        <f t="shared" si="247"/>
        <v>45090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6">
        <f t="shared" si="249"/>
        <v>45029</v>
      </c>
      <c r="B732" s="14">
        <f t="shared" ca="1" si="233"/>
        <v>1047.6464739999999</v>
      </c>
      <c r="C732" s="6">
        <f t="shared" si="234"/>
        <v>1000</v>
      </c>
      <c r="D732" s="12">
        <f ca="1">IF(A732&lt;$B$1,VLOOKUP(A732,[1]DI!$A$4:$B$15000,2,FALSE),0)</f>
        <v>0.13650000000000001</v>
      </c>
      <c r="E732" s="13">
        <f t="shared" ca="1" si="235"/>
        <v>1.00050788</v>
      </c>
      <c r="F732" s="13">
        <f ca="1">(TRUNC(PRODUCT($E$12:$E731),16))</f>
        <v>1.2084541525652399</v>
      </c>
      <c r="G732" s="13">
        <f t="shared" ca="1" si="236"/>
        <v>1.1597612281035099</v>
      </c>
      <c r="H732" s="13">
        <f t="shared" ca="1" si="237"/>
        <v>1.0419852999999999</v>
      </c>
      <c r="I732" s="12">
        <f t="shared" si="250"/>
        <v>1.7000000000000001E-2</v>
      </c>
      <c r="J732" s="30">
        <f t="shared" si="238"/>
        <v>44911</v>
      </c>
      <c r="K732" s="2">
        <f t="shared" si="239"/>
        <v>81</v>
      </c>
      <c r="L732" s="15">
        <f t="shared" si="240"/>
        <v>81</v>
      </c>
      <c r="M732" s="11">
        <f t="shared" si="241"/>
        <v>1.0054330650000001</v>
      </c>
      <c r="N732" s="11">
        <f t="shared" ca="1" si="242"/>
        <v>1.047646474</v>
      </c>
      <c r="O732" s="15">
        <f t="shared" si="243"/>
        <v>0</v>
      </c>
      <c r="P732" s="13">
        <f t="shared" ca="1" si="244"/>
        <v>47.646473999999998</v>
      </c>
      <c r="Q732" s="19">
        <f t="shared" si="248"/>
        <v>0</v>
      </c>
      <c r="R732" s="13">
        <f t="shared" si="245"/>
        <v>0</v>
      </c>
      <c r="S732" s="4" t="str">
        <f t="shared" si="246"/>
        <v>A+J=</v>
      </c>
      <c r="T732" s="30">
        <f t="shared" si="247"/>
        <v>45090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6">
        <f t="shared" si="249"/>
        <v>45030</v>
      </c>
      <c r="B733" s="14">
        <f t="shared" ca="1" si="233"/>
        <v>1048.248668</v>
      </c>
      <c r="C733" s="6">
        <f t="shared" si="234"/>
        <v>1000</v>
      </c>
      <c r="D733" s="12">
        <f ca="1">IF(A733&lt;$B$1,VLOOKUP(A733,[1]DI!$A$4:$B$15000,2,FALSE),0)</f>
        <v>0.13650000000000001</v>
      </c>
      <c r="E733" s="13">
        <f t="shared" ca="1" si="235"/>
        <v>1.00050788</v>
      </c>
      <c r="F733" s="13">
        <f ca="1">(TRUNC(PRODUCT($E$12:$E732),16))</f>
        <v>1.20906790226025</v>
      </c>
      <c r="G733" s="13">
        <f t="shared" ca="1" si="236"/>
        <v>1.1597612281035099</v>
      </c>
      <c r="H733" s="13">
        <f t="shared" ca="1" si="237"/>
        <v>1.0425145</v>
      </c>
      <c r="I733" s="12">
        <f t="shared" si="250"/>
        <v>1.7000000000000001E-2</v>
      </c>
      <c r="J733" s="30">
        <f t="shared" si="238"/>
        <v>44911</v>
      </c>
      <c r="K733" s="2">
        <f t="shared" si="239"/>
        <v>82</v>
      </c>
      <c r="L733" s="15">
        <f t="shared" si="240"/>
        <v>82</v>
      </c>
      <c r="M733" s="11">
        <f t="shared" si="241"/>
        <v>1.005500324</v>
      </c>
      <c r="N733" s="11">
        <f t="shared" ca="1" si="242"/>
        <v>1.0482486680000001</v>
      </c>
      <c r="O733" s="15">
        <f t="shared" si="243"/>
        <v>0</v>
      </c>
      <c r="P733" s="13">
        <f t="shared" ca="1" si="244"/>
        <v>48.248668000000002</v>
      </c>
      <c r="Q733" s="19">
        <f t="shared" si="248"/>
        <v>0</v>
      </c>
      <c r="R733" s="13">
        <f t="shared" si="245"/>
        <v>0</v>
      </c>
      <c r="S733" s="4" t="str">
        <f t="shared" si="246"/>
        <v>A+J=</v>
      </c>
      <c r="T733" s="30">
        <f t="shared" si="247"/>
        <v>45090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6">
        <f t="shared" si="249"/>
        <v>45031</v>
      </c>
      <c r="B734" s="14">
        <f t="shared" ca="1" si="233"/>
        <v>1048.851218</v>
      </c>
      <c r="C734" s="6">
        <f t="shared" si="234"/>
        <v>1000</v>
      </c>
      <c r="D734" s="12">
        <f ca="1">IF(A734&lt;$B$1,VLOOKUP(A734,[1]DI!$A$4:$B$15000,2,FALSE),0)</f>
        <v>0</v>
      </c>
      <c r="E734" s="13">
        <f t="shared" ca="1" si="235"/>
        <v>1</v>
      </c>
      <c r="F734" s="13">
        <f ca="1">(TRUNC(PRODUCT($E$12:$E733),16))</f>
        <v>1.20968196366645</v>
      </c>
      <c r="G734" s="13">
        <f t="shared" ca="1" si="236"/>
        <v>1.1597612281035099</v>
      </c>
      <c r="H734" s="13">
        <f t="shared" ca="1" si="237"/>
        <v>1.04304398</v>
      </c>
      <c r="I734" s="12">
        <f t="shared" si="250"/>
        <v>1.7000000000000001E-2</v>
      </c>
      <c r="J734" s="30">
        <f t="shared" si="238"/>
        <v>44911</v>
      </c>
      <c r="K734" s="2">
        <f t="shared" si="239"/>
        <v>82</v>
      </c>
      <c r="L734" s="15">
        <f t="shared" si="240"/>
        <v>83</v>
      </c>
      <c r="M734" s="11">
        <f t="shared" si="241"/>
        <v>1.005567587</v>
      </c>
      <c r="N734" s="11">
        <f t="shared" ca="1" si="242"/>
        <v>1.048851218</v>
      </c>
      <c r="O734" s="15">
        <f t="shared" si="243"/>
        <v>0</v>
      </c>
      <c r="P734" s="13">
        <f t="shared" ca="1" si="244"/>
        <v>48.851218000000003</v>
      </c>
      <c r="Q734" s="19">
        <f t="shared" si="248"/>
        <v>0</v>
      </c>
      <c r="R734" s="13">
        <f t="shared" si="245"/>
        <v>0</v>
      </c>
      <c r="S734" s="4" t="str">
        <f t="shared" si="246"/>
        <v>A+J=</v>
      </c>
      <c r="T734" s="30">
        <f t="shared" si="247"/>
        <v>45090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6">
        <f t="shared" si="249"/>
        <v>45032</v>
      </c>
      <c r="B735" s="14">
        <f t="shared" ca="1" si="233"/>
        <v>1048.851218</v>
      </c>
      <c r="C735" s="6">
        <f t="shared" si="234"/>
        <v>1000</v>
      </c>
      <c r="D735" s="12">
        <f ca="1">IF(A735&lt;$B$1,VLOOKUP(A735,[1]DI!$A$4:$B$15000,2,FALSE),0)</f>
        <v>0</v>
      </c>
      <c r="E735" s="13">
        <f t="shared" ca="1" si="235"/>
        <v>1</v>
      </c>
      <c r="F735" s="13">
        <f ca="1">(TRUNC(PRODUCT($E$12:$E734),16))</f>
        <v>1.20968196366645</v>
      </c>
      <c r="G735" s="13">
        <f t="shared" ca="1" si="236"/>
        <v>1.1597612281035099</v>
      </c>
      <c r="H735" s="13">
        <f t="shared" ca="1" si="237"/>
        <v>1.04304398</v>
      </c>
      <c r="I735" s="12">
        <f t="shared" si="250"/>
        <v>1.7000000000000001E-2</v>
      </c>
      <c r="J735" s="30">
        <f t="shared" si="238"/>
        <v>44911</v>
      </c>
      <c r="K735" s="2">
        <f t="shared" si="239"/>
        <v>82</v>
      </c>
      <c r="L735" s="15">
        <f t="shared" si="240"/>
        <v>83</v>
      </c>
      <c r="M735" s="11">
        <f t="shared" si="241"/>
        <v>1.005567587</v>
      </c>
      <c r="N735" s="11">
        <f t="shared" ca="1" si="242"/>
        <v>1.048851218</v>
      </c>
      <c r="O735" s="15">
        <f t="shared" si="243"/>
        <v>0</v>
      </c>
      <c r="P735" s="13">
        <f t="shared" ca="1" si="244"/>
        <v>48.851218000000003</v>
      </c>
      <c r="Q735" s="19">
        <f t="shared" si="248"/>
        <v>0</v>
      </c>
      <c r="R735" s="13">
        <f t="shared" si="245"/>
        <v>0</v>
      </c>
      <c r="S735" s="4" t="str">
        <f t="shared" si="246"/>
        <v>A+J=</v>
      </c>
      <c r="T735" s="30">
        <f t="shared" si="247"/>
        <v>45090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6">
        <f t="shared" si="249"/>
        <v>45033</v>
      </c>
      <c r="B736" s="14">
        <f t="shared" ca="1" si="233"/>
        <v>1048.851218</v>
      </c>
      <c r="C736" s="6">
        <f t="shared" si="234"/>
        <v>1000</v>
      </c>
      <c r="D736" s="12">
        <f ca="1">IF(A736&lt;$B$1,VLOOKUP(A736,[1]DI!$A$4:$B$15000,2,FALSE),0)</f>
        <v>0.13650000000000001</v>
      </c>
      <c r="E736" s="13">
        <f t="shared" ca="1" si="235"/>
        <v>1.00050788</v>
      </c>
      <c r="F736" s="13">
        <f ca="1">(TRUNC(PRODUCT($E$12:$E735),16))</f>
        <v>1.20968196366645</v>
      </c>
      <c r="G736" s="13">
        <f t="shared" ca="1" si="236"/>
        <v>1.1597612281035099</v>
      </c>
      <c r="H736" s="13">
        <f t="shared" ca="1" si="237"/>
        <v>1.04304398</v>
      </c>
      <c r="I736" s="12">
        <f t="shared" si="250"/>
        <v>1.7000000000000001E-2</v>
      </c>
      <c r="J736" s="30">
        <f t="shared" si="238"/>
        <v>44911</v>
      </c>
      <c r="K736" s="2">
        <f t="shared" si="239"/>
        <v>83</v>
      </c>
      <c r="L736" s="15">
        <f t="shared" si="240"/>
        <v>83</v>
      </c>
      <c r="M736" s="11">
        <f t="shared" si="241"/>
        <v>1.005567587</v>
      </c>
      <c r="N736" s="11">
        <f t="shared" ca="1" si="242"/>
        <v>1.048851218</v>
      </c>
      <c r="O736" s="15">
        <f t="shared" si="243"/>
        <v>0</v>
      </c>
      <c r="P736" s="13">
        <f t="shared" ca="1" si="244"/>
        <v>48.851218000000003</v>
      </c>
      <c r="Q736" s="19">
        <f t="shared" si="248"/>
        <v>0</v>
      </c>
      <c r="R736" s="13">
        <f t="shared" si="245"/>
        <v>0</v>
      </c>
      <c r="S736" s="4" t="str">
        <f t="shared" si="246"/>
        <v>A+J=</v>
      </c>
      <c r="T736" s="30">
        <f t="shared" si="247"/>
        <v>45090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6">
        <f t="shared" si="249"/>
        <v>45034</v>
      </c>
      <c r="B737" s="14">
        <f t="shared" ca="1" si="233"/>
        <v>1049.454107</v>
      </c>
      <c r="C737" s="6">
        <f t="shared" si="234"/>
        <v>1000</v>
      </c>
      <c r="D737" s="12">
        <f ca="1">IF(A737&lt;$B$1,VLOOKUP(A737,[1]DI!$A$4:$B$15000,2,FALSE),0)</f>
        <v>0.13650000000000001</v>
      </c>
      <c r="E737" s="13">
        <f t="shared" ca="1" si="235"/>
        <v>1.00050788</v>
      </c>
      <c r="F737" s="13">
        <f ca="1">(TRUNC(PRODUCT($E$12:$E736),16))</f>
        <v>1.21029633694215</v>
      </c>
      <c r="G737" s="13">
        <f t="shared" ca="1" si="236"/>
        <v>1.1597612281035099</v>
      </c>
      <c r="H737" s="13">
        <f t="shared" ca="1" si="237"/>
        <v>1.0435737199999999</v>
      </c>
      <c r="I737" s="12">
        <f t="shared" si="250"/>
        <v>1.7000000000000001E-2</v>
      </c>
      <c r="J737" s="30">
        <f t="shared" si="238"/>
        <v>44911</v>
      </c>
      <c r="K737" s="2">
        <f t="shared" si="239"/>
        <v>84</v>
      </c>
      <c r="L737" s="15">
        <f t="shared" si="240"/>
        <v>84</v>
      </c>
      <c r="M737" s="11">
        <f t="shared" si="241"/>
        <v>1.005634855</v>
      </c>
      <c r="N737" s="11">
        <f t="shared" ca="1" si="242"/>
        <v>1.0494541070000001</v>
      </c>
      <c r="O737" s="15">
        <f t="shared" si="243"/>
        <v>0</v>
      </c>
      <c r="P737" s="13">
        <f t="shared" ca="1" si="244"/>
        <v>49.454107</v>
      </c>
      <c r="Q737" s="19">
        <f t="shared" si="248"/>
        <v>0</v>
      </c>
      <c r="R737" s="13">
        <f t="shared" si="245"/>
        <v>0</v>
      </c>
      <c r="S737" s="4" t="str">
        <f t="shared" si="246"/>
        <v>A+J=</v>
      </c>
      <c r="T737" s="30">
        <f t="shared" si="247"/>
        <v>45090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6">
        <f t="shared" si="249"/>
        <v>45035</v>
      </c>
      <c r="B738" s="14">
        <f t="shared" ca="1" si="233"/>
        <v>1050.0573429999999</v>
      </c>
      <c r="C738" s="6">
        <f t="shared" si="234"/>
        <v>1000</v>
      </c>
      <c r="D738" s="12">
        <f ca="1">IF(A738&lt;$B$1,VLOOKUP(A738,[1]DI!$A$4:$B$15000,2,FALSE),0)</f>
        <v>0.13650000000000001</v>
      </c>
      <c r="E738" s="13">
        <f t="shared" ca="1" si="235"/>
        <v>1.00050788</v>
      </c>
      <c r="F738" s="13">
        <f ca="1">(TRUNC(PRODUCT($E$12:$E737),16))</f>
        <v>1.21091102224576</v>
      </c>
      <c r="G738" s="13">
        <f t="shared" ca="1" si="236"/>
        <v>1.1597612281035099</v>
      </c>
      <c r="H738" s="13">
        <f t="shared" ca="1" si="237"/>
        <v>1.04410373</v>
      </c>
      <c r="I738" s="12">
        <f t="shared" si="250"/>
        <v>1.7000000000000001E-2</v>
      </c>
      <c r="J738" s="30">
        <f t="shared" si="238"/>
        <v>44911</v>
      </c>
      <c r="K738" s="2">
        <f t="shared" si="239"/>
        <v>85</v>
      </c>
      <c r="L738" s="15">
        <f t="shared" si="240"/>
        <v>85</v>
      </c>
      <c r="M738" s="11">
        <f t="shared" si="241"/>
        <v>1.005702128</v>
      </c>
      <c r="N738" s="11">
        <f t="shared" ca="1" si="242"/>
        <v>1.050057343</v>
      </c>
      <c r="O738" s="15">
        <f t="shared" si="243"/>
        <v>0</v>
      </c>
      <c r="P738" s="13">
        <f t="shared" ca="1" si="244"/>
        <v>50.057343000000003</v>
      </c>
      <c r="Q738" s="19">
        <f t="shared" si="248"/>
        <v>0</v>
      </c>
      <c r="R738" s="13">
        <f t="shared" si="245"/>
        <v>0</v>
      </c>
      <c r="S738" s="4" t="str">
        <f t="shared" si="246"/>
        <v>A+J=</v>
      </c>
      <c r="T738" s="30">
        <f t="shared" si="247"/>
        <v>45090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6">
        <f t="shared" si="249"/>
        <v>45036</v>
      </c>
      <c r="B739" s="14">
        <f t="shared" ca="1" si="233"/>
        <v>1050.6609269999999</v>
      </c>
      <c r="C739" s="6">
        <f t="shared" si="234"/>
        <v>1000</v>
      </c>
      <c r="D739" s="12">
        <f ca="1">IF(A739&lt;$B$1,VLOOKUP(A739,[1]DI!$A$4:$B$15000,2,FALSE),0)</f>
        <v>0.13650000000000001</v>
      </c>
      <c r="E739" s="13">
        <f t="shared" ca="1" si="235"/>
        <v>1.00050788</v>
      </c>
      <c r="F739" s="13">
        <f ca="1">(TRUNC(PRODUCT($E$12:$E738),16))</f>
        <v>1.21152601973574</v>
      </c>
      <c r="G739" s="13">
        <f t="shared" ca="1" si="236"/>
        <v>1.1597612281035099</v>
      </c>
      <c r="H739" s="13">
        <f t="shared" ca="1" si="237"/>
        <v>1.04463401</v>
      </c>
      <c r="I739" s="12">
        <f t="shared" si="250"/>
        <v>1.7000000000000001E-2</v>
      </c>
      <c r="J739" s="30">
        <f t="shared" si="238"/>
        <v>44911</v>
      </c>
      <c r="K739" s="2">
        <f t="shared" si="239"/>
        <v>86</v>
      </c>
      <c r="L739" s="15">
        <f t="shared" si="240"/>
        <v>86</v>
      </c>
      <c r="M739" s="11">
        <f t="shared" si="241"/>
        <v>1.0057694049999999</v>
      </c>
      <c r="N739" s="11">
        <f t="shared" ca="1" si="242"/>
        <v>1.050660927</v>
      </c>
      <c r="O739" s="15">
        <f t="shared" si="243"/>
        <v>0</v>
      </c>
      <c r="P739" s="13">
        <f t="shared" ca="1" si="244"/>
        <v>50.660927000000001</v>
      </c>
      <c r="Q739" s="19">
        <f t="shared" si="248"/>
        <v>0</v>
      </c>
      <c r="R739" s="13">
        <f t="shared" si="245"/>
        <v>0</v>
      </c>
      <c r="S739" s="4" t="str">
        <f t="shared" si="246"/>
        <v>A+J=</v>
      </c>
      <c r="T739" s="30">
        <f t="shared" si="247"/>
        <v>45090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6">
        <f t="shared" si="249"/>
        <v>45037</v>
      </c>
      <c r="B740" s="14">
        <f t="shared" ca="1" si="233"/>
        <v>1051.2648569999999</v>
      </c>
      <c r="C740" s="6">
        <f t="shared" si="234"/>
        <v>1000</v>
      </c>
      <c r="D740" s="12">
        <f ca="1">IF(A740&lt;$B$1,VLOOKUP(A740,[1]DI!$A$4:$B$15000,2,FALSE),0)</f>
        <v>0</v>
      </c>
      <c r="E740" s="13">
        <f t="shared" ca="1" si="235"/>
        <v>1</v>
      </c>
      <c r="F740" s="13">
        <f ca="1">(TRUNC(PRODUCT($E$12:$E739),16))</f>
        <v>1.21214132957064</v>
      </c>
      <c r="G740" s="13">
        <f t="shared" ca="1" si="236"/>
        <v>1.1597612281035099</v>
      </c>
      <c r="H740" s="13">
        <f t="shared" ca="1" si="237"/>
        <v>1.0451645599999999</v>
      </c>
      <c r="I740" s="12">
        <f t="shared" si="250"/>
        <v>1.7000000000000001E-2</v>
      </c>
      <c r="J740" s="30">
        <f t="shared" si="238"/>
        <v>44911</v>
      </c>
      <c r="K740" s="2">
        <f t="shared" si="239"/>
        <v>86</v>
      </c>
      <c r="L740" s="15">
        <f t="shared" si="240"/>
        <v>87</v>
      </c>
      <c r="M740" s="11">
        <f t="shared" si="241"/>
        <v>1.0058366860000001</v>
      </c>
      <c r="N740" s="11">
        <f t="shared" ca="1" si="242"/>
        <v>1.0512648570000001</v>
      </c>
      <c r="O740" s="15">
        <f t="shared" si="243"/>
        <v>0</v>
      </c>
      <c r="P740" s="13">
        <f t="shared" ca="1" si="244"/>
        <v>51.264856999999999</v>
      </c>
      <c r="Q740" s="19">
        <f t="shared" si="248"/>
        <v>0</v>
      </c>
      <c r="R740" s="13">
        <f t="shared" si="245"/>
        <v>0</v>
      </c>
      <c r="S740" s="4" t="str">
        <f t="shared" si="246"/>
        <v>A+J=</v>
      </c>
      <c r="T740" s="30">
        <f t="shared" si="247"/>
        <v>45090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6">
        <f t="shared" si="249"/>
        <v>45038</v>
      </c>
      <c r="B741" s="14">
        <f t="shared" ca="1" si="233"/>
        <v>1051.2648569999999</v>
      </c>
      <c r="C741" s="6">
        <f t="shared" si="234"/>
        <v>1000</v>
      </c>
      <c r="D741" s="12">
        <f ca="1">IF(A741&lt;$B$1,VLOOKUP(A741,[1]DI!$A$4:$B$15000,2,FALSE),0)</f>
        <v>0</v>
      </c>
      <c r="E741" s="13">
        <f t="shared" ca="1" si="235"/>
        <v>1</v>
      </c>
      <c r="F741" s="13">
        <f ca="1">(TRUNC(PRODUCT($E$12:$E740),16))</f>
        <v>1.21214132957064</v>
      </c>
      <c r="G741" s="13">
        <f t="shared" ca="1" si="236"/>
        <v>1.1597612281035099</v>
      </c>
      <c r="H741" s="13">
        <f t="shared" ca="1" si="237"/>
        <v>1.0451645599999999</v>
      </c>
      <c r="I741" s="12">
        <f t="shared" si="250"/>
        <v>1.7000000000000001E-2</v>
      </c>
      <c r="J741" s="30">
        <f t="shared" si="238"/>
        <v>44911</v>
      </c>
      <c r="K741" s="2">
        <f t="shared" si="239"/>
        <v>86</v>
      </c>
      <c r="L741" s="15">
        <f t="shared" si="240"/>
        <v>87</v>
      </c>
      <c r="M741" s="11">
        <f t="shared" si="241"/>
        <v>1.0058366860000001</v>
      </c>
      <c r="N741" s="11">
        <f t="shared" ca="1" si="242"/>
        <v>1.0512648570000001</v>
      </c>
      <c r="O741" s="15">
        <f t="shared" si="243"/>
        <v>0</v>
      </c>
      <c r="P741" s="13">
        <f t="shared" ca="1" si="244"/>
        <v>51.264856999999999</v>
      </c>
      <c r="Q741" s="19">
        <f t="shared" si="248"/>
        <v>0</v>
      </c>
      <c r="R741" s="13">
        <f t="shared" si="245"/>
        <v>0</v>
      </c>
      <c r="S741" s="4" t="str">
        <f t="shared" si="246"/>
        <v>A+J=</v>
      </c>
      <c r="T741" s="30">
        <f t="shared" si="247"/>
        <v>45090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6">
        <f t="shared" si="249"/>
        <v>45039</v>
      </c>
      <c r="B742" s="14">
        <f t="shared" ca="1" si="233"/>
        <v>1051.2648569999999</v>
      </c>
      <c r="C742" s="6">
        <f t="shared" si="234"/>
        <v>1000</v>
      </c>
      <c r="D742" s="12">
        <f ca="1">IF(A742&lt;$B$1,VLOOKUP(A742,[1]DI!$A$4:$B$15000,2,FALSE),0)</f>
        <v>0</v>
      </c>
      <c r="E742" s="13">
        <f t="shared" ca="1" si="235"/>
        <v>1</v>
      </c>
      <c r="F742" s="13">
        <f ca="1">(TRUNC(PRODUCT($E$12:$E741),16))</f>
        <v>1.21214132957064</v>
      </c>
      <c r="G742" s="13">
        <f t="shared" ca="1" si="236"/>
        <v>1.1597612281035099</v>
      </c>
      <c r="H742" s="13">
        <f t="shared" ca="1" si="237"/>
        <v>1.0451645599999999</v>
      </c>
      <c r="I742" s="12">
        <f t="shared" si="250"/>
        <v>1.7000000000000001E-2</v>
      </c>
      <c r="J742" s="30">
        <f t="shared" si="238"/>
        <v>44911</v>
      </c>
      <c r="K742" s="2">
        <f t="shared" si="239"/>
        <v>86</v>
      </c>
      <c r="L742" s="15">
        <f t="shared" si="240"/>
        <v>87</v>
      </c>
      <c r="M742" s="11">
        <f t="shared" si="241"/>
        <v>1.0058366860000001</v>
      </c>
      <c r="N742" s="11">
        <f t="shared" ca="1" si="242"/>
        <v>1.0512648570000001</v>
      </c>
      <c r="O742" s="15">
        <f t="shared" si="243"/>
        <v>0</v>
      </c>
      <c r="P742" s="13">
        <f t="shared" ca="1" si="244"/>
        <v>51.264856999999999</v>
      </c>
      <c r="Q742" s="19">
        <f t="shared" si="248"/>
        <v>0</v>
      </c>
      <c r="R742" s="13">
        <f t="shared" si="245"/>
        <v>0</v>
      </c>
      <c r="S742" s="4" t="str">
        <f t="shared" si="246"/>
        <v>A+J=</v>
      </c>
      <c r="T742" s="30">
        <f t="shared" si="247"/>
        <v>45090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6">
        <f t="shared" si="249"/>
        <v>45040</v>
      </c>
      <c r="B743" s="14">
        <f t="shared" ref="B743:B806" ca="1" si="251">IF(A743&lt;=TODAY(),C743+P743,IF(AND(A743&gt;TODAY(),A743&lt;=$B$1),IF(VLOOKUP(TODAY(),$A$10:$D$5000,4,FALSE)=0,"n.d",C743+P743),"n.d"))</f>
        <v>1051.2648569999999</v>
      </c>
      <c r="C743" s="6">
        <f t="shared" ref="C743:C806" si="252">(C742-R742)</f>
        <v>1000</v>
      </c>
      <c r="D743" s="12">
        <f ca="1">IF(A743&lt;$B$1,VLOOKUP(A743,[1]DI!$A$4:$B$15000,2,FALSE),0)</f>
        <v>0.13650000000000001</v>
      </c>
      <c r="E743" s="13">
        <f t="shared" ref="E743:E806" ca="1" si="253">ROUND(((1+D743)^(1/252)),8)</f>
        <v>1.00050788</v>
      </c>
      <c r="F743" s="13">
        <f ca="1">(TRUNC(PRODUCT($E$12:$E742),16))</f>
        <v>1.21214132957064</v>
      </c>
      <c r="G743" s="13">
        <f t="shared" ref="G743:G806" ca="1" si="254">IF(O742&gt;0,F742,G742)</f>
        <v>1.1597612281035099</v>
      </c>
      <c r="H743" s="13">
        <f t="shared" ref="H743:H806" ca="1" si="255">ROUND(F743/G743,8)</f>
        <v>1.0451645599999999</v>
      </c>
      <c r="I743" s="12">
        <f t="shared" si="250"/>
        <v>1.7000000000000001E-2</v>
      </c>
      <c r="J743" s="30">
        <f t="shared" ref="J743:J806" si="256">IF(O742&gt;0,VLOOKUP(O742,V$12:AF$150,2),J742)</f>
        <v>44911</v>
      </c>
      <c r="K743" s="2">
        <f t="shared" ref="K743:K806" si="257">IF(A743&gt;J743,IF(NETWORKDAYS(J743,A743,$V$160:$V$544)-1=0,1,NETWORKDAYS(J743,A743,$V$160:$V$544)-1),0)</f>
        <v>87</v>
      </c>
      <c r="L743" s="15">
        <f t="shared" ref="L743:L806" si="258">IF(AND(K743=1,K742=1),1,IF(K743&gt;0,IF(K743=K742,K743+1,K743),0))</f>
        <v>87</v>
      </c>
      <c r="M743" s="11">
        <f t="shared" ref="M743:M806" si="259">ROUND((I743+1)^(L743/252),9)</f>
        <v>1.0058366860000001</v>
      </c>
      <c r="N743" s="11">
        <f t="shared" ref="N743:N806" ca="1" si="260">ROUND(H743*M743,9)</f>
        <v>1.0512648570000001</v>
      </c>
      <c r="O743" s="15">
        <f t="shared" ref="O743:O806" si="261">IF(VLOOKUP(A743,W$12:AD$25,8)=VLOOKUP(A742,W$12:AD$25,8),0,VLOOKUP(A743,W$12:AD$25,8))</f>
        <v>0</v>
      </c>
      <c r="P743" s="13">
        <f t="shared" ref="P743:P806" ca="1" si="262">TRUNC(((N743-1)*C743),8)</f>
        <v>51.264856999999999</v>
      </c>
      <c r="Q743" s="19">
        <f t="shared" si="248"/>
        <v>0</v>
      </c>
      <c r="R743" s="13">
        <f t="shared" ref="R743:R806" si="263">IF(Q743&gt;0,TRUNC(Q743*C743,8),0)</f>
        <v>0</v>
      </c>
      <c r="S743" s="4" t="str">
        <f t="shared" ref="S743:S806" si="264">IF(O742&gt;0,VLOOKUP(O742,V$12:AF$25,10),S742)</f>
        <v>A+J=</v>
      </c>
      <c r="T743" s="30">
        <f t="shared" ref="T743:T806" si="265">IF(O742&gt;0,VLOOKUP(O742,V$12:AF$25,11),T742)</f>
        <v>45090</v>
      </c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</row>
    <row r="744" spans="1:154" x14ac:dyDescent="0.15">
      <c r="A744" s="36">
        <f t="shared" si="249"/>
        <v>45041</v>
      </c>
      <c r="B744" s="14">
        <f t="shared" ca="1" si="251"/>
        <v>1051.8691259899999</v>
      </c>
      <c r="C744" s="6">
        <f t="shared" si="252"/>
        <v>1000</v>
      </c>
      <c r="D744" s="12">
        <f ca="1">IF(A744&lt;$B$1,VLOOKUP(A744,[1]DI!$A$4:$B$15000,2,FALSE),0)</f>
        <v>0.13650000000000001</v>
      </c>
      <c r="E744" s="13">
        <f t="shared" ca="1" si="253"/>
        <v>1.00050788</v>
      </c>
      <c r="F744" s="13">
        <f ca="1">(TRUNC(PRODUCT($E$12:$E743),16))</f>
        <v>1.2127569519090999</v>
      </c>
      <c r="G744" s="13">
        <f t="shared" ca="1" si="254"/>
        <v>1.1597612281035099</v>
      </c>
      <c r="H744" s="13">
        <f t="shared" ca="1" si="255"/>
        <v>1.04569537</v>
      </c>
      <c r="I744" s="12">
        <f t="shared" si="250"/>
        <v>1.7000000000000001E-2</v>
      </c>
      <c r="J744" s="30">
        <f t="shared" si="256"/>
        <v>44911</v>
      </c>
      <c r="K744" s="2">
        <f t="shared" si="257"/>
        <v>88</v>
      </c>
      <c r="L744" s="15">
        <f t="shared" si="258"/>
        <v>88</v>
      </c>
      <c r="M744" s="11">
        <f t="shared" si="259"/>
        <v>1.005903972</v>
      </c>
      <c r="N744" s="11">
        <f t="shared" ca="1" si="260"/>
        <v>1.0518691259999999</v>
      </c>
      <c r="O744" s="15">
        <f t="shared" si="261"/>
        <v>0</v>
      </c>
      <c r="P744" s="13">
        <f t="shared" ca="1" si="262"/>
        <v>51.869125990000001</v>
      </c>
      <c r="Q744" s="19">
        <f t="shared" si="248"/>
        <v>0</v>
      </c>
      <c r="R744" s="13">
        <f t="shared" si="263"/>
        <v>0</v>
      </c>
      <c r="S744" s="4" t="str">
        <f t="shared" si="264"/>
        <v>A+J=</v>
      </c>
      <c r="T744" s="30">
        <f t="shared" si="265"/>
        <v>45090</v>
      </c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6">
        <f t="shared" si="249"/>
        <v>45042</v>
      </c>
      <c r="B745" s="14">
        <f t="shared" ca="1" si="251"/>
        <v>1052.4737529900001</v>
      </c>
      <c r="C745" s="6">
        <f t="shared" si="252"/>
        <v>1000</v>
      </c>
      <c r="D745" s="12">
        <f ca="1">IF(A745&lt;$B$1,VLOOKUP(A745,[1]DI!$A$4:$B$15000,2,FALSE),0)</f>
        <v>0.13650000000000001</v>
      </c>
      <c r="E745" s="13">
        <f t="shared" ca="1" si="253"/>
        <v>1.00050788</v>
      </c>
      <c r="F745" s="13">
        <f ca="1">(TRUNC(PRODUCT($E$12:$E744),16))</f>
        <v>1.2133728869098399</v>
      </c>
      <c r="G745" s="13">
        <f t="shared" ca="1" si="254"/>
        <v>1.1597612281035099</v>
      </c>
      <c r="H745" s="13">
        <f t="shared" ca="1" si="255"/>
        <v>1.04622646</v>
      </c>
      <c r="I745" s="12">
        <f t="shared" si="250"/>
        <v>1.7000000000000001E-2</v>
      </c>
      <c r="J745" s="30">
        <f t="shared" si="256"/>
        <v>44911</v>
      </c>
      <c r="K745" s="2">
        <f t="shared" si="257"/>
        <v>89</v>
      </c>
      <c r="L745" s="15">
        <f t="shared" si="258"/>
        <v>89</v>
      </c>
      <c r="M745" s="11">
        <f t="shared" si="259"/>
        <v>1.0059712629999999</v>
      </c>
      <c r="N745" s="11">
        <f t="shared" ca="1" si="260"/>
        <v>1.0524737529999999</v>
      </c>
      <c r="O745" s="15">
        <f t="shared" si="261"/>
        <v>0</v>
      </c>
      <c r="P745" s="13">
        <f t="shared" ca="1" si="262"/>
        <v>52.473752990000001</v>
      </c>
      <c r="Q745" s="19">
        <f t="shared" si="248"/>
        <v>0</v>
      </c>
      <c r="R745" s="13">
        <f t="shared" si="263"/>
        <v>0</v>
      </c>
      <c r="S745" s="4" t="str">
        <f t="shared" si="264"/>
        <v>A+J=</v>
      </c>
      <c r="T745" s="30">
        <f t="shared" si="265"/>
        <v>45090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6">
        <f t="shared" si="249"/>
        <v>45043</v>
      </c>
      <c r="B746" s="14">
        <f t="shared" ca="1" si="251"/>
        <v>1053.078728</v>
      </c>
      <c r="C746" s="6">
        <f t="shared" si="252"/>
        <v>1000</v>
      </c>
      <c r="D746" s="12">
        <f ca="1">IF(A746&lt;$B$1,VLOOKUP(A746,[1]DI!$A$4:$B$15000,2,FALSE),0)</f>
        <v>0.13650000000000001</v>
      </c>
      <c r="E746" s="13">
        <f t="shared" ca="1" si="253"/>
        <v>1.00050788</v>
      </c>
      <c r="F746" s="13">
        <f ca="1">(TRUNC(PRODUCT($E$12:$E745),16))</f>
        <v>1.2139891347316401</v>
      </c>
      <c r="G746" s="13">
        <f t="shared" ca="1" si="254"/>
        <v>1.1597612281035099</v>
      </c>
      <c r="H746" s="13">
        <f t="shared" ca="1" si="255"/>
        <v>1.0467578200000001</v>
      </c>
      <c r="I746" s="12">
        <f t="shared" si="250"/>
        <v>1.7000000000000001E-2</v>
      </c>
      <c r="J746" s="30">
        <f t="shared" si="256"/>
        <v>44911</v>
      </c>
      <c r="K746" s="2">
        <f t="shared" si="257"/>
        <v>90</v>
      </c>
      <c r="L746" s="15">
        <f t="shared" si="258"/>
        <v>90</v>
      </c>
      <c r="M746" s="11">
        <f t="shared" si="259"/>
        <v>1.006038558</v>
      </c>
      <c r="N746" s="11">
        <f t="shared" ca="1" si="260"/>
        <v>1.053078728</v>
      </c>
      <c r="O746" s="15">
        <f t="shared" si="261"/>
        <v>0</v>
      </c>
      <c r="P746" s="13">
        <f t="shared" ca="1" si="262"/>
        <v>53.078727999999998</v>
      </c>
      <c r="Q746" s="19">
        <f t="shared" si="248"/>
        <v>0</v>
      </c>
      <c r="R746" s="13">
        <f t="shared" si="263"/>
        <v>0</v>
      </c>
      <c r="S746" s="4" t="str">
        <f t="shared" si="264"/>
        <v>A+J=</v>
      </c>
      <c r="T746" s="30">
        <f t="shared" si="265"/>
        <v>45090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6">
        <f t="shared" si="249"/>
        <v>45044</v>
      </c>
      <c r="B747" s="14">
        <f t="shared" ca="1" si="251"/>
        <v>1053.6840500000001</v>
      </c>
      <c r="C747" s="6">
        <f t="shared" si="252"/>
        <v>1000</v>
      </c>
      <c r="D747" s="12">
        <f ca="1">IF(A747&lt;$B$1,VLOOKUP(A747,[1]DI!$A$4:$B$15000,2,FALSE),0)</f>
        <v>0.13650000000000001</v>
      </c>
      <c r="E747" s="13">
        <f t="shared" ca="1" si="253"/>
        <v>1.00050788</v>
      </c>
      <c r="F747" s="13">
        <f ca="1">(TRUNC(PRODUCT($E$12:$E746),16))</f>
        <v>1.2146056955333899</v>
      </c>
      <c r="G747" s="13">
        <f t="shared" ca="1" si="254"/>
        <v>1.1597612281035099</v>
      </c>
      <c r="H747" s="13">
        <f t="shared" ca="1" si="255"/>
        <v>1.0472894500000001</v>
      </c>
      <c r="I747" s="12">
        <f t="shared" si="250"/>
        <v>1.7000000000000001E-2</v>
      </c>
      <c r="J747" s="30">
        <f t="shared" si="256"/>
        <v>44911</v>
      </c>
      <c r="K747" s="2">
        <f t="shared" si="257"/>
        <v>91</v>
      </c>
      <c r="L747" s="15">
        <f t="shared" si="258"/>
        <v>91</v>
      </c>
      <c r="M747" s="11">
        <f t="shared" si="259"/>
        <v>1.0061058570000001</v>
      </c>
      <c r="N747" s="11">
        <f t="shared" ca="1" si="260"/>
        <v>1.05368405</v>
      </c>
      <c r="O747" s="15">
        <f t="shared" si="261"/>
        <v>0</v>
      </c>
      <c r="P747" s="13">
        <f t="shared" ca="1" si="262"/>
        <v>53.684049999999999</v>
      </c>
      <c r="Q747" s="19">
        <f t="shared" si="248"/>
        <v>0</v>
      </c>
      <c r="R747" s="13">
        <f t="shared" si="263"/>
        <v>0</v>
      </c>
      <c r="S747" s="4" t="str">
        <f t="shared" si="264"/>
        <v>A+J=</v>
      </c>
      <c r="T747" s="30">
        <f t="shared" si="265"/>
        <v>45090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6">
        <f t="shared" si="249"/>
        <v>45045</v>
      </c>
      <c r="B748" s="14">
        <f t="shared" ca="1" si="251"/>
        <v>1054.2897109999999</v>
      </c>
      <c r="C748" s="6">
        <f t="shared" si="252"/>
        <v>1000</v>
      </c>
      <c r="D748" s="12">
        <f ca="1">IF(A748&lt;$B$1,VLOOKUP(A748,[1]DI!$A$4:$B$15000,2,FALSE),0)</f>
        <v>0</v>
      </c>
      <c r="E748" s="13">
        <f t="shared" ca="1" si="253"/>
        <v>1</v>
      </c>
      <c r="F748" s="13">
        <f ca="1">(TRUNC(PRODUCT($E$12:$E747),16))</f>
        <v>1.2152225694740399</v>
      </c>
      <c r="G748" s="13">
        <f t="shared" ca="1" si="254"/>
        <v>1.1597612281035099</v>
      </c>
      <c r="H748" s="13">
        <f t="shared" ca="1" si="255"/>
        <v>1.04782134</v>
      </c>
      <c r="I748" s="12">
        <f t="shared" si="250"/>
        <v>1.7000000000000001E-2</v>
      </c>
      <c r="J748" s="30">
        <f t="shared" si="256"/>
        <v>44911</v>
      </c>
      <c r="K748" s="2">
        <f t="shared" si="257"/>
        <v>91</v>
      </c>
      <c r="L748" s="15">
        <f t="shared" si="258"/>
        <v>92</v>
      </c>
      <c r="M748" s="11">
        <f t="shared" si="259"/>
        <v>1.0061731620000001</v>
      </c>
      <c r="N748" s="11">
        <f t="shared" ca="1" si="260"/>
        <v>1.054289711</v>
      </c>
      <c r="O748" s="15">
        <f t="shared" si="261"/>
        <v>0</v>
      </c>
      <c r="P748" s="13">
        <f t="shared" ca="1" si="262"/>
        <v>54.289710999999997</v>
      </c>
      <c r="Q748" s="19">
        <f t="shared" si="248"/>
        <v>0</v>
      </c>
      <c r="R748" s="13">
        <f t="shared" si="263"/>
        <v>0</v>
      </c>
      <c r="S748" s="4" t="str">
        <f t="shared" si="264"/>
        <v>A+J=</v>
      </c>
      <c r="T748" s="30">
        <f t="shared" si="265"/>
        <v>45090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6">
        <f t="shared" si="249"/>
        <v>45046</v>
      </c>
      <c r="B749" s="14">
        <f t="shared" ca="1" si="251"/>
        <v>1054.2897109999999</v>
      </c>
      <c r="C749" s="6">
        <f t="shared" si="252"/>
        <v>1000</v>
      </c>
      <c r="D749" s="12">
        <f ca="1">IF(A749&lt;$B$1,VLOOKUP(A749,[1]DI!$A$4:$B$15000,2,FALSE),0)</f>
        <v>0</v>
      </c>
      <c r="E749" s="13">
        <f t="shared" ca="1" si="253"/>
        <v>1</v>
      </c>
      <c r="F749" s="13">
        <f ca="1">(TRUNC(PRODUCT($E$12:$E748),16))</f>
        <v>1.2152225694740399</v>
      </c>
      <c r="G749" s="13">
        <f t="shared" ca="1" si="254"/>
        <v>1.1597612281035099</v>
      </c>
      <c r="H749" s="13">
        <f t="shared" ca="1" si="255"/>
        <v>1.04782134</v>
      </c>
      <c r="I749" s="12">
        <f t="shared" si="250"/>
        <v>1.7000000000000001E-2</v>
      </c>
      <c r="J749" s="30">
        <f t="shared" si="256"/>
        <v>44911</v>
      </c>
      <c r="K749" s="2">
        <f t="shared" si="257"/>
        <v>91</v>
      </c>
      <c r="L749" s="15">
        <f t="shared" si="258"/>
        <v>92</v>
      </c>
      <c r="M749" s="11">
        <f t="shared" si="259"/>
        <v>1.0061731620000001</v>
      </c>
      <c r="N749" s="11">
        <f t="shared" ca="1" si="260"/>
        <v>1.054289711</v>
      </c>
      <c r="O749" s="15">
        <f t="shared" si="261"/>
        <v>0</v>
      </c>
      <c r="P749" s="13">
        <f t="shared" ca="1" si="262"/>
        <v>54.289710999999997</v>
      </c>
      <c r="Q749" s="19">
        <f t="shared" si="248"/>
        <v>0</v>
      </c>
      <c r="R749" s="13">
        <f t="shared" si="263"/>
        <v>0</v>
      </c>
      <c r="S749" s="4" t="str">
        <f t="shared" si="264"/>
        <v>A+J=</v>
      </c>
      <c r="T749" s="30">
        <f t="shared" si="265"/>
        <v>45090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6">
        <f t="shared" si="249"/>
        <v>45047</v>
      </c>
      <c r="B750" s="14">
        <f t="shared" ca="1" si="251"/>
        <v>1054.2897109999999</v>
      </c>
      <c r="C750" s="6">
        <f t="shared" si="252"/>
        <v>1000</v>
      </c>
      <c r="D750" s="12">
        <f ca="1">IF(A750&lt;$B$1,VLOOKUP(A750,[1]DI!$A$4:$B$15000,2,FALSE),0)</f>
        <v>0</v>
      </c>
      <c r="E750" s="13">
        <f t="shared" ca="1" si="253"/>
        <v>1</v>
      </c>
      <c r="F750" s="13">
        <f ca="1">(TRUNC(PRODUCT($E$12:$E749),16))</f>
        <v>1.2152225694740399</v>
      </c>
      <c r="G750" s="13">
        <f t="shared" ca="1" si="254"/>
        <v>1.1597612281035099</v>
      </c>
      <c r="H750" s="13">
        <f t="shared" ca="1" si="255"/>
        <v>1.04782134</v>
      </c>
      <c r="I750" s="12">
        <f t="shared" si="250"/>
        <v>1.7000000000000001E-2</v>
      </c>
      <c r="J750" s="30">
        <f t="shared" si="256"/>
        <v>44911</v>
      </c>
      <c r="K750" s="2">
        <f t="shared" si="257"/>
        <v>91</v>
      </c>
      <c r="L750" s="15">
        <f t="shared" si="258"/>
        <v>92</v>
      </c>
      <c r="M750" s="11">
        <f t="shared" si="259"/>
        <v>1.0061731620000001</v>
      </c>
      <c r="N750" s="11">
        <f t="shared" ca="1" si="260"/>
        <v>1.054289711</v>
      </c>
      <c r="O750" s="15">
        <f t="shared" si="261"/>
        <v>0</v>
      </c>
      <c r="P750" s="13">
        <f t="shared" ca="1" si="262"/>
        <v>54.289710999999997</v>
      </c>
      <c r="Q750" s="19">
        <f t="shared" si="248"/>
        <v>0</v>
      </c>
      <c r="R750" s="13">
        <f t="shared" si="263"/>
        <v>0</v>
      </c>
      <c r="S750" s="4" t="str">
        <f t="shared" si="264"/>
        <v>A+J=</v>
      </c>
      <c r="T750" s="30">
        <f t="shared" si="265"/>
        <v>45090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6">
        <f t="shared" si="249"/>
        <v>45048</v>
      </c>
      <c r="B751" s="14">
        <f t="shared" ca="1" si="251"/>
        <v>1054.2897109999999</v>
      </c>
      <c r="C751" s="6">
        <f t="shared" si="252"/>
        <v>1000</v>
      </c>
      <c r="D751" s="12">
        <f ca="1">IF(A751&lt;$B$1,VLOOKUP(A751,[1]DI!$A$4:$B$15000,2,FALSE),0)</f>
        <v>0.13650000000000001</v>
      </c>
      <c r="E751" s="13">
        <f t="shared" ca="1" si="253"/>
        <v>1.00050788</v>
      </c>
      <c r="F751" s="13">
        <f ca="1">(TRUNC(PRODUCT($E$12:$E750),16))</f>
        <v>1.2152225694740399</v>
      </c>
      <c r="G751" s="13">
        <f t="shared" ca="1" si="254"/>
        <v>1.1597612281035099</v>
      </c>
      <c r="H751" s="13">
        <f t="shared" ca="1" si="255"/>
        <v>1.04782134</v>
      </c>
      <c r="I751" s="12">
        <f t="shared" si="250"/>
        <v>1.7000000000000001E-2</v>
      </c>
      <c r="J751" s="30">
        <f t="shared" si="256"/>
        <v>44911</v>
      </c>
      <c r="K751" s="2">
        <f t="shared" si="257"/>
        <v>92</v>
      </c>
      <c r="L751" s="15">
        <f t="shared" si="258"/>
        <v>92</v>
      </c>
      <c r="M751" s="11">
        <f t="shared" si="259"/>
        <v>1.0061731620000001</v>
      </c>
      <c r="N751" s="11">
        <f t="shared" ca="1" si="260"/>
        <v>1.054289711</v>
      </c>
      <c r="O751" s="15">
        <f t="shared" si="261"/>
        <v>0</v>
      </c>
      <c r="P751" s="13">
        <f t="shared" ca="1" si="262"/>
        <v>54.289710999999997</v>
      </c>
      <c r="Q751" s="19">
        <f t="shared" si="248"/>
        <v>0</v>
      </c>
      <c r="R751" s="13">
        <f t="shared" si="263"/>
        <v>0</v>
      </c>
      <c r="S751" s="4" t="str">
        <f t="shared" si="264"/>
        <v>A+J=</v>
      </c>
      <c r="T751" s="30">
        <f t="shared" si="265"/>
        <v>45090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6">
        <f t="shared" si="249"/>
        <v>45049</v>
      </c>
      <c r="B752" s="14">
        <f t="shared" ca="1" si="251"/>
        <v>1054.8957290000001</v>
      </c>
      <c r="C752" s="6">
        <f t="shared" si="252"/>
        <v>1000</v>
      </c>
      <c r="D752" s="12">
        <f ca="1">IF(A752&lt;$B$1,VLOOKUP(A752,[1]DI!$A$4:$B$15000,2,FALSE),0)</f>
        <v>0.13650000000000001</v>
      </c>
      <c r="E752" s="13">
        <f t="shared" ca="1" si="253"/>
        <v>1.00050788</v>
      </c>
      <c r="F752" s="13">
        <f ca="1">(TRUNC(PRODUCT($E$12:$E751),16))</f>
        <v>1.21583975671262</v>
      </c>
      <c r="G752" s="13">
        <f t="shared" ca="1" si="254"/>
        <v>1.1597612281035099</v>
      </c>
      <c r="H752" s="13">
        <f t="shared" ca="1" si="255"/>
        <v>1.0483535100000001</v>
      </c>
      <c r="I752" s="12">
        <f t="shared" si="250"/>
        <v>1.7000000000000001E-2</v>
      </c>
      <c r="J752" s="30">
        <f t="shared" si="256"/>
        <v>44911</v>
      </c>
      <c r="K752" s="2">
        <f t="shared" si="257"/>
        <v>93</v>
      </c>
      <c r="L752" s="15">
        <f t="shared" si="258"/>
        <v>93</v>
      </c>
      <c r="M752" s="11">
        <f t="shared" si="259"/>
        <v>1.0062404700000001</v>
      </c>
      <c r="N752" s="11">
        <f t="shared" ca="1" si="260"/>
        <v>1.0548957290000001</v>
      </c>
      <c r="O752" s="15">
        <f t="shared" si="261"/>
        <v>0</v>
      </c>
      <c r="P752" s="13">
        <f t="shared" ca="1" si="262"/>
        <v>54.895729000000003</v>
      </c>
      <c r="Q752" s="19">
        <f t="shared" si="248"/>
        <v>0</v>
      </c>
      <c r="R752" s="13">
        <f t="shared" si="263"/>
        <v>0</v>
      </c>
      <c r="S752" s="4" t="str">
        <f t="shared" si="264"/>
        <v>A+J=</v>
      </c>
      <c r="T752" s="30">
        <f t="shared" si="265"/>
        <v>45090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6">
        <f t="shared" si="249"/>
        <v>45050</v>
      </c>
      <c r="B753" s="14">
        <f t="shared" ca="1" si="251"/>
        <v>1055.5020950000001</v>
      </c>
      <c r="C753" s="6">
        <f t="shared" si="252"/>
        <v>1000</v>
      </c>
      <c r="D753" s="12">
        <f ca="1">IF(A753&lt;$B$1,VLOOKUP(A753,[1]DI!$A$4:$B$15000,2,FALSE),0)</f>
        <v>0.13650000000000001</v>
      </c>
      <c r="E753" s="13">
        <f t="shared" ca="1" si="253"/>
        <v>1.00050788</v>
      </c>
      <c r="F753" s="13">
        <f ca="1">(TRUNC(PRODUCT($E$12:$E752),16))</f>
        <v>1.2164572574082599</v>
      </c>
      <c r="G753" s="13">
        <f t="shared" ca="1" si="254"/>
        <v>1.1597612281035099</v>
      </c>
      <c r="H753" s="13">
        <f t="shared" ca="1" si="255"/>
        <v>1.0488859500000001</v>
      </c>
      <c r="I753" s="12">
        <f t="shared" si="250"/>
        <v>1.7000000000000001E-2</v>
      </c>
      <c r="J753" s="30">
        <f t="shared" si="256"/>
        <v>44911</v>
      </c>
      <c r="K753" s="2">
        <f t="shared" si="257"/>
        <v>94</v>
      </c>
      <c r="L753" s="15">
        <f t="shared" si="258"/>
        <v>94</v>
      </c>
      <c r="M753" s="11">
        <f t="shared" si="259"/>
        <v>1.006307783</v>
      </c>
      <c r="N753" s="11">
        <f t="shared" ca="1" si="260"/>
        <v>1.055502095</v>
      </c>
      <c r="O753" s="15">
        <f t="shared" si="261"/>
        <v>0</v>
      </c>
      <c r="P753" s="13">
        <f t="shared" ca="1" si="262"/>
        <v>55.502094999999997</v>
      </c>
      <c r="Q753" s="19">
        <f t="shared" si="248"/>
        <v>0</v>
      </c>
      <c r="R753" s="13">
        <f t="shared" si="263"/>
        <v>0</v>
      </c>
      <c r="S753" s="4" t="str">
        <f t="shared" si="264"/>
        <v>A+J=</v>
      </c>
      <c r="T753" s="30">
        <f t="shared" si="265"/>
        <v>45090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6">
        <f t="shared" si="249"/>
        <v>45051</v>
      </c>
      <c r="B754" s="14">
        <f t="shared" ca="1" si="251"/>
        <v>1056.1088099999999</v>
      </c>
      <c r="C754" s="6">
        <f t="shared" si="252"/>
        <v>1000</v>
      </c>
      <c r="D754" s="12">
        <f ca="1">IF(A754&lt;$B$1,VLOOKUP(A754,[1]DI!$A$4:$B$15000,2,FALSE),0)</f>
        <v>0.13650000000000001</v>
      </c>
      <c r="E754" s="13">
        <f t="shared" ca="1" si="253"/>
        <v>1.00050788</v>
      </c>
      <c r="F754" s="13">
        <f ca="1">(TRUNC(PRODUCT($E$12:$E753),16))</f>
        <v>1.2170750717201599</v>
      </c>
      <c r="G754" s="13">
        <f t="shared" ca="1" si="254"/>
        <v>1.1597612281035099</v>
      </c>
      <c r="H754" s="13">
        <f t="shared" ca="1" si="255"/>
        <v>1.0494186599999999</v>
      </c>
      <c r="I754" s="12">
        <f t="shared" si="250"/>
        <v>1.7000000000000001E-2</v>
      </c>
      <c r="J754" s="30">
        <f t="shared" si="256"/>
        <v>44911</v>
      </c>
      <c r="K754" s="2">
        <f t="shared" si="257"/>
        <v>95</v>
      </c>
      <c r="L754" s="15">
        <f t="shared" si="258"/>
        <v>95</v>
      </c>
      <c r="M754" s="11">
        <f t="shared" si="259"/>
        <v>1.0063751009999999</v>
      </c>
      <c r="N754" s="11">
        <f t="shared" ca="1" si="260"/>
        <v>1.05610881</v>
      </c>
      <c r="O754" s="15">
        <f t="shared" si="261"/>
        <v>0</v>
      </c>
      <c r="P754" s="13">
        <f t="shared" ca="1" si="262"/>
        <v>56.108809999999998</v>
      </c>
      <c r="Q754" s="19">
        <f t="shared" si="248"/>
        <v>0</v>
      </c>
      <c r="R754" s="13">
        <f t="shared" si="263"/>
        <v>0</v>
      </c>
      <c r="S754" s="4" t="str">
        <f t="shared" si="264"/>
        <v>A+J=</v>
      </c>
      <c r="T754" s="30">
        <f t="shared" si="265"/>
        <v>45090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6">
        <f t="shared" si="249"/>
        <v>45052</v>
      </c>
      <c r="B755" s="14">
        <f t="shared" ca="1" si="251"/>
        <v>1056.71587299</v>
      </c>
      <c r="C755" s="6">
        <f t="shared" si="252"/>
        <v>1000</v>
      </c>
      <c r="D755" s="12">
        <f ca="1">IF(A755&lt;$B$1,VLOOKUP(A755,[1]DI!$A$4:$B$15000,2,FALSE),0)</f>
        <v>0</v>
      </c>
      <c r="E755" s="13">
        <f t="shared" ca="1" si="253"/>
        <v>1</v>
      </c>
      <c r="F755" s="13">
        <f ca="1">(TRUNC(PRODUCT($E$12:$E754),16))</f>
        <v>1.21769319980758</v>
      </c>
      <c r="G755" s="13">
        <f t="shared" ca="1" si="254"/>
        <v>1.1597612281035099</v>
      </c>
      <c r="H755" s="13">
        <f t="shared" ca="1" si="255"/>
        <v>1.04995164</v>
      </c>
      <c r="I755" s="12">
        <f t="shared" si="250"/>
        <v>1.7000000000000001E-2</v>
      </c>
      <c r="J755" s="30">
        <f t="shared" si="256"/>
        <v>44911</v>
      </c>
      <c r="K755" s="2">
        <f t="shared" si="257"/>
        <v>95</v>
      </c>
      <c r="L755" s="15">
        <f t="shared" si="258"/>
        <v>96</v>
      </c>
      <c r="M755" s="11">
        <f t="shared" si="259"/>
        <v>1.006442423</v>
      </c>
      <c r="N755" s="11">
        <f t="shared" ca="1" si="260"/>
        <v>1.0567158729999999</v>
      </c>
      <c r="O755" s="15">
        <f t="shared" si="261"/>
        <v>0</v>
      </c>
      <c r="P755" s="13">
        <f t="shared" ca="1" si="262"/>
        <v>56.715872990000001</v>
      </c>
      <c r="Q755" s="19">
        <f t="shared" si="248"/>
        <v>0</v>
      </c>
      <c r="R755" s="13">
        <f t="shared" si="263"/>
        <v>0</v>
      </c>
      <c r="S755" s="4" t="str">
        <f t="shared" si="264"/>
        <v>A+J=</v>
      </c>
      <c r="T755" s="30">
        <f t="shared" si="265"/>
        <v>45090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6">
        <f t="shared" si="249"/>
        <v>45053</v>
      </c>
      <c r="B756" s="14">
        <f t="shared" ca="1" si="251"/>
        <v>1056.71587299</v>
      </c>
      <c r="C756" s="6">
        <f t="shared" si="252"/>
        <v>1000</v>
      </c>
      <c r="D756" s="12">
        <f ca="1">IF(A756&lt;$B$1,VLOOKUP(A756,[1]DI!$A$4:$B$15000,2,FALSE),0)</f>
        <v>0</v>
      </c>
      <c r="E756" s="13">
        <f t="shared" ca="1" si="253"/>
        <v>1</v>
      </c>
      <c r="F756" s="13">
        <f ca="1">(TRUNC(PRODUCT($E$12:$E755),16))</f>
        <v>1.21769319980758</v>
      </c>
      <c r="G756" s="13">
        <f t="shared" ca="1" si="254"/>
        <v>1.1597612281035099</v>
      </c>
      <c r="H756" s="13">
        <f t="shared" ca="1" si="255"/>
        <v>1.04995164</v>
      </c>
      <c r="I756" s="12">
        <f t="shared" si="250"/>
        <v>1.7000000000000001E-2</v>
      </c>
      <c r="J756" s="30">
        <f t="shared" si="256"/>
        <v>44911</v>
      </c>
      <c r="K756" s="2">
        <f t="shared" si="257"/>
        <v>95</v>
      </c>
      <c r="L756" s="15">
        <f t="shared" si="258"/>
        <v>96</v>
      </c>
      <c r="M756" s="11">
        <f t="shared" si="259"/>
        <v>1.006442423</v>
      </c>
      <c r="N756" s="11">
        <f t="shared" ca="1" si="260"/>
        <v>1.0567158729999999</v>
      </c>
      <c r="O756" s="15">
        <f t="shared" si="261"/>
        <v>0</v>
      </c>
      <c r="P756" s="13">
        <f t="shared" ca="1" si="262"/>
        <v>56.715872990000001</v>
      </c>
      <c r="Q756" s="19">
        <f t="shared" si="248"/>
        <v>0</v>
      </c>
      <c r="R756" s="13">
        <f t="shared" si="263"/>
        <v>0</v>
      </c>
      <c r="S756" s="4" t="str">
        <f t="shared" si="264"/>
        <v>A+J=</v>
      </c>
      <c r="T756" s="30">
        <f t="shared" si="265"/>
        <v>45090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6">
        <f t="shared" si="249"/>
        <v>45054</v>
      </c>
      <c r="B757" s="14">
        <f t="shared" ca="1" si="251"/>
        <v>1056.71587299</v>
      </c>
      <c r="C757" s="6">
        <f t="shared" si="252"/>
        <v>1000</v>
      </c>
      <c r="D757" s="12">
        <f ca="1">IF(A757&lt;$B$1,VLOOKUP(A757,[1]DI!$A$4:$B$15000,2,FALSE),0)</f>
        <v>0.13650000000000001</v>
      </c>
      <c r="E757" s="13">
        <f t="shared" ca="1" si="253"/>
        <v>1.00050788</v>
      </c>
      <c r="F757" s="13">
        <f ca="1">(TRUNC(PRODUCT($E$12:$E756),16))</f>
        <v>1.21769319980758</v>
      </c>
      <c r="G757" s="13">
        <f t="shared" ca="1" si="254"/>
        <v>1.1597612281035099</v>
      </c>
      <c r="H757" s="13">
        <f t="shared" ca="1" si="255"/>
        <v>1.04995164</v>
      </c>
      <c r="I757" s="12">
        <f t="shared" si="250"/>
        <v>1.7000000000000001E-2</v>
      </c>
      <c r="J757" s="30">
        <f t="shared" si="256"/>
        <v>44911</v>
      </c>
      <c r="K757" s="2">
        <f t="shared" si="257"/>
        <v>96</v>
      </c>
      <c r="L757" s="15">
        <f t="shared" si="258"/>
        <v>96</v>
      </c>
      <c r="M757" s="11">
        <f t="shared" si="259"/>
        <v>1.006442423</v>
      </c>
      <c r="N757" s="11">
        <f t="shared" ca="1" si="260"/>
        <v>1.0567158729999999</v>
      </c>
      <c r="O757" s="15">
        <f t="shared" si="261"/>
        <v>0</v>
      </c>
      <c r="P757" s="13">
        <f t="shared" ca="1" si="262"/>
        <v>56.715872990000001</v>
      </c>
      <c r="Q757" s="19">
        <f t="shared" si="248"/>
        <v>0</v>
      </c>
      <c r="R757" s="13">
        <f t="shared" si="263"/>
        <v>0</v>
      </c>
      <c r="S757" s="4" t="str">
        <f t="shared" si="264"/>
        <v>A+J=</v>
      </c>
      <c r="T757" s="30">
        <f t="shared" si="265"/>
        <v>45090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6">
        <f t="shared" si="249"/>
        <v>45055</v>
      </c>
      <c r="B758" s="14">
        <f t="shared" ca="1" si="251"/>
        <v>1057.3232829900001</v>
      </c>
      <c r="C758" s="6">
        <f t="shared" si="252"/>
        <v>1000</v>
      </c>
      <c r="D758" s="12">
        <f ca="1">IF(A758&lt;$B$1,VLOOKUP(A758,[1]DI!$A$4:$B$15000,2,FALSE),0)</f>
        <v>0.13650000000000001</v>
      </c>
      <c r="E758" s="13">
        <f t="shared" ca="1" si="253"/>
        <v>1.00050788</v>
      </c>
      <c r="F758" s="13">
        <f ca="1">(TRUNC(PRODUCT($E$12:$E757),16))</f>
        <v>1.2183116418299</v>
      </c>
      <c r="G758" s="13">
        <f t="shared" ca="1" si="254"/>
        <v>1.1597612281035099</v>
      </c>
      <c r="H758" s="13">
        <f t="shared" ca="1" si="255"/>
        <v>1.0504848899999999</v>
      </c>
      <c r="I758" s="12">
        <f t="shared" si="250"/>
        <v>1.7000000000000001E-2</v>
      </c>
      <c r="J758" s="30">
        <f t="shared" si="256"/>
        <v>44911</v>
      </c>
      <c r="K758" s="2">
        <f t="shared" si="257"/>
        <v>97</v>
      </c>
      <c r="L758" s="15">
        <f t="shared" si="258"/>
        <v>97</v>
      </c>
      <c r="M758" s="11">
        <f t="shared" si="259"/>
        <v>1.0065097489999999</v>
      </c>
      <c r="N758" s="11">
        <f t="shared" ca="1" si="260"/>
        <v>1.0573232829999999</v>
      </c>
      <c r="O758" s="15">
        <f t="shared" si="261"/>
        <v>0</v>
      </c>
      <c r="P758" s="13">
        <f t="shared" ca="1" si="262"/>
        <v>57.323282990000003</v>
      </c>
      <c r="Q758" s="19">
        <f t="shared" si="248"/>
        <v>0</v>
      </c>
      <c r="R758" s="13">
        <f t="shared" si="263"/>
        <v>0</v>
      </c>
      <c r="S758" s="4" t="str">
        <f t="shared" si="264"/>
        <v>A+J=</v>
      </c>
      <c r="T758" s="30">
        <f t="shared" si="265"/>
        <v>45090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6">
        <f t="shared" si="249"/>
        <v>45056</v>
      </c>
      <c r="B759" s="14">
        <f t="shared" ca="1" si="251"/>
        <v>1057.9310419999999</v>
      </c>
      <c r="C759" s="6">
        <f t="shared" si="252"/>
        <v>1000</v>
      </c>
      <c r="D759" s="12">
        <f ca="1">IF(A759&lt;$B$1,VLOOKUP(A759,[1]DI!$A$4:$B$15000,2,FALSE),0)</f>
        <v>0.13650000000000001</v>
      </c>
      <c r="E759" s="13">
        <f t="shared" ca="1" si="253"/>
        <v>1.00050788</v>
      </c>
      <c r="F759" s="13">
        <f ca="1">(TRUNC(PRODUCT($E$12:$E758),16))</f>
        <v>1.21893039794655</v>
      </c>
      <c r="G759" s="13">
        <f t="shared" ca="1" si="254"/>
        <v>1.1597612281035099</v>
      </c>
      <c r="H759" s="13">
        <f t="shared" ca="1" si="255"/>
        <v>1.05101841</v>
      </c>
      <c r="I759" s="12">
        <f t="shared" si="250"/>
        <v>1.7000000000000001E-2</v>
      </c>
      <c r="J759" s="30">
        <f t="shared" si="256"/>
        <v>44911</v>
      </c>
      <c r="K759" s="2">
        <f t="shared" si="257"/>
        <v>98</v>
      </c>
      <c r="L759" s="15">
        <f t="shared" si="258"/>
        <v>98</v>
      </c>
      <c r="M759" s="11">
        <f t="shared" si="259"/>
        <v>1.00657708</v>
      </c>
      <c r="N759" s="11">
        <f t="shared" ca="1" si="260"/>
        <v>1.0579310420000001</v>
      </c>
      <c r="O759" s="15">
        <f t="shared" si="261"/>
        <v>0</v>
      </c>
      <c r="P759" s="13">
        <f t="shared" ca="1" si="262"/>
        <v>57.931041999999998</v>
      </c>
      <c r="Q759" s="19">
        <f t="shared" si="248"/>
        <v>0</v>
      </c>
      <c r="R759" s="13">
        <f t="shared" si="263"/>
        <v>0</v>
      </c>
      <c r="S759" s="4" t="str">
        <f t="shared" si="264"/>
        <v>A+J=</v>
      </c>
      <c r="T759" s="30">
        <f t="shared" si="265"/>
        <v>45090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6">
        <f t="shared" si="249"/>
        <v>45057</v>
      </c>
      <c r="B760" s="14">
        <f t="shared" ca="1" si="251"/>
        <v>1058.5391500000001</v>
      </c>
      <c r="C760" s="6">
        <f t="shared" si="252"/>
        <v>1000</v>
      </c>
      <c r="D760" s="12">
        <f ca="1">IF(A760&lt;$B$1,VLOOKUP(A760,[1]DI!$A$4:$B$15000,2,FALSE),0)</f>
        <v>0.13650000000000001</v>
      </c>
      <c r="E760" s="13">
        <f t="shared" ca="1" si="253"/>
        <v>1.00050788</v>
      </c>
      <c r="F760" s="13">
        <f ca="1">(TRUNC(PRODUCT($E$12:$E759),16))</f>
        <v>1.21954946831706</v>
      </c>
      <c r="G760" s="13">
        <f t="shared" ca="1" si="254"/>
        <v>1.1597612281035099</v>
      </c>
      <c r="H760" s="13">
        <f t="shared" ca="1" si="255"/>
        <v>1.0515521999999999</v>
      </c>
      <c r="I760" s="12">
        <f t="shared" si="250"/>
        <v>1.7000000000000001E-2</v>
      </c>
      <c r="J760" s="30">
        <f t="shared" si="256"/>
        <v>44911</v>
      </c>
      <c r="K760" s="2">
        <f t="shared" si="257"/>
        <v>99</v>
      </c>
      <c r="L760" s="15">
        <f t="shared" si="258"/>
        <v>99</v>
      </c>
      <c r="M760" s="11">
        <f t="shared" si="259"/>
        <v>1.0066444160000001</v>
      </c>
      <c r="N760" s="11">
        <f t="shared" ca="1" si="260"/>
        <v>1.0585391500000001</v>
      </c>
      <c r="O760" s="15">
        <f t="shared" si="261"/>
        <v>0</v>
      </c>
      <c r="P760" s="13">
        <f t="shared" ca="1" si="262"/>
        <v>58.539149999999999</v>
      </c>
      <c r="Q760" s="19">
        <f t="shared" si="248"/>
        <v>0</v>
      </c>
      <c r="R760" s="13">
        <f t="shared" si="263"/>
        <v>0</v>
      </c>
      <c r="S760" s="4" t="str">
        <f t="shared" si="264"/>
        <v>A+J=</v>
      </c>
      <c r="T760" s="30">
        <f t="shared" si="265"/>
        <v>45090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6">
        <f t="shared" si="249"/>
        <v>45058</v>
      </c>
      <c r="B761" s="14">
        <f t="shared" ca="1" si="251"/>
        <v>1059.147606</v>
      </c>
      <c r="C761" s="6">
        <f t="shared" si="252"/>
        <v>1000</v>
      </c>
      <c r="D761" s="12">
        <f ca="1">IF(A761&lt;$B$1,VLOOKUP(A761,[1]DI!$A$4:$B$15000,2,FALSE),0)</f>
        <v>0.13650000000000001</v>
      </c>
      <c r="E761" s="13">
        <f t="shared" ca="1" si="253"/>
        <v>1.00050788</v>
      </c>
      <c r="F761" s="13">
        <f ca="1">(TRUNC(PRODUCT($E$12:$E760),16))</f>
        <v>1.22016885310103</v>
      </c>
      <c r="G761" s="13">
        <f t="shared" ca="1" si="254"/>
        <v>1.1597612281035099</v>
      </c>
      <c r="H761" s="13">
        <f t="shared" ca="1" si="255"/>
        <v>1.0520862600000001</v>
      </c>
      <c r="I761" s="12">
        <f t="shared" si="250"/>
        <v>1.7000000000000001E-2</v>
      </c>
      <c r="J761" s="30">
        <f t="shared" si="256"/>
        <v>44911</v>
      </c>
      <c r="K761" s="2">
        <f t="shared" si="257"/>
        <v>100</v>
      </c>
      <c r="L761" s="15">
        <f t="shared" si="258"/>
        <v>100</v>
      </c>
      <c r="M761" s="11">
        <f t="shared" si="259"/>
        <v>1.0067117560000001</v>
      </c>
      <c r="N761" s="11">
        <f t="shared" ca="1" si="260"/>
        <v>1.059147606</v>
      </c>
      <c r="O761" s="15">
        <f t="shared" si="261"/>
        <v>0</v>
      </c>
      <c r="P761" s="13">
        <f t="shared" ca="1" si="262"/>
        <v>59.147606000000003</v>
      </c>
      <c r="Q761" s="19">
        <f t="shared" ref="Q761:Q824" si="266">IF($O761&gt;0,VLOOKUP($O761,$V$12:$AB$150,7),0)</f>
        <v>0</v>
      </c>
      <c r="R761" s="13">
        <f t="shared" si="263"/>
        <v>0</v>
      </c>
      <c r="S761" s="4" t="str">
        <f t="shared" si="264"/>
        <v>A+J=</v>
      </c>
      <c r="T761" s="30">
        <f t="shared" si="265"/>
        <v>45090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6">
        <f t="shared" si="249"/>
        <v>45059</v>
      </c>
      <c r="B762" s="14">
        <f t="shared" ca="1" si="251"/>
        <v>1059.75641</v>
      </c>
      <c r="C762" s="6">
        <f t="shared" si="252"/>
        <v>1000</v>
      </c>
      <c r="D762" s="12">
        <f ca="1">IF(A762&lt;$B$1,VLOOKUP(A762,[1]DI!$A$4:$B$15000,2,FALSE),0)</f>
        <v>0</v>
      </c>
      <c r="E762" s="13">
        <f t="shared" ca="1" si="253"/>
        <v>1</v>
      </c>
      <c r="F762" s="13">
        <f ca="1">(TRUNC(PRODUCT($E$12:$E761),16))</f>
        <v>1.2207885524581401</v>
      </c>
      <c r="G762" s="13">
        <f t="shared" ca="1" si="254"/>
        <v>1.1597612281035099</v>
      </c>
      <c r="H762" s="13">
        <f t="shared" ca="1" si="255"/>
        <v>1.0526205900000001</v>
      </c>
      <c r="I762" s="12">
        <f t="shared" si="250"/>
        <v>1.7000000000000001E-2</v>
      </c>
      <c r="J762" s="30">
        <f t="shared" si="256"/>
        <v>44911</v>
      </c>
      <c r="K762" s="2">
        <f t="shared" si="257"/>
        <v>100</v>
      </c>
      <c r="L762" s="15">
        <f t="shared" si="258"/>
        <v>101</v>
      </c>
      <c r="M762" s="11">
        <f t="shared" si="259"/>
        <v>1.0067790999999999</v>
      </c>
      <c r="N762" s="11">
        <f t="shared" ca="1" si="260"/>
        <v>1.0597564100000001</v>
      </c>
      <c r="O762" s="15">
        <f t="shared" si="261"/>
        <v>0</v>
      </c>
      <c r="P762" s="13">
        <f t="shared" ca="1" si="262"/>
        <v>59.756410000000002</v>
      </c>
      <c r="Q762" s="19">
        <f t="shared" si="266"/>
        <v>0</v>
      </c>
      <c r="R762" s="13">
        <f t="shared" si="263"/>
        <v>0</v>
      </c>
      <c r="S762" s="4" t="str">
        <f t="shared" si="264"/>
        <v>A+J=</v>
      </c>
      <c r="T762" s="30">
        <f t="shared" si="265"/>
        <v>45090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6">
        <f t="shared" si="249"/>
        <v>45060</v>
      </c>
      <c r="B763" s="14">
        <f t="shared" ca="1" si="251"/>
        <v>1059.75641</v>
      </c>
      <c r="C763" s="6">
        <f t="shared" si="252"/>
        <v>1000</v>
      </c>
      <c r="D763" s="12">
        <f ca="1">IF(A763&lt;$B$1,VLOOKUP(A763,[1]DI!$A$4:$B$15000,2,FALSE),0)</f>
        <v>0</v>
      </c>
      <c r="E763" s="13">
        <f t="shared" ca="1" si="253"/>
        <v>1</v>
      </c>
      <c r="F763" s="13">
        <f ca="1">(TRUNC(PRODUCT($E$12:$E762),16))</f>
        <v>1.2207885524581401</v>
      </c>
      <c r="G763" s="13">
        <f t="shared" ca="1" si="254"/>
        <v>1.1597612281035099</v>
      </c>
      <c r="H763" s="13">
        <f t="shared" ca="1" si="255"/>
        <v>1.0526205900000001</v>
      </c>
      <c r="I763" s="12">
        <f t="shared" si="250"/>
        <v>1.7000000000000001E-2</v>
      </c>
      <c r="J763" s="30">
        <f t="shared" si="256"/>
        <v>44911</v>
      </c>
      <c r="K763" s="2">
        <f t="shared" si="257"/>
        <v>100</v>
      </c>
      <c r="L763" s="15">
        <f t="shared" si="258"/>
        <v>101</v>
      </c>
      <c r="M763" s="11">
        <f t="shared" si="259"/>
        <v>1.0067790999999999</v>
      </c>
      <c r="N763" s="11">
        <f t="shared" ca="1" si="260"/>
        <v>1.0597564100000001</v>
      </c>
      <c r="O763" s="15">
        <f t="shared" si="261"/>
        <v>0</v>
      </c>
      <c r="P763" s="13">
        <f t="shared" ca="1" si="262"/>
        <v>59.756410000000002</v>
      </c>
      <c r="Q763" s="19">
        <f t="shared" si="266"/>
        <v>0</v>
      </c>
      <c r="R763" s="13">
        <f t="shared" si="263"/>
        <v>0</v>
      </c>
      <c r="S763" s="4" t="str">
        <f t="shared" si="264"/>
        <v>A+J=</v>
      </c>
      <c r="T763" s="30">
        <f t="shared" si="265"/>
        <v>45090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6">
        <f t="shared" si="249"/>
        <v>45061</v>
      </c>
      <c r="B764" s="14">
        <f t="shared" ca="1" si="251"/>
        <v>1059.75641</v>
      </c>
      <c r="C764" s="6">
        <f t="shared" si="252"/>
        <v>1000</v>
      </c>
      <c r="D764" s="12">
        <f ca="1">IF(A764&lt;$B$1,VLOOKUP(A764,[1]DI!$A$4:$B$15000,2,FALSE),0)</f>
        <v>0.13650000000000001</v>
      </c>
      <c r="E764" s="13">
        <f t="shared" ca="1" si="253"/>
        <v>1.00050788</v>
      </c>
      <c r="F764" s="13">
        <f ca="1">(TRUNC(PRODUCT($E$12:$E763),16))</f>
        <v>1.2207885524581401</v>
      </c>
      <c r="G764" s="13">
        <f t="shared" ca="1" si="254"/>
        <v>1.1597612281035099</v>
      </c>
      <c r="H764" s="13">
        <f t="shared" ca="1" si="255"/>
        <v>1.0526205900000001</v>
      </c>
      <c r="I764" s="12">
        <f t="shared" si="250"/>
        <v>1.7000000000000001E-2</v>
      </c>
      <c r="J764" s="30">
        <f t="shared" si="256"/>
        <v>44911</v>
      </c>
      <c r="K764" s="2">
        <f t="shared" si="257"/>
        <v>101</v>
      </c>
      <c r="L764" s="15">
        <f t="shared" si="258"/>
        <v>101</v>
      </c>
      <c r="M764" s="11">
        <f t="shared" si="259"/>
        <v>1.0067790999999999</v>
      </c>
      <c r="N764" s="11">
        <f t="shared" ca="1" si="260"/>
        <v>1.0597564100000001</v>
      </c>
      <c r="O764" s="15">
        <f t="shared" si="261"/>
        <v>0</v>
      </c>
      <c r="P764" s="13">
        <f t="shared" ca="1" si="262"/>
        <v>59.756410000000002</v>
      </c>
      <c r="Q764" s="19">
        <f t="shared" si="266"/>
        <v>0</v>
      </c>
      <c r="R764" s="13">
        <f t="shared" si="263"/>
        <v>0</v>
      </c>
      <c r="S764" s="4" t="str">
        <f t="shared" si="264"/>
        <v>A+J=</v>
      </c>
      <c r="T764" s="30">
        <f t="shared" si="265"/>
        <v>45090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6">
        <f t="shared" si="249"/>
        <v>45062</v>
      </c>
      <c r="B765" s="14">
        <f t="shared" ca="1" si="251"/>
        <v>1060.3655729899999</v>
      </c>
      <c r="C765" s="6">
        <f t="shared" si="252"/>
        <v>1000</v>
      </c>
      <c r="D765" s="12">
        <f ca="1">IF(A765&lt;$B$1,VLOOKUP(A765,[1]DI!$A$4:$B$15000,2,FALSE),0)</f>
        <v>0.13650000000000001</v>
      </c>
      <c r="E765" s="13">
        <f t="shared" ca="1" si="253"/>
        <v>1.00050788</v>
      </c>
      <c r="F765" s="13">
        <f ca="1">(TRUNC(PRODUCT($E$12:$E764),16))</f>
        <v>1.22140856654817</v>
      </c>
      <c r="G765" s="13">
        <f t="shared" ca="1" si="254"/>
        <v>1.1597612281035099</v>
      </c>
      <c r="H765" s="13">
        <f t="shared" ca="1" si="255"/>
        <v>1.0531552</v>
      </c>
      <c r="I765" s="12">
        <f t="shared" si="250"/>
        <v>1.7000000000000001E-2</v>
      </c>
      <c r="J765" s="30">
        <f t="shared" si="256"/>
        <v>44911</v>
      </c>
      <c r="K765" s="2">
        <f t="shared" si="257"/>
        <v>102</v>
      </c>
      <c r="L765" s="15">
        <f t="shared" si="258"/>
        <v>102</v>
      </c>
      <c r="M765" s="11">
        <f t="shared" si="259"/>
        <v>1.006846449</v>
      </c>
      <c r="N765" s="11">
        <f t="shared" ca="1" si="260"/>
        <v>1.0603655729999999</v>
      </c>
      <c r="O765" s="15">
        <f t="shared" si="261"/>
        <v>0</v>
      </c>
      <c r="P765" s="13">
        <f t="shared" ca="1" si="262"/>
        <v>60.365572989999997</v>
      </c>
      <c r="Q765" s="19">
        <f t="shared" si="266"/>
        <v>0</v>
      </c>
      <c r="R765" s="13">
        <f t="shared" si="263"/>
        <v>0</v>
      </c>
      <c r="S765" s="4" t="str">
        <f t="shared" si="264"/>
        <v>A+J=</v>
      </c>
      <c r="T765" s="30">
        <f t="shared" si="265"/>
        <v>45090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6">
        <f t="shared" si="249"/>
        <v>45063</v>
      </c>
      <c r="B766" s="14">
        <f t="shared" ca="1" si="251"/>
        <v>1060.9750859999999</v>
      </c>
      <c r="C766" s="6">
        <f t="shared" si="252"/>
        <v>1000</v>
      </c>
      <c r="D766" s="12">
        <f ca="1">IF(A766&lt;$B$1,VLOOKUP(A766,[1]DI!$A$4:$B$15000,2,FALSE),0)</f>
        <v>0.13650000000000001</v>
      </c>
      <c r="E766" s="13">
        <f t="shared" ca="1" si="253"/>
        <v>1.00050788</v>
      </c>
      <c r="F766" s="13">
        <f ca="1">(TRUNC(PRODUCT($E$12:$E765),16))</f>
        <v>1.22202889553094</v>
      </c>
      <c r="G766" s="13">
        <f t="shared" ca="1" si="254"/>
        <v>1.1597612281035099</v>
      </c>
      <c r="H766" s="13">
        <f t="shared" ca="1" si="255"/>
        <v>1.05369008</v>
      </c>
      <c r="I766" s="12">
        <f t="shared" si="250"/>
        <v>1.7000000000000001E-2</v>
      </c>
      <c r="J766" s="30">
        <f t="shared" si="256"/>
        <v>44911</v>
      </c>
      <c r="K766" s="2">
        <f t="shared" si="257"/>
        <v>103</v>
      </c>
      <c r="L766" s="15">
        <f t="shared" si="258"/>
        <v>103</v>
      </c>
      <c r="M766" s="11">
        <f t="shared" si="259"/>
        <v>1.006913803</v>
      </c>
      <c r="N766" s="11">
        <f t="shared" ca="1" si="260"/>
        <v>1.060975086</v>
      </c>
      <c r="O766" s="15">
        <f t="shared" si="261"/>
        <v>0</v>
      </c>
      <c r="P766" s="13">
        <f t="shared" ca="1" si="262"/>
        <v>60.975085999999997</v>
      </c>
      <c r="Q766" s="19">
        <f t="shared" si="266"/>
        <v>0</v>
      </c>
      <c r="R766" s="13">
        <f t="shared" si="263"/>
        <v>0</v>
      </c>
      <c r="S766" s="4" t="str">
        <f t="shared" si="264"/>
        <v>A+J=</v>
      </c>
      <c r="T766" s="30">
        <f t="shared" si="265"/>
        <v>45090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6">
        <f t="shared" si="249"/>
        <v>45064</v>
      </c>
      <c r="B767" s="14">
        <f t="shared" ca="1" si="251"/>
        <v>1061.584936</v>
      </c>
      <c r="C767" s="6">
        <f t="shared" si="252"/>
        <v>1000</v>
      </c>
      <c r="D767" s="12">
        <f ca="1">IF(A767&lt;$B$1,VLOOKUP(A767,[1]DI!$A$4:$B$15000,2,FALSE),0)</f>
        <v>0.13650000000000001</v>
      </c>
      <c r="E767" s="13">
        <f t="shared" ca="1" si="253"/>
        <v>1.00050788</v>
      </c>
      <c r="F767" s="13">
        <f ca="1">(TRUNC(PRODUCT($E$12:$E766),16))</f>
        <v>1.2226495395664101</v>
      </c>
      <c r="G767" s="13">
        <f t="shared" ca="1" si="254"/>
        <v>1.1597612281035099</v>
      </c>
      <c r="H767" s="13">
        <f t="shared" ca="1" si="255"/>
        <v>1.05422522</v>
      </c>
      <c r="I767" s="12">
        <f t="shared" si="250"/>
        <v>1.7000000000000001E-2</v>
      </c>
      <c r="J767" s="30">
        <f t="shared" si="256"/>
        <v>44911</v>
      </c>
      <c r="K767" s="2">
        <f t="shared" si="257"/>
        <v>104</v>
      </c>
      <c r="L767" s="15">
        <f t="shared" si="258"/>
        <v>104</v>
      </c>
      <c r="M767" s="11">
        <f t="shared" si="259"/>
        <v>1.0069811609999999</v>
      </c>
      <c r="N767" s="11">
        <f t="shared" ca="1" si="260"/>
        <v>1.061584936</v>
      </c>
      <c r="O767" s="15">
        <f t="shared" si="261"/>
        <v>0</v>
      </c>
      <c r="P767" s="13">
        <f t="shared" ca="1" si="262"/>
        <v>61.584935999999999</v>
      </c>
      <c r="Q767" s="19">
        <f t="shared" si="266"/>
        <v>0</v>
      </c>
      <c r="R767" s="13">
        <f t="shared" si="263"/>
        <v>0</v>
      </c>
      <c r="S767" s="4" t="str">
        <f t="shared" si="264"/>
        <v>A+J=</v>
      </c>
      <c r="T767" s="30">
        <f t="shared" si="265"/>
        <v>45090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6">
        <f t="shared" si="249"/>
        <v>45065</v>
      </c>
      <c r="B768" s="14">
        <f t="shared" ca="1" si="251"/>
        <v>1062.195146</v>
      </c>
      <c r="C768" s="6">
        <f t="shared" si="252"/>
        <v>1000</v>
      </c>
      <c r="D768" s="12">
        <f ca="1">IF(A768&lt;$B$1,VLOOKUP(A768,[1]DI!$A$4:$B$15000,2,FALSE),0)</f>
        <v>0.13650000000000001</v>
      </c>
      <c r="E768" s="13">
        <f t="shared" ca="1" si="253"/>
        <v>1.00050788</v>
      </c>
      <c r="F768" s="13">
        <f ca="1">(TRUNC(PRODUCT($E$12:$E767),16))</f>
        <v>1.22327049881456</v>
      </c>
      <c r="G768" s="13">
        <f t="shared" ca="1" si="254"/>
        <v>1.1597612281035099</v>
      </c>
      <c r="H768" s="13">
        <f t="shared" ca="1" si="255"/>
        <v>1.05476064</v>
      </c>
      <c r="I768" s="12">
        <f t="shared" si="250"/>
        <v>1.7000000000000001E-2</v>
      </c>
      <c r="J768" s="30">
        <f t="shared" si="256"/>
        <v>44911</v>
      </c>
      <c r="K768" s="2">
        <f t="shared" si="257"/>
        <v>105</v>
      </c>
      <c r="L768" s="15">
        <f t="shared" si="258"/>
        <v>105</v>
      </c>
      <c r="M768" s="11">
        <f t="shared" si="259"/>
        <v>1.007048524</v>
      </c>
      <c r="N768" s="11">
        <f t="shared" ca="1" si="260"/>
        <v>1.0621951460000001</v>
      </c>
      <c r="O768" s="15">
        <f t="shared" si="261"/>
        <v>0</v>
      </c>
      <c r="P768" s="13">
        <f t="shared" ca="1" si="262"/>
        <v>62.195146000000001</v>
      </c>
      <c r="Q768" s="19">
        <f t="shared" si="266"/>
        <v>0</v>
      </c>
      <c r="R768" s="13">
        <f t="shared" si="263"/>
        <v>0</v>
      </c>
      <c r="S768" s="4" t="str">
        <f t="shared" si="264"/>
        <v>A+J=</v>
      </c>
      <c r="T768" s="30">
        <f t="shared" si="265"/>
        <v>45090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6">
        <f t="shared" si="249"/>
        <v>45066</v>
      </c>
      <c r="B769" s="14">
        <f t="shared" ca="1" si="251"/>
        <v>1062.8057040000001</v>
      </c>
      <c r="C769" s="6">
        <f t="shared" si="252"/>
        <v>1000</v>
      </c>
      <c r="D769" s="12">
        <f ca="1">IF(A769&lt;$B$1,VLOOKUP(A769,[1]DI!$A$4:$B$15000,2,FALSE),0)</f>
        <v>0</v>
      </c>
      <c r="E769" s="13">
        <f t="shared" ca="1" si="253"/>
        <v>1</v>
      </c>
      <c r="F769" s="13">
        <f ca="1">(TRUNC(PRODUCT($E$12:$E768),16))</f>
        <v>1.2238917734354999</v>
      </c>
      <c r="G769" s="13">
        <f t="shared" ca="1" si="254"/>
        <v>1.1597612281035099</v>
      </c>
      <c r="H769" s="13">
        <f t="shared" ca="1" si="255"/>
        <v>1.05529633</v>
      </c>
      <c r="I769" s="12">
        <f t="shared" si="250"/>
        <v>1.7000000000000001E-2</v>
      </c>
      <c r="J769" s="30">
        <f t="shared" si="256"/>
        <v>44911</v>
      </c>
      <c r="K769" s="2">
        <f t="shared" si="257"/>
        <v>105</v>
      </c>
      <c r="L769" s="15">
        <f t="shared" si="258"/>
        <v>106</v>
      </c>
      <c r="M769" s="11">
        <f t="shared" si="259"/>
        <v>1.007115891</v>
      </c>
      <c r="N769" s="11">
        <f t="shared" ca="1" si="260"/>
        <v>1.0628057040000001</v>
      </c>
      <c r="O769" s="15">
        <f t="shared" si="261"/>
        <v>0</v>
      </c>
      <c r="P769" s="13">
        <f t="shared" ca="1" si="262"/>
        <v>62.805703999999999</v>
      </c>
      <c r="Q769" s="19">
        <f t="shared" si="266"/>
        <v>0</v>
      </c>
      <c r="R769" s="13">
        <f t="shared" si="263"/>
        <v>0</v>
      </c>
      <c r="S769" s="4" t="str">
        <f t="shared" si="264"/>
        <v>A+J=</v>
      </c>
      <c r="T769" s="30">
        <f t="shared" si="265"/>
        <v>45090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6">
        <f t="shared" si="249"/>
        <v>45067</v>
      </c>
      <c r="B770" s="14">
        <f t="shared" ca="1" si="251"/>
        <v>1062.8057040000001</v>
      </c>
      <c r="C770" s="6">
        <f t="shared" si="252"/>
        <v>1000</v>
      </c>
      <c r="D770" s="12">
        <f ca="1">IF(A770&lt;$B$1,VLOOKUP(A770,[1]DI!$A$4:$B$15000,2,FALSE),0)</f>
        <v>0</v>
      </c>
      <c r="E770" s="13">
        <f t="shared" ca="1" si="253"/>
        <v>1</v>
      </c>
      <c r="F770" s="13">
        <f ca="1">(TRUNC(PRODUCT($E$12:$E769),16))</f>
        <v>1.2238917734354999</v>
      </c>
      <c r="G770" s="13">
        <f t="shared" ca="1" si="254"/>
        <v>1.1597612281035099</v>
      </c>
      <c r="H770" s="13">
        <f t="shared" ca="1" si="255"/>
        <v>1.05529633</v>
      </c>
      <c r="I770" s="12">
        <f t="shared" si="250"/>
        <v>1.7000000000000001E-2</v>
      </c>
      <c r="J770" s="30">
        <f t="shared" si="256"/>
        <v>44911</v>
      </c>
      <c r="K770" s="2">
        <f t="shared" si="257"/>
        <v>105</v>
      </c>
      <c r="L770" s="15">
        <f t="shared" si="258"/>
        <v>106</v>
      </c>
      <c r="M770" s="11">
        <f t="shared" si="259"/>
        <v>1.007115891</v>
      </c>
      <c r="N770" s="11">
        <f t="shared" ca="1" si="260"/>
        <v>1.0628057040000001</v>
      </c>
      <c r="O770" s="15">
        <f t="shared" si="261"/>
        <v>0</v>
      </c>
      <c r="P770" s="13">
        <f t="shared" ca="1" si="262"/>
        <v>62.805703999999999</v>
      </c>
      <c r="Q770" s="19">
        <f t="shared" si="266"/>
        <v>0</v>
      </c>
      <c r="R770" s="13">
        <f t="shared" si="263"/>
        <v>0</v>
      </c>
      <c r="S770" s="4" t="str">
        <f t="shared" si="264"/>
        <v>A+J=</v>
      </c>
      <c r="T770" s="30">
        <f t="shared" si="265"/>
        <v>45090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6">
        <f t="shared" si="249"/>
        <v>45068</v>
      </c>
      <c r="B771" s="14">
        <f t="shared" ca="1" si="251"/>
        <v>1062.8057040000001</v>
      </c>
      <c r="C771" s="6">
        <f t="shared" si="252"/>
        <v>1000</v>
      </c>
      <c r="D771" s="12">
        <f ca="1">IF(A771&lt;$B$1,VLOOKUP(A771,[1]DI!$A$4:$B$15000,2,FALSE),0)</f>
        <v>0.13650000000000001</v>
      </c>
      <c r="E771" s="13">
        <f t="shared" ca="1" si="253"/>
        <v>1.00050788</v>
      </c>
      <c r="F771" s="13">
        <f ca="1">(TRUNC(PRODUCT($E$12:$E770),16))</f>
        <v>1.2238917734354999</v>
      </c>
      <c r="G771" s="13">
        <f t="shared" ca="1" si="254"/>
        <v>1.1597612281035099</v>
      </c>
      <c r="H771" s="13">
        <f t="shared" ca="1" si="255"/>
        <v>1.05529633</v>
      </c>
      <c r="I771" s="12">
        <f t="shared" si="250"/>
        <v>1.7000000000000001E-2</v>
      </c>
      <c r="J771" s="30">
        <f t="shared" si="256"/>
        <v>44911</v>
      </c>
      <c r="K771" s="2">
        <f t="shared" si="257"/>
        <v>106</v>
      </c>
      <c r="L771" s="15">
        <f t="shared" si="258"/>
        <v>106</v>
      </c>
      <c r="M771" s="11">
        <f t="shared" si="259"/>
        <v>1.007115891</v>
      </c>
      <c r="N771" s="11">
        <f t="shared" ca="1" si="260"/>
        <v>1.0628057040000001</v>
      </c>
      <c r="O771" s="15">
        <f t="shared" si="261"/>
        <v>0</v>
      </c>
      <c r="P771" s="13">
        <f t="shared" ca="1" si="262"/>
        <v>62.805703999999999</v>
      </c>
      <c r="Q771" s="19">
        <f t="shared" si="266"/>
        <v>0</v>
      </c>
      <c r="R771" s="13">
        <f t="shared" si="263"/>
        <v>0</v>
      </c>
      <c r="S771" s="4" t="str">
        <f t="shared" si="264"/>
        <v>A+J=</v>
      </c>
      <c r="T771" s="30">
        <f t="shared" si="265"/>
        <v>45090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6">
        <f t="shared" si="249"/>
        <v>45069</v>
      </c>
      <c r="B772" s="14">
        <f t="shared" ca="1" si="251"/>
        <v>1063.4166199900001</v>
      </c>
      <c r="C772" s="6">
        <f t="shared" si="252"/>
        <v>1000</v>
      </c>
      <c r="D772" s="12">
        <f ca="1">IF(A772&lt;$B$1,VLOOKUP(A772,[1]DI!$A$4:$B$15000,2,FALSE),0)</f>
        <v>0.13650000000000001</v>
      </c>
      <c r="E772" s="13">
        <f t="shared" ca="1" si="253"/>
        <v>1.00050788</v>
      </c>
      <c r="F772" s="13">
        <f ca="1">(TRUNC(PRODUCT($E$12:$E771),16))</f>
        <v>1.2245133635893899</v>
      </c>
      <c r="G772" s="13">
        <f t="shared" ca="1" si="254"/>
        <v>1.1597612281035099</v>
      </c>
      <c r="H772" s="13">
        <f t="shared" ca="1" si="255"/>
        <v>1.0558323000000001</v>
      </c>
      <c r="I772" s="12">
        <f t="shared" si="250"/>
        <v>1.7000000000000001E-2</v>
      </c>
      <c r="J772" s="30">
        <f t="shared" si="256"/>
        <v>44911</v>
      </c>
      <c r="K772" s="2">
        <f t="shared" si="257"/>
        <v>107</v>
      </c>
      <c r="L772" s="15">
        <f t="shared" si="258"/>
        <v>107</v>
      </c>
      <c r="M772" s="11">
        <f t="shared" si="259"/>
        <v>1.0071832620000001</v>
      </c>
      <c r="N772" s="11">
        <f t="shared" ca="1" si="260"/>
        <v>1.0634166199999999</v>
      </c>
      <c r="O772" s="15">
        <f t="shared" si="261"/>
        <v>0</v>
      </c>
      <c r="P772" s="13">
        <f t="shared" ca="1" si="262"/>
        <v>63.416619990000001</v>
      </c>
      <c r="Q772" s="19">
        <f t="shared" si="266"/>
        <v>0</v>
      </c>
      <c r="R772" s="13">
        <f t="shared" si="263"/>
        <v>0</v>
      </c>
      <c r="S772" s="4" t="str">
        <f t="shared" si="264"/>
        <v>A+J=</v>
      </c>
      <c r="T772" s="30">
        <f t="shared" si="265"/>
        <v>45090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6">
        <f t="shared" si="249"/>
        <v>45070</v>
      </c>
      <c r="B773" s="14">
        <f t="shared" ca="1" si="251"/>
        <v>1064.02787599</v>
      </c>
      <c r="C773" s="6">
        <f t="shared" si="252"/>
        <v>1000</v>
      </c>
      <c r="D773" s="12">
        <f ca="1">IF(A773&lt;$B$1,VLOOKUP(A773,[1]DI!$A$4:$B$15000,2,FALSE),0)</f>
        <v>0.13650000000000001</v>
      </c>
      <c r="E773" s="13">
        <f t="shared" ca="1" si="253"/>
        <v>1.00050788</v>
      </c>
      <c r="F773" s="13">
        <f ca="1">(TRUNC(PRODUCT($E$12:$E772),16))</f>
        <v>1.2251352694364901</v>
      </c>
      <c r="G773" s="13">
        <f t="shared" ca="1" si="254"/>
        <v>1.1597612281035099</v>
      </c>
      <c r="H773" s="13">
        <f t="shared" ca="1" si="255"/>
        <v>1.0563685300000001</v>
      </c>
      <c r="I773" s="12">
        <f t="shared" si="250"/>
        <v>1.7000000000000001E-2</v>
      </c>
      <c r="J773" s="30">
        <f t="shared" si="256"/>
        <v>44911</v>
      </c>
      <c r="K773" s="2">
        <f t="shared" si="257"/>
        <v>108</v>
      </c>
      <c r="L773" s="15">
        <f t="shared" si="258"/>
        <v>108</v>
      </c>
      <c r="M773" s="11">
        <f t="shared" si="259"/>
        <v>1.0072506379999999</v>
      </c>
      <c r="N773" s="11">
        <f t="shared" ca="1" si="260"/>
        <v>1.0640278759999999</v>
      </c>
      <c r="O773" s="15">
        <f t="shared" si="261"/>
        <v>0</v>
      </c>
      <c r="P773" s="13">
        <f t="shared" ca="1" si="262"/>
        <v>64.027875989999998</v>
      </c>
      <c r="Q773" s="19">
        <f t="shared" si="266"/>
        <v>0</v>
      </c>
      <c r="R773" s="13">
        <f t="shared" si="263"/>
        <v>0</v>
      </c>
      <c r="S773" s="4" t="str">
        <f t="shared" si="264"/>
        <v>A+J=</v>
      </c>
      <c r="T773" s="30">
        <f t="shared" si="265"/>
        <v>45090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6">
        <f t="shared" si="249"/>
        <v>45071</v>
      </c>
      <c r="B774" s="14">
        <f t="shared" ca="1" si="251"/>
        <v>1064.6394909999999</v>
      </c>
      <c r="C774" s="6">
        <f t="shared" si="252"/>
        <v>1000</v>
      </c>
      <c r="D774" s="12">
        <f ca="1">IF(A774&lt;$B$1,VLOOKUP(A774,[1]DI!$A$4:$B$15000,2,FALSE),0)</f>
        <v>0.13650000000000001</v>
      </c>
      <c r="E774" s="13">
        <f t="shared" ca="1" si="253"/>
        <v>1.00050788</v>
      </c>
      <c r="F774" s="13">
        <f ca="1">(TRUNC(PRODUCT($E$12:$E773),16))</f>
        <v>1.2257574911371301</v>
      </c>
      <c r="G774" s="13">
        <f t="shared" ca="1" si="254"/>
        <v>1.1597612281035099</v>
      </c>
      <c r="H774" s="13">
        <f t="shared" ca="1" si="255"/>
        <v>1.05690504</v>
      </c>
      <c r="I774" s="12">
        <f t="shared" si="250"/>
        <v>1.7000000000000001E-2</v>
      </c>
      <c r="J774" s="30">
        <f t="shared" si="256"/>
        <v>44911</v>
      </c>
      <c r="K774" s="2">
        <f t="shared" si="257"/>
        <v>109</v>
      </c>
      <c r="L774" s="15">
        <f t="shared" si="258"/>
        <v>109</v>
      </c>
      <c r="M774" s="11">
        <f t="shared" si="259"/>
        <v>1.007318019</v>
      </c>
      <c r="N774" s="11">
        <f t="shared" ca="1" si="260"/>
        <v>1.0646394910000001</v>
      </c>
      <c r="O774" s="15">
        <f t="shared" si="261"/>
        <v>0</v>
      </c>
      <c r="P774" s="13">
        <f t="shared" ca="1" si="262"/>
        <v>64.639491000000007</v>
      </c>
      <c r="Q774" s="19">
        <f t="shared" si="266"/>
        <v>0</v>
      </c>
      <c r="R774" s="13">
        <f t="shared" si="263"/>
        <v>0</v>
      </c>
      <c r="S774" s="4" t="str">
        <f t="shared" si="264"/>
        <v>A+J=</v>
      </c>
      <c r="T774" s="30">
        <f t="shared" si="265"/>
        <v>45090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6">
        <f t="shared" si="249"/>
        <v>45072</v>
      </c>
      <c r="B775" s="14">
        <f t="shared" ca="1" si="251"/>
        <v>1065.2514550000001</v>
      </c>
      <c r="C775" s="6">
        <f t="shared" si="252"/>
        <v>1000</v>
      </c>
      <c r="D775" s="12">
        <f ca="1">IF(A775&lt;$B$1,VLOOKUP(A775,[1]DI!$A$4:$B$15000,2,FALSE),0)</f>
        <v>0.13650000000000001</v>
      </c>
      <c r="E775" s="13">
        <f t="shared" ca="1" si="253"/>
        <v>1.00050788</v>
      </c>
      <c r="F775" s="13">
        <f ca="1">(TRUNC(PRODUCT($E$12:$E774),16))</f>
        <v>1.2263800288517299</v>
      </c>
      <c r="G775" s="13">
        <f t="shared" ca="1" si="254"/>
        <v>1.1597612281035099</v>
      </c>
      <c r="H775" s="13">
        <f t="shared" ca="1" si="255"/>
        <v>1.05744182</v>
      </c>
      <c r="I775" s="12">
        <f t="shared" si="250"/>
        <v>1.7000000000000001E-2</v>
      </c>
      <c r="J775" s="30">
        <f t="shared" si="256"/>
        <v>44911</v>
      </c>
      <c r="K775" s="2">
        <f t="shared" si="257"/>
        <v>110</v>
      </c>
      <c r="L775" s="15">
        <f t="shared" si="258"/>
        <v>110</v>
      </c>
      <c r="M775" s="11">
        <f t="shared" si="259"/>
        <v>1.0073854040000001</v>
      </c>
      <c r="N775" s="11">
        <f t="shared" ca="1" si="260"/>
        <v>1.0652514550000001</v>
      </c>
      <c r="O775" s="15">
        <f t="shared" si="261"/>
        <v>0</v>
      </c>
      <c r="P775" s="13">
        <f t="shared" ca="1" si="262"/>
        <v>65.251455000000007</v>
      </c>
      <c r="Q775" s="19">
        <f t="shared" si="266"/>
        <v>0</v>
      </c>
      <c r="R775" s="13">
        <f t="shared" si="263"/>
        <v>0</v>
      </c>
      <c r="S775" s="4" t="str">
        <f t="shared" si="264"/>
        <v>A+J=</v>
      </c>
      <c r="T775" s="30">
        <f t="shared" si="265"/>
        <v>45090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6">
        <f t="shared" si="249"/>
        <v>45073</v>
      </c>
      <c r="B776" s="14">
        <f t="shared" ca="1" si="251"/>
        <v>1065.863779</v>
      </c>
      <c r="C776" s="6">
        <f t="shared" si="252"/>
        <v>1000</v>
      </c>
      <c r="D776" s="12">
        <f ca="1">IF(A776&lt;$B$1,VLOOKUP(A776,[1]DI!$A$4:$B$15000,2,FALSE),0)</f>
        <v>0</v>
      </c>
      <c r="E776" s="13">
        <f t="shared" ca="1" si="253"/>
        <v>1</v>
      </c>
      <c r="F776" s="13">
        <f ca="1">(TRUNC(PRODUCT($E$12:$E775),16))</f>
        <v>1.22700288274078</v>
      </c>
      <c r="G776" s="13">
        <f t="shared" ca="1" si="254"/>
        <v>1.1597612281035099</v>
      </c>
      <c r="H776" s="13">
        <f t="shared" ca="1" si="255"/>
        <v>1.0579788800000001</v>
      </c>
      <c r="I776" s="12">
        <f t="shared" si="250"/>
        <v>1.7000000000000001E-2</v>
      </c>
      <c r="J776" s="30">
        <f t="shared" si="256"/>
        <v>44911</v>
      </c>
      <c r="K776" s="2">
        <f t="shared" si="257"/>
        <v>110</v>
      </c>
      <c r="L776" s="15">
        <f t="shared" si="258"/>
        <v>111</v>
      </c>
      <c r="M776" s="11">
        <f t="shared" si="259"/>
        <v>1.007452794</v>
      </c>
      <c r="N776" s="11">
        <f t="shared" ca="1" si="260"/>
        <v>1.0658637790000001</v>
      </c>
      <c r="O776" s="15">
        <f t="shared" si="261"/>
        <v>0</v>
      </c>
      <c r="P776" s="13">
        <f t="shared" ca="1" si="262"/>
        <v>65.863778999999994</v>
      </c>
      <c r="Q776" s="19">
        <f t="shared" si="266"/>
        <v>0</v>
      </c>
      <c r="R776" s="13">
        <f t="shared" si="263"/>
        <v>0</v>
      </c>
      <c r="S776" s="4" t="str">
        <f t="shared" si="264"/>
        <v>A+J=</v>
      </c>
      <c r="T776" s="30">
        <f t="shared" si="265"/>
        <v>45090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6">
        <f t="shared" si="249"/>
        <v>45074</v>
      </c>
      <c r="B777" s="14">
        <f t="shared" ca="1" si="251"/>
        <v>1065.863779</v>
      </c>
      <c r="C777" s="6">
        <f t="shared" si="252"/>
        <v>1000</v>
      </c>
      <c r="D777" s="12">
        <f ca="1">IF(A777&lt;$B$1,VLOOKUP(A777,[1]DI!$A$4:$B$15000,2,FALSE),0)</f>
        <v>0</v>
      </c>
      <c r="E777" s="13">
        <f t="shared" ca="1" si="253"/>
        <v>1</v>
      </c>
      <c r="F777" s="13">
        <f ca="1">(TRUNC(PRODUCT($E$12:$E776),16))</f>
        <v>1.22700288274078</v>
      </c>
      <c r="G777" s="13">
        <f t="shared" ca="1" si="254"/>
        <v>1.1597612281035099</v>
      </c>
      <c r="H777" s="13">
        <f t="shared" ca="1" si="255"/>
        <v>1.0579788800000001</v>
      </c>
      <c r="I777" s="12">
        <f t="shared" si="250"/>
        <v>1.7000000000000001E-2</v>
      </c>
      <c r="J777" s="30">
        <f t="shared" si="256"/>
        <v>44911</v>
      </c>
      <c r="K777" s="2">
        <f t="shared" si="257"/>
        <v>110</v>
      </c>
      <c r="L777" s="15">
        <f t="shared" si="258"/>
        <v>111</v>
      </c>
      <c r="M777" s="11">
        <f t="shared" si="259"/>
        <v>1.007452794</v>
      </c>
      <c r="N777" s="11">
        <f t="shared" ca="1" si="260"/>
        <v>1.0658637790000001</v>
      </c>
      <c r="O777" s="15">
        <f t="shared" si="261"/>
        <v>0</v>
      </c>
      <c r="P777" s="13">
        <f t="shared" ca="1" si="262"/>
        <v>65.863778999999994</v>
      </c>
      <c r="Q777" s="19">
        <f t="shared" si="266"/>
        <v>0</v>
      </c>
      <c r="R777" s="13">
        <f t="shared" si="263"/>
        <v>0</v>
      </c>
      <c r="S777" s="4" t="str">
        <f t="shared" si="264"/>
        <v>A+J=</v>
      </c>
      <c r="T777" s="30">
        <f t="shared" si="265"/>
        <v>45090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6">
        <f t="shared" si="249"/>
        <v>45075</v>
      </c>
      <c r="B778" s="14">
        <f t="shared" ca="1" si="251"/>
        <v>1065.863779</v>
      </c>
      <c r="C778" s="6">
        <f t="shared" si="252"/>
        <v>1000</v>
      </c>
      <c r="D778" s="12">
        <f ca="1">IF(A778&lt;$B$1,VLOOKUP(A778,[1]DI!$A$4:$B$15000,2,FALSE),0)</f>
        <v>0.13650000000000001</v>
      </c>
      <c r="E778" s="13">
        <f t="shared" ca="1" si="253"/>
        <v>1.00050788</v>
      </c>
      <c r="F778" s="13">
        <f ca="1">(TRUNC(PRODUCT($E$12:$E777),16))</f>
        <v>1.22700288274078</v>
      </c>
      <c r="G778" s="13">
        <f t="shared" ca="1" si="254"/>
        <v>1.1597612281035099</v>
      </c>
      <c r="H778" s="13">
        <f t="shared" ca="1" si="255"/>
        <v>1.0579788800000001</v>
      </c>
      <c r="I778" s="12">
        <f t="shared" si="250"/>
        <v>1.7000000000000001E-2</v>
      </c>
      <c r="J778" s="30">
        <f t="shared" si="256"/>
        <v>44911</v>
      </c>
      <c r="K778" s="2">
        <f t="shared" si="257"/>
        <v>111</v>
      </c>
      <c r="L778" s="15">
        <f t="shared" si="258"/>
        <v>111</v>
      </c>
      <c r="M778" s="11">
        <f t="shared" si="259"/>
        <v>1.007452794</v>
      </c>
      <c r="N778" s="11">
        <f t="shared" ca="1" si="260"/>
        <v>1.0658637790000001</v>
      </c>
      <c r="O778" s="15">
        <f t="shared" si="261"/>
        <v>0</v>
      </c>
      <c r="P778" s="13">
        <f t="shared" ca="1" si="262"/>
        <v>65.863778999999994</v>
      </c>
      <c r="Q778" s="19">
        <f t="shared" si="266"/>
        <v>0</v>
      </c>
      <c r="R778" s="13">
        <f t="shared" si="263"/>
        <v>0</v>
      </c>
      <c r="S778" s="4" t="str">
        <f t="shared" si="264"/>
        <v>A+J=</v>
      </c>
      <c r="T778" s="30">
        <f t="shared" si="265"/>
        <v>45090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6">
        <f t="shared" si="249"/>
        <v>45076</v>
      </c>
      <c r="B779" s="14">
        <f t="shared" ca="1" si="251"/>
        <v>1066.476441</v>
      </c>
      <c r="C779" s="6">
        <f t="shared" si="252"/>
        <v>1000</v>
      </c>
      <c r="D779" s="12">
        <f ca="1">IF(A779&lt;$B$1,VLOOKUP(A779,[1]DI!$A$4:$B$15000,2,FALSE),0)</f>
        <v>0.13650000000000001</v>
      </c>
      <c r="E779" s="13">
        <f t="shared" ca="1" si="253"/>
        <v>1.00050788</v>
      </c>
      <c r="F779" s="13">
        <f ca="1">(TRUNC(PRODUCT($E$12:$E778),16))</f>
        <v>1.2276260529648699</v>
      </c>
      <c r="G779" s="13">
        <f t="shared" ca="1" si="254"/>
        <v>1.1597612281035099</v>
      </c>
      <c r="H779" s="13">
        <f t="shared" ca="1" si="255"/>
        <v>1.0585161999999999</v>
      </c>
      <c r="I779" s="12">
        <f t="shared" si="250"/>
        <v>1.7000000000000001E-2</v>
      </c>
      <c r="J779" s="30">
        <f t="shared" si="256"/>
        <v>44911</v>
      </c>
      <c r="K779" s="2">
        <f t="shared" si="257"/>
        <v>112</v>
      </c>
      <c r="L779" s="15">
        <f t="shared" si="258"/>
        <v>112</v>
      </c>
      <c r="M779" s="11">
        <f t="shared" si="259"/>
        <v>1.007520188</v>
      </c>
      <c r="N779" s="11">
        <f t="shared" ca="1" si="260"/>
        <v>1.0664764410000001</v>
      </c>
      <c r="O779" s="15">
        <f t="shared" si="261"/>
        <v>0</v>
      </c>
      <c r="P779" s="13">
        <f t="shared" ca="1" si="262"/>
        <v>66.476440999999994</v>
      </c>
      <c r="Q779" s="19">
        <f t="shared" si="266"/>
        <v>0</v>
      </c>
      <c r="R779" s="13">
        <f t="shared" si="263"/>
        <v>0</v>
      </c>
      <c r="S779" s="4" t="str">
        <f t="shared" si="264"/>
        <v>A+J=</v>
      </c>
      <c r="T779" s="30">
        <f t="shared" si="265"/>
        <v>45090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6">
        <f t="shared" si="249"/>
        <v>45077</v>
      </c>
      <c r="B780" s="14">
        <f t="shared" ca="1" si="251"/>
        <v>1067.0894619999999</v>
      </c>
      <c r="C780" s="6">
        <f t="shared" si="252"/>
        <v>1000</v>
      </c>
      <c r="D780" s="12">
        <f ca="1">IF(A780&lt;$B$1,VLOOKUP(A780,[1]DI!$A$4:$B$15000,2,FALSE),0)</f>
        <v>0.13650000000000001</v>
      </c>
      <c r="E780" s="13">
        <f t="shared" ca="1" si="253"/>
        <v>1.00050788</v>
      </c>
      <c r="F780" s="13">
        <f ca="1">(TRUNC(PRODUCT($E$12:$E779),16))</f>
        <v>1.22824953968465</v>
      </c>
      <c r="G780" s="13">
        <f t="shared" ca="1" si="254"/>
        <v>1.1597612281035099</v>
      </c>
      <c r="H780" s="13">
        <f t="shared" ca="1" si="255"/>
        <v>1.0590538</v>
      </c>
      <c r="I780" s="12">
        <f t="shared" si="250"/>
        <v>1.7000000000000001E-2</v>
      </c>
      <c r="J780" s="30">
        <f t="shared" si="256"/>
        <v>44911</v>
      </c>
      <c r="K780" s="2">
        <f t="shared" si="257"/>
        <v>113</v>
      </c>
      <c r="L780" s="15">
        <f t="shared" si="258"/>
        <v>113</v>
      </c>
      <c r="M780" s="11">
        <f t="shared" si="259"/>
        <v>1.0075875860000001</v>
      </c>
      <c r="N780" s="11">
        <f t="shared" ca="1" si="260"/>
        <v>1.067089462</v>
      </c>
      <c r="O780" s="15">
        <f t="shared" si="261"/>
        <v>0</v>
      </c>
      <c r="P780" s="13">
        <f t="shared" ca="1" si="262"/>
        <v>67.089461999999997</v>
      </c>
      <c r="Q780" s="19">
        <f t="shared" si="266"/>
        <v>0</v>
      </c>
      <c r="R780" s="13">
        <f t="shared" si="263"/>
        <v>0</v>
      </c>
      <c r="S780" s="4" t="str">
        <f t="shared" si="264"/>
        <v>A+J=</v>
      </c>
      <c r="T780" s="30">
        <f t="shared" si="265"/>
        <v>45090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6">
        <f t="shared" ref="A781:A844" si="267">(A780+1)</f>
        <v>45078</v>
      </c>
      <c r="B781" s="14">
        <f t="shared" ca="1" si="251"/>
        <v>1067.702843</v>
      </c>
      <c r="C781" s="6">
        <f t="shared" si="252"/>
        <v>1000</v>
      </c>
      <c r="D781" s="12">
        <f ca="1">IF(A781&lt;$B$1,VLOOKUP(A781,[1]DI!$A$4:$B$15000,2,FALSE),0)</f>
        <v>0.13650000000000001</v>
      </c>
      <c r="E781" s="13">
        <f t="shared" ca="1" si="253"/>
        <v>1.00050788</v>
      </c>
      <c r="F781" s="13">
        <f ca="1">(TRUNC(PRODUCT($E$12:$E780),16))</f>
        <v>1.22887334306087</v>
      </c>
      <c r="G781" s="13">
        <f t="shared" ca="1" si="254"/>
        <v>1.1597612281035099</v>
      </c>
      <c r="H781" s="13">
        <f t="shared" ca="1" si="255"/>
        <v>1.05959168</v>
      </c>
      <c r="I781" s="12">
        <f t="shared" si="250"/>
        <v>1.7000000000000001E-2</v>
      </c>
      <c r="J781" s="30">
        <f t="shared" si="256"/>
        <v>44911</v>
      </c>
      <c r="K781" s="2">
        <f t="shared" si="257"/>
        <v>114</v>
      </c>
      <c r="L781" s="15">
        <f t="shared" si="258"/>
        <v>114</v>
      </c>
      <c r="M781" s="11">
        <f t="shared" si="259"/>
        <v>1.0076549889999999</v>
      </c>
      <c r="N781" s="11">
        <f t="shared" ca="1" si="260"/>
        <v>1.067702843</v>
      </c>
      <c r="O781" s="15">
        <f t="shared" si="261"/>
        <v>0</v>
      </c>
      <c r="P781" s="13">
        <f t="shared" ca="1" si="262"/>
        <v>67.702843000000001</v>
      </c>
      <c r="Q781" s="19">
        <f t="shared" si="266"/>
        <v>0</v>
      </c>
      <c r="R781" s="13">
        <f t="shared" si="263"/>
        <v>0</v>
      </c>
      <c r="S781" s="4" t="str">
        <f t="shared" si="264"/>
        <v>A+J=</v>
      </c>
      <c r="T781" s="30">
        <f t="shared" si="265"/>
        <v>45090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6">
        <f t="shared" si="267"/>
        <v>45079</v>
      </c>
      <c r="B782" s="14">
        <f t="shared" ca="1" si="251"/>
        <v>1068.3165630000001</v>
      </c>
      <c r="C782" s="6">
        <f t="shared" si="252"/>
        <v>1000</v>
      </c>
      <c r="D782" s="12">
        <f ca="1">IF(A782&lt;$B$1,VLOOKUP(A782,[1]DI!$A$4:$B$15000,2,FALSE),0)</f>
        <v>0.13650000000000001</v>
      </c>
      <c r="E782" s="13">
        <f t="shared" ca="1" si="253"/>
        <v>1.00050788</v>
      </c>
      <c r="F782" s="13">
        <f ca="1">(TRUNC(PRODUCT($E$12:$E781),16))</f>
        <v>1.2294974632543401</v>
      </c>
      <c r="G782" s="13">
        <f t="shared" ca="1" si="254"/>
        <v>1.1597612281035099</v>
      </c>
      <c r="H782" s="13">
        <f t="shared" ca="1" si="255"/>
        <v>1.06012982</v>
      </c>
      <c r="I782" s="12">
        <f t="shared" ref="I782:I845" si="268">I781</f>
        <v>1.7000000000000001E-2</v>
      </c>
      <c r="J782" s="30">
        <f t="shared" si="256"/>
        <v>44911</v>
      </c>
      <c r="K782" s="2">
        <f t="shared" si="257"/>
        <v>115</v>
      </c>
      <c r="L782" s="15">
        <f t="shared" si="258"/>
        <v>115</v>
      </c>
      <c r="M782" s="11">
        <f t="shared" si="259"/>
        <v>1.007722397</v>
      </c>
      <c r="N782" s="11">
        <f t="shared" ca="1" si="260"/>
        <v>1.068316563</v>
      </c>
      <c r="O782" s="15">
        <f t="shared" si="261"/>
        <v>0</v>
      </c>
      <c r="P782" s="13">
        <f t="shared" ca="1" si="262"/>
        <v>68.316563000000002</v>
      </c>
      <c r="Q782" s="19">
        <f t="shared" si="266"/>
        <v>0</v>
      </c>
      <c r="R782" s="13">
        <f t="shared" si="263"/>
        <v>0</v>
      </c>
      <c r="S782" s="4" t="str">
        <f t="shared" si="264"/>
        <v>A+J=</v>
      </c>
      <c r="T782" s="30">
        <f t="shared" si="265"/>
        <v>45090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6">
        <f t="shared" si="267"/>
        <v>45080</v>
      </c>
      <c r="B783" s="14">
        <f t="shared" ca="1" si="251"/>
        <v>1068.9306429999999</v>
      </c>
      <c r="C783" s="6">
        <f t="shared" si="252"/>
        <v>1000</v>
      </c>
      <c r="D783" s="12">
        <f ca="1">IF(A783&lt;$B$1,VLOOKUP(A783,[1]DI!$A$4:$B$15000,2,FALSE),0)</f>
        <v>0</v>
      </c>
      <c r="E783" s="13">
        <f t="shared" ca="1" si="253"/>
        <v>1</v>
      </c>
      <c r="F783" s="13">
        <f ca="1">(TRUNC(PRODUCT($E$12:$E782),16))</f>
        <v>1.23012190042598</v>
      </c>
      <c r="G783" s="13">
        <f t="shared" ca="1" si="254"/>
        <v>1.1597612281035099</v>
      </c>
      <c r="H783" s="13">
        <f t="shared" ca="1" si="255"/>
        <v>1.06066824</v>
      </c>
      <c r="I783" s="12">
        <f t="shared" si="268"/>
        <v>1.7000000000000001E-2</v>
      </c>
      <c r="J783" s="30">
        <f t="shared" si="256"/>
        <v>44911</v>
      </c>
      <c r="K783" s="2">
        <f t="shared" si="257"/>
        <v>115</v>
      </c>
      <c r="L783" s="15">
        <f t="shared" si="258"/>
        <v>116</v>
      </c>
      <c r="M783" s="11">
        <f t="shared" si="259"/>
        <v>1.0077898089999999</v>
      </c>
      <c r="N783" s="11">
        <f t="shared" ca="1" si="260"/>
        <v>1.0689306430000001</v>
      </c>
      <c r="O783" s="15">
        <f t="shared" si="261"/>
        <v>0</v>
      </c>
      <c r="P783" s="13">
        <f t="shared" ca="1" si="262"/>
        <v>68.930643000000003</v>
      </c>
      <c r="Q783" s="19">
        <f t="shared" si="266"/>
        <v>0</v>
      </c>
      <c r="R783" s="13">
        <f t="shared" si="263"/>
        <v>0</v>
      </c>
      <c r="S783" s="4" t="str">
        <f t="shared" si="264"/>
        <v>A+J=</v>
      </c>
      <c r="T783" s="30">
        <f t="shared" si="265"/>
        <v>45090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6">
        <f t="shared" si="267"/>
        <v>45081</v>
      </c>
      <c r="B784" s="14">
        <f t="shared" ca="1" si="251"/>
        <v>1068.9306429999999</v>
      </c>
      <c r="C784" s="6">
        <f t="shared" si="252"/>
        <v>1000</v>
      </c>
      <c r="D784" s="12">
        <f ca="1">IF(A784&lt;$B$1,VLOOKUP(A784,[1]DI!$A$4:$B$15000,2,FALSE),0)</f>
        <v>0</v>
      </c>
      <c r="E784" s="13">
        <f t="shared" ca="1" si="253"/>
        <v>1</v>
      </c>
      <c r="F784" s="13">
        <f ca="1">(TRUNC(PRODUCT($E$12:$E783),16))</f>
        <v>1.23012190042598</v>
      </c>
      <c r="G784" s="13">
        <f t="shared" ca="1" si="254"/>
        <v>1.1597612281035099</v>
      </c>
      <c r="H784" s="13">
        <f t="shared" ca="1" si="255"/>
        <v>1.06066824</v>
      </c>
      <c r="I784" s="12">
        <f t="shared" si="268"/>
        <v>1.7000000000000001E-2</v>
      </c>
      <c r="J784" s="30">
        <f t="shared" si="256"/>
        <v>44911</v>
      </c>
      <c r="K784" s="2">
        <f t="shared" si="257"/>
        <v>115</v>
      </c>
      <c r="L784" s="15">
        <f t="shared" si="258"/>
        <v>116</v>
      </c>
      <c r="M784" s="11">
        <f t="shared" si="259"/>
        <v>1.0077898089999999</v>
      </c>
      <c r="N784" s="11">
        <f t="shared" ca="1" si="260"/>
        <v>1.0689306430000001</v>
      </c>
      <c r="O784" s="15">
        <f t="shared" si="261"/>
        <v>0</v>
      </c>
      <c r="P784" s="13">
        <f t="shared" ca="1" si="262"/>
        <v>68.930643000000003</v>
      </c>
      <c r="Q784" s="19">
        <f t="shared" si="266"/>
        <v>0</v>
      </c>
      <c r="R784" s="13">
        <f t="shared" si="263"/>
        <v>0</v>
      </c>
      <c r="S784" s="4" t="str">
        <f t="shared" si="264"/>
        <v>A+J=</v>
      </c>
      <c r="T784" s="30">
        <f t="shared" si="265"/>
        <v>45090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" x14ac:dyDescent="0.25">
      <c r="A785" s="36">
        <f t="shared" si="267"/>
        <v>45082</v>
      </c>
      <c r="B785" s="14">
        <f t="shared" ca="1" si="251"/>
        <v>1068.9306429999999</v>
      </c>
      <c r="C785" s="6">
        <f t="shared" si="252"/>
        <v>1000</v>
      </c>
      <c r="D785" s="12">
        <f ca="1">IF(A785&lt;$B$1,VLOOKUP(A785,[1]DI!$A$4:$B$15000,2,FALSE),0)</f>
        <v>0.13650000000000001</v>
      </c>
      <c r="E785" s="13">
        <f t="shared" ca="1" si="253"/>
        <v>1.00050788</v>
      </c>
      <c r="F785" s="13">
        <f ca="1">(TRUNC(PRODUCT($E$12:$E784),16))</f>
        <v>1.23012190042598</v>
      </c>
      <c r="G785" s="13">
        <f t="shared" ca="1" si="254"/>
        <v>1.1597612281035099</v>
      </c>
      <c r="H785" s="13">
        <f t="shared" ca="1" si="255"/>
        <v>1.06066824</v>
      </c>
      <c r="I785" s="12">
        <f t="shared" si="268"/>
        <v>1.7000000000000001E-2</v>
      </c>
      <c r="J785" s="30">
        <f t="shared" si="256"/>
        <v>44911</v>
      </c>
      <c r="K785" s="2">
        <f t="shared" si="257"/>
        <v>116</v>
      </c>
      <c r="L785" s="15">
        <f t="shared" si="258"/>
        <v>116</v>
      </c>
      <c r="M785" s="11">
        <f t="shared" si="259"/>
        <v>1.0077898089999999</v>
      </c>
      <c r="N785" s="11">
        <f t="shared" ca="1" si="260"/>
        <v>1.0689306430000001</v>
      </c>
      <c r="O785" s="15">
        <f t="shared" si="261"/>
        <v>0</v>
      </c>
      <c r="P785" s="13">
        <f t="shared" ca="1" si="262"/>
        <v>68.930643000000003</v>
      </c>
      <c r="Q785" s="19">
        <f t="shared" si="266"/>
        <v>0</v>
      </c>
      <c r="R785" s="13">
        <f t="shared" si="263"/>
        <v>0</v>
      </c>
      <c r="S785" s="4" t="str">
        <f t="shared" si="264"/>
        <v>A+J=</v>
      </c>
      <c r="T785" s="30">
        <f t="shared" si="265"/>
        <v>45090</v>
      </c>
      <c r="U785" s="133" t="s">
        <v>88</v>
      </c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" x14ac:dyDescent="0.25">
      <c r="A786" s="36">
        <f t="shared" si="267"/>
        <v>45083</v>
      </c>
      <c r="B786" s="14">
        <f t="shared" ca="1" si="251"/>
        <v>1069.545073</v>
      </c>
      <c r="C786" s="6">
        <f t="shared" si="252"/>
        <v>1000</v>
      </c>
      <c r="D786" s="12">
        <f ca="1">IF(A786&lt;$B$1,VLOOKUP(A786,[1]DI!$A$4:$B$15000,2,FALSE),0)</f>
        <v>0.13650000000000001</v>
      </c>
      <c r="E786" s="13">
        <f t="shared" ca="1" si="253"/>
        <v>1.00050788</v>
      </c>
      <c r="F786" s="13">
        <f ca="1">(TRUNC(PRODUCT($E$12:$E785),16))</f>
        <v>1.23074665473677</v>
      </c>
      <c r="G786" s="13">
        <f t="shared" ca="1" si="254"/>
        <v>1.1597612281035099</v>
      </c>
      <c r="H786" s="13">
        <f t="shared" ca="1" si="255"/>
        <v>1.06120693</v>
      </c>
      <c r="I786" s="12">
        <f t="shared" si="268"/>
        <v>1.7000000000000001E-2</v>
      </c>
      <c r="J786" s="30">
        <f t="shared" si="256"/>
        <v>44911</v>
      </c>
      <c r="K786" s="2">
        <f t="shared" si="257"/>
        <v>117</v>
      </c>
      <c r="L786" s="15">
        <f t="shared" si="258"/>
        <v>117</v>
      </c>
      <c r="M786" s="11">
        <f t="shared" si="259"/>
        <v>1.0078572260000001</v>
      </c>
      <c r="N786" s="11">
        <f t="shared" ca="1" si="260"/>
        <v>1.069545073</v>
      </c>
      <c r="O786" s="15">
        <f t="shared" si="261"/>
        <v>0</v>
      </c>
      <c r="P786" s="13">
        <f t="shared" ca="1" si="262"/>
        <v>69.545073000000002</v>
      </c>
      <c r="Q786" s="19">
        <f t="shared" si="266"/>
        <v>0</v>
      </c>
      <c r="R786" s="13">
        <f t="shared" si="263"/>
        <v>0</v>
      </c>
      <c r="S786" s="4" t="str">
        <f t="shared" si="264"/>
        <v>A+J=</v>
      </c>
      <c r="T786" s="30">
        <f t="shared" si="265"/>
        <v>45090</v>
      </c>
      <c r="U786" s="133" t="s">
        <v>85</v>
      </c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" x14ac:dyDescent="0.25">
      <c r="A787" s="36">
        <f t="shared" si="267"/>
        <v>45084</v>
      </c>
      <c r="B787" s="14">
        <f t="shared" ca="1" si="251"/>
        <v>1070.1598610000001</v>
      </c>
      <c r="C787" s="6">
        <f t="shared" si="252"/>
        <v>1000</v>
      </c>
      <c r="D787" s="12">
        <f ca="1">IF(A787&lt;$B$1,VLOOKUP(A787,[1]DI!$A$4:$B$15000,2,FALSE),0)</f>
        <v>0.13650000000000001</v>
      </c>
      <c r="E787" s="13">
        <f t="shared" ca="1" si="253"/>
        <v>1.00050788</v>
      </c>
      <c r="F787" s="13">
        <f ca="1">(TRUNC(PRODUCT($E$12:$E786),16))</f>
        <v>1.2313717263477699</v>
      </c>
      <c r="G787" s="13">
        <f t="shared" ca="1" si="254"/>
        <v>1.1597612281035099</v>
      </c>
      <c r="H787" s="13">
        <f t="shared" ca="1" si="255"/>
        <v>1.0617459</v>
      </c>
      <c r="I787" s="12">
        <f t="shared" si="268"/>
        <v>1.7000000000000001E-2</v>
      </c>
      <c r="J787" s="30">
        <f t="shared" si="256"/>
        <v>44911</v>
      </c>
      <c r="K787" s="2">
        <f t="shared" si="257"/>
        <v>118</v>
      </c>
      <c r="L787" s="15">
        <f t="shared" si="258"/>
        <v>118</v>
      </c>
      <c r="M787" s="11">
        <f t="shared" si="259"/>
        <v>1.0079246470000001</v>
      </c>
      <c r="N787" s="11">
        <f t="shared" ca="1" si="260"/>
        <v>1.070159861</v>
      </c>
      <c r="O787" s="15">
        <f t="shared" si="261"/>
        <v>0</v>
      </c>
      <c r="P787" s="13">
        <f t="shared" ca="1" si="262"/>
        <v>70.159861000000006</v>
      </c>
      <c r="Q787" s="19">
        <f t="shared" si="266"/>
        <v>0</v>
      </c>
      <c r="R787" s="13">
        <f t="shared" si="263"/>
        <v>0</v>
      </c>
      <c r="S787" s="4" t="str">
        <f t="shared" si="264"/>
        <v>A+J=</v>
      </c>
      <c r="T787" s="30">
        <f t="shared" si="265"/>
        <v>45090</v>
      </c>
      <c r="U787" s="134">
        <v>100000000</v>
      </c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" x14ac:dyDescent="0.25">
      <c r="A788" s="36">
        <f t="shared" si="267"/>
        <v>45085</v>
      </c>
      <c r="B788" s="14">
        <f t="shared" ca="1" si="251"/>
        <v>1070.7750000000001</v>
      </c>
      <c r="C788" s="6">
        <f t="shared" si="252"/>
        <v>1000</v>
      </c>
      <c r="D788" s="12">
        <f ca="1">IF(A788&lt;$B$1,VLOOKUP(A788,[1]DI!$A$4:$B$15000,2,FALSE),0)</f>
        <v>0</v>
      </c>
      <c r="E788" s="13">
        <f t="shared" ca="1" si="253"/>
        <v>1</v>
      </c>
      <c r="F788" s="13">
        <f ca="1">(TRUNC(PRODUCT($E$12:$E787),16))</f>
        <v>1.2319971154201499</v>
      </c>
      <c r="G788" s="13">
        <f t="shared" ca="1" si="254"/>
        <v>1.1597612281035099</v>
      </c>
      <c r="H788" s="13">
        <f t="shared" ca="1" si="255"/>
        <v>1.06228514</v>
      </c>
      <c r="I788" s="12">
        <f t="shared" si="268"/>
        <v>1.7000000000000001E-2</v>
      </c>
      <c r="J788" s="30">
        <f t="shared" si="256"/>
        <v>44911</v>
      </c>
      <c r="K788" s="2">
        <f t="shared" si="257"/>
        <v>118</v>
      </c>
      <c r="L788" s="15">
        <f t="shared" si="258"/>
        <v>119</v>
      </c>
      <c r="M788" s="11">
        <f t="shared" si="259"/>
        <v>1.007992073</v>
      </c>
      <c r="N788" s="11">
        <f t="shared" ca="1" si="260"/>
        <v>1.070775</v>
      </c>
      <c r="O788" s="15">
        <f t="shared" si="261"/>
        <v>0</v>
      </c>
      <c r="P788" s="13">
        <f t="shared" ca="1" si="262"/>
        <v>70.775000000000006</v>
      </c>
      <c r="Q788" s="19">
        <f t="shared" si="266"/>
        <v>0</v>
      </c>
      <c r="R788" s="13">
        <f t="shared" si="263"/>
        <v>0</v>
      </c>
      <c r="S788" s="4" t="str">
        <f t="shared" si="264"/>
        <v>A+J=</v>
      </c>
      <c r="T788" s="30">
        <f t="shared" si="265"/>
        <v>45090</v>
      </c>
      <c r="U788" s="133" t="s">
        <v>86</v>
      </c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" x14ac:dyDescent="0.25">
      <c r="A789" s="36">
        <f t="shared" si="267"/>
        <v>45086</v>
      </c>
      <c r="B789" s="14">
        <f t="shared" ca="1" si="251"/>
        <v>1070.7750000000001</v>
      </c>
      <c r="C789" s="6">
        <f t="shared" si="252"/>
        <v>1000</v>
      </c>
      <c r="D789" s="12">
        <f ca="1">IF(A789&lt;$B$1,VLOOKUP(A789,[1]DI!$A$4:$B$15000,2,FALSE),0)</f>
        <v>0.13650000000000001</v>
      </c>
      <c r="E789" s="13">
        <f t="shared" ca="1" si="253"/>
        <v>1.00050788</v>
      </c>
      <c r="F789" s="13">
        <f ca="1">(TRUNC(PRODUCT($E$12:$E788),16))</f>
        <v>1.2319971154201499</v>
      </c>
      <c r="G789" s="13">
        <f t="shared" ca="1" si="254"/>
        <v>1.1597612281035099</v>
      </c>
      <c r="H789" s="13">
        <f t="shared" ca="1" si="255"/>
        <v>1.06228514</v>
      </c>
      <c r="I789" s="12">
        <f t="shared" si="268"/>
        <v>1.7000000000000001E-2</v>
      </c>
      <c r="J789" s="30">
        <f t="shared" si="256"/>
        <v>44911</v>
      </c>
      <c r="K789" s="2">
        <f t="shared" si="257"/>
        <v>119</v>
      </c>
      <c r="L789" s="15">
        <f t="shared" si="258"/>
        <v>119</v>
      </c>
      <c r="M789" s="11">
        <f t="shared" si="259"/>
        <v>1.007992073</v>
      </c>
      <c r="N789" s="11">
        <f t="shared" ca="1" si="260"/>
        <v>1.070775</v>
      </c>
      <c r="O789" s="15">
        <f t="shared" si="261"/>
        <v>0</v>
      </c>
      <c r="P789" s="13">
        <f t="shared" ca="1" si="262"/>
        <v>70.775000000000006</v>
      </c>
      <c r="Q789" s="19">
        <f t="shared" si="266"/>
        <v>0</v>
      </c>
      <c r="R789" s="13">
        <f t="shared" si="263"/>
        <v>0</v>
      </c>
      <c r="S789" s="4" t="str">
        <f t="shared" si="264"/>
        <v>A+J=</v>
      </c>
      <c r="T789" s="30">
        <f t="shared" si="265"/>
        <v>45090</v>
      </c>
      <c r="U789" s="134">
        <f ca="1">P793*350000</f>
        <v>25202217.9465</v>
      </c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" x14ac:dyDescent="0.25">
      <c r="A790" s="36">
        <f t="shared" si="267"/>
        <v>45087</v>
      </c>
      <c r="B790" s="14">
        <f t="shared" ca="1" si="251"/>
        <v>1071.390488</v>
      </c>
      <c r="C790" s="6">
        <f t="shared" si="252"/>
        <v>1000</v>
      </c>
      <c r="D790" s="12">
        <f ca="1">IF(A790&lt;$B$1,VLOOKUP(A790,[1]DI!$A$4:$B$15000,2,FALSE),0)</f>
        <v>0</v>
      </c>
      <c r="E790" s="13">
        <f t="shared" ca="1" si="253"/>
        <v>1</v>
      </c>
      <c r="F790" s="13">
        <f ca="1">(TRUNC(PRODUCT($E$12:$E789),16))</f>
        <v>1.2326228221151301</v>
      </c>
      <c r="G790" s="13">
        <f t="shared" ca="1" si="254"/>
        <v>1.1597612281035099</v>
      </c>
      <c r="H790" s="13">
        <f t="shared" ca="1" si="255"/>
        <v>1.06282465</v>
      </c>
      <c r="I790" s="12">
        <f t="shared" si="268"/>
        <v>1.7000000000000001E-2</v>
      </c>
      <c r="J790" s="30">
        <f t="shared" si="256"/>
        <v>44911</v>
      </c>
      <c r="K790" s="2">
        <f t="shared" si="257"/>
        <v>119</v>
      </c>
      <c r="L790" s="15">
        <f t="shared" si="258"/>
        <v>120</v>
      </c>
      <c r="M790" s="11">
        <f t="shared" si="259"/>
        <v>1.0080595029999999</v>
      </c>
      <c r="N790" s="11">
        <f t="shared" ca="1" si="260"/>
        <v>1.071390488</v>
      </c>
      <c r="O790" s="15">
        <f t="shared" si="261"/>
        <v>0</v>
      </c>
      <c r="P790" s="13">
        <f t="shared" ca="1" si="262"/>
        <v>71.390488000000005</v>
      </c>
      <c r="Q790" s="19">
        <f t="shared" si="266"/>
        <v>0</v>
      </c>
      <c r="R790" s="13">
        <f t="shared" si="263"/>
        <v>0</v>
      </c>
      <c r="S790" s="4" t="str">
        <f t="shared" si="264"/>
        <v>A+J=</v>
      </c>
      <c r="T790" s="30">
        <f t="shared" si="265"/>
        <v>45090</v>
      </c>
      <c r="U790" s="133" t="s">
        <v>11</v>
      </c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" x14ac:dyDescent="0.25">
      <c r="A791" s="36">
        <f t="shared" si="267"/>
        <v>45088</v>
      </c>
      <c r="B791" s="14">
        <f t="shared" ca="1" si="251"/>
        <v>1071.390488</v>
      </c>
      <c r="C791" s="6">
        <f t="shared" si="252"/>
        <v>1000</v>
      </c>
      <c r="D791" s="12">
        <f ca="1">IF(A791&lt;$B$1,VLOOKUP(A791,[1]DI!$A$4:$B$15000,2,FALSE),0)</f>
        <v>0</v>
      </c>
      <c r="E791" s="13">
        <f t="shared" ca="1" si="253"/>
        <v>1</v>
      </c>
      <c r="F791" s="13">
        <f ca="1">(TRUNC(PRODUCT($E$12:$E790),16))</f>
        <v>1.2326228221151301</v>
      </c>
      <c r="G791" s="13">
        <f t="shared" ca="1" si="254"/>
        <v>1.1597612281035099</v>
      </c>
      <c r="H791" s="13">
        <f t="shared" ca="1" si="255"/>
        <v>1.06282465</v>
      </c>
      <c r="I791" s="12">
        <f t="shared" si="268"/>
        <v>1.7000000000000001E-2</v>
      </c>
      <c r="J791" s="30">
        <f t="shared" si="256"/>
        <v>44911</v>
      </c>
      <c r="K791" s="2">
        <f t="shared" si="257"/>
        <v>119</v>
      </c>
      <c r="L791" s="15">
        <f t="shared" si="258"/>
        <v>120</v>
      </c>
      <c r="M791" s="11">
        <f t="shared" si="259"/>
        <v>1.0080595029999999</v>
      </c>
      <c r="N791" s="11">
        <f t="shared" ca="1" si="260"/>
        <v>1.071390488</v>
      </c>
      <c r="O791" s="15">
        <f t="shared" si="261"/>
        <v>0</v>
      </c>
      <c r="P791" s="13">
        <f t="shared" ca="1" si="262"/>
        <v>71.390488000000005</v>
      </c>
      <c r="Q791" s="19">
        <f t="shared" si="266"/>
        <v>0</v>
      </c>
      <c r="R791" s="13">
        <f t="shared" si="263"/>
        <v>0</v>
      </c>
      <c r="S791" s="4" t="str">
        <f t="shared" si="264"/>
        <v>A+J=</v>
      </c>
      <c r="T791" s="30">
        <f t="shared" si="265"/>
        <v>45090</v>
      </c>
      <c r="U791" s="134">
        <f ca="1">U787-U789</f>
        <v>74797782.053499997</v>
      </c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" x14ac:dyDescent="0.25">
      <c r="A792" s="36">
        <f t="shared" si="267"/>
        <v>45089</v>
      </c>
      <c r="B792" s="14">
        <f t="shared" ca="1" si="251"/>
        <v>1071.390488</v>
      </c>
      <c r="C792" s="6">
        <f t="shared" si="252"/>
        <v>1000</v>
      </c>
      <c r="D792" s="12">
        <f ca="1">IF(A792&lt;$B$1,VLOOKUP(A792,[1]DI!$A$4:$B$15000,2,FALSE),0)</f>
        <v>0.13650000000000001</v>
      </c>
      <c r="E792" s="13">
        <f t="shared" ca="1" si="253"/>
        <v>1.00050788</v>
      </c>
      <c r="F792" s="13">
        <f ca="1">(TRUNC(PRODUCT($E$12:$E791),16))</f>
        <v>1.2326228221151301</v>
      </c>
      <c r="G792" s="13">
        <f t="shared" ca="1" si="254"/>
        <v>1.1597612281035099</v>
      </c>
      <c r="H792" s="13">
        <f t="shared" ca="1" si="255"/>
        <v>1.06282465</v>
      </c>
      <c r="I792" s="12">
        <f t="shared" si="268"/>
        <v>1.7000000000000001E-2</v>
      </c>
      <c r="J792" s="30">
        <f t="shared" si="256"/>
        <v>44911</v>
      </c>
      <c r="K792" s="2">
        <f t="shared" si="257"/>
        <v>120</v>
      </c>
      <c r="L792" s="15">
        <f t="shared" si="258"/>
        <v>120</v>
      </c>
      <c r="M792" s="11">
        <f t="shared" si="259"/>
        <v>1.0080595029999999</v>
      </c>
      <c r="N792" s="11">
        <f t="shared" ca="1" si="260"/>
        <v>1.071390488</v>
      </c>
      <c r="O792" s="15">
        <f t="shared" si="261"/>
        <v>0</v>
      </c>
      <c r="P792" s="13">
        <f t="shared" ca="1" si="262"/>
        <v>71.390488000000005</v>
      </c>
      <c r="Q792" s="19">
        <f t="shared" si="266"/>
        <v>0</v>
      </c>
      <c r="R792" s="13">
        <f t="shared" si="263"/>
        <v>0</v>
      </c>
      <c r="S792" s="4" t="str">
        <f t="shared" si="264"/>
        <v>A+J=</v>
      </c>
      <c r="T792" s="30">
        <f t="shared" si="265"/>
        <v>45090</v>
      </c>
      <c r="U792" s="133" t="s">
        <v>87</v>
      </c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" x14ac:dyDescent="0.25">
      <c r="A793" s="36">
        <f t="shared" si="267"/>
        <v>45090</v>
      </c>
      <c r="B793" s="14">
        <f t="shared" ca="1" si="251"/>
        <v>1072.0063369899999</v>
      </c>
      <c r="C793" s="6">
        <f t="shared" si="252"/>
        <v>1000</v>
      </c>
      <c r="D793" s="12">
        <f ca="1">IF(A793&lt;$B$1,VLOOKUP(A793,[1]DI!$A$4:$B$15000,2,FALSE),0)</f>
        <v>0.13650000000000001</v>
      </c>
      <c r="E793" s="13">
        <f t="shared" ca="1" si="253"/>
        <v>1.00050788</v>
      </c>
      <c r="F793" s="13">
        <f ca="1">(TRUNC(PRODUCT($E$12:$E792),16))</f>
        <v>1.2332488465940299</v>
      </c>
      <c r="G793" s="13">
        <f t="shared" ca="1" si="254"/>
        <v>1.1597612281035099</v>
      </c>
      <c r="H793" s="13">
        <f t="shared" ca="1" si="255"/>
        <v>1.06336444</v>
      </c>
      <c r="I793" s="12">
        <f t="shared" si="268"/>
        <v>1.7000000000000001E-2</v>
      </c>
      <c r="J793" s="30">
        <f t="shared" si="256"/>
        <v>44911</v>
      </c>
      <c r="K793" s="2">
        <f t="shared" si="257"/>
        <v>121</v>
      </c>
      <c r="L793" s="15">
        <f t="shared" si="258"/>
        <v>121</v>
      </c>
      <c r="M793" s="11">
        <f t="shared" si="259"/>
        <v>1.008126938</v>
      </c>
      <c r="N793" s="11">
        <f t="shared" ca="1" si="260"/>
        <v>1.0720063369999999</v>
      </c>
      <c r="O793" s="15">
        <f t="shared" si="261"/>
        <v>2</v>
      </c>
      <c r="P793" s="13">
        <f t="shared" ca="1" si="262"/>
        <v>72.006336989999994</v>
      </c>
      <c r="Q793" s="19">
        <f ca="1">R793/C793</f>
        <v>0.21370794871999998</v>
      </c>
      <c r="R793" s="13">
        <f ca="1">U793</f>
        <v>213.70794871999999</v>
      </c>
      <c r="S793" s="4" t="str">
        <f t="shared" si="264"/>
        <v>A+J=</v>
      </c>
      <c r="T793" s="30">
        <f t="shared" si="265"/>
        <v>45090</v>
      </c>
      <c r="U793" s="135">
        <f ca="1">TRUNC(U791/350000,8)</f>
        <v>213.70794871999999</v>
      </c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6">
        <f t="shared" si="267"/>
        <v>45091</v>
      </c>
      <c r="B794" s="14">
        <f t="shared" ca="1" si="251"/>
        <v>786.74401981000005</v>
      </c>
      <c r="C794" s="6">
        <f t="shared" ca="1" si="252"/>
        <v>786.29205128000001</v>
      </c>
      <c r="D794" s="12">
        <f ca="1">IF(A794&lt;$B$1,VLOOKUP(A794,[1]DI!$A$4:$B$15000,2,FALSE),0)</f>
        <v>0.13650000000000001</v>
      </c>
      <c r="E794" s="13">
        <f t="shared" ca="1" si="253"/>
        <v>1.00050788</v>
      </c>
      <c r="F794" s="13">
        <f ca="1">(TRUNC(PRODUCT($E$12:$E793),16))</f>
        <v>1.23387518901823</v>
      </c>
      <c r="G794" s="13">
        <f t="shared" ca="1" si="254"/>
        <v>1.2332488465940299</v>
      </c>
      <c r="H794" s="13">
        <f t="shared" ca="1" si="255"/>
        <v>1.00050788</v>
      </c>
      <c r="I794" s="12">
        <f t="shared" si="268"/>
        <v>1.7000000000000001E-2</v>
      </c>
      <c r="J794" s="30">
        <f t="shared" si="256"/>
        <v>45090</v>
      </c>
      <c r="K794" s="2">
        <f t="shared" si="257"/>
        <v>1</v>
      </c>
      <c r="L794" s="15">
        <f t="shared" si="258"/>
        <v>1</v>
      </c>
      <c r="M794" s="11">
        <f t="shared" si="259"/>
        <v>1.0000668960000001</v>
      </c>
      <c r="N794" s="11">
        <f t="shared" ca="1" si="260"/>
        <v>1.00057481</v>
      </c>
      <c r="O794" s="15">
        <f t="shared" si="261"/>
        <v>0</v>
      </c>
      <c r="P794" s="13">
        <f t="shared" ca="1" si="262"/>
        <v>0.45196852999999998</v>
      </c>
      <c r="Q794" s="19">
        <f t="shared" si="266"/>
        <v>0</v>
      </c>
      <c r="R794" s="13">
        <f t="shared" si="263"/>
        <v>0</v>
      </c>
      <c r="S794" s="4" t="str">
        <f t="shared" si="264"/>
        <v>A+J=</v>
      </c>
      <c r="T794" s="30">
        <f t="shared" si="265"/>
        <v>45169</v>
      </c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6">
        <f t="shared" si="267"/>
        <v>45092</v>
      </c>
      <c r="B795" s="14">
        <f t="shared" ca="1" si="251"/>
        <v>787.19624939000005</v>
      </c>
      <c r="C795" s="6">
        <f t="shared" ca="1" si="252"/>
        <v>786.29205128000001</v>
      </c>
      <c r="D795" s="12">
        <f ca="1">IF(A795&lt;$B$1,VLOOKUP(A795,[1]DI!$A$4:$B$15000,2,FALSE),0)</f>
        <v>0.13650000000000001</v>
      </c>
      <c r="E795" s="13">
        <f t="shared" ca="1" si="253"/>
        <v>1.00050788</v>
      </c>
      <c r="F795" s="13">
        <f ca="1">(TRUNC(PRODUCT($E$12:$E794),16))</f>
        <v>1.2345018495492299</v>
      </c>
      <c r="G795" s="13">
        <f t="shared" ca="1" si="254"/>
        <v>1.2332488465940299</v>
      </c>
      <c r="H795" s="13">
        <f t="shared" ca="1" si="255"/>
        <v>1.00101602</v>
      </c>
      <c r="I795" s="12">
        <f t="shared" si="268"/>
        <v>1.7000000000000001E-2</v>
      </c>
      <c r="J795" s="30">
        <f t="shared" si="256"/>
        <v>45090</v>
      </c>
      <c r="K795" s="2">
        <f t="shared" si="257"/>
        <v>2</v>
      </c>
      <c r="L795" s="15">
        <f t="shared" si="258"/>
        <v>2</v>
      </c>
      <c r="M795" s="11">
        <f t="shared" si="259"/>
        <v>1.0001337960000001</v>
      </c>
      <c r="N795" s="11">
        <f t="shared" ca="1" si="260"/>
        <v>1.001149952</v>
      </c>
      <c r="O795" s="15">
        <f t="shared" si="261"/>
        <v>0</v>
      </c>
      <c r="P795" s="13">
        <f t="shared" ca="1" si="262"/>
        <v>0.90419811000000005</v>
      </c>
      <c r="Q795" s="19">
        <f t="shared" si="266"/>
        <v>0</v>
      </c>
      <c r="R795" s="13">
        <f t="shared" si="263"/>
        <v>0</v>
      </c>
      <c r="S795" s="4" t="str">
        <f t="shared" si="264"/>
        <v>A+J=</v>
      </c>
      <c r="T795" s="30">
        <f t="shared" si="265"/>
        <v>45169</v>
      </c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6">
        <f t="shared" si="267"/>
        <v>45093</v>
      </c>
      <c r="B796" s="14">
        <f t="shared" ca="1" si="251"/>
        <v>787.64873216000001</v>
      </c>
      <c r="C796" s="6">
        <f t="shared" ca="1" si="252"/>
        <v>786.29205128000001</v>
      </c>
      <c r="D796" s="12">
        <f ca="1">IF(A796&lt;$B$1,VLOOKUP(A796,[1]DI!$A$4:$B$15000,2,FALSE),0)</f>
        <v>0.13650000000000001</v>
      </c>
      <c r="E796" s="13">
        <f t="shared" ca="1" si="253"/>
        <v>1.00050788</v>
      </c>
      <c r="F796" s="13">
        <f ca="1">(TRUNC(PRODUCT($E$12:$E795),16))</f>
        <v>1.23512882834858</v>
      </c>
      <c r="G796" s="13">
        <f t="shared" ca="1" si="254"/>
        <v>1.2332488465940299</v>
      </c>
      <c r="H796" s="13">
        <f t="shared" ca="1" si="255"/>
        <v>1.00152441</v>
      </c>
      <c r="I796" s="12">
        <f t="shared" si="268"/>
        <v>1.7000000000000001E-2</v>
      </c>
      <c r="J796" s="30">
        <f t="shared" si="256"/>
        <v>45090</v>
      </c>
      <c r="K796" s="2">
        <f t="shared" si="257"/>
        <v>3</v>
      </c>
      <c r="L796" s="15">
        <f t="shared" si="258"/>
        <v>3</v>
      </c>
      <c r="M796" s="11">
        <f t="shared" si="259"/>
        <v>1.0002006999999999</v>
      </c>
      <c r="N796" s="11">
        <f t="shared" ca="1" si="260"/>
        <v>1.001725416</v>
      </c>
      <c r="O796" s="15">
        <f t="shared" si="261"/>
        <v>0</v>
      </c>
      <c r="P796" s="13">
        <f t="shared" ca="1" si="262"/>
        <v>1.3566808800000001</v>
      </c>
      <c r="Q796" s="19">
        <f t="shared" si="266"/>
        <v>0</v>
      </c>
      <c r="R796" s="13">
        <f t="shared" si="263"/>
        <v>0</v>
      </c>
      <c r="S796" s="4" t="str">
        <f t="shared" si="264"/>
        <v>A+J=</v>
      </c>
      <c r="T796" s="30">
        <f t="shared" si="265"/>
        <v>45169</v>
      </c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6">
        <f t="shared" si="267"/>
        <v>45094</v>
      </c>
      <c r="B797" s="14">
        <f t="shared" ca="1" si="251"/>
        <v>788.10148462999996</v>
      </c>
      <c r="C797" s="6">
        <f t="shared" ca="1" si="252"/>
        <v>786.29205128000001</v>
      </c>
      <c r="D797" s="12">
        <f ca="1">IF(A797&lt;$B$1,VLOOKUP(A797,[1]DI!$A$4:$B$15000,2,FALSE),0)</f>
        <v>0</v>
      </c>
      <c r="E797" s="13">
        <f t="shared" ca="1" si="253"/>
        <v>1</v>
      </c>
      <c r="F797" s="13">
        <f ca="1">(TRUNC(PRODUCT($E$12:$E796),16))</f>
        <v>1.2357561255779199</v>
      </c>
      <c r="G797" s="13">
        <f t="shared" ca="1" si="254"/>
        <v>1.2332488465940299</v>
      </c>
      <c r="H797" s="13">
        <f t="shared" ca="1" si="255"/>
        <v>1.00203307</v>
      </c>
      <c r="I797" s="12">
        <f t="shared" si="268"/>
        <v>1.7000000000000001E-2</v>
      </c>
      <c r="J797" s="30">
        <f t="shared" si="256"/>
        <v>45090</v>
      </c>
      <c r="K797" s="2">
        <f t="shared" si="257"/>
        <v>3</v>
      </c>
      <c r="L797" s="15">
        <f t="shared" si="258"/>
        <v>4</v>
      </c>
      <c r="M797" s="11">
        <f t="shared" si="259"/>
        <v>1.000267609</v>
      </c>
      <c r="N797" s="11">
        <f t="shared" ca="1" si="260"/>
        <v>1.0023012229999999</v>
      </c>
      <c r="O797" s="15">
        <f t="shared" si="261"/>
        <v>0</v>
      </c>
      <c r="P797" s="13">
        <f t="shared" ca="1" si="262"/>
        <v>1.8094333499999999</v>
      </c>
      <c r="Q797" s="19">
        <f t="shared" si="266"/>
        <v>0</v>
      </c>
      <c r="R797" s="13">
        <f t="shared" si="263"/>
        <v>0</v>
      </c>
      <c r="S797" s="4" t="str">
        <f t="shared" si="264"/>
        <v>A+J=</v>
      </c>
      <c r="T797" s="30">
        <f t="shared" si="265"/>
        <v>45169</v>
      </c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6">
        <f t="shared" si="267"/>
        <v>45095</v>
      </c>
      <c r="B798" s="14">
        <f t="shared" ca="1" si="251"/>
        <v>788.10148462999996</v>
      </c>
      <c r="C798" s="6">
        <f t="shared" ca="1" si="252"/>
        <v>786.29205128000001</v>
      </c>
      <c r="D798" s="12">
        <f ca="1">IF(A798&lt;$B$1,VLOOKUP(A798,[1]DI!$A$4:$B$15000,2,FALSE),0)</f>
        <v>0</v>
      </c>
      <c r="E798" s="13">
        <f t="shared" ca="1" si="253"/>
        <v>1</v>
      </c>
      <c r="F798" s="13">
        <f ca="1">(TRUNC(PRODUCT($E$12:$E797),16))</f>
        <v>1.2357561255779199</v>
      </c>
      <c r="G798" s="13">
        <f t="shared" ca="1" si="254"/>
        <v>1.2332488465940299</v>
      </c>
      <c r="H798" s="13">
        <f t="shared" ca="1" si="255"/>
        <v>1.00203307</v>
      </c>
      <c r="I798" s="12">
        <f t="shared" si="268"/>
        <v>1.7000000000000001E-2</v>
      </c>
      <c r="J798" s="30">
        <f t="shared" si="256"/>
        <v>45090</v>
      </c>
      <c r="K798" s="2">
        <f t="shared" si="257"/>
        <v>3</v>
      </c>
      <c r="L798" s="15">
        <f t="shared" si="258"/>
        <v>4</v>
      </c>
      <c r="M798" s="11">
        <f t="shared" si="259"/>
        <v>1.000267609</v>
      </c>
      <c r="N798" s="11">
        <f t="shared" ca="1" si="260"/>
        <v>1.0023012229999999</v>
      </c>
      <c r="O798" s="15">
        <f t="shared" si="261"/>
        <v>0</v>
      </c>
      <c r="P798" s="13">
        <f t="shared" ca="1" si="262"/>
        <v>1.8094333499999999</v>
      </c>
      <c r="Q798" s="19">
        <f t="shared" si="266"/>
        <v>0</v>
      </c>
      <c r="R798" s="13">
        <f t="shared" si="263"/>
        <v>0</v>
      </c>
      <c r="S798" s="4" t="str">
        <f t="shared" si="264"/>
        <v>A+J=</v>
      </c>
      <c r="T798" s="30">
        <f t="shared" si="265"/>
        <v>45169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6">
        <f t="shared" si="267"/>
        <v>45096</v>
      </c>
      <c r="B799" s="14">
        <f t="shared" ca="1" si="251"/>
        <v>788.10148462999996</v>
      </c>
      <c r="C799" s="6">
        <f t="shared" ca="1" si="252"/>
        <v>786.29205128000001</v>
      </c>
      <c r="D799" s="12">
        <f ca="1">IF(A799&lt;$B$1,VLOOKUP(A799,[1]DI!$A$4:$B$15000,2,FALSE),0)</f>
        <v>0.13650000000000001</v>
      </c>
      <c r="E799" s="13">
        <f t="shared" ca="1" si="253"/>
        <v>1.00050788</v>
      </c>
      <c r="F799" s="13">
        <f ca="1">(TRUNC(PRODUCT($E$12:$E798),16))</f>
        <v>1.2357561255779199</v>
      </c>
      <c r="G799" s="13">
        <f t="shared" ca="1" si="254"/>
        <v>1.2332488465940299</v>
      </c>
      <c r="H799" s="13">
        <f t="shared" ca="1" si="255"/>
        <v>1.00203307</v>
      </c>
      <c r="I799" s="12">
        <f t="shared" si="268"/>
        <v>1.7000000000000001E-2</v>
      </c>
      <c r="J799" s="30">
        <f t="shared" si="256"/>
        <v>45090</v>
      </c>
      <c r="K799" s="2">
        <f t="shared" si="257"/>
        <v>4</v>
      </c>
      <c r="L799" s="15">
        <f t="shared" si="258"/>
        <v>4</v>
      </c>
      <c r="M799" s="11">
        <f t="shared" si="259"/>
        <v>1.000267609</v>
      </c>
      <c r="N799" s="11">
        <f t="shared" ca="1" si="260"/>
        <v>1.0023012229999999</v>
      </c>
      <c r="O799" s="15">
        <f t="shared" si="261"/>
        <v>0</v>
      </c>
      <c r="P799" s="13">
        <f t="shared" ca="1" si="262"/>
        <v>1.8094333499999999</v>
      </c>
      <c r="Q799" s="19">
        <f t="shared" si="266"/>
        <v>0</v>
      </c>
      <c r="R799" s="13">
        <f t="shared" si="263"/>
        <v>0</v>
      </c>
      <c r="S799" s="4" t="str">
        <f t="shared" si="264"/>
        <v>A+J=</v>
      </c>
      <c r="T799" s="30">
        <f t="shared" si="265"/>
        <v>45169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6">
        <f t="shared" si="267"/>
        <v>45097</v>
      </c>
      <c r="B800" s="14">
        <f t="shared" ca="1" si="251"/>
        <v>788.55449107000004</v>
      </c>
      <c r="C800" s="6">
        <f t="shared" ca="1" si="252"/>
        <v>786.29205128000001</v>
      </c>
      <c r="D800" s="12">
        <f ca="1">IF(A800&lt;$B$1,VLOOKUP(A800,[1]DI!$A$4:$B$15000,2,FALSE),0)</f>
        <v>0.13650000000000001</v>
      </c>
      <c r="E800" s="13">
        <f t="shared" ca="1" si="253"/>
        <v>1.00050788</v>
      </c>
      <c r="F800" s="13">
        <f ca="1">(TRUNC(PRODUCT($E$12:$E799),16))</f>
        <v>1.23638374139898</v>
      </c>
      <c r="G800" s="13">
        <f t="shared" ca="1" si="254"/>
        <v>1.2332488465940299</v>
      </c>
      <c r="H800" s="13">
        <f t="shared" ca="1" si="255"/>
        <v>1.0025419799999999</v>
      </c>
      <c r="I800" s="12">
        <f t="shared" si="268"/>
        <v>1.7000000000000001E-2</v>
      </c>
      <c r="J800" s="30">
        <f t="shared" si="256"/>
        <v>45090</v>
      </c>
      <c r="K800" s="2">
        <f t="shared" si="257"/>
        <v>5</v>
      </c>
      <c r="L800" s="15">
        <f t="shared" si="258"/>
        <v>5</v>
      </c>
      <c r="M800" s="11">
        <f t="shared" si="259"/>
        <v>1.000334523</v>
      </c>
      <c r="N800" s="11">
        <f t="shared" ca="1" si="260"/>
        <v>1.0028773529999999</v>
      </c>
      <c r="O800" s="15">
        <f t="shared" si="261"/>
        <v>0</v>
      </c>
      <c r="P800" s="13">
        <f t="shared" ca="1" si="262"/>
        <v>2.2624397900000002</v>
      </c>
      <c r="Q800" s="19">
        <f t="shared" si="266"/>
        <v>0</v>
      </c>
      <c r="R800" s="13">
        <f t="shared" si="263"/>
        <v>0</v>
      </c>
      <c r="S800" s="4" t="str">
        <f t="shared" si="264"/>
        <v>A+J=</v>
      </c>
      <c r="T800" s="30">
        <f t="shared" si="265"/>
        <v>45169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6">
        <f t="shared" si="267"/>
        <v>45098</v>
      </c>
      <c r="B801" s="14">
        <f t="shared" ca="1" si="251"/>
        <v>789.00775855999996</v>
      </c>
      <c r="C801" s="6">
        <f t="shared" ca="1" si="252"/>
        <v>786.29205128000001</v>
      </c>
      <c r="D801" s="12">
        <f ca="1">IF(A801&lt;$B$1,VLOOKUP(A801,[1]DI!$A$4:$B$15000,2,FALSE),0)</f>
        <v>0.13650000000000001</v>
      </c>
      <c r="E801" s="13">
        <f t="shared" ca="1" si="253"/>
        <v>1.00050788</v>
      </c>
      <c r="F801" s="13">
        <f ca="1">(TRUNC(PRODUCT($E$12:$E800),16))</f>
        <v>1.2370116759735601</v>
      </c>
      <c r="G801" s="13">
        <f t="shared" ca="1" si="254"/>
        <v>1.2332488465940299</v>
      </c>
      <c r="H801" s="13">
        <f t="shared" ca="1" si="255"/>
        <v>1.0030511499999999</v>
      </c>
      <c r="I801" s="12">
        <f t="shared" si="268"/>
        <v>1.7000000000000001E-2</v>
      </c>
      <c r="J801" s="30">
        <f t="shared" si="256"/>
        <v>45090</v>
      </c>
      <c r="K801" s="2">
        <f t="shared" si="257"/>
        <v>6</v>
      </c>
      <c r="L801" s="15">
        <f t="shared" si="258"/>
        <v>6</v>
      </c>
      <c r="M801" s="11">
        <f t="shared" si="259"/>
        <v>1.0004014400000001</v>
      </c>
      <c r="N801" s="11">
        <f t="shared" ca="1" si="260"/>
        <v>1.0034538150000001</v>
      </c>
      <c r="O801" s="15">
        <f t="shared" si="261"/>
        <v>0</v>
      </c>
      <c r="P801" s="13">
        <f t="shared" ca="1" si="262"/>
        <v>2.7157072800000002</v>
      </c>
      <c r="Q801" s="19">
        <f t="shared" si="266"/>
        <v>0</v>
      </c>
      <c r="R801" s="13">
        <f t="shared" si="263"/>
        <v>0</v>
      </c>
      <c r="S801" s="4" t="str">
        <f t="shared" si="264"/>
        <v>A+J=</v>
      </c>
      <c r="T801" s="30">
        <f t="shared" si="265"/>
        <v>45169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6">
        <f t="shared" si="267"/>
        <v>45099</v>
      </c>
      <c r="B802" s="14">
        <f t="shared" ca="1" si="251"/>
        <v>789.46128867000004</v>
      </c>
      <c r="C802" s="6">
        <f t="shared" ca="1" si="252"/>
        <v>786.29205128000001</v>
      </c>
      <c r="D802" s="12">
        <f ca="1">IF(A802&lt;$B$1,VLOOKUP(A802,[1]DI!$A$4:$B$15000,2,FALSE),0)</f>
        <v>0.13650000000000001</v>
      </c>
      <c r="E802" s="13">
        <f t="shared" ca="1" si="253"/>
        <v>1.00050788</v>
      </c>
      <c r="F802" s="13">
        <f ca="1">(TRUNC(PRODUCT($E$12:$E801),16))</f>
        <v>1.2376399294635601</v>
      </c>
      <c r="G802" s="13">
        <f t="shared" ca="1" si="254"/>
        <v>1.2332488465940299</v>
      </c>
      <c r="H802" s="13">
        <f t="shared" ca="1" si="255"/>
        <v>1.00356058</v>
      </c>
      <c r="I802" s="12">
        <f t="shared" si="268"/>
        <v>1.7000000000000001E-2</v>
      </c>
      <c r="J802" s="30">
        <f t="shared" si="256"/>
        <v>45090</v>
      </c>
      <c r="K802" s="2">
        <f t="shared" si="257"/>
        <v>7</v>
      </c>
      <c r="L802" s="15">
        <f t="shared" si="258"/>
        <v>7</v>
      </c>
      <c r="M802" s="11">
        <f t="shared" si="259"/>
        <v>1.000468363</v>
      </c>
      <c r="N802" s="11">
        <f t="shared" ca="1" si="260"/>
        <v>1.0040306109999999</v>
      </c>
      <c r="O802" s="15">
        <f t="shared" si="261"/>
        <v>0</v>
      </c>
      <c r="P802" s="13">
        <f t="shared" ca="1" si="262"/>
        <v>3.1692373900000002</v>
      </c>
      <c r="Q802" s="19">
        <f t="shared" si="266"/>
        <v>0</v>
      </c>
      <c r="R802" s="13">
        <f t="shared" si="263"/>
        <v>0</v>
      </c>
      <c r="S802" s="4" t="str">
        <f t="shared" si="264"/>
        <v>A+J=</v>
      </c>
      <c r="T802" s="30">
        <f t="shared" si="265"/>
        <v>45169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6">
        <f t="shared" si="267"/>
        <v>45100</v>
      </c>
      <c r="B803" s="14">
        <f t="shared" ca="1" si="251"/>
        <v>789.91507982999997</v>
      </c>
      <c r="C803" s="6">
        <f t="shared" ca="1" si="252"/>
        <v>786.29205128000001</v>
      </c>
      <c r="D803" s="12">
        <f ca="1">IF(A803&lt;$B$1,VLOOKUP(A803,[1]DI!$A$4:$B$15000,2,FALSE),0)</f>
        <v>0.13650000000000001</v>
      </c>
      <c r="E803" s="13">
        <f t="shared" ca="1" si="253"/>
        <v>1.00050788</v>
      </c>
      <c r="F803" s="13">
        <f ca="1">(TRUNC(PRODUCT($E$12:$E802),16))</f>
        <v>1.2382685020309301</v>
      </c>
      <c r="G803" s="13">
        <f t="shared" ca="1" si="254"/>
        <v>1.2332488465940299</v>
      </c>
      <c r="H803" s="13">
        <f t="shared" ca="1" si="255"/>
        <v>1.0040702699999999</v>
      </c>
      <c r="I803" s="12">
        <f t="shared" si="268"/>
        <v>1.7000000000000001E-2</v>
      </c>
      <c r="J803" s="30">
        <f t="shared" si="256"/>
        <v>45090</v>
      </c>
      <c r="K803" s="2">
        <f t="shared" si="257"/>
        <v>8</v>
      </c>
      <c r="L803" s="15">
        <f t="shared" si="258"/>
        <v>8</v>
      </c>
      <c r="M803" s="11">
        <f t="shared" si="259"/>
        <v>1.00053529</v>
      </c>
      <c r="N803" s="11">
        <f t="shared" ca="1" si="260"/>
        <v>1.0046077390000001</v>
      </c>
      <c r="O803" s="15">
        <f t="shared" si="261"/>
        <v>0</v>
      </c>
      <c r="P803" s="13">
        <f t="shared" ca="1" si="262"/>
        <v>3.6230285499999999</v>
      </c>
      <c r="Q803" s="19">
        <f t="shared" si="266"/>
        <v>0</v>
      </c>
      <c r="R803" s="13">
        <f t="shared" si="263"/>
        <v>0</v>
      </c>
      <c r="S803" s="4" t="str">
        <f t="shared" si="264"/>
        <v>A+J=</v>
      </c>
      <c r="T803" s="30">
        <f t="shared" si="265"/>
        <v>45169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6">
        <f t="shared" si="267"/>
        <v>45101</v>
      </c>
      <c r="B804" s="14">
        <f t="shared" ca="1" si="251"/>
        <v>790.36913203000006</v>
      </c>
      <c r="C804" s="6">
        <f t="shared" ca="1" si="252"/>
        <v>786.29205128000001</v>
      </c>
      <c r="D804" s="12">
        <f ca="1">IF(A804&lt;$B$1,VLOOKUP(A804,[1]DI!$A$4:$B$15000,2,FALSE),0)</f>
        <v>0</v>
      </c>
      <c r="E804" s="13">
        <f t="shared" ca="1" si="253"/>
        <v>1</v>
      </c>
      <c r="F804" s="13">
        <f ca="1">(TRUNC(PRODUCT($E$12:$E803),16))</f>
        <v>1.2388973938377501</v>
      </c>
      <c r="G804" s="13">
        <f t="shared" ca="1" si="254"/>
        <v>1.2332488465940299</v>
      </c>
      <c r="H804" s="13">
        <f t="shared" ca="1" si="255"/>
        <v>1.00458022</v>
      </c>
      <c r="I804" s="12">
        <f t="shared" si="268"/>
        <v>1.7000000000000001E-2</v>
      </c>
      <c r="J804" s="30">
        <f t="shared" si="256"/>
        <v>45090</v>
      </c>
      <c r="K804" s="2">
        <f t="shared" si="257"/>
        <v>8</v>
      </c>
      <c r="L804" s="15">
        <f t="shared" si="258"/>
        <v>9</v>
      </c>
      <c r="M804" s="11">
        <f t="shared" si="259"/>
        <v>1.0006022210000001</v>
      </c>
      <c r="N804" s="11">
        <f t="shared" ca="1" si="260"/>
        <v>1.005185199</v>
      </c>
      <c r="O804" s="15">
        <f t="shared" si="261"/>
        <v>0</v>
      </c>
      <c r="P804" s="13">
        <f t="shared" ca="1" si="262"/>
        <v>4.0770807500000004</v>
      </c>
      <c r="Q804" s="19">
        <f t="shared" si="266"/>
        <v>0</v>
      </c>
      <c r="R804" s="13">
        <f t="shared" si="263"/>
        <v>0</v>
      </c>
      <c r="S804" s="4" t="str">
        <f t="shared" si="264"/>
        <v>A+J=</v>
      </c>
      <c r="T804" s="30">
        <f t="shared" si="265"/>
        <v>45169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6">
        <f t="shared" si="267"/>
        <v>45102</v>
      </c>
      <c r="B805" s="14">
        <f t="shared" ca="1" si="251"/>
        <v>790.36913203000006</v>
      </c>
      <c r="C805" s="6">
        <f t="shared" ca="1" si="252"/>
        <v>786.29205128000001</v>
      </c>
      <c r="D805" s="12">
        <f ca="1">IF(A805&lt;$B$1,VLOOKUP(A805,[1]DI!$A$4:$B$15000,2,FALSE),0)</f>
        <v>0</v>
      </c>
      <c r="E805" s="13">
        <f t="shared" ca="1" si="253"/>
        <v>1</v>
      </c>
      <c r="F805" s="13">
        <f ca="1">(TRUNC(PRODUCT($E$12:$E804),16))</f>
        <v>1.2388973938377501</v>
      </c>
      <c r="G805" s="13">
        <f t="shared" ca="1" si="254"/>
        <v>1.2332488465940299</v>
      </c>
      <c r="H805" s="13">
        <f t="shared" ca="1" si="255"/>
        <v>1.00458022</v>
      </c>
      <c r="I805" s="12">
        <f t="shared" si="268"/>
        <v>1.7000000000000001E-2</v>
      </c>
      <c r="J805" s="30">
        <f t="shared" si="256"/>
        <v>45090</v>
      </c>
      <c r="K805" s="2">
        <f t="shared" si="257"/>
        <v>8</v>
      </c>
      <c r="L805" s="15">
        <f t="shared" si="258"/>
        <v>9</v>
      </c>
      <c r="M805" s="11">
        <f t="shared" si="259"/>
        <v>1.0006022210000001</v>
      </c>
      <c r="N805" s="11">
        <f t="shared" ca="1" si="260"/>
        <v>1.005185199</v>
      </c>
      <c r="O805" s="15">
        <f t="shared" si="261"/>
        <v>0</v>
      </c>
      <c r="P805" s="13">
        <f t="shared" ca="1" si="262"/>
        <v>4.0770807500000004</v>
      </c>
      <c r="Q805" s="19">
        <f t="shared" si="266"/>
        <v>0</v>
      </c>
      <c r="R805" s="13">
        <f t="shared" si="263"/>
        <v>0</v>
      </c>
      <c r="S805" s="4" t="str">
        <f t="shared" si="264"/>
        <v>A+J=</v>
      </c>
      <c r="T805" s="30">
        <f t="shared" si="265"/>
        <v>45169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6">
        <f t="shared" si="267"/>
        <v>45103</v>
      </c>
      <c r="B806" s="14">
        <f t="shared" ca="1" si="251"/>
        <v>790.36913203000006</v>
      </c>
      <c r="C806" s="6">
        <f t="shared" ca="1" si="252"/>
        <v>786.29205128000001</v>
      </c>
      <c r="D806" s="12">
        <f ca="1">IF(A806&lt;$B$1,VLOOKUP(A806,[1]DI!$A$4:$B$15000,2,FALSE),0)</f>
        <v>0.13650000000000001</v>
      </c>
      <c r="E806" s="13">
        <f t="shared" ca="1" si="253"/>
        <v>1.00050788</v>
      </c>
      <c r="F806" s="13">
        <f ca="1">(TRUNC(PRODUCT($E$12:$E805),16))</f>
        <v>1.2388973938377501</v>
      </c>
      <c r="G806" s="13">
        <f t="shared" ca="1" si="254"/>
        <v>1.2332488465940299</v>
      </c>
      <c r="H806" s="13">
        <f t="shared" ca="1" si="255"/>
        <v>1.00458022</v>
      </c>
      <c r="I806" s="12">
        <f t="shared" si="268"/>
        <v>1.7000000000000001E-2</v>
      </c>
      <c r="J806" s="30">
        <f t="shared" si="256"/>
        <v>45090</v>
      </c>
      <c r="K806" s="2">
        <f t="shared" si="257"/>
        <v>9</v>
      </c>
      <c r="L806" s="15">
        <f t="shared" si="258"/>
        <v>9</v>
      </c>
      <c r="M806" s="11">
        <f t="shared" si="259"/>
        <v>1.0006022210000001</v>
      </c>
      <c r="N806" s="11">
        <f t="shared" ca="1" si="260"/>
        <v>1.005185199</v>
      </c>
      <c r="O806" s="15">
        <f t="shared" si="261"/>
        <v>0</v>
      </c>
      <c r="P806" s="13">
        <f t="shared" ca="1" si="262"/>
        <v>4.0770807500000004</v>
      </c>
      <c r="Q806" s="19">
        <f t="shared" si="266"/>
        <v>0</v>
      </c>
      <c r="R806" s="13">
        <f t="shared" si="263"/>
        <v>0</v>
      </c>
      <c r="S806" s="4" t="str">
        <f t="shared" si="264"/>
        <v>A+J=</v>
      </c>
      <c r="T806" s="30">
        <f t="shared" si="265"/>
        <v>45169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6">
        <f t="shared" si="267"/>
        <v>45104</v>
      </c>
      <c r="B807" s="14">
        <f t="shared" ref="B807:B870" ca="1" si="269">IF(A807&lt;=TODAY(),C807+P807,IF(AND(A807&gt;TODAY(),A807&lt;=$B$1),IF(VLOOKUP(TODAY(),$A$10:$D$5000,4,FALSE)=0,"n.d",C807+P807),"n.d"))</f>
        <v>790.82343900000001</v>
      </c>
      <c r="C807" s="6">
        <f t="shared" ref="C807:C870" ca="1" si="270">(C806-R806)</f>
        <v>786.29205128000001</v>
      </c>
      <c r="D807" s="12">
        <f ca="1">IF(A807&lt;$B$1,VLOOKUP(A807,[1]DI!$A$4:$B$15000,2,FALSE),0)</f>
        <v>0.13650000000000001</v>
      </c>
      <c r="E807" s="13">
        <f t="shared" ref="E807:E870" ca="1" si="271">ROUND(((1+D807)^(1/252)),8)</f>
        <v>1.00050788</v>
      </c>
      <c r="F807" s="13">
        <f ca="1">(TRUNC(PRODUCT($E$12:$E806),16))</f>
        <v>1.23952660504613</v>
      </c>
      <c r="G807" s="13">
        <f t="shared" ref="G807:G870" ca="1" si="272">IF(O806&gt;0,F806,G806)</f>
        <v>1.2332488465940299</v>
      </c>
      <c r="H807" s="13">
        <f t="shared" ref="H807:H870" ca="1" si="273">ROUND(F807/G807,8)</f>
        <v>1.0050904199999999</v>
      </c>
      <c r="I807" s="12">
        <f t="shared" si="268"/>
        <v>1.7000000000000001E-2</v>
      </c>
      <c r="J807" s="30">
        <f t="shared" ref="J807:J870" si="274">IF(O806&gt;0,VLOOKUP(O806,V$12:AF$150,2),J806)</f>
        <v>45090</v>
      </c>
      <c r="K807" s="2">
        <f t="shared" ref="K807:K870" si="275">IF(A807&gt;J807,IF(NETWORKDAYS(J807,A807,$V$160:$V$544)-1=0,1,NETWORKDAYS(J807,A807,$V$160:$V$544)-1),0)</f>
        <v>10</v>
      </c>
      <c r="L807" s="15">
        <f t="shared" ref="L807:L870" si="276">IF(AND(K807=1,K806=1),1,IF(K807&gt;0,IF(K807=K806,K807+1,K807),0))</f>
        <v>10</v>
      </c>
      <c r="M807" s="11">
        <f t="shared" ref="M807:M870" si="277">ROUND((I807+1)^(L807/252),9)</f>
        <v>1.0006691569999999</v>
      </c>
      <c r="N807" s="11">
        <f t="shared" ref="N807:N870" ca="1" si="278">ROUND(H807*M807,9)</f>
        <v>1.0057629830000001</v>
      </c>
      <c r="O807" s="15">
        <f t="shared" ref="O807:O870" si="279">IF(VLOOKUP(A807,W$12:AD$25,8)=VLOOKUP(A806,W$12:AD$25,8),0,VLOOKUP(A807,W$12:AD$25,8))</f>
        <v>0</v>
      </c>
      <c r="P807" s="13">
        <f t="shared" ref="P807:P870" ca="1" si="280">TRUNC(((N807-1)*C807),8)</f>
        <v>4.5313877199999997</v>
      </c>
      <c r="Q807" s="19">
        <f t="shared" si="266"/>
        <v>0</v>
      </c>
      <c r="R807" s="13">
        <f t="shared" ref="R807:R870" si="281">IF(Q807&gt;0,TRUNC(Q807*C807,8),0)</f>
        <v>0</v>
      </c>
      <c r="S807" s="4" t="str">
        <f t="shared" ref="S807:S870" si="282">IF(O806&gt;0,VLOOKUP(O806,V$12:AF$25,10),S806)</f>
        <v>A+J=</v>
      </c>
      <c r="T807" s="30">
        <f t="shared" ref="T807:T870" si="283">IF(O806&gt;0,VLOOKUP(O806,V$12:AF$25,11),T806)</f>
        <v>45169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6">
        <f t="shared" si="267"/>
        <v>45105</v>
      </c>
      <c r="B808" s="14">
        <f t="shared" ca="1" si="269"/>
        <v>791.27801566000005</v>
      </c>
      <c r="C808" s="6">
        <f t="shared" ca="1" si="270"/>
        <v>786.29205128000001</v>
      </c>
      <c r="D808" s="12">
        <f ca="1">IF(A808&lt;$B$1,VLOOKUP(A808,[1]DI!$A$4:$B$15000,2,FALSE),0)</f>
        <v>0.13650000000000001</v>
      </c>
      <c r="E808" s="13">
        <f t="shared" ca="1" si="271"/>
        <v>1.00050788</v>
      </c>
      <c r="F808" s="13">
        <f ca="1">(TRUNC(PRODUCT($E$12:$E807),16))</f>
        <v>1.2401561358183</v>
      </c>
      <c r="G808" s="13">
        <f t="shared" ca="1" si="272"/>
        <v>1.2332488465940299</v>
      </c>
      <c r="H808" s="13">
        <f t="shared" ca="1" si="273"/>
        <v>1.00560089</v>
      </c>
      <c r="I808" s="12">
        <f t="shared" si="268"/>
        <v>1.7000000000000001E-2</v>
      </c>
      <c r="J808" s="30">
        <f t="shared" si="274"/>
        <v>45090</v>
      </c>
      <c r="K808" s="2">
        <f t="shared" si="275"/>
        <v>11</v>
      </c>
      <c r="L808" s="15">
        <f t="shared" si="276"/>
        <v>11</v>
      </c>
      <c r="M808" s="11">
        <f t="shared" si="277"/>
        <v>1.0007360970000001</v>
      </c>
      <c r="N808" s="11">
        <f t="shared" ca="1" si="278"/>
        <v>1.0063411099999999</v>
      </c>
      <c r="O808" s="15">
        <f t="shared" si="279"/>
        <v>0</v>
      </c>
      <c r="P808" s="13">
        <f t="shared" ca="1" si="280"/>
        <v>4.9859643800000004</v>
      </c>
      <c r="Q808" s="19">
        <f t="shared" si="266"/>
        <v>0</v>
      </c>
      <c r="R808" s="13">
        <f t="shared" si="281"/>
        <v>0</v>
      </c>
      <c r="S808" s="4" t="str">
        <f t="shared" si="282"/>
        <v>A+J=</v>
      </c>
      <c r="T808" s="30">
        <f t="shared" si="283"/>
        <v>45169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6">
        <f t="shared" si="267"/>
        <v>45106</v>
      </c>
      <c r="B809" s="14">
        <f t="shared" ca="1" si="269"/>
        <v>791.73284630000001</v>
      </c>
      <c r="C809" s="6">
        <f t="shared" ca="1" si="270"/>
        <v>786.29205128000001</v>
      </c>
      <c r="D809" s="12">
        <f ca="1">IF(A809&lt;$B$1,VLOOKUP(A809,[1]DI!$A$4:$B$15000,2,FALSE),0)</f>
        <v>0.13650000000000001</v>
      </c>
      <c r="E809" s="13">
        <f t="shared" ca="1" si="271"/>
        <v>1.00050788</v>
      </c>
      <c r="F809" s="13">
        <f ca="1">(TRUNC(PRODUCT($E$12:$E808),16))</f>
        <v>1.24078598631656</v>
      </c>
      <c r="G809" s="13">
        <f t="shared" ca="1" si="272"/>
        <v>1.2332488465940299</v>
      </c>
      <c r="H809" s="13">
        <f t="shared" ca="1" si="273"/>
        <v>1.00611161</v>
      </c>
      <c r="I809" s="12">
        <f t="shared" si="268"/>
        <v>1.7000000000000001E-2</v>
      </c>
      <c r="J809" s="30">
        <f t="shared" si="274"/>
        <v>45090</v>
      </c>
      <c r="K809" s="2">
        <f t="shared" si="275"/>
        <v>12</v>
      </c>
      <c r="L809" s="15">
        <f t="shared" si="276"/>
        <v>12</v>
      </c>
      <c r="M809" s="11">
        <f t="shared" si="277"/>
        <v>1.000803042</v>
      </c>
      <c r="N809" s="11">
        <f t="shared" ca="1" si="278"/>
        <v>1.00691956</v>
      </c>
      <c r="O809" s="15">
        <f t="shared" si="279"/>
        <v>0</v>
      </c>
      <c r="P809" s="13">
        <f t="shared" ca="1" si="280"/>
        <v>5.4407950200000004</v>
      </c>
      <c r="Q809" s="19">
        <f t="shared" si="266"/>
        <v>0</v>
      </c>
      <c r="R809" s="13">
        <f t="shared" si="281"/>
        <v>0</v>
      </c>
      <c r="S809" s="4" t="str">
        <f t="shared" si="282"/>
        <v>A+J=</v>
      </c>
      <c r="T809" s="30">
        <f t="shared" si="283"/>
        <v>45169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6">
        <f t="shared" si="267"/>
        <v>45107</v>
      </c>
      <c r="B810" s="14">
        <f t="shared" ca="1" si="269"/>
        <v>792.18794664000006</v>
      </c>
      <c r="C810" s="6">
        <f t="shared" ca="1" si="270"/>
        <v>786.29205128000001</v>
      </c>
      <c r="D810" s="12">
        <f ca="1">IF(A810&lt;$B$1,VLOOKUP(A810,[1]DI!$A$4:$B$15000,2,FALSE),0)</f>
        <v>0.13650000000000001</v>
      </c>
      <c r="E810" s="13">
        <f t="shared" ca="1" si="271"/>
        <v>1.00050788</v>
      </c>
      <c r="F810" s="13">
        <f ca="1">(TRUNC(PRODUCT($E$12:$E809),16))</f>
        <v>1.24141615670329</v>
      </c>
      <c r="G810" s="13">
        <f t="shared" ca="1" si="272"/>
        <v>1.2332488465940299</v>
      </c>
      <c r="H810" s="13">
        <f t="shared" ca="1" si="273"/>
        <v>1.0066226</v>
      </c>
      <c r="I810" s="12">
        <f t="shared" si="268"/>
        <v>1.7000000000000001E-2</v>
      </c>
      <c r="J810" s="30">
        <f t="shared" si="274"/>
        <v>45090</v>
      </c>
      <c r="K810" s="2">
        <f t="shared" si="275"/>
        <v>13</v>
      </c>
      <c r="L810" s="15">
        <f t="shared" si="276"/>
        <v>13</v>
      </c>
      <c r="M810" s="11">
        <f t="shared" si="277"/>
        <v>1.0008699910000001</v>
      </c>
      <c r="N810" s="11">
        <f t="shared" ca="1" si="278"/>
        <v>1.0074983529999999</v>
      </c>
      <c r="O810" s="15">
        <f t="shared" si="279"/>
        <v>0</v>
      </c>
      <c r="P810" s="13">
        <f t="shared" ca="1" si="280"/>
        <v>5.8958953599999999</v>
      </c>
      <c r="Q810" s="19">
        <f t="shared" si="266"/>
        <v>0</v>
      </c>
      <c r="R810" s="13">
        <f t="shared" si="281"/>
        <v>0</v>
      </c>
      <c r="S810" s="4" t="str">
        <f t="shared" si="282"/>
        <v>A+J=</v>
      </c>
      <c r="T810" s="30">
        <f t="shared" si="283"/>
        <v>45169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6">
        <f t="shared" si="267"/>
        <v>45108</v>
      </c>
      <c r="B811" s="14">
        <f t="shared" ca="1" si="269"/>
        <v>792.64330094000002</v>
      </c>
      <c r="C811" s="6">
        <f t="shared" ca="1" si="270"/>
        <v>786.29205128000001</v>
      </c>
      <c r="D811" s="12">
        <f ca="1">IF(A811&lt;$B$1,VLOOKUP(A811,[1]DI!$A$4:$B$15000,2,FALSE),0)</f>
        <v>0</v>
      </c>
      <c r="E811" s="13">
        <f t="shared" ca="1" si="271"/>
        <v>1</v>
      </c>
      <c r="F811" s="13">
        <f ca="1">(TRUNC(PRODUCT($E$12:$E810),16))</f>
        <v>1.2420466471409499</v>
      </c>
      <c r="G811" s="13">
        <f t="shared" ca="1" si="272"/>
        <v>1.2332488465940299</v>
      </c>
      <c r="H811" s="13">
        <f t="shared" ca="1" si="273"/>
        <v>1.0071338400000001</v>
      </c>
      <c r="I811" s="12">
        <f t="shared" si="268"/>
        <v>1.7000000000000001E-2</v>
      </c>
      <c r="J811" s="30">
        <f t="shared" si="274"/>
        <v>45090</v>
      </c>
      <c r="K811" s="2">
        <f t="shared" si="275"/>
        <v>13</v>
      </c>
      <c r="L811" s="15">
        <f t="shared" si="276"/>
        <v>14</v>
      </c>
      <c r="M811" s="11">
        <f t="shared" si="277"/>
        <v>1.0009369450000001</v>
      </c>
      <c r="N811" s="11">
        <f t="shared" ca="1" si="278"/>
        <v>1.0080774690000001</v>
      </c>
      <c r="O811" s="15">
        <f t="shared" si="279"/>
        <v>0</v>
      </c>
      <c r="P811" s="13">
        <f t="shared" ca="1" si="280"/>
        <v>6.3512496599999997</v>
      </c>
      <c r="Q811" s="19">
        <f t="shared" si="266"/>
        <v>0</v>
      </c>
      <c r="R811" s="13">
        <f t="shared" si="281"/>
        <v>0</v>
      </c>
      <c r="S811" s="4" t="str">
        <f t="shared" si="282"/>
        <v>A+J=</v>
      </c>
      <c r="T811" s="30">
        <f t="shared" si="283"/>
        <v>45169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6">
        <f t="shared" si="267"/>
        <v>45109</v>
      </c>
      <c r="B812" s="14">
        <f t="shared" ca="1" si="269"/>
        <v>792.64330094000002</v>
      </c>
      <c r="C812" s="6">
        <f t="shared" ca="1" si="270"/>
        <v>786.29205128000001</v>
      </c>
      <c r="D812" s="12">
        <f ca="1">IF(A812&lt;$B$1,VLOOKUP(A812,[1]DI!$A$4:$B$15000,2,FALSE),0)</f>
        <v>0</v>
      </c>
      <c r="E812" s="13">
        <f t="shared" ca="1" si="271"/>
        <v>1</v>
      </c>
      <c r="F812" s="13">
        <f ca="1">(TRUNC(PRODUCT($E$12:$E811),16))</f>
        <v>1.2420466471409499</v>
      </c>
      <c r="G812" s="13">
        <f t="shared" ca="1" si="272"/>
        <v>1.2332488465940299</v>
      </c>
      <c r="H812" s="13">
        <f t="shared" ca="1" si="273"/>
        <v>1.0071338400000001</v>
      </c>
      <c r="I812" s="12">
        <f t="shared" si="268"/>
        <v>1.7000000000000001E-2</v>
      </c>
      <c r="J812" s="30">
        <f t="shared" si="274"/>
        <v>45090</v>
      </c>
      <c r="K812" s="2">
        <f t="shared" si="275"/>
        <v>13</v>
      </c>
      <c r="L812" s="15">
        <f t="shared" si="276"/>
        <v>14</v>
      </c>
      <c r="M812" s="11">
        <f t="shared" si="277"/>
        <v>1.0009369450000001</v>
      </c>
      <c r="N812" s="11">
        <f t="shared" ca="1" si="278"/>
        <v>1.0080774690000001</v>
      </c>
      <c r="O812" s="15">
        <f t="shared" si="279"/>
        <v>0</v>
      </c>
      <c r="P812" s="13">
        <f t="shared" ca="1" si="280"/>
        <v>6.3512496599999997</v>
      </c>
      <c r="Q812" s="19">
        <f t="shared" si="266"/>
        <v>0</v>
      </c>
      <c r="R812" s="13">
        <f t="shared" si="281"/>
        <v>0</v>
      </c>
      <c r="S812" s="4" t="str">
        <f t="shared" si="282"/>
        <v>A+J=</v>
      </c>
      <c r="T812" s="30">
        <f t="shared" si="283"/>
        <v>45169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6">
        <f t="shared" si="267"/>
        <v>45110</v>
      </c>
      <c r="B813" s="14">
        <f t="shared" ca="1" si="269"/>
        <v>792.64330094000002</v>
      </c>
      <c r="C813" s="6">
        <f t="shared" ca="1" si="270"/>
        <v>786.29205128000001</v>
      </c>
      <c r="D813" s="12">
        <f ca="1">IF(A813&lt;$B$1,VLOOKUP(A813,[1]DI!$A$4:$B$15000,2,FALSE),0)</f>
        <v>0.13650000000000001</v>
      </c>
      <c r="E813" s="13">
        <f t="shared" ca="1" si="271"/>
        <v>1.00050788</v>
      </c>
      <c r="F813" s="13">
        <f ca="1">(TRUNC(PRODUCT($E$12:$E812),16))</f>
        <v>1.2420466471409499</v>
      </c>
      <c r="G813" s="13">
        <f t="shared" ca="1" si="272"/>
        <v>1.2332488465940299</v>
      </c>
      <c r="H813" s="13">
        <f t="shared" ca="1" si="273"/>
        <v>1.0071338400000001</v>
      </c>
      <c r="I813" s="12">
        <f t="shared" si="268"/>
        <v>1.7000000000000001E-2</v>
      </c>
      <c r="J813" s="30">
        <f t="shared" si="274"/>
        <v>45090</v>
      </c>
      <c r="K813" s="2">
        <f t="shared" si="275"/>
        <v>14</v>
      </c>
      <c r="L813" s="15">
        <f t="shared" si="276"/>
        <v>14</v>
      </c>
      <c r="M813" s="11">
        <f t="shared" si="277"/>
        <v>1.0009369450000001</v>
      </c>
      <c r="N813" s="11">
        <f t="shared" ca="1" si="278"/>
        <v>1.0080774690000001</v>
      </c>
      <c r="O813" s="15">
        <f t="shared" si="279"/>
        <v>0</v>
      </c>
      <c r="P813" s="13">
        <f t="shared" ca="1" si="280"/>
        <v>6.3512496599999997</v>
      </c>
      <c r="Q813" s="19">
        <f t="shared" si="266"/>
        <v>0</v>
      </c>
      <c r="R813" s="13">
        <f t="shared" si="281"/>
        <v>0</v>
      </c>
      <c r="S813" s="4" t="str">
        <f t="shared" si="282"/>
        <v>A+J=</v>
      </c>
      <c r="T813" s="30">
        <f t="shared" si="283"/>
        <v>45169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6">
        <f t="shared" si="267"/>
        <v>45111</v>
      </c>
      <c r="B814" s="14">
        <f t="shared" ca="1" si="269"/>
        <v>793.09891708999999</v>
      </c>
      <c r="C814" s="6">
        <f t="shared" ca="1" si="270"/>
        <v>786.29205128000001</v>
      </c>
      <c r="D814" s="12">
        <f ca="1">IF(A814&lt;$B$1,VLOOKUP(A814,[1]DI!$A$4:$B$15000,2,FALSE),0)</f>
        <v>0.13650000000000001</v>
      </c>
      <c r="E814" s="13">
        <f t="shared" ca="1" si="271"/>
        <v>1.00050788</v>
      </c>
      <c r="F814" s="13">
        <f ca="1">(TRUNC(PRODUCT($E$12:$E813),16))</f>
        <v>1.2426774577921</v>
      </c>
      <c r="G814" s="13">
        <f t="shared" ca="1" si="272"/>
        <v>1.2332488465940299</v>
      </c>
      <c r="H814" s="13">
        <f t="shared" ca="1" si="273"/>
        <v>1.0076453400000001</v>
      </c>
      <c r="I814" s="12">
        <f t="shared" si="268"/>
        <v>1.7000000000000001E-2</v>
      </c>
      <c r="J814" s="30">
        <f t="shared" si="274"/>
        <v>45090</v>
      </c>
      <c r="K814" s="2">
        <f t="shared" si="275"/>
        <v>15</v>
      </c>
      <c r="L814" s="15">
        <f t="shared" si="276"/>
        <v>15</v>
      </c>
      <c r="M814" s="11">
        <f t="shared" si="277"/>
        <v>1.001003903</v>
      </c>
      <c r="N814" s="11">
        <f t="shared" ca="1" si="278"/>
        <v>1.008656918</v>
      </c>
      <c r="O814" s="15">
        <f t="shared" si="279"/>
        <v>0</v>
      </c>
      <c r="P814" s="13">
        <f t="shared" ca="1" si="280"/>
        <v>6.8068658099999997</v>
      </c>
      <c r="Q814" s="19">
        <f t="shared" si="266"/>
        <v>0</v>
      </c>
      <c r="R814" s="13">
        <f t="shared" si="281"/>
        <v>0</v>
      </c>
      <c r="S814" s="4" t="str">
        <f t="shared" si="282"/>
        <v>A+J=</v>
      </c>
      <c r="T814" s="30">
        <f t="shared" si="283"/>
        <v>45169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6">
        <f t="shared" si="267"/>
        <v>45112</v>
      </c>
      <c r="B815" s="14">
        <f t="shared" ca="1" si="269"/>
        <v>793.55480370999999</v>
      </c>
      <c r="C815" s="6">
        <f t="shared" ca="1" si="270"/>
        <v>786.29205128000001</v>
      </c>
      <c r="D815" s="12">
        <f ca="1">IF(A815&lt;$B$1,VLOOKUP(A815,[1]DI!$A$4:$B$15000,2,FALSE),0)</f>
        <v>0.13650000000000001</v>
      </c>
      <c r="E815" s="13">
        <f t="shared" ca="1" si="271"/>
        <v>1.00050788</v>
      </c>
      <c r="F815" s="13">
        <f ca="1">(TRUNC(PRODUCT($E$12:$E814),16))</f>
        <v>1.24330858881937</v>
      </c>
      <c r="G815" s="13">
        <f t="shared" ca="1" si="272"/>
        <v>1.2332488465940299</v>
      </c>
      <c r="H815" s="13">
        <f t="shared" ca="1" si="273"/>
        <v>1.00815711</v>
      </c>
      <c r="I815" s="12">
        <f t="shared" si="268"/>
        <v>1.7000000000000001E-2</v>
      </c>
      <c r="J815" s="30">
        <f t="shared" si="274"/>
        <v>45090</v>
      </c>
      <c r="K815" s="2">
        <f t="shared" si="275"/>
        <v>16</v>
      </c>
      <c r="L815" s="15">
        <f t="shared" si="276"/>
        <v>16</v>
      </c>
      <c r="M815" s="11">
        <f t="shared" si="277"/>
        <v>1.0010708660000001</v>
      </c>
      <c r="N815" s="11">
        <f t="shared" ca="1" si="278"/>
        <v>1.009236711</v>
      </c>
      <c r="O815" s="15">
        <f t="shared" si="279"/>
        <v>0</v>
      </c>
      <c r="P815" s="13">
        <f t="shared" ca="1" si="280"/>
        <v>7.2627524299999999</v>
      </c>
      <c r="Q815" s="19">
        <f t="shared" si="266"/>
        <v>0</v>
      </c>
      <c r="R815" s="13">
        <f t="shared" si="281"/>
        <v>0</v>
      </c>
      <c r="S815" s="4" t="str">
        <f t="shared" si="282"/>
        <v>A+J=</v>
      </c>
      <c r="T815" s="30">
        <f t="shared" si="283"/>
        <v>45169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6">
        <f t="shared" si="267"/>
        <v>45113</v>
      </c>
      <c r="B816" s="14">
        <f t="shared" ca="1" si="269"/>
        <v>794.01094431000001</v>
      </c>
      <c r="C816" s="6">
        <f t="shared" ca="1" si="270"/>
        <v>786.29205128000001</v>
      </c>
      <c r="D816" s="12">
        <f ca="1">IF(A816&lt;$B$1,VLOOKUP(A816,[1]DI!$A$4:$B$15000,2,FALSE),0)</f>
        <v>0.13650000000000001</v>
      </c>
      <c r="E816" s="13">
        <f t="shared" ca="1" si="271"/>
        <v>1.00050788</v>
      </c>
      <c r="F816" s="13">
        <f ca="1">(TRUNC(PRODUCT($E$12:$E815),16))</f>
        <v>1.2439400403854599</v>
      </c>
      <c r="G816" s="13">
        <f t="shared" ca="1" si="272"/>
        <v>1.2332488465940299</v>
      </c>
      <c r="H816" s="13">
        <f t="shared" ca="1" si="273"/>
        <v>1.0086691299999999</v>
      </c>
      <c r="I816" s="12">
        <f t="shared" si="268"/>
        <v>1.7000000000000001E-2</v>
      </c>
      <c r="J816" s="30">
        <f t="shared" si="274"/>
        <v>45090</v>
      </c>
      <c r="K816" s="2">
        <f t="shared" si="275"/>
        <v>17</v>
      </c>
      <c r="L816" s="15">
        <f t="shared" si="276"/>
        <v>17</v>
      </c>
      <c r="M816" s="11">
        <f t="shared" si="277"/>
        <v>1.001137833</v>
      </c>
      <c r="N816" s="11">
        <f t="shared" ca="1" si="278"/>
        <v>1.0098168270000001</v>
      </c>
      <c r="O816" s="15">
        <f t="shared" si="279"/>
        <v>0</v>
      </c>
      <c r="P816" s="13">
        <f t="shared" ca="1" si="280"/>
        <v>7.7188930300000003</v>
      </c>
      <c r="Q816" s="19">
        <f t="shared" si="266"/>
        <v>0</v>
      </c>
      <c r="R816" s="13">
        <f t="shared" si="281"/>
        <v>0</v>
      </c>
      <c r="S816" s="4" t="str">
        <f t="shared" si="282"/>
        <v>A+J=</v>
      </c>
      <c r="T816" s="30">
        <f t="shared" si="283"/>
        <v>45169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6">
        <f t="shared" si="267"/>
        <v>45114</v>
      </c>
      <c r="B817" s="14">
        <f t="shared" ca="1" si="269"/>
        <v>794.46734753999999</v>
      </c>
      <c r="C817" s="6">
        <f t="shared" ca="1" si="270"/>
        <v>786.29205128000001</v>
      </c>
      <c r="D817" s="12">
        <f ca="1">IF(A817&lt;$B$1,VLOOKUP(A817,[1]DI!$A$4:$B$15000,2,FALSE),0)</f>
        <v>0.13650000000000001</v>
      </c>
      <c r="E817" s="13">
        <f t="shared" ca="1" si="271"/>
        <v>1.00050788</v>
      </c>
      <c r="F817" s="13">
        <f ca="1">(TRUNC(PRODUCT($E$12:$E816),16))</f>
        <v>1.24457181265317</v>
      </c>
      <c r="G817" s="13">
        <f t="shared" ca="1" si="272"/>
        <v>1.2332488465940299</v>
      </c>
      <c r="H817" s="13">
        <f t="shared" ca="1" si="273"/>
        <v>1.0091814100000001</v>
      </c>
      <c r="I817" s="12">
        <f t="shared" si="268"/>
        <v>1.7000000000000001E-2</v>
      </c>
      <c r="J817" s="30">
        <f t="shared" si="274"/>
        <v>45090</v>
      </c>
      <c r="K817" s="2">
        <f t="shared" si="275"/>
        <v>18</v>
      </c>
      <c r="L817" s="15">
        <f t="shared" si="276"/>
        <v>18</v>
      </c>
      <c r="M817" s="11">
        <f t="shared" si="277"/>
        <v>1.001204805</v>
      </c>
      <c r="N817" s="11">
        <f t="shared" ca="1" si="278"/>
        <v>1.010397277</v>
      </c>
      <c r="O817" s="15">
        <f t="shared" si="279"/>
        <v>0</v>
      </c>
      <c r="P817" s="13">
        <f t="shared" ca="1" si="280"/>
        <v>8.1752962599999996</v>
      </c>
      <c r="Q817" s="19">
        <f t="shared" si="266"/>
        <v>0</v>
      </c>
      <c r="R817" s="13">
        <f t="shared" si="281"/>
        <v>0</v>
      </c>
      <c r="S817" s="4" t="str">
        <f t="shared" si="282"/>
        <v>A+J=</v>
      </c>
      <c r="T817" s="30">
        <f t="shared" si="283"/>
        <v>45169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6">
        <f t="shared" si="267"/>
        <v>45115</v>
      </c>
      <c r="B818" s="14">
        <f t="shared" ca="1" si="269"/>
        <v>794.92402045000006</v>
      </c>
      <c r="C818" s="6">
        <f t="shared" ca="1" si="270"/>
        <v>786.29205128000001</v>
      </c>
      <c r="D818" s="12">
        <f ca="1">IF(A818&lt;$B$1,VLOOKUP(A818,[1]DI!$A$4:$B$15000,2,FALSE),0)</f>
        <v>0</v>
      </c>
      <c r="E818" s="13">
        <f t="shared" ca="1" si="271"/>
        <v>1</v>
      </c>
      <c r="F818" s="13">
        <f ca="1">(TRUNC(PRODUCT($E$12:$E817),16))</f>
        <v>1.2452039057853801</v>
      </c>
      <c r="G818" s="13">
        <f t="shared" ca="1" si="272"/>
        <v>1.2332488465940299</v>
      </c>
      <c r="H818" s="13">
        <f t="shared" ca="1" si="273"/>
        <v>1.0096939599999999</v>
      </c>
      <c r="I818" s="12">
        <f t="shared" si="268"/>
        <v>1.7000000000000001E-2</v>
      </c>
      <c r="J818" s="30">
        <f t="shared" si="274"/>
        <v>45090</v>
      </c>
      <c r="K818" s="2">
        <f t="shared" si="275"/>
        <v>18</v>
      </c>
      <c r="L818" s="15">
        <f t="shared" si="276"/>
        <v>19</v>
      </c>
      <c r="M818" s="11">
        <f t="shared" si="277"/>
        <v>1.001271781</v>
      </c>
      <c r="N818" s="11">
        <f t="shared" ca="1" si="278"/>
        <v>1.01097807</v>
      </c>
      <c r="O818" s="15">
        <f t="shared" si="279"/>
        <v>0</v>
      </c>
      <c r="P818" s="13">
        <f t="shared" ca="1" si="280"/>
        <v>8.6319691699999996</v>
      </c>
      <c r="Q818" s="19">
        <f t="shared" si="266"/>
        <v>0</v>
      </c>
      <c r="R818" s="13">
        <f t="shared" si="281"/>
        <v>0</v>
      </c>
      <c r="S818" s="4" t="str">
        <f t="shared" si="282"/>
        <v>A+J=</v>
      </c>
      <c r="T818" s="30">
        <f t="shared" si="283"/>
        <v>45169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6">
        <f t="shared" si="267"/>
        <v>45116</v>
      </c>
      <c r="B819" s="14">
        <f t="shared" ca="1" si="269"/>
        <v>794.92402045000006</v>
      </c>
      <c r="C819" s="6">
        <f t="shared" ca="1" si="270"/>
        <v>786.29205128000001</v>
      </c>
      <c r="D819" s="12">
        <f ca="1">IF(A819&lt;$B$1,VLOOKUP(A819,[1]DI!$A$4:$B$15000,2,FALSE),0)</f>
        <v>0</v>
      </c>
      <c r="E819" s="13">
        <f t="shared" ca="1" si="271"/>
        <v>1</v>
      </c>
      <c r="F819" s="13">
        <f ca="1">(TRUNC(PRODUCT($E$12:$E818),16))</f>
        <v>1.2452039057853801</v>
      </c>
      <c r="G819" s="13">
        <f t="shared" ca="1" si="272"/>
        <v>1.2332488465940299</v>
      </c>
      <c r="H819" s="13">
        <f t="shared" ca="1" si="273"/>
        <v>1.0096939599999999</v>
      </c>
      <c r="I819" s="12">
        <f t="shared" si="268"/>
        <v>1.7000000000000001E-2</v>
      </c>
      <c r="J819" s="30">
        <f t="shared" si="274"/>
        <v>45090</v>
      </c>
      <c r="K819" s="2">
        <f t="shared" si="275"/>
        <v>18</v>
      </c>
      <c r="L819" s="15">
        <f t="shared" si="276"/>
        <v>19</v>
      </c>
      <c r="M819" s="11">
        <f t="shared" si="277"/>
        <v>1.001271781</v>
      </c>
      <c r="N819" s="11">
        <f t="shared" ca="1" si="278"/>
        <v>1.01097807</v>
      </c>
      <c r="O819" s="15">
        <f t="shared" si="279"/>
        <v>0</v>
      </c>
      <c r="P819" s="13">
        <f t="shared" ca="1" si="280"/>
        <v>8.6319691699999996</v>
      </c>
      <c r="Q819" s="19">
        <f t="shared" si="266"/>
        <v>0</v>
      </c>
      <c r="R819" s="13">
        <f t="shared" si="281"/>
        <v>0</v>
      </c>
      <c r="S819" s="4" t="str">
        <f t="shared" si="282"/>
        <v>A+J=</v>
      </c>
      <c r="T819" s="30">
        <f t="shared" si="283"/>
        <v>45169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6">
        <f t="shared" si="267"/>
        <v>45117</v>
      </c>
      <c r="B820" s="14">
        <f t="shared" ca="1" si="269"/>
        <v>794.92402045000006</v>
      </c>
      <c r="C820" s="6">
        <f t="shared" ca="1" si="270"/>
        <v>786.29205128000001</v>
      </c>
      <c r="D820" s="12">
        <f ca="1">IF(A820&lt;$B$1,VLOOKUP(A820,[1]DI!$A$4:$B$15000,2,FALSE),0)</f>
        <v>0.13650000000000001</v>
      </c>
      <c r="E820" s="13">
        <f t="shared" ca="1" si="271"/>
        <v>1.00050788</v>
      </c>
      <c r="F820" s="13">
        <f ca="1">(TRUNC(PRODUCT($E$12:$E819),16))</f>
        <v>1.2452039057853801</v>
      </c>
      <c r="G820" s="13">
        <f t="shared" ca="1" si="272"/>
        <v>1.2332488465940299</v>
      </c>
      <c r="H820" s="13">
        <f t="shared" ca="1" si="273"/>
        <v>1.0096939599999999</v>
      </c>
      <c r="I820" s="12">
        <f t="shared" si="268"/>
        <v>1.7000000000000001E-2</v>
      </c>
      <c r="J820" s="30">
        <f t="shared" si="274"/>
        <v>45090</v>
      </c>
      <c r="K820" s="2">
        <f t="shared" si="275"/>
        <v>19</v>
      </c>
      <c r="L820" s="15">
        <f t="shared" si="276"/>
        <v>19</v>
      </c>
      <c r="M820" s="11">
        <f t="shared" si="277"/>
        <v>1.001271781</v>
      </c>
      <c r="N820" s="11">
        <f t="shared" ca="1" si="278"/>
        <v>1.01097807</v>
      </c>
      <c r="O820" s="15">
        <f t="shared" si="279"/>
        <v>0</v>
      </c>
      <c r="P820" s="13">
        <f t="shared" ca="1" si="280"/>
        <v>8.6319691699999996</v>
      </c>
      <c r="Q820" s="19">
        <f t="shared" si="266"/>
        <v>0</v>
      </c>
      <c r="R820" s="13">
        <f t="shared" si="281"/>
        <v>0</v>
      </c>
      <c r="S820" s="4" t="str">
        <f t="shared" si="282"/>
        <v>A+J=</v>
      </c>
      <c r="T820" s="30">
        <f t="shared" si="283"/>
        <v>45169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6">
        <f t="shared" si="267"/>
        <v>45118</v>
      </c>
      <c r="B821" s="14">
        <f t="shared" ca="1" si="269"/>
        <v>795.38094735000004</v>
      </c>
      <c r="C821" s="6">
        <f t="shared" ca="1" si="270"/>
        <v>786.29205128000001</v>
      </c>
      <c r="D821" s="12">
        <f ca="1">IF(A821&lt;$B$1,VLOOKUP(A821,[1]DI!$A$4:$B$15000,2,FALSE),0)</f>
        <v>0.13650000000000001</v>
      </c>
      <c r="E821" s="13">
        <f t="shared" ca="1" si="271"/>
        <v>1.00050788</v>
      </c>
      <c r="F821" s="13">
        <f ca="1">(TRUNC(PRODUCT($E$12:$E820),16))</f>
        <v>1.24583631994505</v>
      </c>
      <c r="G821" s="13">
        <f t="shared" ca="1" si="272"/>
        <v>1.2332488465940299</v>
      </c>
      <c r="H821" s="13">
        <f t="shared" ca="1" si="273"/>
        <v>1.01020676</v>
      </c>
      <c r="I821" s="12">
        <f t="shared" si="268"/>
        <v>1.7000000000000001E-2</v>
      </c>
      <c r="J821" s="30">
        <f t="shared" si="274"/>
        <v>45090</v>
      </c>
      <c r="K821" s="2">
        <f t="shared" si="275"/>
        <v>20</v>
      </c>
      <c r="L821" s="15">
        <f t="shared" si="276"/>
        <v>20</v>
      </c>
      <c r="M821" s="11">
        <f t="shared" si="277"/>
        <v>1.001338762</v>
      </c>
      <c r="N821" s="11">
        <f t="shared" ca="1" si="278"/>
        <v>1.0115591859999999</v>
      </c>
      <c r="O821" s="15">
        <f t="shared" si="279"/>
        <v>0</v>
      </c>
      <c r="P821" s="13">
        <f t="shared" ca="1" si="280"/>
        <v>9.0888960700000005</v>
      </c>
      <c r="Q821" s="19">
        <f t="shared" si="266"/>
        <v>0</v>
      </c>
      <c r="R821" s="13">
        <f t="shared" si="281"/>
        <v>0</v>
      </c>
      <c r="S821" s="4" t="str">
        <f t="shared" si="282"/>
        <v>A+J=</v>
      </c>
      <c r="T821" s="30">
        <f t="shared" si="283"/>
        <v>45169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6">
        <f t="shared" si="267"/>
        <v>45119</v>
      </c>
      <c r="B822" s="14">
        <f t="shared" ca="1" si="269"/>
        <v>795.83813685999996</v>
      </c>
      <c r="C822" s="6">
        <f t="shared" ca="1" si="270"/>
        <v>786.29205128000001</v>
      </c>
      <c r="D822" s="12">
        <f ca="1">IF(A822&lt;$B$1,VLOOKUP(A822,[1]DI!$A$4:$B$15000,2,FALSE),0)</f>
        <v>0.13650000000000001</v>
      </c>
      <c r="E822" s="13">
        <f t="shared" ca="1" si="271"/>
        <v>1.00050788</v>
      </c>
      <c r="F822" s="13">
        <f ca="1">(TRUNC(PRODUCT($E$12:$E821),16))</f>
        <v>1.24646905529522</v>
      </c>
      <c r="G822" s="13">
        <f t="shared" ca="1" si="272"/>
        <v>1.2332488465940299</v>
      </c>
      <c r="H822" s="13">
        <f t="shared" ca="1" si="273"/>
        <v>1.01071982</v>
      </c>
      <c r="I822" s="12">
        <f t="shared" si="268"/>
        <v>1.7000000000000001E-2</v>
      </c>
      <c r="J822" s="30">
        <f t="shared" si="274"/>
        <v>45090</v>
      </c>
      <c r="K822" s="2">
        <f t="shared" si="275"/>
        <v>21</v>
      </c>
      <c r="L822" s="15">
        <f t="shared" si="276"/>
        <v>21</v>
      </c>
      <c r="M822" s="11">
        <f t="shared" si="277"/>
        <v>1.001405747</v>
      </c>
      <c r="N822" s="11">
        <f t="shared" ca="1" si="278"/>
        <v>1.012140636</v>
      </c>
      <c r="O822" s="15">
        <f t="shared" si="279"/>
        <v>0</v>
      </c>
      <c r="P822" s="13">
        <f t="shared" ca="1" si="280"/>
        <v>9.5460855799999997</v>
      </c>
      <c r="Q822" s="19">
        <f t="shared" si="266"/>
        <v>0</v>
      </c>
      <c r="R822" s="13">
        <f t="shared" si="281"/>
        <v>0</v>
      </c>
      <c r="S822" s="4" t="str">
        <f t="shared" si="282"/>
        <v>A+J=</v>
      </c>
      <c r="T822" s="30">
        <f t="shared" si="283"/>
        <v>45169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6">
        <f t="shared" si="267"/>
        <v>45120</v>
      </c>
      <c r="B823" s="14">
        <f t="shared" ca="1" si="269"/>
        <v>796.29559606999999</v>
      </c>
      <c r="C823" s="6">
        <f t="shared" ca="1" si="270"/>
        <v>786.29205128000001</v>
      </c>
      <c r="D823" s="12">
        <f ca="1">IF(A823&lt;$B$1,VLOOKUP(A823,[1]DI!$A$4:$B$15000,2,FALSE),0)</f>
        <v>0.13650000000000001</v>
      </c>
      <c r="E823" s="13">
        <f t="shared" ca="1" si="271"/>
        <v>1.00050788</v>
      </c>
      <c r="F823" s="13">
        <f ca="1">(TRUNC(PRODUCT($E$12:$E822),16))</f>
        <v>1.24710211199903</v>
      </c>
      <c r="G823" s="13">
        <f t="shared" ca="1" si="272"/>
        <v>1.2332488465940299</v>
      </c>
      <c r="H823" s="13">
        <f t="shared" ca="1" si="273"/>
        <v>1.01123315</v>
      </c>
      <c r="I823" s="12">
        <f t="shared" si="268"/>
        <v>1.7000000000000001E-2</v>
      </c>
      <c r="J823" s="30">
        <f t="shared" si="274"/>
        <v>45090</v>
      </c>
      <c r="K823" s="2">
        <f t="shared" si="275"/>
        <v>22</v>
      </c>
      <c r="L823" s="15">
        <f t="shared" si="276"/>
        <v>22</v>
      </c>
      <c r="M823" s="11">
        <f t="shared" si="277"/>
        <v>1.001472736</v>
      </c>
      <c r="N823" s="11">
        <f t="shared" ca="1" si="278"/>
        <v>1.0127224290000001</v>
      </c>
      <c r="O823" s="15">
        <f t="shared" si="279"/>
        <v>0</v>
      </c>
      <c r="P823" s="13">
        <f t="shared" ca="1" si="280"/>
        <v>10.003544789999999</v>
      </c>
      <c r="Q823" s="19">
        <f t="shared" si="266"/>
        <v>0</v>
      </c>
      <c r="R823" s="13">
        <f t="shared" si="281"/>
        <v>0</v>
      </c>
      <c r="S823" s="4" t="str">
        <f t="shared" si="282"/>
        <v>A+J=</v>
      </c>
      <c r="T823" s="30">
        <f t="shared" si="283"/>
        <v>45169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6">
        <f t="shared" si="267"/>
        <v>45121</v>
      </c>
      <c r="B824" s="14">
        <f t="shared" ca="1" si="269"/>
        <v>796.75331160999997</v>
      </c>
      <c r="C824" s="6">
        <f t="shared" ca="1" si="270"/>
        <v>786.29205128000001</v>
      </c>
      <c r="D824" s="12">
        <f ca="1">IF(A824&lt;$B$1,VLOOKUP(A824,[1]DI!$A$4:$B$15000,2,FALSE),0)</f>
        <v>0.13650000000000001</v>
      </c>
      <c r="E824" s="13">
        <f t="shared" ca="1" si="271"/>
        <v>1.00050788</v>
      </c>
      <c r="F824" s="13">
        <f ca="1">(TRUNC(PRODUCT($E$12:$E823),16))</f>
        <v>1.24773549021967</v>
      </c>
      <c r="G824" s="13">
        <f t="shared" ca="1" si="272"/>
        <v>1.2332488465940299</v>
      </c>
      <c r="H824" s="13">
        <f t="shared" ca="1" si="273"/>
        <v>1.01174673</v>
      </c>
      <c r="I824" s="12">
        <f t="shared" si="268"/>
        <v>1.7000000000000001E-2</v>
      </c>
      <c r="J824" s="30">
        <f t="shared" si="274"/>
        <v>45090</v>
      </c>
      <c r="K824" s="2">
        <f t="shared" si="275"/>
        <v>23</v>
      </c>
      <c r="L824" s="15">
        <f t="shared" si="276"/>
        <v>23</v>
      </c>
      <c r="M824" s="11">
        <f t="shared" si="277"/>
        <v>1.001539731</v>
      </c>
      <c r="N824" s="11">
        <f t="shared" ca="1" si="278"/>
        <v>1.013304548</v>
      </c>
      <c r="O824" s="15">
        <f t="shared" si="279"/>
        <v>0</v>
      </c>
      <c r="P824" s="13">
        <f t="shared" ca="1" si="280"/>
        <v>10.46126033</v>
      </c>
      <c r="Q824" s="19">
        <f t="shared" si="266"/>
        <v>0</v>
      </c>
      <c r="R824" s="13">
        <f t="shared" si="281"/>
        <v>0</v>
      </c>
      <c r="S824" s="4" t="str">
        <f t="shared" si="282"/>
        <v>A+J=</v>
      </c>
      <c r="T824" s="30">
        <f t="shared" si="283"/>
        <v>45169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6">
        <f t="shared" si="267"/>
        <v>45122</v>
      </c>
      <c r="B825" s="14">
        <f t="shared" ca="1" si="269"/>
        <v>797.21129528000006</v>
      </c>
      <c r="C825" s="6">
        <f t="shared" ca="1" si="270"/>
        <v>786.29205128000001</v>
      </c>
      <c r="D825" s="12">
        <f ca="1">IF(A825&lt;$B$1,VLOOKUP(A825,[1]DI!$A$4:$B$15000,2,FALSE),0)</f>
        <v>0</v>
      </c>
      <c r="E825" s="13">
        <f t="shared" ca="1" si="271"/>
        <v>1</v>
      </c>
      <c r="F825" s="13">
        <f ca="1">(TRUNC(PRODUCT($E$12:$E824),16))</f>
        <v>1.2483691901204399</v>
      </c>
      <c r="G825" s="13">
        <f t="shared" ca="1" si="272"/>
        <v>1.2332488465940299</v>
      </c>
      <c r="H825" s="13">
        <f t="shared" ca="1" si="273"/>
        <v>1.01226058</v>
      </c>
      <c r="I825" s="12">
        <f t="shared" si="268"/>
        <v>1.7000000000000001E-2</v>
      </c>
      <c r="J825" s="30">
        <f t="shared" si="274"/>
        <v>45090</v>
      </c>
      <c r="K825" s="2">
        <f t="shared" si="275"/>
        <v>23</v>
      </c>
      <c r="L825" s="15">
        <f t="shared" si="276"/>
        <v>24</v>
      </c>
      <c r="M825" s="11">
        <f t="shared" si="277"/>
        <v>1.0016067289999999</v>
      </c>
      <c r="N825" s="11">
        <f t="shared" ca="1" si="278"/>
        <v>1.013887008</v>
      </c>
      <c r="O825" s="15">
        <f t="shared" si="279"/>
        <v>0</v>
      </c>
      <c r="P825" s="13">
        <f t="shared" ca="1" si="280"/>
        <v>10.919244000000001</v>
      </c>
      <c r="Q825" s="19">
        <f t="shared" ref="Q825:Q888" si="284">IF($O825&gt;0,VLOOKUP($O825,$V$12:$AB$150,7),0)</f>
        <v>0</v>
      </c>
      <c r="R825" s="13">
        <f t="shared" si="281"/>
        <v>0</v>
      </c>
      <c r="S825" s="4" t="str">
        <f t="shared" si="282"/>
        <v>A+J=</v>
      </c>
      <c r="T825" s="30">
        <f t="shared" si="283"/>
        <v>45169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6">
        <f t="shared" si="267"/>
        <v>45123</v>
      </c>
      <c r="B826" s="14">
        <f t="shared" ca="1" si="269"/>
        <v>797.21129528000006</v>
      </c>
      <c r="C826" s="6">
        <f t="shared" ca="1" si="270"/>
        <v>786.29205128000001</v>
      </c>
      <c r="D826" s="12">
        <f ca="1">IF(A826&lt;$B$1,VLOOKUP(A826,[1]DI!$A$4:$B$15000,2,FALSE),0)</f>
        <v>0</v>
      </c>
      <c r="E826" s="13">
        <f t="shared" ca="1" si="271"/>
        <v>1</v>
      </c>
      <c r="F826" s="13">
        <f ca="1">(TRUNC(PRODUCT($E$12:$E825),16))</f>
        <v>1.2483691901204399</v>
      </c>
      <c r="G826" s="13">
        <f t="shared" ca="1" si="272"/>
        <v>1.2332488465940299</v>
      </c>
      <c r="H826" s="13">
        <f t="shared" ca="1" si="273"/>
        <v>1.01226058</v>
      </c>
      <c r="I826" s="12">
        <f t="shared" si="268"/>
        <v>1.7000000000000001E-2</v>
      </c>
      <c r="J826" s="30">
        <f t="shared" si="274"/>
        <v>45090</v>
      </c>
      <c r="K826" s="2">
        <f t="shared" si="275"/>
        <v>23</v>
      </c>
      <c r="L826" s="15">
        <f t="shared" si="276"/>
        <v>24</v>
      </c>
      <c r="M826" s="11">
        <f t="shared" si="277"/>
        <v>1.0016067289999999</v>
      </c>
      <c r="N826" s="11">
        <f t="shared" ca="1" si="278"/>
        <v>1.013887008</v>
      </c>
      <c r="O826" s="15">
        <f t="shared" si="279"/>
        <v>0</v>
      </c>
      <c r="P826" s="13">
        <f t="shared" ca="1" si="280"/>
        <v>10.919244000000001</v>
      </c>
      <c r="Q826" s="19">
        <f t="shared" si="284"/>
        <v>0</v>
      </c>
      <c r="R826" s="13">
        <f t="shared" si="281"/>
        <v>0</v>
      </c>
      <c r="S826" s="4" t="str">
        <f t="shared" si="282"/>
        <v>A+J=</v>
      </c>
      <c r="T826" s="30">
        <f t="shared" si="283"/>
        <v>45169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6">
        <f t="shared" si="267"/>
        <v>45124</v>
      </c>
      <c r="B827" s="14">
        <f t="shared" ca="1" si="269"/>
        <v>797.21129528000006</v>
      </c>
      <c r="C827" s="6">
        <f t="shared" ca="1" si="270"/>
        <v>786.29205128000001</v>
      </c>
      <c r="D827" s="12">
        <f ca="1">IF(A827&lt;$B$1,VLOOKUP(A827,[1]DI!$A$4:$B$15000,2,FALSE),0)</f>
        <v>0.13650000000000001</v>
      </c>
      <c r="E827" s="13">
        <f t="shared" ca="1" si="271"/>
        <v>1.00050788</v>
      </c>
      <c r="F827" s="13">
        <f ca="1">(TRUNC(PRODUCT($E$12:$E826),16))</f>
        <v>1.2483691901204399</v>
      </c>
      <c r="G827" s="13">
        <f t="shared" ca="1" si="272"/>
        <v>1.2332488465940299</v>
      </c>
      <c r="H827" s="13">
        <f t="shared" ca="1" si="273"/>
        <v>1.01226058</v>
      </c>
      <c r="I827" s="12">
        <f t="shared" si="268"/>
        <v>1.7000000000000001E-2</v>
      </c>
      <c r="J827" s="30">
        <f t="shared" si="274"/>
        <v>45090</v>
      </c>
      <c r="K827" s="2">
        <f t="shared" si="275"/>
        <v>24</v>
      </c>
      <c r="L827" s="15">
        <f t="shared" si="276"/>
        <v>24</v>
      </c>
      <c r="M827" s="11">
        <f t="shared" si="277"/>
        <v>1.0016067289999999</v>
      </c>
      <c r="N827" s="11">
        <f t="shared" ca="1" si="278"/>
        <v>1.013887008</v>
      </c>
      <c r="O827" s="15">
        <f t="shared" si="279"/>
        <v>0</v>
      </c>
      <c r="P827" s="13">
        <f t="shared" ca="1" si="280"/>
        <v>10.919244000000001</v>
      </c>
      <c r="Q827" s="19">
        <f t="shared" si="284"/>
        <v>0</v>
      </c>
      <c r="R827" s="13">
        <f t="shared" si="281"/>
        <v>0</v>
      </c>
      <c r="S827" s="4" t="str">
        <f t="shared" si="282"/>
        <v>A+J=</v>
      </c>
      <c r="T827" s="30">
        <f t="shared" si="283"/>
        <v>45169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6">
        <f t="shared" si="267"/>
        <v>45125</v>
      </c>
      <c r="B828" s="14">
        <f t="shared" ca="1" si="269"/>
        <v>797.66953449000005</v>
      </c>
      <c r="C828" s="6">
        <f t="shared" ca="1" si="270"/>
        <v>786.29205128000001</v>
      </c>
      <c r="D828" s="12">
        <f ca="1">IF(A828&lt;$B$1,VLOOKUP(A828,[1]DI!$A$4:$B$15000,2,FALSE),0)</f>
        <v>0.13650000000000001</v>
      </c>
      <c r="E828" s="13">
        <f t="shared" ca="1" si="271"/>
        <v>1.00050788</v>
      </c>
      <c r="F828" s="13">
        <f ca="1">(TRUNC(PRODUCT($E$12:$E827),16))</f>
        <v>1.2490032118647201</v>
      </c>
      <c r="G828" s="13">
        <f t="shared" ca="1" si="272"/>
        <v>1.2332488465940299</v>
      </c>
      <c r="H828" s="13">
        <f t="shared" ca="1" si="273"/>
        <v>1.0127746799999999</v>
      </c>
      <c r="I828" s="12">
        <f t="shared" si="268"/>
        <v>1.7000000000000001E-2</v>
      </c>
      <c r="J828" s="30">
        <f t="shared" si="274"/>
        <v>45090</v>
      </c>
      <c r="K828" s="2">
        <f t="shared" si="275"/>
        <v>25</v>
      </c>
      <c r="L828" s="15">
        <f t="shared" si="276"/>
        <v>25</v>
      </c>
      <c r="M828" s="11">
        <f t="shared" si="277"/>
        <v>1.001673732</v>
      </c>
      <c r="N828" s="11">
        <f t="shared" ca="1" si="278"/>
        <v>1.014469793</v>
      </c>
      <c r="O828" s="15">
        <f t="shared" si="279"/>
        <v>0</v>
      </c>
      <c r="P828" s="13">
        <f t="shared" ca="1" si="280"/>
        <v>11.377483209999999</v>
      </c>
      <c r="Q828" s="19">
        <f t="shared" si="284"/>
        <v>0</v>
      </c>
      <c r="R828" s="13">
        <f t="shared" si="281"/>
        <v>0</v>
      </c>
      <c r="S828" s="4" t="str">
        <f t="shared" si="282"/>
        <v>A+J=</v>
      </c>
      <c r="T828" s="30">
        <f t="shared" si="283"/>
        <v>45169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6">
        <f t="shared" si="267"/>
        <v>45126</v>
      </c>
      <c r="B829" s="14">
        <f t="shared" ca="1" si="269"/>
        <v>798.12804498000003</v>
      </c>
      <c r="C829" s="6">
        <f t="shared" ca="1" si="270"/>
        <v>786.29205128000001</v>
      </c>
      <c r="D829" s="12">
        <f ca="1">IF(A829&lt;$B$1,VLOOKUP(A829,[1]DI!$A$4:$B$15000,2,FALSE),0)</f>
        <v>0.13650000000000001</v>
      </c>
      <c r="E829" s="13">
        <f t="shared" ca="1" si="271"/>
        <v>1.00050788</v>
      </c>
      <c r="F829" s="13">
        <f ca="1">(TRUNC(PRODUCT($E$12:$E828),16))</f>
        <v>1.24963755561596</v>
      </c>
      <c r="G829" s="13">
        <f t="shared" ca="1" si="272"/>
        <v>1.2332488465940299</v>
      </c>
      <c r="H829" s="13">
        <f t="shared" ca="1" si="273"/>
        <v>1.01328905</v>
      </c>
      <c r="I829" s="12">
        <f t="shared" si="268"/>
        <v>1.7000000000000001E-2</v>
      </c>
      <c r="J829" s="30">
        <f t="shared" si="274"/>
        <v>45090</v>
      </c>
      <c r="K829" s="2">
        <f t="shared" si="275"/>
        <v>26</v>
      </c>
      <c r="L829" s="15">
        <f t="shared" si="276"/>
        <v>26</v>
      </c>
      <c r="M829" s="11">
        <f t="shared" si="277"/>
        <v>1.00174074</v>
      </c>
      <c r="N829" s="11">
        <f t="shared" ca="1" si="278"/>
        <v>1.0150529230000001</v>
      </c>
      <c r="O829" s="15">
        <f t="shared" si="279"/>
        <v>0</v>
      </c>
      <c r="P829" s="13">
        <f t="shared" ca="1" si="280"/>
        <v>11.8359937</v>
      </c>
      <c r="Q829" s="19">
        <f t="shared" si="284"/>
        <v>0</v>
      </c>
      <c r="R829" s="13">
        <f t="shared" si="281"/>
        <v>0</v>
      </c>
      <c r="S829" s="4" t="str">
        <f t="shared" si="282"/>
        <v>A+J=</v>
      </c>
      <c r="T829" s="30">
        <f t="shared" si="283"/>
        <v>45169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6">
        <f t="shared" si="267"/>
        <v>45127</v>
      </c>
      <c r="B830" s="14">
        <f t="shared" ca="1" si="269"/>
        <v>798.58681730000001</v>
      </c>
      <c r="C830" s="6">
        <f t="shared" ca="1" si="270"/>
        <v>786.29205128000001</v>
      </c>
      <c r="D830" s="12">
        <f ca="1">IF(A830&lt;$B$1,VLOOKUP(A830,[1]DI!$A$4:$B$15000,2,FALSE),0)</f>
        <v>0.13650000000000001</v>
      </c>
      <c r="E830" s="13">
        <f t="shared" ca="1" si="271"/>
        <v>1.00050788</v>
      </c>
      <c r="F830" s="13">
        <f ca="1">(TRUNC(PRODUCT($E$12:$E829),16))</f>
        <v>1.25027222153771</v>
      </c>
      <c r="G830" s="13">
        <f t="shared" ca="1" si="272"/>
        <v>1.2332488465940299</v>
      </c>
      <c r="H830" s="13">
        <f t="shared" ca="1" si="273"/>
        <v>1.0138036800000001</v>
      </c>
      <c r="I830" s="12">
        <f t="shared" si="268"/>
        <v>1.7000000000000001E-2</v>
      </c>
      <c r="J830" s="30">
        <f t="shared" si="274"/>
        <v>45090</v>
      </c>
      <c r="K830" s="2">
        <f t="shared" si="275"/>
        <v>27</v>
      </c>
      <c r="L830" s="15">
        <f t="shared" si="276"/>
        <v>27</v>
      </c>
      <c r="M830" s="11">
        <f t="shared" si="277"/>
        <v>1.0018077519999999</v>
      </c>
      <c r="N830" s="11">
        <f t="shared" ca="1" si="278"/>
        <v>1.0156363859999999</v>
      </c>
      <c r="O830" s="15">
        <f t="shared" si="279"/>
        <v>0</v>
      </c>
      <c r="P830" s="13">
        <f t="shared" ca="1" si="280"/>
        <v>12.294766020000001</v>
      </c>
      <c r="Q830" s="19">
        <f t="shared" si="284"/>
        <v>0</v>
      </c>
      <c r="R830" s="13">
        <f t="shared" si="281"/>
        <v>0</v>
      </c>
      <c r="S830" s="4" t="str">
        <f t="shared" si="282"/>
        <v>A+J=</v>
      </c>
      <c r="T830" s="30">
        <f t="shared" si="283"/>
        <v>45169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6">
        <f t="shared" si="267"/>
        <v>45128</v>
      </c>
      <c r="B831" s="14">
        <f t="shared" ca="1" si="269"/>
        <v>799.04585144999999</v>
      </c>
      <c r="C831" s="6">
        <f t="shared" ca="1" si="270"/>
        <v>786.29205128000001</v>
      </c>
      <c r="D831" s="12">
        <f ca="1">IF(A831&lt;$B$1,VLOOKUP(A831,[1]DI!$A$4:$B$15000,2,FALSE),0)</f>
        <v>0.13650000000000001</v>
      </c>
      <c r="E831" s="13">
        <f t="shared" ca="1" si="271"/>
        <v>1.00050788</v>
      </c>
      <c r="F831" s="13">
        <f ca="1">(TRUNC(PRODUCT($E$12:$E830),16))</f>
        <v>1.2509072097935801</v>
      </c>
      <c r="G831" s="13">
        <f t="shared" ca="1" si="272"/>
        <v>1.2332488465940299</v>
      </c>
      <c r="H831" s="13">
        <f t="shared" ca="1" si="273"/>
        <v>1.0143185699999999</v>
      </c>
      <c r="I831" s="12">
        <f t="shared" si="268"/>
        <v>1.7000000000000001E-2</v>
      </c>
      <c r="J831" s="30">
        <f t="shared" si="274"/>
        <v>45090</v>
      </c>
      <c r="K831" s="2">
        <f t="shared" si="275"/>
        <v>28</v>
      </c>
      <c r="L831" s="15">
        <f t="shared" si="276"/>
        <v>28</v>
      </c>
      <c r="M831" s="11">
        <f t="shared" si="277"/>
        <v>1.001874768</v>
      </c>
      <c r="N831" s="11">
        <f t="shared" ca="1" si="278"/>
        <v>1.0162201820000001</v>
      </c>
      <c r="O831" s="15">
        <f t="shared" si="279"/>
        <v>0</v>
      </c>
      <c r="P831" s="13">
        <f t="shared" ca="1" si="280"/>
        <v>12.75380017</v>
      </c>
      <c r="Q831" s="19">
        <f t="shared" si="284"/>
        <v>0</v>
      </c>
      <c r="R831" s="13">
        <f t="shared" si="281"/>
        <v>0</v>
      </c>
      <c r="S831" s="4" t="str">
        <f t="shared" si="282"/>
        <v>A+J=</v>
      </c>
      <c r="T831" s="30">
        <f t="shared" si="283"/>
        <v>45169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6">
        <f t="shared" si="267"/>
        <v>45129</v>
      </c>
      <c r="B832" s="14">
        <f t="shared" ca="1" si="269"/>
        <v>799.50514900999997</v>
      </c>
      <c r="C832" s="6">
        <f t="shared" ca="1" si="270"/>
        <v>786.29205128000001</v>
      </c>
      <c r="D832" s="12">
        <f ca="1">IF(A832&lt;$B$1,VLOOKUP(A832,[1]DI!$A$4:$B$15000,2,FALSE),0)</f>
        <v>0</v>
      </c>
      <c r="E832" s="13">
        <f t="shared" ca="1" si="271"/>
        <v>1</v>
      </c>
      <c r="F832" s="13">
        <f ca="1">(TRUNC(PRODUCT($E$12:$E831),16))</f>
        <v>1.2515425205472901</v>
      </c>
      <c r="G832" s="13">
        <f t="shared" ca="1" si="272"/>
        <v>1.2332488465940299</v>
      </c>
      <c r="H832" s="13">
        <f t="shared" ca="1" si="273"/>
        <v>1.0148337199999999</v>
      </c>
      <c r="I832" s="12">
        <f t="shared" si="268"/>
        <v>1.7000000000000001E-2</v>
      </c>
      <c r="J832" s="30">
        <f t="shared" si="274"/>
        <v>45090</v>
      </c>
      <c r="K832" s="2">
        <f t="shared" si="275"/>
        <v>28</v>
      </c>
      <c r="L832" s="15">
        <f t="shared" si="276"/>
        <v>29</v>
      </c>
      <c r="M832" s="11">
        <f t="shared" si="277"/>
        <v>1.001941789</v>
      </c>
      <c r="N832" s="11">
        <f t="shared" ca="1" si="278"/>
        <v>1.016804313</v>
      </c>
      <c r="O832" s="15">
        <f t="shared" si="279"/>
        <v>0</v>
      </c>
      <c r="P832" s="13">
        <f t="shared" ca="1" si="280"/>
        <v>13.213097729999999</v>
      </c>
      <c r="Q832" s="19">
        <f t="shared" si="284"/>
        <v>0</v>
      </c>
      <c r="R832" s="13">
        <f t="shared" si="281"/>
        <v>0</v>
      </c>
      <c r="S832" s="4" t="str">
        <f t="shared" si="282"/>
        <v>A+J=</v>
      </c>
      <c r="T832" s="30">
        <f t="shared" si="283"/>
        <v>45169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6">
        <f t="shared" si="267"/>
        <v>45130</v>
      </c>
      <c r="B833" s="14">
        <f t="shared" ca="1" si="269"/>
        <v>799.50514900999997</v>
      </c>
      <c r="C833" s="6">
        <f t="shared" ca="1" si="270"/>
        <v>786.29205128000001</v>
      </c>
      <c r="D833" s="12">
        <f ca="1">IF(A833&lt;$B$1,VLOOKUP(A833,[1]DI!$A$4:$B$15000,2,FALSE),0)</f>
        <v>0</v>
      </c>
      <c r="E833" s="13">
        <f t="shared" ca="1" si="271"/>
        <v>1</v>
      </c>
      <c r="F833" s="13">
        <f ca="1">(TRUNC(PRODUCT($E$12:$E832),16))</f>
        <v>1.2515425205472901</v>
      </c>
      <c r="G833" s="13">
        <f t="shared" ca="1" si="272"/>
        <v>1.2332488465940299</v>
      </c>
      <c r="H833" s="13">
        <f t="shared" ca="1" si="273"/>
        <v>1.0148337199999999</v>
      </c>
      <c r="I833" s="12">
        <f t="shared" si="268"/>
        <v>1.7000000000000001E-2</v>
      </c>
      <c r="J833" s="30">
        <f t="shared" si="274"/>
        <v>45090</v>
      </c>
      <c r="K833" s="2">
        <f t="shared" si="275"/>
        <v>28</v>
      </c>
      <c r="L833" s="15">
        <f t="shared" si="276"/>
        <v>29</v>
      </c>
      <c r="M833" s="11">
        <f t="shared" si="277"/>
        <v>1.001941789</v>
      </c>
      <c r="N833" s="11">
        <f t="shared" ca="1" si="278"/>
        <v>1.016804313</v>
      </c>
      <c r="O833" s="15">
        <f t="shared" si="279"/>
        <v>0</v>
      </c>
      <c r="P833" s="13">
        <f t="shared" ca="1" si="280"/>
        <v>13.213097729999999</v>
      </c>
      <c r="Q833" s="19">
        <f t="shared" si="284"/>
        <v>0</v>
      </c>
      <c r="R833" s="13">
        <f t="shared" si="281"/>
        <v>0</v>
      </c>
      <c r="S833" s="4" t="str">
        <f t="shared" si="282"/>
        <v>A+J=</v>
      </c>
      <c r="T833" s="30">
        <f t="shared" si="283"/>
        <v>45169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6">
        <f t="shared" si="267"/>
        <v>45131</v>
      </c>
      <c r="B834" s="14">
        <f t="shared" ca="1" si="269"/>
        <v>799.50514900999997</v>
      </c>
      <c r="C834" s="6">
        <f t="shared" ca="1" si="270"/>
        <v>786.29205128000001</v>
      </c>
      <c r="D834" s="12">
        <f ca="1">IF(A834&lt;$B$1,VLOOKUP(A834,[1]DI!$A$4:$B$15000,2,FALSE),0)</f>
        <v>0.13650000000000001</v>
      </c>
      <c r="E834" s="13">
        <f t="shared" ca="1" si="271"/>
        <v>1.00050788</v>
      </c>
      <c r="F834" s="13">
        <f ca="1">(TRUNC(PRODUCT($E$12:$E833),16))</f>
        <v>1.2515425205472901</v>
      </c>
      <c r="G834" s="13">
        <f t="shared" ca="1" si="272"/>
        <v>1.2332488465940299</v>
      </c>
      <c r="H834" s="13">
        <f t="shared" ca="1" si="273"/>
        <v>1.0148337199999999</v>
      </c>
      <c r="I834" s="12">
        <f t="shared" si="268"/>
        <v>1.7000000000000001E-2</v>
      </c>
      <c r="J834" s="30">
        <f t="shared" si="274"/>
        <v>45090</v>
      </c>
      <c r="K834" s="2">
        <f t="shared" si="275"/>
        <v>29</v>
      </c>
      <c r="L834" s="15">
        <f t="shared" si="276"/>
        <v>29</v>
      </c>
      <c r="M834" s="11">
        <f t="shared" si="277"/>
        <v>1.001941789</v>
      </c>
      <c r="N834" s="11">
        <f t="shared" ca="1" si="278"/>
        <v>1.016804313</v>
      </c>
      <c r="O834" s="15">
        <f t="shared" si="279"/>
        <v>0</v>
      </c>
      <c r="P834" s="13">
        <f t="shared" ca="1" si="280"/>
        <v>13.213097729999999</v>
      </c>
      <c r="Q834" s="19">
        <f t="shared" si="284"/>
        <v>0</v>
      </c>
      <c r="R834" s="13">
        <f t="shared" si="281"/>
        <v>0</v>
      </c>
      <c r="S834" s="4" t="str">
        <f t="shared" si="282"/>
        <v>A+J=</v>
      </c>
      <c r="T834" s="30">
        <f t="shared" si="283"/>
        <v>45169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6">
        <f t="shared" si="267"/>
        <v>45132</v>
      </c>
      <c r="B835" s="14">
        <f t="shared" ca="1" si="269"/>
        <v>799.96471785000006</v>
      </c>
      <c r="C835" s="6">
        <f t="shared" ca="1" si="270"/>
        <v>786.29205128000001</v>
      </c>
      <c r="D835" s="12">
        <f ca="1">IF(A835&lt;$B$1,VLOOKUP(A835,[1]DI!$A$4:$B$15000,2,FALSE),0)</f>
        <v>0.13650000000000001</v>
      </c>
      <c r="E835" s="13">
        <f t="shared" ca="1" si="271"/>
        <v>1.00050788</v>
      </c>
      <c r="F835" s="13">
        <f ca="1">(TRUNC(PRODUCT($E$12:$E834),16))</f>
        <v>1.25217815396263</v>
      </c>
      <c r="G835" s="13">
        <f t="shared" ca="1" si="272"/>
        <v>1.2332488465940299</v>
      </c>
      <c r="H835" s="13">
        <f t="shared" ca="1" si="273"/>
        <v>1.0153491400000001</v>
      </c>
      <c r="I835" s="12">
        <f t="shared" si="268"/>
        <v>1.7000000000000001E-2</v>
      </c>
      <c r="J835" s="30">
        <f t="shared" si="274"/>
        <v>45090</v>
      </c>
      <c r="K835" s="2">
        <f t="shared" si="275"/>
        <v>30</v>
      </c>
      <c r="L835" s="15">
        <f t="shared" si="276"/>
        <v>30</v>
      </c>
      <c r="M835" s="11">
        <f t="shared" si="277"/>
        <v>1.0020088149999999</v>
      </c>
      <c r="N835" s="11">
        <f t="shared" ca="1" si="278"/>
        <v>1.017388789</v>
      </c>
      <c r="O835" s="15">
        <f t="shared" si="279"/>
        <v>0</v>
      </c>
      <c r="P835" s="13">
        <f t="shared" ca="1" si="280"/>
        <v>13.672666570000001</v>
      </c>
      <c r="Q835" s="19">
        <f t="shared" si="284"/>
        <v>0</v>
      </c>
      <c r="R835" s="13">
        <f t="shared" si="281"/>
        <v>0</v>
      </c>
      <c r="S835" s="4" t="str">
        <f t="shared" si="282"/>
        <v>A+J=</v>
      </c>
      <c r="T835" s="30">
        <f t="shared" si="283"/>
        <v>45169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6">
        <f t="shared" si="267"/>
        <v>45133</v>
      </c>
      <c r="B836" s="14">
        <f t="shared" ca="1" si="269"/>
        <v>800.42454065000004</v>
      </c>
      <c r="C836" s="6">
        <f t="shared" ca="1" si="270"/>
        <v>786.29205128000001</v>
      </c>
      <c r="D836" s="12">
        <f ca="1">IF(A836&lt;$B$1,VLOOKUP(A836,[1]DI!$A$4:$B$15000,2,FALSE),0)</f>
        <v>0.13650000000000001</v>
      </c>
      <c r="E836" s="13">
        <f t="shared" ca="1" si="271"/>
        <v>1.00050788</v>
      </c>
      <c r="F836" s="13">
        <f ca="1">(TRUNC(PRODUCT($E$12:$E835),16))</f>
        <v>1.25281411020346</v>
      </c>
      <c r="G836" s="13">
        <f t="shared" ca="1" si="272"/>
        <v>1.2332488465940299</v>
      </c>
      <c r="H836" s="13">
        <f t="shared" ca="1" si="273"/>
        <v>1.0158648100000001</v>
      </c>
      <c r="I836" s="12">
        <f t="shared" si="268"/>
        <v>1.7000000000000001E-2</v>
      </c>
      <c r="J836" s="30">
        <f t="shared" si="274"/>
        <v>45090</v>
      </c>
      <c r="K836" s="2">
        <f t="shared" si="275"/>
        <v>31</v>
      </c>
      <c r="L836" s="15">
        <f t="shared" si="276"/>
        <v>31</v>
      </c>
      <c r="M836" s="11">
        <f t="shared" si="277"/>
        <v>1.002075845</v>
      </c>
      <c r="N836" s="11">
        <f t="shared" ca="1" si="278"/>
        <v>1.017973588</v>
      </c>
      <c r="O836" s="15">
        <f t="shared" si="279"/>
        <v>0</v>
      </c>
      <c r="P836" s="13">
        <f t="shared" ca="1" si="280"/>
        <v>14.13248937</v>
      </c>
      <c r="Q836" s="19">
        <f t="shared" si="284"/>
        <v>0</v>
      </c>
      <c r="R836" s="13">
        <f t="shared" si="281"/>
        <v>0</v>
      </c>
      <c r="S836" s="4" t="str">
        <f t="shared" si="282"/>
        <v>A+J=</v>
      </c>
      <c r="T836" s="30">
        <f t="shared" si="283"/>
        <v>45169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6">
        <f t="shared" si="267"/>
        <v>45134</v>
      </c>
      <c r="B837" s="14">
        <f t="shared" ca="1" si="269"/>
        <v>800.88463393999996</v>
      </c>
      <c r="C837" s="6">
        <f t="shared" ca="1" si="270"/>
        <v>786.29205128000001</v>
      </c>
      <c r="D837" s="12">
        <f ca="1">IF(A837&lt;$B$1,VLOOKUP(A837,[1]DI!$A$4:$B$15000,2,FALSE),0)</f>
        <v>0.13650000000000001</v>
      </c>
      <c r="E837" s="13">
        <f t="shared" ca="1" si="271"/>
        <v>1.00050788</v>
      </c>
      <c r="F837" s="13">
        <f ca="1">(TRUNC(PRODUCT($E$12:$E836),16))</f>
        <v>1.2534503894337501</v>
      </c>
      <c r="G837" s="13">
        <f t="shared" ca="1" si="272"/>
        <v>1.2332488465940299</v>
      </c>
      <c r="H837" s="13">
        <f t="shared" ca="1" si="273"/>
        <v>1.0163807499999999</v>
      </c>
      <c r="I837" s="12">
        <f t="shared" si="268"/>
        <v>1.7000000000000001E-2</v>
      </c>
      <c r="J837" s="30">
        <f t="shared" si="274"/>
        <v>45090</v>
      </c>
      <c r="K837" s="2">
        <f t="shared" si="275"/>
        <v>32</v>
      </c>
      <c r="L837" s="15">
        <f t="shared" si="276"/>
        <v>32</v>
      </c>
      <c r="M837" s="11">
        <f t="shared" si="277"/>
        <v>1.002142879</v>
      </c>
      <c r="N837" s="11">
        <f t="shared" ca="1" si="278"/>
        <v>1.0185587309999999</v>
      </c>
      <c r="O837" s="15">
        <f t="shared" si="279"/>
        <v>0</v>
      </c>
      <c r="P837" s="13">
        <f t="shared" ca="1" si="280"/>
        <v>14.59258266</v>
      </c>
      <c r="Q837" s="19">
        <f t="shared" si="284"/>
        <v>0</v>
      </c>
      <c r="R837" s="13">
        <f t="shared" si="281"/>
        <v>0</v>
      </c>
      <c r="S837" s="4" t="str">
        <f t="shared" si="282"/>
        <v>A+J=</v>
      </c>
      <c r="T837" s="30">
        <f t="shared" si="283"/>
        <v>45169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6">
        <f t="shared" si="267"/>
        <v>45135</v>
      </c>
      <c r="B838" s="14">
        <f t="shared" ca="1" si="269"/>
        <v>801.34499063999999</v>
      </c>
      <c r="C838" s="6">
        <f t="shared" ca="1" si="270"/>
        <v>786.29205128000001</v>
      </c>
      <c r="D838" s="12">
        <f ca="1">IF(A838&lt;$B$1,VLOOKUP(A838,[1]DI!$A$4:$B$15000,2,FALSE),0)</f>
        <v>0.13650000000000001</v>
      </c>
      <c r="E838" s="13">
        <f t="shared" ca="1" si="271"/>
        <v>1.00050788</v>
      </c>
      <c r="F838" s="13">
        <f ca="1">(TRUNC(PRODUCT($E$12:$E837),16))</f>
        <v>1.2540869918175399</v>
      </c>
      <c r="G838" s="13">
        <f t="shared" ca="1" si="272"/>
        <v>1.2332488465940299</v>
      </c>
      <c r="H838" s="13">
        <f t="shared" ca="1" si="273"/>
        <v>1.01689695</v>
      </c>
      <c r="I838" s="12">
        <f t="shared" si="268"/>
        <v>1.7000000000000001E-2</v>
      </c>
      <c r="J838" s="30">
        <f t="shared" si="274"/>
        <v>45090</v>
      </c>
      <c r="K838" s="2">
        <f t="shared" si="275"/>
        <v>33</v>
      </c>
      <c r="L838" s="15">
        <f t="shared" si="276"/>
        <v>33</v>
      </c>
      <c r="M838" s="11">
        <f t="shared" si="277"/>
        <v>1.0022099179999999</v>
      </c>
      <c r="N838" s="11">
        <f t="shared" ca="1" si="278"/>
        <v>1.019144209</v>
      </c>
      <c r="O838" s="15">
        <f t="shared" si="279"/>
        <v>0</v>
      </c>
      <c r="P838" s="13">
        <f t="shared" ca="1" si="280"/>
        <v>15.05293936</v>
      </c>
      <c r="Q838" s="19">
        <f t="shared" si="284"/>
        <v>0</v>
      </c>
      <c r="R838" s="13">
        <f t="shared" si="281"/>
        <v>0</v>
      </c>
      <c r="S838" s="4" t="str">
        <f t="shared" si="282"/>
        <v>A+J=</v>
      </c>
      <c r="T838" s="30">
        <f t="shared" si="283"/>
        <v>45169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6">
        <f t="shared" si="267"/>
        <v>45136</v>
      </c>
      <c r="B839" s="14">
        <f t="shared" ca="1" si="269"/>
        <v>801.80560995999997</v>
      </c>
      <c r="C839" s="6">
        <f t="shared" ca="1" si="270"/>
        <v>786.29205128000001</v>
      </c>
      <c r="D839" s="12">
        <f ca="1">IF(A839&lt;$B$1,VLOOKUP(A839,[1]DI!$A$4:$B$15000,2,FALSE),0)</f>
        <v>0</v>
      </c>
      <c r="E839" s="13">
        <f t="shared" ca="1" si="271"/>
        <v>1</v>
      </c>
      <c r="F839" s="13">
        <f ca="1">(TRUNC(PRODUCT($E$12:$E838),16))</f>
        <v>1.25472391751894</v>
      </c>
      <c r="G839" s="13">
        <f t="shared" ca="1" si="272"/>
        <v>1.2332488465940299</v>
      </c>
      <c r="H839" s="13">
        <f t="shared" ca="1" si="273"/>
        <v>1.0174134100000001</v>
      </c>
      <c r="I839" s="12">
        <f t="shared" si="268"/>
        <v>1.7000000000000001E-2</v>
      </c>
      <c r="J839" s="30">
        <f t="shared" si="274"/>
        <v>45090</v>
      </c>
      <c r="K839" s="2">
        <f t="shared" si="275"/>
        <v>33</v>
      </c>
      <c r="L839" s="15">
        <f t="shared" si="276"/>
        <v>34</v>
      </c>
      <c r="M839" s="11">
        <f t="shared" si="277"/>
        <v>1.002276961</v>
      </c>
      <c r="N839" s="11">
        <f t="shared" ca="1" si="278"/>
        <v>1.019730021</v>
      </c>
      <c r="O839" s="15">
        <f t="shared" si="279"/>
        <v>0</v>
      </c>
      <c r="P839" s="13">
        <f t="shared" ca="1" si="280"/>
        <v>15.513558679999999</v>
      </c>
      <c r="Q839" s="19">
        <f t="shared" si="284"/>
        <v>0</v>
      </c>
      <c r="R839" s="13">
        <f t="shared" si="281"/>
        <v>0</v>
      </c>
      <c r="S839" s="4" t="str">
        <f t="shared" si="282"/>
        <v>A+J=</v>
      </c>
      <c r="T839" s="30">
        <f t="shared" si="283"/>
        <v>45169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6">
        <f t="shared" si="267"/>
        <v>45137</v>
      </c>
      <c r="B840" s="14">
        <f t="shared" ca="1" si="269"/>
        <v>801.80560995999997</v>
      </c>
      <c r="C840" s="6">
        <f t="shared" ca="1" si="270"/>
        <v>786.29205128000001</v>
      </c>
      <c r="D840" s="12">
        <f ca="1">IF(A840&lt;$B$1,VLOOKUP(A840,[1]DI!$A$4:$B$15000,2,FALSE),0)</f>
        <v>0</v>
      </c>
      <c r="E840" s="13">
        <f t="shared" ca="1" si="271"/>
        <v>1</v>
      </c>
      <c r="F840" s="13">
        <f ca="1">(TRUNC(PRODUCT($E$12:$E839),16))</f>
        <v>1.25472391751894</v>
      </c>
      <c r="G840" s="13">
        <f t="shared" ca="1" si="272"/>
        <v>1.2332488465940299</v>
      </c>
      <c r="H840" s="13">
        <f t="shared" ca="1" si="273"/>
        <v>1.0174134100000001</v>
      </c>
      <c r="I840" s="12">
        <f t="shared" si="268"/>
        <v>1.7000000000000001E-2</v>
      </c>
      <c r="J840" s="30">
        <f t="shared" si="274"/>
        <v>45090</v>
      </c>
      <c r="K840" s="2">
        <f t="shared" si="275"/>
        <v>33</v>
      </c>
      <c r="L840" s="15">
        <f t="shared" si="276"/>
        <v>34</v>
      </c>
      <c r="M840" s="11">
        <f t="shared" si="277"/>
        <v>1.002276961</v>
      </c>
      <c r="N840" s="11">
        <f t="shared" ca="1" si="278"/>
        <v>1.019730021</v>
      </c>
      <c r="O840" s="15">
        <f t="shared" si="279"/>
        <v>0</v>
      </c>
      <c r="P840" s="13">
        <f t="shared" ca="1" si="280"/>
        <v>15.513558679999999</v>
      </c>
      <c r="Q840" s="19">
        <f t="shared" si="284"/>
        <v>0</v>
      </c>
      <c r="R840" s="13">
        <f t="shared" si="281"/>
        <v>0</v>
      </c>
      <c r="S840" s="4" t="str">
        <f t="shared" si="282"/>
        <v>A+J=</v>
      </c>
      <c r="T840" s="30">
        <f t="shared" si="283"/>
        <v>45169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6">
        <f t="shared" si="267"/>
        <v>45138</v>
      </c>
      <c r="B841" s="14">
        <f t="shared" ca="1" si="269"/>
        <v>801.80560995999997</v>
      </c>
      <c r="C841" s="6">
        <f t="shared" ca="1" si="270"/>
        <v>786.29205128000001</v>
      </c>
      <c r="D841" s="12">
        <f ca="1">IF(A841&lt;$B$1,VLOOKUP(A841,[1]DI!$A$4:$B$15000,2,FALSE),0)</f>
        <v>0.13650000000000001</v>
      </c>
      <c r="E841" s="13">
        <f t="shared" ca="1" si="271"/>
        <v>1.00050788</v>
      </c>
      <c r="F841" s="13">
        <f ca="1">(TRUNC(PRODUCT($E$12:$E840),16))</f>
        <v>1.25472391751894</v>
      </c>
      <c r="G841" s="13">
        <f t="shared" ca="1" si="272"/>
        <v>1.2332488465940299</v>
      </c>
      <c r="H841" s="13">
        <f t="shared" ca="1" si="273"/>
        <v>1.0174134100000001</v>
      </c>
      <c r="I841" s="12">
        <f t="shared" si="268"/>
        <v>1.7000000000000001E-2</v>
      </c>
      <c r="J841" s="30">
        <f t="shared" si="274"/>
        <v>45090</v>
      </c>
      <c r="K841" s="2">
        <f t="shared" si="275"/>
        <v>34</v>
      </c>
      <c r="L841" s="15">
        <f t="shared" si="276"/>
        <v>34</v>
      </c>
      <c r="M841" s="11">
        <f t="shared" si="277"/>
        <v>1.002276961</v>
      </c>
      <c r="N841" s="11">
        <f t="shared" ca="1" si="278"/>
        <v>1.019730021</v>
      </c>
      <c r="O841" s="15">
        <f t="shared" si="279"/>
        <v>0</v>
      </c>
      <c r="P841" s="13">
        <f t="shared" ca="1" si="280"/>
        <v>15.513558679999999</v>
      </c>
      <c r="Q841" s="19">
        <f t="shared" si="284"/>
        <v>0</v>
      </c>
      <c r="R841" s="13">
        <f t="shared" si="281"/>
        <v>0</v>
      </c>
      <c r="S841" s="4" t="str">
        <f t="shared" si="282"/>
        <v>A+J=</v>
      </c>
      <c r="T841" s="30">
        <f t="shared" si="283"/>
        <v>45169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6">
        <f t="shared" si="267"/>
        <v>45139</v>
      </c>
      <c r="B842" s="14">
        <f t="shared" ca="1" si="269"/>
        <v>802.26649975999999</v>
      </c>
      <c r="C842" s="6">
        <f t="shared" ca="1" si="270"/>
        <v>786.29205128000001</v>
      </c>
      <c r="D842" s="12">
        <f ca="1">IF(A842&lt;$B$1,VLOOKUP(A842,[1]DI!$A$4:$B$15000,2,FALSE),0)</f>
        <v>0.13650000000000001</v>
      </c>
      <c r="E842" s="13">
        <f t="shared" ca="1" si="271"/>
        <v>1.00050788</v>
      </c>
      <c r="F842" s="13">
        <f ca="1">(TRUNC(PRODUCT($E$12:$E841),16))</f>
        <v>1.25536116670217</v>
      </c>
      <c r="G842" s="13">
        <f t="shared" ca="1" si="272"/>
        <v>1.2332488465940299</v>
      </c>
      <c r="H842" s="13">
        <f t="shared" ca="1" si="273"/>
        <v>1.01793014</v>
      </c>
      <c r="I842" s="12">
        <f t="shared" si="268"/>
        <v>1.7000000000000001E-2</v>
      </c>
      <c r="J842" s="30">
        <f t="shared" si="274"/>
        <v>45090</v>
      </c>
      <c r="K842" s="2">
        <f t="shared" si="275"/>
        <v>35</v>
      </c>
      <c r="L842" s="15">
        <f t="shared" si="276"/>
        <v>35</v>
      </c>
      <c r="M842" s="11">
        <f t="shared" si="277"/>
        <v>1.002344009</v>
      </c>
      <c r="N842" s="11">
        <f t="shared" ca="1" si="278"/>
        <v>1.020316177</v>
      </c>
      <c r="O842" s="15">
        <f t="shared" si="279"/>
        <v>0</v>
      </c>
      <c r="P842" s="13">
        <f t="shared" ca="1" si="280"/>
        <v>15.97444848</v>
      </c>
      <c r="Q842" s="19">
        <f t="shared" si="284"/>
        <v>0</v>
      </c>
      <c r="R842" s="13">
        <f t="shared" si="281"/>
        <v>0</v>
      </c>
      <c r="S842" s="4" t="str">
        <f t="shared" si="282"/>
        <v>A+J=</v>
      </c>
      <c r="T842" s="30">
        <f t="shared" si="283"/>
        <v>45169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6">
        <f t="shared" si="267"/>
        <v>45140</v>
      </c>
      <c r="B843" s="14">
        <f t="shared" ca="1" si="269"/>
        <v>802.72764589999997</v>
      </c>
      <c r="C843" s="6">
        <f t="shared" ca="1" si="270"/>
        <v>786.29205128000001</v>
      </c>
      <c r="D843" s="12">
        <f ca="1">IF(A843&lt;$B$1,VLOOKUP(A843,[1]DI!$A$4:$B$15000,2,FALSE),0)</f>
        <v>0.13650000000000001</v>
      </c>
      <c r="E843" s="13">
        <f t="shared" ca="1" si="271"/>
        <v>1.00050788</v>
      </c>
      <c r="F843" s="13">
        <f ca="1">(TRUNC(PRODUCT($E$12:$E842),16))</f>
        <v>1.25599873953152</v>
      </c>
      <c r="G843" s="13">
        <f t="shared" ca="1" si="272"/>
        <v>1.2332488465940299</v>
      </c>
      <c r="H843" s="13">
        <f t="shared" ca="1" si="273"/>
        <v>1.01844712</v>
      </c>
      <c r="I843" s="12">
        <f t="shared" si="268"/>
        <v>1.7000000000000001E-2</v>
      </c>
      <c r="J843" s="30">
        <f t="shared" si="274"/>
        <v>45090</v>
      </c>
      <c r="K843" s="2">
        <f t="shared" si="275"/>
        <v>36</v>
      </c>
      <c r="L843" s="15">
        <f t="shared" si="276"/>
        <v>36</v>
      </c>
      <c r="M843" s="11">
        <f t="shared" si="277"/>
        <v>1.002411062</v>
      </c>
      <c r="N843" s="11">
        <f t="shared" ca="1" si="278"/>
        <v>1.0209026590000001</v>
      </c>
      <c r="O843" s="15">
        <f t="shared" si="279"/>
        <v>0</v>
      </c>
      <c r="P843" s="13">
        <f t="shared" ca="1" si="280"/>
        <v>16.43559462</v>
      </c>
      <c r="Q843" s="19">
        <f t="shared" si="284"/>
        <v>0</v>
      </c>
      <c r="R843" s="13">
        <f t="shared" si="281"/>
        <v>0</v>
      </c>
      <c r="S843" s="4" t="str">
        <f t="shared" si="282"/>
        <v>A+J=</v>
      </c>
      <c r="T843" s="30">
        <f t="shared" si="283"/>
        <v>45169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6">
        <f t="shared" si="267"/>
        <v>45141</v>
      </c>
      <c r="B844" s="14">
        <f t="shared" ca="1" si="269"/>
        <v>803.18906173000005</v>
      </c>
      <c r="C844" s="6">
        <f t="shared" ca="1" si="270"/>
        <v>786.29205128000001</v>
      </c>
      <c r="D844" s="12">
        <f ca="1">IF(A844&lt;$B$1,VLOOKUP(A844,[1]DI!$A$4:$B$15000,2,FALSE),0)</f>
        <v>0.13150000000000001</v>
      </c>
      <c r="E844" s="13">
        <f t="shared" ca="1" si="271"/>
        <v>1.0004903700000001</v>
      </c>
      <c r="F844" s="13">
        <f ca="1">(TRUNC(PRODUCT($E$12:$E843),16))</f>
        <v>1.2566366361713499</v>
      </c>
      <c r="G844" s="13">
        <f t="shared" ca="1" si="272"/>
        <v>1.2332488465940299</v>
      </c>
      <c r="H844" s="13">
        <f t="shared" ca="1" si="273"/>
        <v>1.01896437</v>
      </c>
      <c r="I844" s="12">
        <f t="shared" si="268"/>
        <v>1.7000000000000001E-2</v>
      </c>
      <c r="J844" s="30">
        <f t="shared" si="274"/>
        <v>45090</v>
      </c>
      <c r="K844" s="2">
        <f t="shared" si="275"/>
        <v>37</v>
      </c>
      <c r="L844" s="15">
        <f t="shared" si="276"/>
        <v>37</v>
      </c>
      <c r="M844" s="11">
        <f t="shared" si="277"/>
        <v>1.002478118</v>
      </c>
      <c r="N844" s="11">
        <f t="shared" ca="1" si="278"/>
        <v>1.0214894839999999</v>
      </c>
      <c r="O844" s="15">
        <f t="shared" si="279"/>
        <v>0</v>
      </c>
      <c r="P844" s="13">
        <f t="shared" ca="1" si="280"/>
        <v>16.89701045</v>
      </c>
      <c r="Q844" s="19">
        <f t="shared" si="284"/>
        <v>0</v>
      </c>
      <c r="R844" s="13">
        <f t="shared" si="281"/>
        <v>0</v>
      </c>
      <c r="S844" s="4" t="str">
        <f t="shared" si="282"/>
        <v>A+J=</v>
      </c>
      <c r="T844" s="30">
        <f t="shared" si="283"/>
        <v>45169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6">
        <f t="shared" ref="A845:A908" si="285">(A844+1)</f>
        <v>45142</v>
      </c>
      <c r="B845" s="14">
        <f t="shared" ca="1" si="269"/>
        <v>803.63667813999996</v>
      </c>
      <c r="C845" s="6">
        <f t="shared" ca="1" si="270"/>
        <v>786.29205128000001</v>
      </c>
      <c r="D845" s="12">
        <f ca="1">IF(A845&lt;$B$1,VLOOKUP(A845,[1]DI!$A$4:$B$15000,2,FALSE),0)</f>
        <v>0.13150000000000001</v>
      </c>
      <c r="E845" s="13">
        <f t="shared" ca="1" si="271"/>
        <v>1.0004903700000001</v>
      </c>
      <c r="F845" s="13">
        <f ca="1">(TRUNC(PRODUCT($E$12:$E844),16))</f>
        <v>1.25725285307863</v>
      </c>
      <c r="G845" s="13">
        <f t="shared" ca="1" si="272"/>
        <v>1.2332488465940299</v>
      </c>
      <c r="H845" s="13">
        <f t="shared" ca="1" si="273"/>
        <v>1.0194640399999999</v>
      </c>
      <c r="I845" s="12">
        <f t="shared" si="268"/>
        <v>1.7000000000000001E-2</v>
      </c>
      <c r="J845" s="30">
        <f t="shared" si="274"/>
        <v>45090</v>
      </c>
      <c r="K845" s="2">
        <f t="shared" si="275"/>
        <v>38</v>
      </c>
      <c r="L845" s="15">
        <f t="shared" si="276"/>
        <v>38</v>
      </c>
      <c r="M845" s="11">
        <f t="shared" si="277"/>
        <v>1.00254518</v>
      </c>
      <c r="N845" s="11">
        <f t="shared" ca="1" si="278"/>
        <v>1.0220587590000001</v>
      </c>
      <c r="O845" s="15">
        <f t="shared" si="279"/>
        <v>0</v>
      </c>
      <c r="P845" s="13">
        <f t="shared" ca="1" si="280"/>
        <v>17.344626860000002</v>
      </c>
      <c r="Q845" s="19">
        <f t="shared" si="284"/>
        <v>0</v>
      </c>
      <c r="R845" s="13">
        <f t="shared" si="281"/>
        <v>0</v>
      </c>
      <c r="S845" s="4" t="str">
        <f t="shared" si="282"/>
        <v>A+J=</v>
      </c>
      <c r="T845" s="30">
        <f t="shared" si="283"/>
        <v>45169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6">
        <f t="shared" si="285"/>
        <v>45143</v>
      </c>
      <c r="B846" s="14">
        <f t="shared" ca="1" si="269"/>
        <v>804.08454852</v>
      </c>
      <c r="C846" s="6">
        <f t="shared" ca="1" si="270"/>
        <v>786.29205128000001</v>
      </c>
      <c r="D846" s="12">
        <f ca="1">IF(A846&lt;$B$1,VLOOKUP(A846,[1]DI!$A$4:$B$15000,2,FALSE),0)</f>
        <v>0</v>
      </c>
      <c r="E846" s="13">
        <f t="shared" ca="1" si="271"/>
        <v>1</v>
      </c>
      <c r="F846" s="13">
        <f ca="1">(TRUNC(PRODUCT($E$12:$E845),16))</f>
        <v>1.2578693721601899</v>
      </c>
      <c r="G846" s="13">
        <f t="shared" ca="1" si="272"/>
        <v>1.2332488465940299</v>
      </c>
      <c r="H846" s="13">
        <f t="shared" ca="1" si="273"/>
        <v>1.0199639599999999</v>
      </c>
      <c r="I846" s="12">
        <f t="shared" ref="I846:I909" si="286">I845</f>
        <v>1.7000000000000001E-2</v>
      </c>
      <c r="J846" s="30">
        <f t="shared" si="274"/>
        <v>45090</v>
      </c>
      <c r="K846" s="2">
        <f t="shared" si="275"/>
        <v>38</v>
      </c>
      <c r="L846" s="15">
        <f t="shared" si="276"/>
        <v>39</v>
      </c>
      <c r="M846" s="11">
        <f t="shared" si="277"/>
        <v>1.002612246</v>
      </c>
      <c r="N846" s="11">
        <f t="shared" ca="1" si="278"/>
        <v>1.0226283570000001</v>
      </c>
      <c r="O846" s="15">
        <f t="shared" si="279"/>
        <v>0</v>
      </c>
      <c r="P846" s="13">
        <f t="shared" ca="1" si="280"/>
        <v>17.792497239999999</v>
      </c>
      <c r="Q846" s="19">
        <f t="shared" si="284"/>
        <v>0</v>
      </c>
      <c r="R846" s="13">
        <f t="shared" si="281"/>
        <v>0</v>
      </c>
      <c r="S846" s="4" t="str">
        <f t="shared" si="282"/>
        <v>A+J=</v>
      </c>
      <c r="T846" s="30">
        <f t="shared" si="283"/>
        <v>45169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6">
        <f t="shared" si="285"/>
        <v>45144</v>
      </c>
      <c r="B847" s="14">
        <f t="shared" ca="1" si="269"/>
        <v>804.08454852</v>
      </c>
      <c r="C847" s="6">
        <f t="shared" ca="1" si="270"/>
        <v>786.29205128000001</v>
      </c>
      <c r="D847" s="12">
        <f ca="1">IF(A847&lt;$B$1,VLOOKUP(A847,[1]DI!$A$4:$B$15000,2,FALSE),0)</f>
        <v>0</v>
      </c>
      <c r="E847" s="13">
        <f t="shared" ca="1" si="271"/>
        <v>1</v>
      </c>
      <c r="F847" s="13">
        <f ca="1">(TRUNC(PRODUCT($E$12:$E846),16))</f>
        <v>1.2578693721601899</v>
      </c>
      <c r="G847" s="13">
        <f t="shared" ca="1" si="272"/>
        <v>1.2332488465940299</v>
      </c>
      <c r="H847" s="13">
        <f t="shared" ca="1" si="273"/>
        <v>1.0199639599999999</v>
      </c>
      <c r="I847" s="12">
        <f t="shared" si="286"/>
        <v>1.7000000000000001E-2</v>
      </c>
      <c r="J847" s="30">
        <f t="shared" si="274"/>
        <v>45090</v>
      </c>
      <c r="K847" s="2">
        <f t="shared" si="275"/>
        <v>38</v>
      </c>
      <c r="L847" s="15">
        <f t="shared" si="276"/>
        <v>39</v>
      </c>
      <c r="M847" s="11">
        <f t="shared" si="277"/>
        <v>1.002612246</v>
      </c>
      <c r="N847" s="11">
        <f t="shared" ca="1" si="278"/>
        <v>1.0226283570000001</v>
      </c>
      <c r="O847" s="15">
        <f t="shared" si="279"/>
        <v>0</v>
      </c>
      <c r="P847" s="13">
        <f t="shared" ca="1" si="280"/>
        <v>17.792497239999999</v>
      </c>
      <c r="Q847" s="19">
        <f t="shared" si="284"/>
        <v>0</v>
      </c>
      <c r="R847" s="13">
        <f t="shared" si="281"/>
        <v>0</v>
      </c>
      <c r="S847" s="4" t="str">
        <f t="shared" si="282"/>
        <v>A+J=</v>
      </c>
      <c r="T847" s="30">
        <f t="shared" si="283"/>
        <v>45169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6">
        <f t="shared" si="285"/>
        <v>45145</v>
      </c>
      <c r="B848" s="14">
        <f t="shared" ca="1" si="269"/>
        <v>804.08454852</v>
      </c>
      <c r="C848" s="6">
        <f t="shared" ca="1" si="270"/>
        <v>786.29205128000001</v>
      </c>
      <c r="D848" s="12">
        <f ca="1">IF(A848&lt;$B$1,VLOOKUP(A848,[1]DI!$A$4:$B$15000,2,FALSE),0)</f>
        <v>0.13150000000000001</v>
      </c>
      <c r="E848" s="13">
        <f t="shared" ca="1" si="271"/>
        <v>1.0004903700000001</v>
      </c>
      <c r="F848" s="13">
        <f ca="1">(TRUNC(PRODUCT($E$12:$E847),16))</f>
        <v>1.2578693721601899</v>
      </c>
      <c r="G848" s="13">
        <f t="shared" ca="1" si="272"/>
        <v>1.2332488465940299</v>
      </c>
      <c r="H848" s="13">
        <f t="shared" ca="1" si="273"/>
        <v>1.0199639599999999</v>
      </c>
      <c r="I848" s="12">
        <f t="shared" si="286"/>
        <v>1.7000000000000001E-2</v>
      </c>
      <c r="J848" s="30">
        <f t="shared" si="274"/>
        <v>45090</v>
      </c>
      <c r="K848" s="2">
        <f t="shared" si="275"/>
        <v>39</v>
      </c>
      <c r="L848" s="15">
        <f t="shared" si="276"/>
        <v>39</v>
      </c>
      <c r="M848" s="11">
        <f t="shared" si="277"/>
        <v>1.002612246</v>
      </c>
      <c r="N848" s="11">
        <f t="shared" ca="1" si="278"/>
        <v>1.0226283570000001</v>
      </c>
      <c r="O848" s="15">
        <f t="shared" si="279"/>
        <v>0</v>
      </c>
      <c r="P848" s="13">
        <f t="shared" ca="1" si="280"/>
        <v>17.792497239999999</v>
      </c>
      <c r="Q848" s="19">
        <f t="shared" si="284"/>
        <v>0</v>
      </c>
      <c r="R848" s="13">
        <f t="shared" si="281"/>
        <v>0</v>
      </c>
      <c r="S848" s="4" t="str">
        <f t="shared" si="282"/>
        <v>A+J=</v>
      </c>
      <c r="T848" s="30">
        <f t="shared" si="283"/>
        <v>45169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6">
        <f t="shared" si="285"/>
        <v>45146</v>
      </c>
      <c r="B849" s="14">
        <f t="shared" ca="1" si="269"/>
        <v>804.53266342999996</v>
      </c>
      <c r="C849" s="6">
        <f t="shared" ca="1" si="270"/>
        <v>786.29205128000001</v>
      </c>
      <c r="D849" s="12">
        <f ca="1">IF(A849&lt;$B$1,VLOOKUP(A849,[1]DI!$A$4:$B$15000,2,FALSE),0)</f>
        <v>0.13150000000000001</v>
      </c>
      <c r="E849" s="13">
        <f t="shared" ca="1" si="271"/>
        <v>1.0004903700000001</v>
      </c>
      <c r="F849" s="13">
        <f ca="1">(TRUNC(PRODUCT($E$12:$E848),16))</f>
        <v>1.25848619356422</v>
      </c>
      <c r="G849" s="13">
        <f t="shared" ca="1" si="272"/>
        <v>1.2332488465940299</v>
      </c>
      <c r="H849" s="13">
        <f t="shared" ca="1" si="273"/>
        <v>1.02046412</v>
      </c>
      <c r="I849" s="12">
        <f t="shared" si="286"/>
        <v>1.7000000000000001E-2</v>
      </c>
      <c r="J849" s="30">
        <f t="shared" si="274"/>
        <v>45090</v>
      </c>
      <c r="K849" s="2">
        <f t="shared" si="275"/>
        <v>40</v>
      </c>
      <c r="L849" s="15">
        <f t="shared" si="276"/>
        <v>40</v>
      </c>
      <c r="M849" s="11">
        <f t="shared" si="277"/>
        <v>1.002679316</v>
      </c>
      <c r="N849" s="11">
        <f t="shared" ca="1" si="278"/>
        <v>1.0231982660000001</v>
      </c>
      <c r="O849" s="15">
        <f t="shared" si="279"/>
        <v>0</v>
      </c>
      <c r="P849" s="13">
        <f t="shared" ca="1" si="280"/>
        <v>18.24061215</v>
      </c>
      <c r="Q849" s="19">
        <f t="shared" si="284"/>
        <v>0</v>
      </c>
      <c r="R849" s="13">
        <f t="shared" si="281"/>
        <v>0</v>
      </c>
      <c r="S849" s="4" t="str">
        <f t="shared" si="282"/>
        <v>A+J=</v>
      </c>
      <c r="T849" s="30">
        <f t="shared" si="283"/>
        <v>45169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6">
        <f t="shared" si="285"/>
        <v>45147</v>
      </c>
      <c r="B850" s="14">
        <f t="shared" ca="1" si="269"/>
        <v>804.98102445999996</v>
      </c>
      <c r="C850" s="6">
        <f t="shared" ca="1" si="270"/>
        <v>786.29205128000001</v>
      </c>
      <c r="D850" s="12">
        <f ca="1">IF(A850&lt;$B$1,VLOOKUP(A850,[1]DI!$A$4:$B$15000,2,FALSE),0)</f>
        <v>0.13150000000000001</v>
      </c>
      <c r="E850" s="13">
        <f t="shared" ca="1" si="271"/>
        <v>1.0004903700000001</v>
      </c>
      <c r="F850" s="13">
        <f ca="1">(TRUNC(PRODUCT($E$12:$E849),16))</f>
        <v>1.2591033174389601</v>
      </c>
      <c r="G850" s="13">
        <f t="shared" ca="1" si="272"/>
        <v>1.2332488465940299</v>
      </c>
      <c r="H850" s="13">
        <f t="shared" ca="1" si="273"/>
        <v>1.0209645199999999</v>
      </c>
      <c r="I850" s="12">
        <f t="shared" si="286"/>
        <v>1.7000000000000001E-2</v>
      </c>
      <c r="J850" s="30">
        <f t="shared" si="274"/>
        <v>45090</v>
      </c>
      <c r="K850" s="2">
        <f t="shared" si="275"/>
        <v>41</v>
      </c>
      <c r="L850" s="15">
        <f t="shared" si="276"/>
        <v>41</v>
      </c>
      <c r="M850" s="11">
        <f t="shared" si="277"/>
        <v>1.0027463910000001</v>
      </c>
      <c r="N850" s="11">
        <f t="shared" ca="1" si="278"/>
        <v>1.023768488</v>
      </c>
      <c r="O850" s="15">
        <f t="shared" si="279"/>
        <v>0</v>
      </c>
      <c r="P850" s="13">
        <f t="shared" ca="1" si="280"/>
        <v>18.688973180000001</v>
      </c>
      <c r="Q850" s="19">
        <f t="shared" si="284"/>
        <v>0</v>
      </c>
      <c r="R850" s="13">
        <f t="shared" si="281"/>
        <v>0</v>
      </c>
      <c r="S850" s="4" t="str">
        <f t="shared" si="282"/>
        <v>A+J=</v>
      </c>
      <c r="T850" s="30">
        <f t="shared" si="283"/>
        <v>45169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6">
        <f t="shared" si="285"/>
        <v>45148</v>
      </c>
      <c r="B851" s="14">
        <f t="shared" ca="1" si="269"/>
        <v>805.42963867000003</v>
      </c>
      <c r="C851" s="6">
        <f t="shared" ca="1" si="270"/>
        <v>786.29205128000001</v>
      </c>
      <c r="D851" s="12">
        <f ca="1">IF(A851&lt;$B$1,VLOOKUP(A851,[1]DI!$A$4:$B$15000,2,FALSE),0)</f>
        <v>0.13150000000000001</v>
      </c>
      <c r="E851" s="13">
        <f t="shared" ca="1" si="271"/>
        <v>1.0004903700000001</v>
      </c>
      <c r="F851" s="13">
        <f ca="1">(TRUNC(PRODUCT($E$12:$E850),16))</f>
        <v>1.25972074393273</v>
      </c>
      <c r="G851" s="13">
        <f t="shared" ca="1" si="272"/>
        <v>1.2332488465940299</v>
      </c>
      <c r="H851" s="13">
        <f t="shared" ca="1" si="273"/>
        <v>1.0214651699999999</v>
      </c>
      <c r="I851" s="12">
        <f t="shared" si="286"/>
        <v>1.7000000000000001E-2</v>
      </c>
      <c r="J851" s="30">
        <f t="shared" si="274"/>
        <v>45090</v>
      </c>
      <c r="K851" s="2">
        <f t="shared" si="275"/>
        <v>42</v>
      </c>
      <c r="L851" s="15">
        <f t="shared" si="276"/>
        <v>42</v>
      </c>
      <c r="M851" s="11">
        <f t="shared" si="277"/>
        <v>1.00281347</v>
      </c>
      <c r="N851" s="11">
        <f t="shared" ca="1" si="278"/>
        <v>1.0243390320000001</v>
      </c>
      <c r="O851" s="15">
        <f t="shared" si="279"/>
        <v>0</v>
      </c>
      <c r="P851" s="13">
        <f t="shared" ca="1" si="280"/>
        <v>19.13758739</v>
      </c>
      <c r="Q851" s="19">
        <f t="shared" si="284"/>
        <v>0</v>
      </c>
      <c r="R851" s="13">
        <f t="shared" si="281"/>
        <v>0</v>
      </c>
      <c r="S851" s="4" t="str">
        <f t="shared" si="282"/>
        <v>A+J=</v>
      </c>
      <c r="T851" s="30">
        <f t="shared" si="283"/>
        <v>45169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6">
        <f t="shared" si="285"/>
        <v>45149</v>
      </c>
      <c r="B852" s="14">
        <f t="shared" ca="1" si="269"/>
        <v>805.87850606999996</v>
      </c>
      <c r="C852" s="6">
        <f t="shared" ca="1" si="270"/>
        <v>786.29205128000001</v>
      </c>
      <c r="D852" s="12">
        <f ca="1">IF(A852&lt;$B$1,VLOOKUP(A852,[1]DI!$A$4:$B$15000,2,FALSE),0)</f>
        <v>0.13150000000000001</v>
      </c>
      <c r="E852" s="13">
        <f t="shared" ca="1" si="271"/>
        <v>1.0004903700000001</v>
      </c>
      <c r="F852" s="13">
        <f ca="1">(TRUNC(PRODUCT($E$12:$E851),16))</f>
        <v>1.26033847319393</v>
      </c>
      <c r="G852" s="13">
        <f t="shared" ca="1" si="272"/>
        <v>1.2332488465940299</v>
      </c>
      <c r="H852" s="13">
        <f t="shared" ca="1" si="273"/>
        <v>1.0219660699999999</v>
      </c>
      <c r="I852" s="12">
        <f t="shared" si="286"/>
        <v>1.7000000000000001E-2</v>
      </c>
      <c r="J852" s="30">
        <f t="shared" si="274"/>
        <v>45090</v>
      </c>
      <c r="K852" s="2">
        <f t="shared" si="275"/>
        <v>43</v>
      </c>
      <c r="L852" s="15">
        <f t="shared" si="276"/>
        <v>43</v>
      </c>
      <c r="M852" s="11">
        <f t="shared" si="277"/>
        <v>1.0028805540000001</v>
      </c>
      <c r="N852" s="11">
        <f t="shared" ca="1" si="278"/>
        <v>1.024909898</v>
      </c>
      <c r="O852" s="15">
        <f t="shared" si="279"/>
        <v>0</v>
      </c>
      <c r="P852" s="13">
        <f t="shared" ca="1" si="280"/>
        <v>19.586454790000001</v>
      </c>
      <c r="Q852" s="19">
        <f t="shared" si="284"/>
        <v>0</v>
      </c>
      <c r="R852" s="13">
        <f t="shared" si="281"/>
        <v>0</v>
      </c>
      <c r="S852" s="4" t="str">
        <f t="shared" si="282"/>
        <v>A+J=</v>
      </c>
      <c r="T852" s="30">
        <f t="shared" si="283"/>
        <v>45169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6">
        <f t="shared" si="285"/>
        <v>45150</v>
      </c>
      <c r="B853" s="14">
        <f t="shared" ca="1" si="269"/>
        <v>806.32761958000003</v>
      </c>
      <c r="C853" s="6">
        <f t="shared" ca="1" si="270"/>
        <v>786.29205128000001</v>
      </c>
      <c r="D853" s="12">
        <f ca="1">IF(A853&lt;$B$1,VLOOKUP(A853,[1]DI!$A$4:$B$15000,2,FALSE),0)</f>
        <v>0</v>
      </c>
      <c r="E853" s="13">
        <f t="shared" ca="1" si="271"/>
        <v>1</v>
      </c>
      <c r="F853" s="13">
        <f ca="1">(TRUNC(PRODUCT($E$12:$E852),16))</f>
        <v>1.2609565053710301</v>
      </c>
      <c r="G853" s="13">
        <f t="shared" ca="1" si="272"/>
        <v>1.2332488465940299</v>
      </c>
      <c r="H853" s="13">
        <f t="shared" ca="1" si="273"/>
        <v>1.0224672100000001</v>
      </c>
      <c r="I853" s="12">
        <f t="shared" si="286"/>
        <v>1.7000000000000001E-2</v>
      </c>
      <c r="J853" s="30">
        <f t="shared" si="274"/>
        <v>45090</v>
      </c>
      <c r="K853" s="2">
        <f t="shared" si="275"/>
        <v>43</v>
      </c>
      <c r="L853" s="15">
        <f t="shared" si="276"/>
        <v>44</v>
      </c>
      <c r="M853" s="11">
        <f t="shared" si="277"/>
        <v>1.0029476420000001</v>
      </c>
      <c r="N853" s="11">
        <f t="shared" ca="1" si="278"/>
        <v>1.025481077</v>
      </c>
      <c r="O853" s="15">
        <f t="shared" si="279"/>
        <v>0</v>
      </c>
      <c r="P853" s="13">
        <f t="shared" ca="1" si="280"/>
        <v>20.035568300000001</v>
      </c>
      <c r="Q853" s="19">
        <f t="shared" si="284"/>
        <v>0</v>
      </c>
      <c r="R853" s="13">
        <f t="shared" si="281"/>
        <v>0</v>
      </c>
      <c r="S853" s="4" t="str">
        <f t="shared" si="282"/>
        <v>A+J=</v>
      </c>
      <c r="T853" s="30">
        <f t="shared" si="283"/>
        <v>45169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6">
        <f t="shared" si="285"/>
        <v>45151</v>
      </c>
      <c r="B854" s="14">
        <f t="shared" ca="1" si="269"/>
        <v>806.32761958000003</v>
      </c>
      <c r="C854" s="6">
        <f t="shared" ca="1" si="270"/>
        <v>786.29205128000001</v>
      </c>
      <c r="D854" s="12">
        <f ca="1">IF(A854&lt;$B$1,VLOOKUP(A854,[1]DI!$A$4:$B$15000,2,FALSE),0)</f>
        <v>0</v>
      </c>
      <c r="E854" s="13">
        <f t="shared" ca="1" si="271"/>
        <v>1</v>
      </c>
      <c r="F854" s="13">
        <f ca="1">(TRUNC(PRODUCT($E$12:$E853),16))</f>
        <v>1.2609565053710301</v>
      </c>
      <c r="G854" s="13">
        <f t="shared" ca="1" si="272"/>
        <v>1.2332488465940299</v>
      </c>
      <c r="H854" s="13">
        <f t="shared" ca="1" si="273"/>
        <v>1.0224672100000001</v>
      </c>
      <c r="I854" s="12">
        <f t="shared" si="286"/>
        <v>1.7000000000000001E-2</v>
      </c>
      <c r="J854" s="30">
        <f t="shared" si="274"/>
        <v>45090</v>
      </c>
      <c r="K854" s="2">
        <f t="shared" si="275"/>
        <v>43</v>
      </c>
      <c r="L854" s="15">
        <f t="shared" si="276"/>
        <v>44</v>
      </c>
      <c r="M854" s="11">
        <f t="shared" si="277"/>
        <v>1.0029476420000001</v>
      </c>
      <c r="N854" s="11">
        <f t="shared" ca="1" si="278"/>
        <v>1.025481077</v>
      </c>
      <c r="O854" s="15">
        <f t="shared" si="279"/>
        <v>0</v>
      </c>
      <c r="P854" s="13">
        <f t="shared" ca="1" si="280"/>
        <v>20.035568300000001</v>
      </c>
      <c r="Q854" s="19">
        <f t="shared" si="284"/>
        <v>0</v>
      </c>
      <c r="R854" s="13">
        <f t="shared" si="281"/>
        <v>0</v>
      </c>
      <c r="S854" s="4" t="str">
        <f t="shared" si="282"/>
        <v>A+J=</v>
      </c>
      <c r="T854" s="30">
        <f t="shared" si="283"/>
        <v>45169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6">
        <f t="shared" si="285"/>
        <v>45152</v>
      </c>
      <c r="B855" s="14">
        <f t="shared" ca="1" si="269"/>
        <v>806.32761958000003</v>
      </c>
      <c r="C855" s="6">
        <f t="shared" ca="1" si="270"/>
        <v>786.29205128000001</v>
      </c>
      <c r="D855" s="12">
        <f ca="1">IF(A855&lt;$B$1,VLOOKUP(A855,[1]DI!$A$4:$B$15000,2,FALSE),0)</f>
        <v>0.13150000000000001</v>
      </c>
      <c r="E855" s="13">
        <f t="shared" ca="1" si="271"/>
        <v>1.0004903700000001</v>
      </c>
      <c r="F855" s="13">
        <f ca="1">(TRUNC(PRODUCT($E$12:$E854),16))</f>
        <v>1.2609565053710301</v>
      </c>
      <c r="G855" s="13">
        <f t="shared" ca="1" si="272"/>
        <v>1.2332488465940299</v>
      </c>
      <c r="H855" s="13">
        <f t="shared" ca="1" si="273"/>
        <v>1.0224672100000001</v>
      </c>
      <c r="I855" s="12">
        <f t="shared" si="286"/>
        <v>1.7000000000000001E-2</v>
      </c>
      <c r="J855" s="30">
        <f t="shared" si="274"/>
        <v>45090</v>
      </c>
      <c r="K855" s="2">
        <f t="shared" si="275"/>
        <v>44</v>
      </c>
      <c r="L855" s="15">
        <f t="shared" si="276"/>
        <v>44</v>
      </c>
      <c r="M855" s="11">
        <f t="shared" si="277"/>
        <v>1.0029476420000001</v>
      </c>
      <c r="N855" s="11">
        <f t="shared" ca="1" si="278"/>
        <v>1.025481077</v>
      </c>
      <c r="O855" s="15">
        <f t="shared" si="279"/>
        <v>0</v>
      </c>
      <c r="P855" s="13">
        <f t="shared" ca="1" si="280"/>
        <v>20.035568300000001</v>
      </c>
      <c r="Q855" s="19">
        <f t="shared" si="284"/>
        <v>0</v>
      </c>
      <c r="R855" s="13">
        <f t="shared" si="281"/>
        <v>0</v>
      </c>
      <c r="S855" s="4" t="str">
        <f t="shared" si="282"/>
        <v>A+J=</v>
      </c>
      <c r="T855" s="30">
        <f t="shared" si="283"/>
        <v>45169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6">
        <f t="shared" si="285"/>
        <v>45153</v>
      </c>
      <c r="B856" s="14">
        <f t="shared" ca="1" si="269"/>
        <v>806.77698706000001</v>
      </c>
      <c r="C856" s="6">
        <f t="shared" ca="1" si="270"/>
        <v>786.29205128000001</v>
      </c>
      <c r="D856" s="12">
        <f ca="1">IF(A856&lt;$B$1,VLOOKUP(A856,[1]DI!$A$4:$B$15000,2,FALSE),0)</f>
        <v>0.13150000000000001</v>
      </c>
      <c r="E856" s="13">
        <f t="shared" ca="1" si="271"/>
        <v>1.0004903700000001</v>
      </c>
      <c r="F856" s="13">
        <f ca="1">(TRUNC(PRODUCT($E$12:$E855),16))</f>
        <v>1.26157484061257</v>
      </c>
      <c r="G856" s="13">
        <f t="shared" ca="1" si="272"/>
        <v>1.2332488465940299</v>
      </c>
      <c r="H856" s="13">
        <f t="shared" ca="1" si="273"/>
        <v>1.0229686</v>
      </c>
      <c r="I856" s="12">
        <f t="shared" si="286"/>
        <v>1.7000000000000001E-2</v>
      </c>
      <c r="J856" s="30">
        <f t="shared" si="274"/>
        <v>45090</v>
      </c>
      <c r="K856" s="2">
        <f t="shared" si="275"/>
        <v>45</v>
      </c>
      <c r="L856" s="15">
        <f t="shared" si="276"/>
        <v>45</v>
      </c>
      <c r="M856" s="11">
        <f t="shared" si="277"/>
        <v>1.003014735</v>
      </c>
      <c r="N856" s="11">
        <f t="shared" ca="1" si="278"/>
        <v>1.0260525789999999</v>
      </c>
      <c r="O856" s="15">
        <f t="shared" si="279"/>
        <v>0</v>
      </c>
      <c r="P856" s="13">
        <f t="shared" ca="1" si="280"/>
        <v>20.484935780000001</v>
      </c>
      <c r="Q856" s="19">
        <f t="shared" si="284"/>
        <v>0</v>
      </c>
      <c r="R856" s="13">
        <f t="shared" si="281"/>
        <v>0</v>
      </c>
      <c r="S856" s="4" t="str">
        <f t="shared" si="282"/>
        <v>A+J=</v>
      </c>
      <c r="T856" s="30">
        <f t="shared" si="283"/>
        <v>45169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6">
        <f t="shared" si="285"/>
        <v>45154</v>
      </c>
      <c r="B857" s="14">
        <f t="shared" ca="1" si="269"/>
        <v>807.22659985999996</v>
      </c>
      <c r="C857" s="6">
        <f t="shared" ca="1" si="270"/>
        <v>786.29205128000001</v>
      </c>
      <c r="D857" s="12">
        <f ca="1">IF(A857&lt;$B$1,VLOOKUP(A857,[1]DI!$A$4:$B$15000,2,FALSE),0)</f>
        <v>0.13150000000000001</v>
      </c>
      <c r="E857" s="13">
        <f t="shared" ca="1" si="271"/>
        <v>1.0004903700000001</v>
      </c>
      <c r="F857" s="13">
        <f ca="1">(TRUNC(PRODUCT($E$12:$E856),16))</f>
        <v>1.2621934790671601</v>
      </c>
      <c r="G857" s="13">
        <f t="shared" ca="1" si="272"/>
        <v>1.2332488465940299</v>
      </c>
      <c r="H857" s="13">
        <f t="shared" ca="1" si="273"/>
        <v>1.02347023</v>
      </c>
      <c r="I857" s="12">
        <f t="shared" si="286"/>
        <v>1.7000000000000001E-2</v>
      </c>
      <c r="J857" s="30">
        <f t="shared" si="274"/>
        <v>45090</v>
      </c>
      <c r="K857" s="2">
        <f t="shared" si="275"/>
        <v>46</v>
      </c>
      <c r="L857" s="15">
        <f t="shared" si="276"/>
        <v>46</v>
      </c>
      <c r="M857" s="11">
        <f t="shared" si="277"/>
        <v>1.0030818319999999</v>
      </c>
      <c r="N857" s="11">
        <f t="shared" ca="1" si="278"/>
        <v>1.0266243930000001</v>
      </c>
      <c r="O857" s="15">
        <f t="shared" si="279"/>
        <v>0</v>
      </c>
      <c r="P857" s="13">
        <f t="shared" ca="1" si="280"/>
        <v>20.934548580000001</v>
      </c>
      <c r="Q857" s="19">
        <f t="shared" si="284"/>
        <v>0</v>
      </c>
      <c r="R857" s="13">
        <f t="shared" si="281"/>
        <v>0</v>
      </c>
      <c r="S857" s="4" t="str">
        <f t="shared" si="282"/>
        <v>A+J=</v>
      </c>
      <c r="T857" s="30">
        <f t="shared" si="283"/>
        <v>45169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6">
        <f t="shared" si="285"/>
        <v>45155</v>
      </c>
      <c r="B858" s="14">
        <f t="shared" ca="1" si="269"/>
        <v>807.67646741999999</v>
      </c>
      <c r="C858" s="6">
        <f t="shared" ca="1" si="270"/>
        <v>786.29205128000001</v>
      </c>
      <c r="D858" s="12">
        <f ca="1">IF(A858&lt;$B$1,VLOOKUP(A858,[1]DI!$A$4:$B$15000,2,FALSE),0)</f>
        <v>0.13150000000000001</v>
      </c>
      <c r="E858" s="13">
        <f t="shared" ca="1" si="271"/>
        <v>1.0004903700000001</v>
      </c>
      <c r="F858" s="13">
        <f ca="1">(TRUNC(PRODUCT($E$12:$E857),16))</f>
        <v>1.2628124208834901</v>
      </c>
      <c r="G858" s="13">
        <f t="shared" ca="1" si="272"/>
        <v>1.2332488465940299</v>
      </c>
      <c r="H858" s="13">
        <f t="shared" ca="1" si="273"/>
        <v>1.0239721100000001</v>
      </c>
      <c r="I858" s="12">
        <f t="shared" si="286"/>
        <v>1.7000000000000001E-2</v>
      </c>
      <c r="J858" s="30">
        <f t="shared" si="274"/>
        <v>45090</v>
      </c>
      <c r="K858" s="2">
        <f t="shared" si="275"/>
        <v>47</v>
      </c>
      <c r="L858" s="15">
        <f t="shared" si="276"/>
        <v>47</v>
      </c>
      <c r="M858" s="11">
        <f t="shared" si="277"/>
        <v>1.0031489339999999</v>
      </c>
      <c r="N858" s="11">
        <f t="shared" ca="1" si="278"/>
        <v>1.027196531</v>
      </c>
      <c r="O858" s="15">
        <f t="shared" si="279"/>
        <v>0</v>
      </c>
      <c r="P858" s="13">
        <f t="shared" ca="1" si="280"/>
        <v>21.384416139999999</v>
      </c>
      <c r="Q858" s="19">
        <f t="shared" si="284"/>
        <v>0</v>
      </c>
      <c r="R858" s="13">
        <f t="shared" si="281"/>
        <v>0</v>
      </c>
      <c r="S858" s="4" t="str">
        <f t="shared" si="282"/>
        <v>A+J=</v>
      </c>
      <c r="T858" s="30">
        <f t="shared" si="283"/>
        <v>45169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6">
        <f t="shared" si="285"/>
        <v>45156</v>
      </c>
      <c r="B859" s="14">
        <f t="shared" ca="1" si="269"/>
        <v>808.12657952000006</v>
      </c>
      <c r="C859" s="6">
        <f t="shared" ca="1" si="270"/>
        <v>786.29205128000001</v>
      </c>
      <c r="D859" s="12">
        <f ca="1">IF(A859&lt;$B$1,VLOOKUP(A859,[1]DI!$A$4:$B$15000,2,FALSE),0)</f>
        <v>0.13150000000000001</v>
      </c>
      <c r="E859" s="13">
        <f t="shared" ca="1" si="271"/>
        <v>1.0004903700000001</v>
      </c>
      <c r="F859" s="13">
        <f ca="1">(TRUNC(PRODUCT($E$12:$E858),16))</f>
        <v>1.26343166621032</v>
      </c>
      <c r="G859" s="13">
        <f t="shared" ca="1" si="272"/>
        <v>1.2332488465940299</v>
      </c>
      <c r="H859" s="13">
        <f t="shared" ca="1" si="273"/>
        <v>1.02447423</v>
      </c>
      <c r="I859" s="12">
        <f t="shared" si="286"/>
        <v>1.7000000000000001E-2</v>
      </c>
      <c r="J859" s="30">
        <f t="shared" si="274"/>
        <v>45090</v>
      </c>
      <c r="K859" s="2">
        <f t="shared" si="275"/>
        <v>48</v>
      </c>
      <c r="L859" s="15">
        <f t="shared" si="276"/>
        <v>48</v>
      </c>
      <c r="M859" s="11">
        <f t="shared" si="277"/>
        <v>1.0032160400000001</v>
      </c>
      <c r="N859" s="11">
        <f t="shared" ca="1" si="278"/>
        <v>1.0277689800000001</v>
      </c>
      <c r="O859" s="15">
        <f t="shared" si="279"/>
        <v>0</v>
      </c>
      <c r="P859" s="13">
        <f t="shared" ca="1" si="280"/>
        <v>21.834528240000001</v>
      </c>
      <c r="Q859" s="19">
        <f t="shared" si="284"/>
        <v>0</v>
      </c>
      <c r="R859" s="13">
        <f t="shared" si="281"/>
        <v>0</v>
      </c>
      <c r="S859" s="4" t="str">
        <f t="shared" si="282"/>
        <v>A+J=</v>
      </c>
      <c r="T859" s="30">
        <f t="shared" si="283"/>
        <v>45169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6">
        <f t="shared" si="285"/>
        <v>45157</v>
      </c>
      <c r="B860" s="14">
        <f t="shared" ca="1" si="269"/>
        <v>808.57694637999998</v>
      </c>
      <c r="C860" s="6">
        <f t="shared" ca="1" si="270"/>
        <v>786.29205128000001</v>
      </c>
      <c r="D860" s="12">
        <f ca="1">IF(A860&lt;$B$1,VLOOKUP(A860,[1]DI!$A$4:$B$15000,2,FALSE),0)</f>
        <v>0</v>
      </c>
      <c r="E860" s="13">
        <f t="shared" ca="1" si="271"/>
        <v>1</v>
      </c>
      <c r="F860" s="13">
        <f ca="1">(TRUNC(PRODUCT($E$12:$E859),16))</f>
        <v>1.26405121519648</v>
      </c>
      <c r="G860" s="13">
        <f t="shared" ca="1" si="272"/>
        <v>1.2332488465940299</v>
      </c>
      <c r="H860" s="13">
        <f t="shared" ca="1" si="273"/>
        <v>1.0249766</v>
      </c>
      <c r="I860" s="12">
        <f t="shared" si="286"/>
        <v>1.7000000000000001E-2</v>
      </c>
      <c r="J860" s="30">
        <f t="shared" si="274"/>
        <v>45090</v>
      </c>
      <c r="K860" s="2">
        <f t="shared" si="275"/>
        <v>48</v>
      </c>
      <c r="L860" s="15">
        <f t="shared" si="276"/>
        <v>49</v>
      </c>
      <c r="M860" s="11">
        <f t="shared" si="277"/>
        <v>1.003283151</v>
      </c>
      <c r="N860" s="11">
        <f t="shared" ca="1" si="278"/>
        <v>1.0283417530000001</v>
      </c>
      <c r="O860" s="15">
        <f t="shared" si="279"/>
        <v>0</v>
      </c>
      <c r="P860" s="13">
        <f t="shared" ca="1" si="280"/>
        <v>22.2848951</v>
      </c>
      <c r="Q860" s="19">
        <f t="shared" si="284"/>
        <v>0</v>
      </c>
      <c r="R860" s="13">
        <f t="shared" si="281"/>
        <v>0</v>
      </c>
      <c r="S860" s="4" t="str">
        <f t="shared" si="282"/>
        <v>A+J=</v>
      </c>
      <c r="T860" s="30">
        <f t="shared" si="283"/>
        <v>45169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6">
        <f t="shared" si="285"/>
        <v>45158</v>
      </c>
      <c r="B861" s="14">
        <f t="shared" ca="1" si="269"/>
        <v>808.57694637999998</v>
      </c>
      <c r="C861" s="6">
        <f t="shared" ca="1" si="270"/>
        <v>786.29205128000001</v>
      </c>
      <c r="D861" s="12">
        <f ca="1">IF(A861&lt;$B$1,VLOOKUP(A861,[1]DI!$A$4:$B$15000,2,FALSE),0)</f>
        <v>0</v>
      </c>
      <c r="E861" s="13">
        <f t="shared" ca="1" si="271"/>
        <v>1</v>
      </c>
      <c r="F861" s="13">
        <f ca="1">(TRUNC(PRODUCT($E$12:$E860),16))</f>
        <v>1.26405121519648</v>
      </c>
      <c r="G861" s="13">
        <f t="shared" ca="1" si="272"/>
        <v>1.2332488465940299</v>
      </c>
      <c r="H861" s="13">
        <f t="shared" ca="1" si="273"/>
        <v>1.0249766</v>
      </c>
      <c r="I861" s="12">
        <f t="shared" si="286"/>
        <v>1.7000000000000001E-2</v>
      </c>
      <c r="J861" s="30">
        <f t="shared" si="274"/>
        <v>45090</v>
      </c>
      <c r="K861" s="2">
        <f t="shared" si="275"/>
        <v>48</v>
      </c>
      <c r="L861" s="15">
        <f t="shared" si="276"/>
        <v>49</v>
      </c>
      <c r="M861" s="11">
        <f t="shared" si="277"/>
        <v>1.003283151</v>
      </c>
      <c r="N861" s="11">
        <f t="shared" ca="1" si="278"/>
        <v>1.0283417530000001</v>
      </c>
      <c r="O861" s="15">
        <f t="shared" si="279"/>
        <v>0</v>
      </c>
      <c r="P861" s="13">
        <f t="shared" ca="1" si="280"/>
        <v>22.2848951</v>
      </c>
      <c r="Q861" s="19">
        <f t="shared" si="284"/>
        <v>0</v>
      </c>
      <c r="R861" s="13">
        <f t="shared" si="281"/>
        <v>0</v>
      </c>
      <c r="S861" s="4" t="str">
        <f t="shared" si="282"/>
        <v>A+J=</v>
      </c>
      <c r="T861" s="30">
        <f t="shared" si="283"/>
        <v>45169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6">
        <f t="shared" si="285"/>
        <v>45159</v>
      </c>
      <c r="B862" s="14">
        <f t="shared" ca="1" si="269"/>
        <v>808.57694637999998</v>
      </c>
      <c r="C862" s="6">
        <f t="shared" ca="1" si="270"/>
        <v>786.29205128000001</v>
      </c>
      <c r="D862" s="12">
        <f ca="1">IF(A862&lt;$B$1,VLOOKUP(A862,[1]DI!$A$4:$B$15000,2,FALSE),0)</f>
        <v>0.13150000000000001</v>
      </c>
      <c r="E862" s="13">
        <f t="shared" ca="1" si="271"/>
        <v>1.0004903700000001</v>
      </c>
      <c r="F862" s="13">
        <f ca="1">(TRUNC(PRODUCT($E$12:$E861),16))</f>
        <v>1.26405121519648</v>
      </c>
      <c r="G862" s="13">
        <f t="shared" ca="1" si="272"/>
        <v>1.2332488465940299</v>
      </c>
      <c r="H862" s="13">
        <f t="shared" ca="1" si="273"/>
        <v>1.0249766</v>
      </c>
      <c r="I862" s="12">
        <f t="shared" si="286"/>
        <v>1.7000000000000001E-2</v>
      </c>
      <c r="J862" s="30">
        <f t="shared" si="274"/>
        <v>45090</v>
      </c>
      <c r="K862" s="2">
        <f t="shared" si="275"/>
        <v>49</v>
      </c>
      <c r="L862" s="15">
        <f t="shared" si="276"/>
        <v>49</v>
      </c>
      <c r="M862" s="11">
        <f t="shared" si="277"/>
        <v>1.003283151</v>
      </c>
      <c r="N862" s="11">
        <f t="shared" ca="1" si="278"/>
        <v>1.0283417530000001</v>
      </c>
      <c r="O862" s="15">
        <f t="shared" si="279"/>
        <v>0</v>
      </c>
      <c r="P862" s="13">
        <f t="shared" ca="1" si="280"/>
        <v>22.2848951</v>
      </c>
      <c r="Q862" s="19">
        <f t="shared" si="284"/>
        <v>0</v>
      </c>
      <c r="R862" s="13">
        <f t="shared" si="281"/>
        <v>0</v>
      </c>
      <c r="S862" s="4" t="str">
        <f t="shared" si="282"/>
        <v>A+J=</v>
      </c>
      <c r="T862" s="30">
        <f t="shared" si="283"/>
        <v>45169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6">
        <f t="shared" si="285"/>
        <v>45160</v>
      </c>
      <c r="B863" s="14">
        <f t="shared" ca="1" si="269"/>
        <v>809.02756641999997</v>
      </c>
      <c r="C863" s="6">
        <f t="shared" ca="1" si="270"/>
        <v>786.29205128000001</v>
      </c>
      <c r="D863" s="12">
        <f ca="1">IF(A863&lt;$B$1,VLOOKUP(A863,[1]DI!$A$4:$B$15000,2,FALSE),0)</f>
        <v>0.13150000000000001</v>
      </c>
      <c r="E863" s="13">
        <f t="shared" ca="1" si="271"/>
        <v>1.0004903700000001</v>
      </c>
      <c r="F863" s="13">
        <f ca="1">(TRUNC(PRODUCT($E$12:$E862),16))</f>
        <v>1.2646710679908799</v>
      </c>
      <c r="G863" s="13">
        <f t="shared" ca="1" si="272"/>
        <v>1.2332488465940299</v>
      </c>
      <c r="H863" s="13">
        <f t="shared" ca="1" si="273"/>
        <v>1.02547922</v>
      </c>
      <c r="I863" s="12">
        <f t="shared" si="286"/>
        <v>1.7000000000000001E-2</v>
      </c>
      <c r="J863" s="30">
        <f t="shared" si="274"/>
        <v>45090</v>
      </c>
      <c r="K863" s="2">
        <f t="shared" si="275"/>
        <v>50</v>
      </c>
      <c r="L863" s="15">
        <f t="shared" si="276"/>
        <v>50</v>
      </c>
      <c r="M863" s="11">
        <f t="shared" si="277"/>
        <v>1.003350266</v>
      </c>
      <c r="N863" s="11">
        <f t="shared" ca="1" si="278"/>
        <v>1.0289148480000001</v>
      </c>
      <c r="O863" s="15">
        <f t="shared" si="279"/>
        <v>0</v>
      </c>
      <c r="P863" s="13">
        <f t="shared" ca="1" si="280"/>
        <v>22.73551514</v>
      </c>
      <c r="Q863" s="19">
        <f t="shared" si="284"/>
        <v>0</v>
      </c>
      <c r="R863" s="13">
        <f t="shared" si="281"/>
        <v>0</v>
      </c>
      <c r="S863" s="4" t="str">
        <f t="shared" si="282"/>
        <v>A+J=</v>
      </c>
      <c r="T863" s="30">
        <f t="shared" si="283"/>
        <v>45169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ht="15" x14ac:dyDescent="0.25">
      <c r="A864" s="36">
        <f t="shared" si="285"/>
        <v>45161</v>
      </c>
      <c r="B864" s="14">
        <f t="shared" ca="1" si="269"/>
        <v>809.47844043999999</v>
      </c>
      <c r="C864" s="6">
        <f t="shared" ca="1" si="270"/>
        <v>786.29205128000001</v>
      </c>
      <c r="D864" s="12">
        <f ca="1">IF(A864&lt;$B$1,VLOOKUP(A864,[1]DI!$A$4:$B$15000,2,FALSE),0)</f>
        <v>0.13150000000000001</v>
      </c>
      <c r="E864" s="13">
        <f t="shared" ca="1" si="271"/>
        <v>1.0004903700000001</v>
      </c>
      <c r="F864" s="13">
        <f ca="1">(TRUNC(PRODUCT($E$12:$E863),16))</f>
        <v>1.2652912247424899</v>
      </c>
      <c r="G864" s="13">
        <f t="shared" ca="1" si="272"/>
        <v>1.2332488465940299</v>
      </c>
      <c r="H864" s="13">
        <f t="shared" ca="1" si="273"/>
        <v>1.0259820900000001</v>
      </c>
      <c r="I864" s="12">
        <f t="shared" si="286"/>
        <v>1.7000000000000001E-2</v>
      </c>
      <c r="J864" s="30">
        <f t="shared" si="274"/>
        <v>45090</v>
      </c>
      <c r="K864" s="2">
        <f t="shared" si="275"/>
        <v>51</v>
      </c>
      <c r="L864" s="15">
        <f t="shared" si="276"/>
        <v>51</v>
      </c>
      <c r="M864" s="11">
        <f t="shared" si="277"/>
        <v>1.0034173850000001</v>
      </c>
      <c r="N864" s="11">
        <f t="shared" ca="1" si="278"/>
        <v>1.029488266</v>
      </c>
      <c r="O864" s="15">
        <f t="shared" si="279"/>
        <v>0</v>
      </c>
      <c r="P864" s="13">
        <f t="shared" ca="1" si="280"/>
        <v>23.186389160000001</v>
      </c>
      <c r="Q864" s="19">
        <f t="shared" si="284"/>
        <v>0</v>
      </c>
      <c r="R864" s="13">
        <f t="shared" si="281"/>
        <v>0</v>
      </c>
      <c r="S864" s="4" t="str">
        <f t="shared" si="282"/>
        <v>A+J=</v>
      </c>
      <c r="T864" s="30">
        <f t="shared" si="283"/>
        <v>45169</v>
      </c>
      <c r="U864" s="133" t="s">
        <v>89</v>
      </c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ht="15" x14ac:dyDescent="0.25">
      <c r="A865" s="36">
        <f t="shared" si="285"/>
        <v>45162</v>
      </c>
      <c r="B865" s="14">
        <f t="shared" ca="1" si="269"/>
        <v>809.92956134999997</v>
      </c>
      <c r="C865" s="6">
        <f t="shared" ca="1" si="270"/>
        <v>786.29205128000001</v>
      </c>
      <c r="D865" s="12">
        <f ca="1">IF(A865&lt;$B$1,VLOOKUP(A865,[1]DI!$A$4:$B$15000,2,FALSE),0)</f>
        <v>0.13150000000000001</v>
      </c>
      <c r="E865" s="13">
        <f t="shared" ca="1" si="271"/>
        <v>1.0004903700000001</v>
      </c>
      <c r="F865" s="13">
        <f ca="1">(TRUNC(PRODUCT($E$12:$E864),16))</f>
        <v>1.26591168560037</v>
      </c>
      <c r="G865" s="13">
        <f t="shared" ca="1" si="272"/>
        <v>1.2332488465940299</v>
      </c>
      <c r="H865" s="13">
        <f t="shared" ca="1" si="273"/>
        <v>1.0264852</v>
      </c>
      <c r="I865" s="12">
        <f t="shared" si="286"/>
        <v>1.7000000000000001E-2</v>
      </c>
      <c r="J865" s="30">
        <f t="shared" si="274"/>
        <v>45090</v>
      </c>
      <c r="K865" s="2">
        <f t="shared" si="275"/>
        <v>52</v>
      </c>
      <c r="L865" s="15">
        <f t="shared" si="276"/>
        <v>52</v>
      </c>
      <c r="M865" s="11">
        <f t="shared" si="277"/>
        <v>1.0034845100000001</v>
      </c>
      <c r="N865" s="11">
        <f t="shared" ca="1" si="278"/>
        <v>1.0300619980000001</v>
      </c>
      <c r="O865" s="15">
        <f t="shared" si="279"/>
        <v>0</v>
      </c>
      <c r="P865" s="13">
        <f t="shared" ca="1" si="280"/>
        <v>23.637510070000001</v>
      </c>
      <c r="Q865" s="19">
        <f t="shared" si="284"/>
        <v>0</v>
      </c>
      <c r="R865" s="13">
        <f t="shared" si="281"/>
        <v>0</v>
      </c>
      <c r="S865" s="4" t="str">
        <f t="shared" si="282"/>
        <v>A+J=</v>
      </c>
      <c r="T865" s="30">
        <f t="shared" si="283"/>
        <v>45169</v>
      </c>
      <c r="U865" s="133" t="s">
        <v>85</v>
      </c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ht="15" x14ac:dyDescent="0.25">
      <c r="A866" s="36">
        <f t="shared" si="285"/>
        <v>45163</v>
      </c>
      <c r="B866" s="14">
        <f t="shared" ca="1" si="269"/>
        <v>810.38092758000005</v>
      </c>
      <c r="C866" s="6">
        <f t="shared" ca="1" si="270"/>
        <v>786.29205128000001</v>
      </c>
      <c r="D866" s="12">
        <f ca="1">IF(A866&lt;$B$1,VLOOKUP(A866,[1]DI!$A$4:$B$15000,2,FALSE),0)</f>
        <v>0.13150000000000001</v>
      </c>
      <c r="E866" s="13">
        <f t="shared" ca="1" si="271"/>
        <v>1.0004903700000001</v>
      </c>
      <c r="F866" s="13">
        <f ca="1">(TRUNC(PRODUCT($E$12:$E865),16))</f>
        <v>1.26653245071363</v>
      </c>
      <c r="G866" s="13">
        <f t="shared" ca="1" si="272"/>
        <v>1.2332488465940299</v>
      </c>
      <c r="H866" s="13">
        <f t="shared" ca="1" si="273"/>
        <v>1.02698855</v>
      </c>
      <c r="I866" s="12">
        <f t="shared" si="286"/>
        <v>1.7000000000000001E-2</v>
      </c>
      <c r="J866" s="30">
        <f t="shared" si="274"/>
        <v>45090</v>
      </c>
      <c r="K866" s="2">
        <f t="shared" si="275"/>
        <v>53</v>
      </c>
      <c r="L866" s="15">
        <f t="shared" si="276"/>
        <v>53</v>
      </c>
      <c r="M866" s="11">
        <f t="shared" si="277"/>
        <v>1.003551638</v>
      </c>
      <c r="N866" s="11">
        <f t="shared" ca="1" si="278"/>
        <v>1.030636042</v>
      </c>
      <c r="O866" s="15">
        <f t="shared" si="279"/>
        <v>0</v>
      </c>
      <c r="P866" s="13">
        <f t="shared" ca="1" si="280"/>
        <v>24.088876299999999</v>
      </c>
      <c r="Q866" s="19">
        <f t="shared" si="284"/>
        <v>0</v>
      </c>
      <c r="R866" s="13">
        <f t="shared" si="281"/>
        <v>0</v>
      </c>
      <c r="S866" s="4" t="str">
        <f t="shared" si="282"/>
        <v>A+J=</v>
      </c>
      <c r="T866" s="30">
        <f t="shared" si="283"/>
        <v>45169</v>
      </c>
      <c r="U866" s="134">
        <v>104000000</v>
      </c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ht="15" x14ac:dyDescent="0.25">
      <c r="A867" s="36">
        <f t="shared" si="285"/>
        <v>45164</v>
      </c>
      <c r="B867" s="14">
        <f t="shared" ca="1" si="269"/>
        <v>810.83255565000002</v>
      </c>
      <c r="C867" s="6">
        <f t="shared" ca="1" si="270"/>
        <v>786.29205128000001</v>
      </c>
      <c r="D867" s="12">
        <f ca="1">IF(A867&lt;$B$1,VLOOKUP(A867,[1]DI!$A$4:$B$15000,2,FALSE),0)</f>
        <v>0</v>
      </c>
      <c r="E867" s="13">
        <f t="shared" ca="1" si="271"/>
        <v>1</v>
      </c>
      <c r="F867" s="13">
        <f ca="1">(TRUNC(PRODUCT($E$12:$E866),16))</f>
        <v>1.2671535202314901</v>
      </c>
      <c r="G867" s="13">
        <f t="shared" ca="1" si="272"/>
        <v>1.2332488465940299</v>
      </c>
      <c r="H867" s="13">
        <f t="shared" ca="1" si="273"/>
        <v>1.02749216</v>
      </c>
      <c r="I867" s="12">
        <f t="shared" si="286"/>
        <v>1.7000000000000001E-2</v>
      </c>
      <c r="J867" s="30">
        <f t="shared" si="274"/>
        <v>45090</v>
      </c>
      <c r="K867" s="2">
        <f t="shared" si="275"/>
        <v>53</v>
      </c>
      <c r="L867" s="15">
        <f t="shared" si="276"/>
        <v>54</v>
      </c>
      <c r="M867" s="11">
        <f t="shared" si="277"/>
        <v>1.003618771</v>
      </c>
      <c r="N867" s="11">
        <f t="shared" ca="1" si="278"/>
        <v>1.031210419</v>
      </c>
      <c r="O867" s="15">
        <f t="shared" si="279"/>
        <v>0</v>
      </c>
      <c r="P867" s="13">
        <f t="shared" ca="1" si="280"/>
        <v>24.540504370000001</v>
      </c>
      <c r="Q867" s="19">
        <f t="shared" si="284"/>
        <v>0</v>
      </c>
      <c r="R867" s="13">
        <f t="shared" si="281"/>
        <v>0</v>
      </c>
      <c r="S867" s="4" t="str">
        <f t="shared" si="282"/>
        <v>A+J=</v>
      </c>
      <c r="T867" s="30">
        <f t="shared" si="283"/>
        <v>45169</v>
      </c>
      <c r="U867" s="133" t="s">
        <v>86</v>
      </c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ht="15" x14ac:dyDescent="0.25">
      <c r="A868" s="36">
        <f t="shared" si="285"/>
        <v>45165</v>
      </c>
      <c r="B868" s="14">
        <f t="shared" ca="1" si="269"/>
        <v>810.83255565000002</v>
      </c>
      <c r="C868" s="6">
        <f t="shared" ca="1" si="270"/>
        <v>786.29205128000001</v>
      </c>
      <c r="D868" s="12">
        <f ca="1">IF(A868&lt;$B$1,VLOOKUP(A868,[1]DI!$A$4:$B$15000,2,FALSE),0)</f>
        <v>0</v>
      </c>
      <c r="E868" s="13">
        <f t="shared" ca="1" si="271"/>
        <v>1</v>
      </c>
      <c r="F868" s="13">
        <f ca="1">(TRUNC(PRODUCT($E$12:$E867),16))</f>
        <v>1.2671535202314901</v>
      </c>
      <c r="G868" s="13">
        <f t="shared" ca="1" si="272"/>
        <v>1.2332488465940299</v>
      </c>
      <c r="H868" s="13">
        <f t="shared" ca="1" si="273"/>
        <v>1.02749216</v>
      </c>
      <c r="I868" s="12">
        <f t="shared" si="286"/>
        <v>1.7000000000000001E-2</v>
      </c>
      <c r="J868" s="30">
        <f t="shared" si="274"/>
        <v>45090</v>
      </c>
      <c r="K868" s="2">
        <f t="shared" si="275"/>
        <v>53</v>
      </c>
      <c r="L868" s="15">
        <f t="shared" si="276"/>
        <v>54</v>
      </c>
      <c r="M868" s="11">
        <f t="shared" si="277"/>
        <v>1.003618771</v>
      </c>
      <c r="N868" s="11">
        <f t="shared" ca="1" si="278"/>
        <v>1.031210419</v>
      </c>
      <c r="O868" s="15">
        <f t="shared" si="279"/>
        <v>0</v>
      </c>
      <c r="P868" s="13">
        <f t="shared" ca="1" si="280"/>
        <v>24.540504370000001</v>
      </c>
      <c r="Q868" s="19">
        <f t="shared" si="284"/>
        <v>0</v>
      </c>
      <c r="R868" s="13">
        <f t="shared" si="281"/>
        <v>0</v>
      </c>
      <c r="S868" s="4" t="str">
        <f t="shared" si="282"/>
        <v>A+J=</v>
      </c>
      <c r="T868" s="30">
        <f t="shared" si="283"/>
        <v>45169</v>
      </c>
      <c r="U868" s="134">
        <f ca="1">P872*350000</f>
        <v>9063909.1620000005</v>
      </c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ht="15" x14ac:dyDescent="0.25">
      <c r="A869" s="36">
        <f t="shared" si="285"/>
        <v>45166</v>
      </c>
      <c r="B869" s="14">
        <f t="shared" ca="1" si="269"/>
        <v>810.83255565000002</v>
      </c>
      <c r="C869" s="6">
        <f t="shared" ca="1" si="270"/>
        <v>786.29205128000001</v>
      </c>
      <c r="D869" s="12">
        <f ca="1">IF(A869&lt;$B$1,VLOOKUP(A869,[1]DI!$A$4:$B$15000,2,FALSE),0)</f>
        <v>0.13150000000000001</v>
      </c>
      <c r="E869" s="13">
        <f t="shared" ca="1" si="271"/>
        <v>1.0004903700000001</v>
      </c>
      <c r="F869" s="13">
        <f ca="1">(TRUNC(PRODUCT($E$12:$E868),16))</f>
        <v>1.2671535202314901</v>
      </c>
      <c r="G869" s="13">
        <f t="shared" ca="1" si="272"/>
        <v>1.2332488465940299</v>
      </c>
      <c r="H869" s="13">
        <f t="shared" ca="1" si="273"/>
        <v>1.02749216</v>
      </c>
      <c r="I869" s="12">
        <f t="shared" si="286"/>
        <v>1.7000000000000001E-2</v>
      </c>
      <c r="J869" s="30">
        <f t="shared" si="274"/>
        <v>45090</v>
      </c>
      <c r="K869" s="2">
        <f t="shared" si="275"/>
        <v>54</v>
      </c>
      <c r="L869" s="15">
        <f t="shared" si="276"/>
        <v>54</v>
      </c>
      <c r="M869" s="11">
        <f t="shared" si="277"/>
        <v>1.003618771</v>
      </c>
      <c r="N869" s="11">
        <f t="shared" ca="1" si="278"/>
        <v>1.031210419</v>
      </c>
      <c r="O869" s="15">
        <f t="shared" si="279"/>
        <v>0</v>
      </c>
      <c r="P869" s="13">
        <f t="shared" ca="1" si="280"/>
        <v>24.540504370000001</v>
      </c>
      <c r="Q869" s="19">
        <f t="shared" si="284"/>
        <v>0</v>
      </c>
      <c r="R869" s="13">
        <f t="shared" si="281"/>
        <v>0</v>
      </c>
      <c r="S869" s="4" t="str">
        <f t="shared" si="282"/>
        <v>A+J=</v>
      </c>
      <c r="T869" s="30">
        <f t="shared" si="283"/>
        <v>45169</v>
      </c>
      <c r="U869" s="133" t="s">
        <v>11</v>
      </c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ht="15" x14ac:dyDescent="0.25">
      <c r="A870" s="36">
        <f t="shared" si="285"/>
        <v>45167</v>
      </c>
      <c r="B870" s="14">
        <f t="shared" ca="1" si="269"/>
        <v>811.28443061999997</v>
      </c>
      <c r="C870" s="6">
        <f t="shared" ca="1" si="270"/>
        <v>786.29205128000001</v>
      </c>
      <c r="D870" s="12">
        <f ca="1">IF(A870&lt;$B$1,VLOOKUP(A870,[1]DI!$A$4:$B$15000,2,FALSE),0)</f>
        <v>0.13150000000000001</v>
      </c>
      <c r="E870" s="13">
        <f t="shared" ca="1" si="271"/>
        <v>1.0004903700000001</v>
      </c>
      <c r="F870" s="13">
        <f ca="1">(TRUNC(PRODUCT($E$12:$E869),16))</f>
        <v>1.2677748943032101</v>
      </c>
      <c r="G870" s="13">
        <f t="shared" ca="1" si="272"/>
        <v>1.2332488465940299</v>
      </c>
      <c r="H870" s="13">
        <f t="shared" ca="1" si="273"/>
        <v>1.0279960100000001</v>
      </c>
      <c r="I870" s="12">
        <f t="shared" si="286"/>
        <v>1.7000000000000001E-2</v>
      </c>
      <c r="J870" s="30">
        <f t="shared" si="274"/>
        <v>45090</v>
      </c>
      <c r="K870" s="2">
        <f t="shared" si="275"/>
        <v>55</v>
      </c>
      <c r="L870" s="15">
        <f t="shared" si="276"/>
        <v>55</v>
      </c>
      <c r="M870" s="11">
        <f t="shared" si="277"/>
        <v>1.0036859090000001</v>
      </c>
      <c r="N870" s="11">
        <f t="shared" ca="1" si="278"/>
        <v>1.0317851099999999</v>
      </c>
      <c r="O870" s="15">
        <f t="shared" si="279"/>
        <v>0</v>
      </c>
      <c r="P870" s="13">
        <f t="shared" ca="1" si="280"/>
        <v>24.992379339999999</v>
      </c>
      <c r="Q870" s="19">
        <f t="shared" si="284"/>
        <v>0</v>
      </c>
      <c r="R870" s="13">
        <f t="shared" si="281"/>
        <v>0</v>
      </c>
      <c r="S870" s="4" t="str">
        <f t="shared" si="282"/>
        <v>A+J=</v>
      </c>
      <c r="T870" s="30">
        <f t="shared" si="283"/>
        <v>45169</v>
      </c>
      <c r="U870" s="134">
        <f ca="1">U866-U868</f>
        <v>94936090.838</v>
      </c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ht="15" x14ac:dyDescent="0.25">
      <c r="A871" s="36">
        <f t="shared" si="285"/>
        <v>45168</v>
      </c>
      <c r="B871" s="14">
        <f t="shared" ref="B871:B934" ca="1" si="287">IF(A871&lt;=TODAY(),C871+P871,IF(AND(A871&gt;TODAY(),A871&lt;=$B$1),IF(VLOOKUP(TODAY(),$A$10:$D$5000,4,FALSE)=0,"n.d",C871+P871),"n.d"))</f>
        <v>811.73655876999999</v>
      </c>
      <c r="C871" s="6">
        <f t="shared" ref="C871:C934" ca="1" si="288">(C870-R870)</f>
        <v>786.29205128000001</v>
      </c>
      <c r="D871" s="12">
        <f ca="1">IF(A871&lt;$B$1,VLOOKUP(A871,[1]DI!$A$4:$B$15000,2,FALSE),0)</f>
        <v>0.13150000000000001</v>
      </c>
      <c r="E871" s="13">
        <f t="shared" ref="E871:E934" ca="1" si="289">ROUND(((1+D871)^(1/252)),8)</f>
        <v>1.0004903700000001</v>
      </c>
      <c r="F871" s="13">
        <f ca="1">(TRUNC(PRODUCT($E$12:$E870),16))</f>
        <v>1.2683965730781299</v>
      </c>
      <c r="G871" s="13">
        <f t="shared" ref="G871:G934" ca="1" si="290">IF(O870&gt;0,F870,G870)</f>
        <v>1.2332488465940299</v>
      </c>
      <c r="H871" s="13">
        <f t="shared" ref="H871:H934" ca="1" si="291">ROUND(F871/G871,8)</f>
        <v>1.02850011</v>
      </c>
      <c r="I871" s="12">
        <f t="shared" si="286"/>
        <v>1.7000000000000001E-2</v>
      </c>
      <c r="J871" s="30">
        <f t="shared" ref="J871:J934" si="292">IF(O870&gt;0,VLOOKUP(O870,V$12:AF$150,2),J870)</f>
        <v>45090</v>
      </c>
      <c r="K871" s="2">
        <f t="shared" ref="K871:K934" si="293">IF(A871&gt;J871,IF(NETWORKDAYS(J871,A871,$V$160:$V$544)-1=0,1,NETWORKDAYS(J871,A871,$V$160:$V$544)-1),0)</f>
        <v>56</v>
      </c>
      <c r="L871" s="15">
        <f t="shared" ref="L871:L934" si="294">IF(AND(K871=1,K870=1),1,IF(K871&gt;0,IF(K871=K870,K871+1,K871),0))</f>
        <v>56</v>
      </c>
      <c r="M871" s="11">
        <f t="shared" ref="M871:M934" si="295">ROUND((I871+1)^(L871/252),9)</f>
        <v>1.0037530509999999</v>
      </c>
      <c r="N871" s="11">
        <f t="shared" ref="N871:N934" ca="1" si="296">ROUND(H871*M871,9)</f>
        <v>1.0323601229999999</v>
      </c>
      <c r="O871" s="15">
        <f t="shared" ref="O871:O934" si="297">IF(VLOOKUP(A871,W$12:AD$25,8)=VLOOKUP(A870,W$12:AD$25,8),0,VLOOKUP(A871,W$12:AD$25,8))</f>
        <v>0</v>
      </c>
      <c r="P871" s="13">
        <f t="shared" ref="P871:P934" ca="1" si="298">TRUNC(((N871-1)*C871),8)</f>
        <v>25.444507489999999</v>
      </c>
      <c r="Q871" s="19">
        <f t="shared" si="284"/>
        <v>0</v>
      </c>
      <c r="R871" s="13">
        <f t="shared" ref="R871:R934" si="299">IF(Q871&gt;0,TRUNC(Q871*C871,8),0)</f>
        <v>0</v>
      </c>
      <c r="S871" s="4" t="str">
        <f t="shared" ref="S871:S934" si="300">IF(O870&gt;0,VLOOKUP(O870,V$12:AF$25,10),S870)</f>
        <v>A+J=</v>
      </c>
      <c r="T871" s="30">
        <f t="shared" ref="T871:T934" si="301">IF(O870&gt;0,VLOOKUP(O870,V$12:AF$25,11),T870)</f>
        <v>45169</v>
      </c>
      <c r="U871" s="133" t="s">
        <v>87</v>
      </c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ht="15.75" x14ac:dyDescent="0.25">
      <c r="A872" s="136">
        <f t="shared" si="285"/>
        <v>45169</v>
      </c>
      <c r="B872" s="137">
        <f t="shared" ca="1" si="287"/>
        <v>812.18893460000004</v>
      </c>
      <c r="C872" s="138">
        <f t="shared" ca="1" si="288"/>
        <v>786.29205128000001</v>
      </c>
      <c r="D872" s="12">
        <f ca="1">IF(A872&lt;$B$1,VLOOKUP(A872,[1]DI!$A$4:$B$15000,2,FALSE),0)</f>
        <v>0.13150000000000001</v>
      </c>
      <c r="E872" s="140">
        <f t="shared" ca="1" si="289"/>
        <v>1.0004903700000001</v>
      </c>
      <c r="F872" s="140">
        <f ca="1">(TRUNC(PRODUCT($E$12:$E871),16))</f>
        <v>1.26901855670567</v>
      </c>
      <c r="G872" s="140">
        <f t="shared" ca="1" si="290"/>
        <v>1.2332488465940299</v>
      </c>
      <c r="H872" s="140">
        <f t="shared" ca="1" si="291"/>
        <v>1.02900445</v>
      </c>
      <c r="I872" s="139">
        <f t="shared" si="286"/>
        <v>1.7000000000000001E-2</v>
      </c>
      <c r="J872" s="136">
        <f t="shared" si="292"/>
        <v>45090</v>
      </c>
      <c r="K872" s="141">
        <f t="shared" si="293"/>
        <v>57</v>
      </c>
      <c r="L872" s="142">
        <f t="shared" si="294"/>
        <v>57</v>
      </c>
      <c r="M872" s="143">
        <f t="shared" si="295"/>
        <v>1.0038201980000001</v>
      </c>
      <c r="N872" s="143">
        <f t="shared" ca="1" si="296"/>
        <v>1.0329354509999999</v>
      </c>
      <c r="O872" s="142">
        <v>3</v>
      </c>
      <c r="P872" s="140">
        <f t="shared" ca="1" si="298"/>
        <v>25.896883320000001</v>
      </c>
      <c r="Q872" s="144">
        <f ca="1">R872/C872</f>
        <v>0.34496848006849407</v>
      </c>
      <c r="R872" s="140">
        <f ca="1">U872</f>
        <v>271.24597382000002</v>
      </c>
      <c r="S872" s="145" t="str">
        <f t="shared" si="300"/>
        <v>A+J=</v>
      </c>
      <c r="T872" s="136">
        <f t="shared" si="301"/>
        <v>45169</v>
      </c>
      <c r="U872" s="135">
        <f ca="1">TRUNC(U870/350000,8)</f>
        <v>271.24597382000002</v>
      </c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6">
        <f t="shared" si="285"/>
        <v>45170</v>
      </c>
      <c r="B873" s="14">
        <f t="shared" ca="1" si="287"/>
        <v>515.33311212000001</v>
      </c>
      <c r="C873" s="6">
        <f t="shared" ca="1" si="288"/>
        <v>515.04607745999999</v>
      </c>
      <c r="D873" s="12">
        <f ca="1">IF(A873&lt;$B$1,VLOOKUP(A873,[1]DI!$A$4:$B$15000,2,FALSE),0)</f>
        <v>0.13150000000000001</v>
      </c>
      <c r="E873" s="13">
        <f t="shared" ca="1" si="289"/>
        <v>1.0004903700000001</v>
      </c>
      <c r="F873" s="13">
        <f ca="1">(TRUNC(PRODUCT($E$12:$E872),16))</f>
        <v>1.2696408453353201</v>
      </c>
      <c r="G873" s="13">
        <f t="shared" ca="1" si="290"/>
        <v>1.26901855670567</v>
      </c>
      <c r="H873" s="13">
        <f t="shared" ca="1" si="291"/>
        <v>1.0004903700000001</v>
      </c>
      <c r="I873" s="12">
        <f t="shared" si="286"/>
        <v>1.7000000000000001E-2</v>
      </c>
      <c r="J873" s="30">
        <f t="shared" si="292"/>
        <v>45169</v>
      </c>
      <c r="K873" s="2">
        <f t="shared" si="293"/>
        <v>1</v>
      </c>
      <c r="L873" s="15">
        <f t="shared" si="294"/>
        <v>1</v>
      </c>
      <c r="M873" s="11">
        <f t="shared" si="295"/>
        <v>1.0000668960000001</v>
      </c>
      <c r="N873" s="11">
        <f t="shared" ca="1" si="296"/>
        <v>1.000557299</v>
      </c>
      <c r="O873" s="15">
        <f t="shared" si="297"/>
        <v>0</v>
      </c>
      <c r="P873" s="13">
        <f t="shared" ca="1" si="298"/>
        <v>0.28703466</v>
      </c>
      <c r="Q873" s="19">
        <f t="shared" si="284"/>
        <v>0</v>
      </c>
      <c r="R873" s="13">
        <f t="shared" si="299"/>
        <v>0</v>
      </c>
      <c r="S873" s="4" t="str">
        <f t="shared" si="300"/>
        <v>A+J=</v>
      </c>
      <c r="T873" s="30">
        <f t="shared" si="301"/>
        <v>45246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6">
        <f t="shared" si="285"/>
        <v>45171</v>
      </c>
      <c r="B874" s="14">
        <f t="shared" ca="1" si="287"/>
        <v>515.58581587000003</v>
      </c>
      <c r="C874" s="6">
        <f t="shared" ca="1" si="288"/>
        <v>515.04607745999999</v>
      </c>
      <c r="D874" s="12">
        <f ca="1">IF(A874&lt;$B$1,VLOOKUP(A874,[1]DI!$A$4:$B$15000,2,FALSE),0)</f>
        <v>0</v>
      </c>
      <c r="E874" s="13">
        <f t="shared" ca="1" si="289"/>
        <v>1</v>
      </c>
      <c r="F874" s="13">
        <f ca="1">(TRUNC(PRODUCT($E$12:$E873),16))</f>
        <v>1.2702634391166501</v>
      </c>
      <c r="G874" s="13">
        <f t="shared" ca="1" si="290"/>
        <v>1.26901855670567</v>
      </c>
      <c r="H874" s="13">
        <f t="shared" ca="1" si="291"/>
        <v>1.00098098</v>
      </c>
      <c r="I874" s="12">
        <f t="shared" si="286"/>
        <v>1.7000000000000001E-2</v>
      </c>
      <c r="J874" s="30">
        <f t="shared" si="292"/>
        <v>45169</v>
      </c>
      <c r="K874" s="2">
        <f t="shared" si="293"/>
        <v>1</v>
      </c>
      <c r="L874" s="15">
        <f t="shared" si="294"/>
        <v>1</v>
      </c>
      <c r="M874" s="11">
        <f t="shared" si="295"/>
        <v>1.0000668960000001</v>
      </c>
      <c r="N874" s="11">
        <f t="shared" ca="1" si="296"/>
        <v>1.001047942</v>
      </c>
      <c r="O874" s="15">
        <f t="shared" si="297"/>
        <v>0</v>
      </c>
      <c r="P874" s="13">
        <f t="shared" ca="1" si="298"/>
        <v>0.53973841</v>
      </c>
      <c r="Q874" s="19">
        <f t="shared" si="284"/>
        <v>0</v>
      </c>
      <c r="R874" s="13">
        <f t="shared" si="299"/>
        <v>0</v>
      </c>
      <c r="S874" s="4" t="str">
        <f t="shared" si="300"/>
        <v>A+J=</v>
      </c>
      <c r="T874" s="30">
        <f t="shared" si="301"/>
        <v>45246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6">
        <f t="shared" si="285"/>
        <v>45172</v>
      </c>
      <c r="B875" s="14">
        <f t="shared" ca="1" si="287"/>
        <v>515.58581587000003</v>
      </c>
      <c r="C875" s="6">
        <f t="shared" ca="1" si="288"/>
        <v>515.04607745999999</v>
      </c>
      <c r="D875" s="12">
        <f ca="1">IF(A875&lt;$B$1,VLOOKUP(A875,[1]DI!$A$4:$B$15000,2,FALSE),0)</f>
        <v>0</v>
      </c>
      <c r="E875" s="13">
        <f t="shared" ca="1" si="289"/>
        <v>1</v>
      </c>
      <c r="F875" s="13">
        <f ca="1">(TRUNC(PRODUCT($E$12:$E874),16))</f>
        <v>1.2702634391166501</v>
      </c>
      <c r="G875" s="13">
        <f t="shared" ca="1" si="290"/>
        <v>1.26901855670567</v>
      </c>
      <c r="H875" s="13">
        <f t="shared" ca="1" si="291"/>
        <v>1.00098098</v>
      </c>
      <c r="I875" s="12">
        <f t="shared" si="286"/>
        <v>1.7000000000000001E-2</v>
      </c>
      <c r="J875" s="30">
        <f t="shared" si="292"/>
        <v>45169</v>
      </c>
      <c r="K875" s="2">
        <f t="shared" si="293"/>
        <v>1</v>
      </c>
      <c r="L875" s="15">
        <f t="shared" si="294"/>
        <v>1</v>
      </c>
      <c r="M875" s="11">
        <f t="shared" si="295"/>
        <v>1.0000668960000001</v>
      </c>
      <c r="N875" s="11">
        <f t="shared" ca="1" si="296"/>
        <v>1.001047942</v>
      </c>
      <c r="O875" s="15">
        <f t="shared" si="297"/>
        <v>0</v>
      </c>
      <c r="P875" s="13">
        <f t="shared" ca="1" si="298"/>
        <v>0.53973841</v>
      </c>
      <c r="Q875" s="19">
        <f t="shared" si="284"/>
        <v>0</v>
      </c>
      <c r="R875" s="13">
        <f t="shared" si="299"/>
        <v>0</v>
      </c>
      <c r="S875" s="4" t="str">
        <f t="shared" si="300"/>
        <v>A+J=</v>
      </c>
      <c r="T875" s="30">
        <f t="shared" si="301"/>
        <v>45246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6">
        <f t="shared" si="285"/>
        <v>45173</v>
      </c>
      <c r="B876" s="14">
        <f t="shared" ca="1" si="287"/>
        <v>515.62030592999997</v>
      </c>
      <c r="C876" s="6">
        <f t="shared" ca="1" si="288"/>
        <v>515.04607745999999</v>
      </c>
      <c r="D876" s="12">
        <f ca="1">IF(A876&lt;$B$1,VLOOKUP(A876,[1]DI!$A$4:$B$15000,2,FALSE),0)</f>
        <v>0.13150000000000001</v>
      </c>
      <c r="E876" s="13">
        <f t="shared" ca="1" si="289"/>
        <v>1.0004903700000001</v>
      </c>
      <c r="F876" s="13">
        <f ca="1">(TRUNC(PRODUCT($E$12:$E875),16))</f>
        <v>1.2702634391166501</v>
      </c>
      <c r="G876" s="13">
        <f t="shared" ca="1" si="290"/>
        <v>1.26901855670567</v>
      </c>
      <c r="H876" s="13">
        <f t="shared" ca="1" si="291"/>
        <v>1.00098098</v>
      </c>
      <c r="I876" s="12">
        <f t="shared" si="286"/>
        <v>1.7000000000000001E-2</v>
      </c>
      <c r="J876" s="30">
        <f t="shared" si="292"/>
        <v>45169</v>
      </c>
      <c r="K876" s="2">
        <f t="shared" si="293"/>
        <v>2</v>
      </c>
      <c r="L876" s="15">
        <f t="shared" si="294"/>
        <v>2</v>
      </c>
      <c r="M876" s="11">
        <f t="shared" si="295"/>
        <v>1.0001337960000001</v>
      </c>
      <c r="N876" s="11">
        <f t="shared" ca="1" si="296"/>
        <v>1.0011149070000001</v>
      </c>
      <c r="O876" s="15">
        <f t="shared" si="297"/>
        <v>0</v>
      </c>
      <c r="P876" s="13">
        <f t="shared" ca="1" si="298"/>
        <v>0.57422846999999999</v>
      </c>
      <c r="Q876" s="19">
        <f t="shared" si="284"/>
        <v>0</v>
      </c>
      <c r="R876" s="13">
        <f t="shared" si="299"/>
        <v>0</v>
      </c>
      <c r="S876" s="4" t="str">
        <f t="shared" si="300"/>
        <v>A+J=</v>
      </c>
      <c r="T876" s="30">
        <f t="shared" si="301"/>
        <v>45246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6">
        <f t="shared" si="285"/>
        <v>45174</v>
      </c>
      <c r="B877" s="14">
        <f t="shared" ca="1" si="287"/>
        <v>515.90765940999995</v>
      </c>
      <c r="C877" s="6">
        <f t="shared" ca="1" si="288"/>
        <v>515.04607745999999</v>
      </c>
      <c r="D877" s="12">
        <f ca="1">IF(A877&lt;$B$1,VLOOKUP(A877,[1]DI!$A$4:$B$15000,2,FALSE),0)</f>
        <v>0.13150000000000001</v>
      </c>
      <c r="E877" s="13">
        <f t="shared" ca="1" si="289"/>
        <v>1.0004903700000001</v>
      </c>
      <c r="F877" s="13">
        <f ca="1">(TRUNC(PRODUCT($E$12:$E876),16))</f>
        <v>1.2708863381992801</v>
      </c>
      <c r="G877" s="13">
        <f t="shared" ca="1" si="290"/>
        <v>1.26901855670567</v>
      </c>
      <c r="H877" s="13">
        <f t="shared" ca="1" si="291"/>
        <v>1.0014718300000001</v>
      </c>
      <c r="I877" s="12">
        <f t="shared" si="286"/>
        <v>1.7000000000000001E-2</v>
      </c>
      <c r="J877" s="30">
        <f t="shared" si="292"/>
        <v>45169</v>
      </c>
      <c r="K877" s="2">
        <f t="shared" si="293"/>
        <v>3</v>
      </c>
      <c r="L877" s="15">
        <f t="shared" si="294"/>
        <v>3</v>
      </c>
      <c r="M877" s="11">
        <f t="shared" si="295"/>
        <v>1.0002006999999999</v>
      </c>
      <c r="N877" s="11">
        <f t="shared" ca="1" si="296"/>
        <v>1.001672825</v>
      </c>
      <c r="O877" s="15">
        <f t="shared" si="297"/>
        <v>0</v>
      </c>
      <c r="P877" s="13">
        <f t="shared" ca="1" si="298"/>
        <v>0.86158195000000004</v>
      </c>
      <c r="Q877" s="19">
        <f t="shared" si="284"/>
        <v>0</v>
      </c>
      <c r="R877" s="13">
        <f t="shared" si="299"/>
        <v>0</v>
      </c>
      <c r="S877" s="4" t="str">
        <f t="shared" si="300"/>
        <v>A+J=</v>
      </c>
      <c r="T877" s="30">
        <f t="shared" si="301"/>
        <v>45246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6">
        <f t="shared" si="285"/>
        <v>45175</v>
      </c>
      <c r="B878" s="14">
        <f t="shared" ca="1" si="287"/>
        <v>516.19517307000001</v>
      </c>
      <c r="C878" s="6">
        <f t="shared" ca="1" si="288"/>
        <v>515.04607745999999</v>
      </c>
      <c r="D878" s="12">
        <f ca="1">IF(A878&lt;$B$1,VLOOKUP(A878,[1]DI!$A$4:$B$15000,2,FALSE),0)</f>
        <v>0.13150000000000001</v>
      </c>
      <c r="E878" s="13">
        <f t="shared" ca="1" si="289"/>
        <v>1.0004903700000001</v>
      </c>
      <c r="F878" s="13">
        <f ca="1">(TRUNC(PRODUCT($E$12:$E877),16))</f>
        <v>1.2715095427329499</v>
      </c>
      <c r="G878" s="13">
        <f t="shared" ca="1" si="290"/>
        <v>1.26901855670567</v>
      </c>
      <c r="H878" s="13">
        <f t="shared" ca="1" si="291"/>
        <v>1.00196292</v>
      </c>
      <c r="I878" s="12">
        <f t="shared" si="286"/>
        <v>1.7000000000000001E-2</v>
      </c>
      <c r="J878" s="30">
        <f t="shared" si="292"/>
        <v>45169</v>
      </c>
      <c r="K878" s="2">
        <f t="shared" si="293"/>
        <v>4</v>
      </c>
      <c r="L878" s="15">
        <f t="shared" si="294"/>
        <v>4</v>
      </c>
      <c r="M878" s="11">
        <f t="shared" si="295"/>
        <v>1.000267609</v>
      </c>
      <c r="N878" s="11">
        <f t="shared" ca="1" si="296"/>
        <v>1.0022310539999999</v>
      </c>
      <c r="O878" s="15">
        <f t="shared" si="297"/>
        <v>0</v>
      </c>
      <c r="P878" s="13">
        <f t="shared" ca="1" si="298"/>
        <v>1.14909561</v>
      </c>
      <c r="Q878" s="19">
        <f t="shared" si="284"/>
        <v>0</v>
      </c>
      <c r="R878" s="13">
        <f t="shared" si="299"/>
        <v>0</v>
      </c>
      <c r="S878" s="4" t="str">
        <f t="shared" si="300"/>
        <v>A+J=</v>
      </c>
      <c r="T878" s="30">
        <f t="shared" si="301"/>
        <v>45246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6">
        <f t="shared" si="285"/>
        <v>45176</v>
      </c>
      <c r="B879" s="14">
        <f t="shared" ca="1" si="287"/>
        <v>516.48285205000002</v>
      </c>
      <c r="C879" s="6">
        <f t="shared" ca="1" si="288"/>
        <v>515.04607745999999</v>
      </c>
      <c r="D879" s="12">
        <f ca="1">IF(A879&lt;$B$1,VLOOKUP(A879,[1]DI!$A$4:$B$15000,2,FALSE),0)</f>
        <v>0</v>
      </c>
      <c r="E879" s="13">
        <f t="shared" ca="1" si="289"/>
        <v>1</v>
      </c>
      <c r="F879" s="13">
        <f ca="1">(TRUNC(PRODUCT($E$12:$E878),16))</f>
        <v>1.27213305286742</v>
      </c>
      <c r="G879" s="13">
        <f t="shared" ca="1" si="290"/>
        <v>1.26901855670567</v>
      </c>
      <c r="H879" s="13">
        <f t="shared" ca="1" si="291"/>
        <v>1.0024542599999999</v>
      </c>
      <c r="I879" s="12">
        <f t="shared" si="286"/>
        <v>1.7000000000000001E-2</v>
      </c>
      <c r="J879" s="30">
        <f t="shared" si="292"/>
        <v>45169</v>
      </c>
      <c r="K879" s="2">
        <f t="shared" si="293"/>
        <v>4</v>
      </c>
      <c r="L879" s="15">
        <f t="shared" si="294"/>
        <v>5</v>
      </c>
      <c r="M879" s="11">
        <f t="shared" si="295"/>
        <v>1.000334523</v>
      </c>
      <c r="N879" s="11">
        <f t="shared" ca="1" si="296"/>
        <v>1.0027896039999999</v>
      </c>
      <c r="O879" s="15">
        <f t="shared" si="297"/>
        <v>0</v>
      </c>
      <c r="P879" s="13">
        <f t="shared" ca="1" si="298"/>
        <v>1.43677459</v>
      </c>
      <c r="Q879" s="19">
        <f t="shared" si="284"/>
        <v>0</v>
      </c>
      <c r="R879" s="13">
        <f t="shared" si="299"/>
        <v>0</v>
      </c>
      <c r="S879" s="4" t="str">
        <f t="shared" si="300"/>
        <v>A+J=</v>
      </c>
      <c r="T879" s="30">
        <f t="shared" si="301"/>
        <v>45246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6">
        <f t="shared" si="285"/>
        <v>45177</v>
      </c>
      <c r="B880" s="14">
        <f t="shared" ca="1" si="287"/>
        <v>516.48285205000002</v>
      </c>
      <c r="C880" s="6">
        <f t="shared" ca="1" si="288"/>
        <v>515.04607745999999</v>
      </c>
      <c r="D880" s="12">
        <f ca="1">IF(A880&lt;$B$1,VLOOKUP(A880,[1]DI!$A$4:$B$15000,2,FALSE),0)</f>
        <v>0.13150000000000001</v>
      </c>
      <c r="E880" s="13">
        <f t="shared" ca="1" si="289"/>
        <v>1.0004903700000001</v>
      </c>
      <c r="F880" s="13">
        <f ca="1">(TRUNC(PRODUCT($E$12:$E879),16))</f>
        <v>1.27213305286742</v>
      </c>
      <c r="G880" s="13">
        <f t="shared" ca="1" si="290"/>
        <v>1.26901855670567</v>
      </c>
      <c r="H880" s="13">
        <f t="shared" ca="1" si="291"/>
        <v>1.0024542599999999</v>
      </c>
      <c r="I880" s="12">
        <f t="shared" si="286"/>
        <v>1.7000000000000001E-2</v>
      </c>
      <c r="J880" s="30">
        <f t="shared" si="292"/>
        <v>45169</v>
      </c>
      <c r="K880" s="2">
        <f t="shared" si="293"/>
        <v>5</v>
      </c>
      <c r="L880" s="15">
        <f t="shared" si="294"/>
        <v>5</v>
      </c>
      <c r="M880" s="11">
        <f t="shared" si="295"/>
        <v>1.000334523</v>
      </c>
      <c r="N880" s="11">
        <f t="shared" ca="1" si="296"/>
        <v>1.0027896039999999</v>
      </c>
      <c r="O880" s="15">
        <f t="shared" si="297"/>
        <v>0</v>
      </c>
      <c r="P880" s="13">
        <f t="shared" ca="1" si="298"/>
        <v>1.43677459</v>
      </c>
      <c r="Q880" s="19">
        <f t="shared" si="284"/>
        <v>0</v>
      </c>
      <c r="R880" s="13">
        <f t="shared" si="299"/>
        <v>0</v>
      </c>
      <c r="S880" s="4" t="str">
        <f t="shared" si="300"/>
        <v>A+J=</v>
      </c>
      <c r="T880" s="30">
        <f t="shared" si="301"/>
        <v>45246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6">
        <f t="shared" si="285"/>
        <v>45178</v>
      </c>
      <c r="B881" s="14">
        <f t="shared" ca="1" si="287"/>
        <v>516.77068503999999</v>
      </c>
      <c r="C881" s="6">
        <f t="shared" ca="1" si="288"/>
        <v>515.04607745999999</v>
      </c>
      <c r="D881" s="12">
        <f ca="1">IF(A881&lt;$B$1,VLOOKUP(A881,[1]DI!$A$4:$B$15000,2,FALSE),0)</f>
        <v>0</v>
      </c>
      <c r="E881" s="13">
        <f t="shared" ca="1" si="289"/>
        <v>1</v>
      </c>
      <c r="F881" s="13">
        <f ca="1">(TRUNC(PRODUCT($E$12:$E880),16))</f>
        <v>1.2727568687525499</v>
      </c>
      <c r="G881" s="13">
        <f t="shared" ca="1" si="290"/>
        <v>1.26901855670567</v>
      </c>
      <c r="H881" s="13">
        <f t="shared" ca="1" si="291"/>
        <v>1.00294583</v>
      </c>
      <c r="I881" s="12">
        <f t="shared" si="286"/>
        <v>1.7000000000000001E-2</v>
      </c>
      <c r="J881" s="30">
        <f t="shared" si="292"/>
        <v>45169</v>
      </c>
      <c r="K881" s="2">
        <f t="shared" si="293"/>
        <v>5</v>
      </c>
      <c r="L881" s="15">
        <f t="shared" si="294"/>
        <v>6</v>
      </c>
      <c r="M881" s="11">
        <f t="shared" si="295"/>
        <v>1.0004014400000001</v>
      </c>
      <c r="N881" s="11">
        <f t="shared" ca="1" si="296"/>
        <v>1.0033484530000001</v>
      </c>
      <c r="O881" s="15">
        <f t="shared" si="297"/>
        <v>0</v>
      </c>
      <c r="P881" s="13">
        <f t="shared" ca="1" si="298"/>
        <v>1.72460758</v>
      </c>
      <c r="Q881" s="19">
        <f t="shared" si="284"/>
        <v>0</v>
      </c>
      <c r="R881" s="13">
        <f t="shared" si="299"/>
        <v>0</v>
      </c>
      <c r="S881" s="4" t="str">
        <f t="shared" si="300"/>
        <v>A+J=</v>
      </c>
      <c r="T881" s="30">
        <f t="shared" si="301"/>
        <v>45246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6">
        <f t="shared" si="285"/>
        <v>45179</v>
      </c>
      <c r="B882" s="14">
        <f t="shared" ca="1" si="287"/>
        <v>516.77068503999999</v>
      </c>
      <c r="C882" s="6">
        <f t="shared" ca="1" si="288"/>
        <v>515.04607745999999</v>
      </c>
      <c r="D882" s="12">
        <f ca="1">IF(A882&lt;$B$1,VLOOKUP(A882,[1]DI!$A$4:$B$15000,2,FALSE),0)</f>
        <v>0</v>
      </c>
      <c r="E882" s="13">
        <f t="shared" ca="1" si="289"/>
        <v>1</v>
      </c>
      <c r="F882" s="13">
        <f ca="1">(TRUNC(PRODUCT($E$12:$E881),16))</f>
        <v>1.2727568687525499</v>
      </c>
      <c r="G882" s="13">
        <f t="shared" ca="1" si="290"/>
        <v>1.26901855670567</v>
      </c>
      <c r="H882" s="13">
        <f t="shared" ca="1" si="291"/>
        <v>1.00294583</v>
      </c>
      <c r="I882" s="12">
        <f t="shared" si="286"/>
        <v>1.7000000000000001E-2</v>
      </c>
      <c r="J882" s="30">
        <f t="shared" si="292"/>
        <v>45169</v>
      </c>
      <c r="K882" s="2">
        <f t="shared" si="293"/>
        <v>5</v>
      </c>
      <c r="L882" s="15">
        <f t="shared" si="294"/>
        <v>6</v>
      </c>
      <c r="M882" s="11">
        <f t="shared" si="295"/>
        <v>1.0004014400000001</v>
      </c>
      <c r="N882" s="11">
        <f t="shared" ca="1" si="296"/>
        <v>1.0033484530000001</v>
      </c>
      <c r="O882" s="15">
        <f t="shared" si="297"/>
        <v>0</v>
      </c>
      <c r="P882" s="13">
        <f t="shared" ca="1" si="298"/>
        <v>1.72460758</v>
      </c>
      <c r="Q882" s="19">
        <f t="shared" si="284"/>
        <v>0</v>
      </c>
      <c r="R882" s="13">
        <f t="shared" si="299"/>
        <v>0</v>
      </c>
      <c r="S882" s="4" t="str">
        <f t="shared" si="300"/>
        <v>A+J=</v>
      </c>
      <c r="T882" s="30">
        <f t="shared" si="301"/>
        <v>45246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6">
        <f t="shared" si="285"/>
        <v>45180</v>
      </c>
      <c r="B883" s="14">
        <f t="shared" ca="1" si="287"/>
        <v>516.77068503999999</v>
      </c>
      <c r="C883" s="6">
        <f t="shared" ca="1" si="288"/>
        <v>515.04607745999999</v>
      </c>
      <c r="D883" s="12">
        <f ca="1">IF(A883&lt;$B$1,VLOOKUP(A883,[1]DI!$A$4:$B$15000,2,FALSE),0)</f>
        <v>0.13150000000000001</v>
      </c>
      <c r="E883" s="13">
        <f t="shared" ca="1" si="289"/>
        <v>1.0004903700000001</v>
      </c>
      <c r="F883" s="13">
        <f ca="1">(TRUNC(PRODUCT($E$12:$E882),16))</f>
        <v>1.2727568687525499</v>
      </c>
      <c r="G883" s="13">
        <f t="shared" ca="1" si="290"/>
        <v>1.26901855670567</v>
      </c>
      <c r="H883" s="13">
        <f t="shared" ca="1" si="291"/>
        <v>1.00294583</v>
      </c>
      <c r="I883" s="12">
        <f t="shared" si="286"/>
        <v>1.7000000000000001E-2</v>
      </c>
      <c r="J883" s="30">
        <f t="shared" si="292"/>
        <v>45169</v>
      </c>
      <c r="K883" s="2">
        <f t="shared" si="293"/>
        <v>6</v>
      </c>
      <c r="L883" s="15">
        <f t="shared" si="294"/>
        <v>6</v>
      </c>
      <c r="M883" s="11">
        <f t="shared" si="295"/>
        <v>1.0004014400000001</v>
      </c>
      <c r="N883" s="11">
        <f t="shared" ca="1" si="296"/>
        <v>1.0033484530000001</v>
      </c>
      <c r="O883" s="15">
        <f t="shared" si="297"/>
        <v>0</v>
      </c>
      <c r="P883" s="13">
        <f t="shared" ca="1" si="298"/>
        <v>1.72460758</v>
      </c>
      <c r="Q883" s="19">
        <f t="shared" si="284"/>
        <v>0</v>
      </c>
      <c r="R883" s="13">
        <f t="shared" si="299"/>
        <v>0</v>
      </c>
      <c r="S883" s="4" t="str">
        <f t="shared" si="300"/>
        <v>A+J=</v>
      </c>
      <c r="T883" s="30">
        <f t="shared" si="301"/>
        <v>45246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6">
        <f t="shared" si="285"/>
        <v>45181</v>
      </c>
      <c r="B884" s="14">
        <f t="shared" ca="1" si="287"/>
        <v>517.05867820000003</v>
      </c>
      <c r="C884" s="6">
        <f t="shared" ca="1" si="288"/>
        <v>515.04607745999999</v>
      </c>
      <c r="D884" s="12">
        <f ca="1">IF(A884&lt;$B$1,VLOOKUP(A884,[1]DI!$A$4:$B$15000,2,FALSE),0)</f>
        <v>0.13150000000000001</v>
      </c>
      <c r="E884" s="13">
        <f t="shared" ca="1" si="289"/>
        <v>1.0004903700000001</v>
      </c>
      <c r="F884" s="13">
        <f ca="1">(TRUNC(PRODUCT($E$12:$E883),16))</f>
        <v>1.27338099053828</v>
      </c>
      <c r="G884" s="13">
        <f t="shared" ca="1" si="290"/>
        <v>1.26901855670567</v>
      </c>
      <c r="H884" s="13">
        <f t="shared" ca="1" si="291"/>
        <v>1.00343764</v>
      </c>
      <c r="I884" s="12">
        <f t="shared" si="286"/>
        <v>1.7000000000000001E-2</v>
      </c>
      <c r="J884" s="30">
        <f t="shared" si="292"/>
        <v>45169</v>
      </c>
      <c r="K884" s="2">
        <f t="shared" si="293"/>
        <v>7</v>
      </c>
      <c r="L884" s="15">
        <f t="shared" si="294"/>
        <v>7</v>
      </c>
      <c r="M884" s="11">
        <f t="shared" si="295"/>
        <v>1.000468363</v>
      </c>
      <c r="N884" s="11">
        <f t="shared" ca="1" si="296"/>
        <v>1.003907613</v>
      </c>
      <c r="O884" s="15">
        <f t="shared" si="297"/>
        <v>0</v>
      </c>
      <c r="P884" s="13">
        <f t="shared" ca="1" si="298"/>
        <v>2.0126007399999999</v>
      </c>
      <c r="Q884" s="19">
        <f t="shared" si="284"/>
        <v>0</v>
      </c>
      <c r="R884" s="13">
        <f t="shared" si="299"/>
        <v>0</v>
      </c>
      <c r="S884" s="4" t="str">
        <f t="shared" si="300"/>
        <v>A+J=</v>
      </c>
      <c r="T884" s="30">
        <f t="shared" si="301"/>
        <v>45246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6">
        <f t="shared" si="285"/>
        <v>45182</v>
      </c>
      <c r="B885" s="14">
        <f t="shared" ca="1" si="287"/>
        <v>517.34683670000004</v>
      </c>
      <c r="C885" s="6">
        <f t="shared" ca="1" si="288"/>
        <v>515.04607745999999</v>
      </c>
      <c r="D885" s="12">
        <f ca="1">IF(A885&lt;$B$1,VLOOKUP(A885,[1]DI!$A$4:$B$15000,2,FALSE),0)</f>
        <v>0.13150000000000001</v>
      </c>
      <c r="E885" s="13">
        <f t="shared" ca="1" si="289"/>
        <v>1.0004903700000001</v>
      </c>
      <c r="F885" s="13">
        <f ca="1">(TRUNC(PRODUCT($E$12:$E884),16))</f>
        <v>1.2740054183746099</v>
      </c>
      <c r="G885" s="13">
        <f t="shared" ca="1" si="290"/>
        <v>1.26901855670567</v>
      </c>
      <c r="H885" s="13">
        <f t="shared" ca="1" si="291"/>
        <v>1.0039297</v>
      </c>
      <c r="I885" s="12">
        <f t="shared" si="286"/>
        <v>1.7000000000000001E-2</v>
      </c>
      <c r="J885" s="30">
        <f t="shared" si="292"/>
        <v>45169</v>
      </c>
      <c r="K885" s="2">
        <f t="shared" si="293"/>
        <v>8</v>
      </c>
      <c r="L885" s="15">
        <f t="shared" si="294"/>
        <v>8</v>
      </c>
      <c r="M885" s="11">
        <f t="shared" si="295"/>
        <v>1.00053529</v>
      </c>
      <c r="N885" s="11">
        <f t="shared" ca="1" si="296"/>
        <v>1.004467094</v>
      </c>
      <c r="O885" s="15">
        <f t="shared" si="297"/>
        <v>0</v>
      </c>
      <c r="P885" s="13">
        <f t="shared" ca="1" si="298"/>
        <v>2.3007592400000001</v>
      </c>
      <c r="Q885" s="19">
        <f t="shared" si="284"/>
        <v>0</v>
      </c>
      <c r="R885" s="13">
        <f t="shared" si="299"/>
        <v>0</v>
      </c>
      <c r="S885" s="4" t="str">
        <f t="shared" si="300"/>
        <v>A+J=</v>
      </c>
      <c r="T885" s="30">
        <f t="shared" si="301"/>
        <v>45246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6">
        <f t="shared" si="285"/>
        <v>45183</v>
      </c>
      <c r="B886" s="14">
        <f t="shared" ca="1" si="287"/>
        <v>517.63515433999999</v>
      </c>
      <c r="C886" s="6">
        <f t="shared" ca="1" si="288"/>
        <v>515.04607745999999</v>
      </c>
      <c r="D886" s="12">
        <f ca="1">IF(A886&lt;$B$1,VLOOKUP(A886,[1]DI!$A$4:$B$15000,2,FALSE),0)</f>
        <v>0.13150000000000001</v>
      </c>
      <c r="E886" s="13">
        <f t="shared" ca="1" si="289"/>
        <v>1.0004903700000001</v>
      </c>
      <c r="F886" s="13">
        <f ca="1">(TRUNC(PRODUCT($E$12:$E885),16))</f>
        <v>1.2746301524116199</v>
      </c>
      <c r="G886" s="13">
        <f t="shared" ca="1" si="290"/>
        <v>1.26901855670567</v>
      </c>
      <c r="H886" s="13">
        <f t="shared" ca="1" si="291"/>
        <v>1.0044219999999999</v>
      </c>
      <c r="I886" s="12">
        <f t="shared" si="286"/>
        <v>1.7000000000000001E-2</v>
      </c>
      <c r="J886" s="30">
        <f t="shared" si="292"/>
        <v>45169</v>
      </c>
      <c r="K886" s="2">
        <f t="shared" si="293"/>
        <v>9</v>
      </c>
      <c r="L886" s="15">
        <f t="shared" si="294"/>
        <v>9</v>
      </c>
      <c r="M886" s="11">
        <f t="shared" si="295"/>
        <v>1.0006022210000001</v>
      </c>
      <c r="N886" s="11">
        <f t="shared" ca="1" si="296"/>
        <v>1.0050268840000001</v>
      </c>
      <c r="O886" s="15">
        <f t="shared" si="297"/>
        <v>0</v>
      </c>
      <c r="P886" s="13">
        <f t="shared" ca="1" si="298"/>
        <v>2.5890768799999999</v>
      </c>
      <c r="Q886" s="19">
        <f t="shared" si="284"/>
        <v>0</v>
      </c>
      <c r="R886" s="13">
        <f t="shared" si="299"/>
        <v>0</v>
      </c>
      <c r="S886" s="4" t="str">
        <f t="shared" si="300"/>
        <v>A+J=</v>
      </c>
      <c r="T886" s="30">
        <f t="shared" si="301"/>
        <v>45246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6">
        <f t="shared" si="285"/>
        <v>45184</v>
      </c>
      <c r="B887" s="14">
        <f t="shared" ca="1" si="287"/>
        <v>517.92362752999998</v>
      </c>
      <c r="C887" s="6">
        <f t="shared" ca="1" si="288"/>
        <v>515.04607745999999</v>
      </c>
      <c r="D887" s="12">
        <f ca="1">IF(A887&lt;$B$1,VLOOKUP(A887,[1]DI!$A$4:$B$15000,2,FALSE),0)</f>
        <v>0.13150000000000001</v>
      </c>
      <c r="E887" s="13">
        <f t="shared" ca="1" si="289"/>
        <v>1.0004903700000001</v>
      </c>
      <c r="F887" s="13">
        <f ca="1">(TRUNC(PRODUCT($E$12:$E886),16))</f>
        <v>1.27525519279946</v>
      </c>
      <c r="G887" s="13">
        <f t="shared" ca="1" si="290"/>
        <v>1.26901855670567</v>
      </c>
      <c r="H887" s="13">
        <f t="shared" ca="1" si="291"/>
        <v>1.00491453</v>
      </c>
      <c r="I887" s="12">
        <f t="shared" si="286"/>
        <v>1.7000000000000001E-2</v>
      </c>
      <c r="J887" s="30">
        <f t="shared" si="292"/>
        <v>45169</v>
      </c>
      <c r="K887" s="2">
        <f t="shared" si="293"/>
        <v>10</v>
      </c>
      <c r="L887" s="15">
        <f t="shared" si="294"/>
        <v>10</v>
      </c>
      <c r="M887" s="11">
        <f t="shared" si="295"/>
        <v>1.0006691569999999</v>
      </c>
      <c r="N887" s="11">
        <f t="shared" ca="1" si="296"/>
        <v>1.005586976</v>
      </c>
      <c r="O887" s="15">
        <f t="shared" si="297"/>
        <v>0</v>
      </c>
      <c r="P887" s="13">
        <f t="shared" ca="1" si="298"/>
        <v>2.8775500699999998</v>
      </c>
      <c r="Q887" s="19">
        <f t="shared" si="284"/>
        <v>0</v>
      </c>
      <c r="R887" s="13">
        <f t="shared" si="299"/>
        <v>0</v>
      </c>
      <c r="S887" s="4" t="str">
        <f t="shared" si="300"/>
        <v>A+J=</v>
      </c>
      <c r="T887" s="30">
        <f t="shared" si="301"/>
        <v>45246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6">
        <f t="shared" si="285"/>
        <v>45185</v>
      </c>
      <c r="B888" s="14">
        <f t="shared" ca="1" si="287"/>
        <v>518.21226502000002</v>
      </c>
      <c r="C888" s="6">
        <f t="shared" ca="1" si="288"/>
        <v>515.04607745999999</v>
      </c>
      <c r="D888" s="12">
        <f ca="1">IF(A888&lt;$B$1,VLOOKUP(A888,[1]DI!$A$4:$B$15000,2,FALSE),0)</f>
        <v>0</v>
      </c>
      <c r="E888" s="13">
        <f t="shared" ca="1" si="289"/>
        <v>1</v>
      </c>
      <c r="F888" s="13">
        <f ca="1">(TRUNC(PRODUCT($E$12:$E887),16))</f>
        <v>1.2758805396883499</v>
      </c>
      <c r="G888" s="13">
        <f t="shared" ca="1" si="290"/>
        <v>1.26901855670567</v>
      </c>
      <c r="H888" s="13">
        <f t="shared" ca="1" si="291"/>
        <v>1.0054073100000001</v>
      </c>
      <c r="I888" s="12">
        <f t="shared" si="286"/>
        <v>1.7000000000000001E-2</v>
      </c>
      <c r="J888" s="30">
        <f t="shared" si="292"/>
        <v>45169</v>
      </c>
      <c r="K888" s="2">
        <f t="shared" si="293"/>
        <v>10</v>
      </c>
      <c r="L888" s="15">
        <f t="shared" si="294"/>
        <v>11</v>
      </c>
      <c r="M888" s="11">
        <f t="shared" si="295"/>
        <v>1.0007360970000001</v>
      </c>
      <c r="N888" s="11">
        <f t="shared" ca="1" si="296"/>
        <v>1.0061473869999999</v>
      </c>
      <c r="O888" s="15">
        <f t="shared" si="297"/>
        <v>0</v>
      </c>
      <c r="P888" s="13">
        <f t="shared" ca="1" si="298"/>
        <v>3.16618756</v>
      </c>
      <c r="Q888" s="19">
        <f t="shared" si="284"/>
        <v>0</v>
      </c>
      <c r="R888" s="13">
        <f t="shared" si="299"/>
        <v>0</v>
      </c>
      <c r="S888" s="4" t="str">
        <f t="shared" si="300"/>
        <v>A+J=</v>
      </c>
      <c r="T888" s="30">
        <f t="shared" si="301"/>
        <v>45246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6">
        <f t="shared" si="285"/>
        <v>45186</v>
      </c>
      <c r="B889" s="14">
        <f t="shared" ca="1" si="287"/>
        <v>518.21226502000002</v>
      </c>
      <c r="C889" s="6">
        <f t="shared" ca="1" si="288"/>
        <v>515.04607745999999</v>
      </c>
      <c r="D889" s="12">
        <f ca="1">IF(A889&lt;$B$1,VLOOKUP(A889,[1]DI!$A$4:$B$15000,2,FALSE),0)</f>
        <v>0</v>
      </c>
      <c r="E889" s="13">
        <f t="shared" ca="1" si="289"/>
        <v>1</v>
      </c>
      <c r="F889" s="13">
        <f ca="1">(TRUNC(PRODUCT($E$12:$E888),16))</f>
        <v>1.2758805396883499</v>
      </c>
      <c r="G889" s="13">
        <f t="shared" ca="1" si="290"/>
        <v>1.26901855670567</v>
      </c>
      <c r="H889" s="13">
        <f t="shared" ca="1" si="291"/>
        <v>1.0054073100000001</v>
      </c>
      <c r="I889" s="12">
        <f t="shared" si="286"/>
        <v>1.7000000000000001E-2</v>
      </c>
      <c r="J889" s="30">
        <f t="shared" si="292"/>
        <v>45169</v>
      </c>
      <c r="K889" s="2">
        <f t="shared" si="293"/>
        <v>10</v>
      </c>
      <c r="L889" s="15">
        <f t="shared" si="294"/>
        <v>11</v>
      </c>
      <c r="M889" s="11">
        <f t="shared" si="295"/>
        <v>1.0007360970000001</v>
      </c>
      <c r="N889" s="11">
        <f t="shared" ca="1" si="296"/>
        <v>1.0061473869999999</v>
      </c>
      <c r="O889" s="15">
        <f t="shared" si="297"/>
        <v>0</v>
      </c>
      <c r="P889" s="13">
        <f t="shared" ca="1" si="298"/>
        <v>3.16618756</v>
      </c>
      <c r="Q889" s="19">
        <f t="shared" ref="Q889:Q949" si="302">IF($O889&gt;0,VLOOKUP($O889,$V$12:$AB$150,7),0)</f>
        <v>0</v>
      </c>
      <c r="R889" s="13">
        <f t="shared" si="299"/>
        <v>0</v>
      </c>
      <c r="S889" s="4" t="str">
        <f t="shared" si="300"/>
        <v>A+J=</v>
      </c>
      <c r="T889" s="30">
        <f t="shared" si="301"/>
        <v>45246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6">
        <f t="shared" si="285"/>
        <v>45187</v>
      </c>
      <c r="B890" s="14">
        <f t="shared" ca="1" si="287"/>
        <v>518.21226502000002</v>
      </c>
      <c r="C890" s="6">
        <f t="shared" ca="1" si="288"/>
        <v>515.04607745999999</v>
      </c>
      <c r="D890" s="12">
        <f ca="1">IF(A890&lt;$B$1,VLOOKUP(A890,[1]DI!$A$4:$B$15000,2,FALSE),0)</f>
        <v>0.13150000000000001</v>
      </c>
      <c r="E890" s="13">
        <f t="shared" ca="1" si="289"/>
        <v>1.0004903700000001</v>
      </c>
      <c r="F890" s="13">
        <f ca="1">(TRUNC(PRODUCT($E$12:$E889),16))</f>
        <v>1.2758805396883499</v>
      </c>
      <c r="G890" s="13">
        <f t="shared" ca="1" si="290"/>
        <v>1.26901855670567</v>
      </c>
      <c r="H890" s="13">
        <f t="shared" ca="1" si="291"/>
        <v>1.0054073100000001</v>
      </c>
      <c r="I890" s="12">
        <f t="shared" si="286"/>
        <v>1.7000000000000001E-2</v>
      </c>
      <c r="J890" s="30">
        <f t="shared" si="292"/>
        <v>45169</v>
      </c>
      <c r="K890" s="2">
        <f t="shared" si="293"/>
        <v>11</v>
      </c>
      <c r="L890" s="15">
        <f t="shared" si="294"/>
        <v>11</v>
      </c>
      <c r="M890" s="11">
        <f t="shared" si="295"/>
        <v>1.0007360970000001</v>
      </c>
      <c r="N890" s="11">
        <f t="shared" ca="1" si="296"/>
        <v>1.0061473869999999</v>
      </c>
      <c r="O890" s="15">
        <f t="shared" si="297"/>
        <v>0</v>
      </c>
      <c r="P890" s="13">
        <f t="shared" ca="1" si="298"/>
        <v>3.16618756</v>
      </c>
      <c r="Q890" s="19">
        <f t="shared" si="302"/>
        <v>0</v>
      </c>
      <c r="R890" s="13">
        <f t="shared" si="299"/>
        <v>0</v>
      </c>
      <c r="S890" s="4" t="str">
        <f t="shared" si="300"/>
        <v>A+J=</v>
      </c>
      <c r="T890" s="30">
        <f t="shared" si="301"/>
        <v>45246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6">
        <f t="shared" si="285"/>
        <v>45188</v>
      </c>
      <c r="B891" s="14">
        <f t="shared" ca="1" si="287"/>
        <v>518.50106834999997</v>
      </c>
      <c r="C891" s="6">
        <f t="shared" ca="1" si="288"/>
        <v>515.04607745999999</v>
      </c>
      <c r="D891" s="12">
        <f ca="1">IF(A891&lt;$B$1,VLOOKUP(A891,[1]DI!$A$4:$B$15000,2,FALSE),0)</f>
        <v>0.13150000000000001</v>
      </c>
      <c r="E891" s="13">
        <f t="shared" ca="1" si="289"/>
        <v>1.0004903700000001</v>
      </c>
      <c r="F891" s="13">
        <f ca="1">(TRUNC(PRODUCT($E$12:$E890),16))</f>
        <v>1.2765061932285999</v>
      </c>
      <c r="G891" s="13">
        <f t="shared" ca="1" si="290"/>
        <v>1.26901855670567</v>
      </c>
      <c r="H891" s="13">
        <f t="shared" ca="1" si="291"/>
        <v>1.0059003399999999</v>
      </c>
      <c r="I891" s="12">
        <f t="shared" si="286"/>
        <v>1.7000000000000001E-2</v>
      </c>
      <c r="J891" s="30">
        <f t="shared" si="292"/>
        <v>45169</v>
      </c>
      <c r="K891" s="2">
        <f t="shared" si="293"/>
        <v>12</v>
      </c>
      <c r="L891" s="15">
        <f t="shared" si="294"/>
        <v>12</v>
      </c>
      <c r="M891" s="11">
        <f t="shared" si="295"/>
        <v>1.000803042</v>
      </c>
      <c r="N891" s="11">
        <f t="shared" ca="1" si="296"/>
        <v>1.0067081200000001</v>
      </c>
      <c r="O891" s="15">
        <f t="shared" si="297"/>
        <v>0</v>
      </c>
      <c r="P891" s="13">
        <f t="shared" ca="1" si="298"/>
        <v>3.4549908899999999</v>
      </c>
      <c r="Q891" s="19">
        <f t="shared" si="302"/>
        <v>0</v>
      </c>
      <c r="R891" s="13">
        <f t="shared" si="299"/>
        <v>0</v>
      </c>
      <c r="S891" s="4" t="str">
        <f t="shared" si="300"/>
        <v>A+J=</v>
      </c>
      <c r="T891" s="30">
        <f t="shared" si="301"/>
        <v>45246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6">
        <f t="shared" si="285"/>
        <v>45189</v>
      </c>
      <c r="B892" s="14">
        <f t="shared" ca="1" si="287"/>
        <v>518.79002619000005</v>
      </c>
      <c r="C892" s="6">
        <f t="shared" ca="1" si="288"/>
        <v>515.04607745999999</v>
      </c>
      <c r="D892" s="12">
        <f ca="1">IF(A892&lt;$B$1,VLOOKUP(A892,[1]DI!$A$4:$B$15000,2,FALSE),0)</f>
        <v>0.13150000000000001</v>
      </c>
      <c r="E892" s="13">
        <f t="shared" ca="1" si="289"/>
        <v>1.0004903700000001</v>
      </c>
      <c r="F892" s="13">
        <f ca="1">(TRUNC(PRODUCT($E$12:$E891),16))</f>
        <v>1.27713215357057</v>
      </c>
      <c r="G892" s="13">
        <f t="shared" ca="1" si="290"/>
        <v>1.26901855670567</v>
      </c>
      <c r="H892" s="13">
        <f t="shared" ca="1" si="291"/>
        <v>1.0063936</v>
      </c>
      <c r="I892" s="12">
        <f t="shared" si="286"/>
        <v>1.7000000000000001E-2</v>
      </c>
      <c r="J892" s="30">
        <f t="shared" si="292"/>
        <v>45169</v>
      </c>
      <c r="K892" s="2">
        <f t="shared" si="293"/>
        <v>13</v>
      </c>
      <c r="L892" s="15">
        <f t="shared" si="294"/>
        <v>13</v>
      </c>
      <c r="M892" s="11">
        <f t="shared" si="295"/>
        <v>1.0008699910000001</v>
      </c>
      <c r="N892" s="11">
        <f t="shared" ca="1" si="296"/>
        <v>1.007269153</v>
      </c>
      <c r="O892" s="15">
        <f t="shared" si="297"/>
        <v>0</v>
      </c>
      <c r="P892" s="13">
        <f t="shared" ca="1" si="298"/>
        <v>3.7439487300000001</v>
      </c>
      <c r="Q892" s="19">
        <f t="shared" si="302"/>
        <v>0</v>
      </c>
      <c r="R892" s="13">
        <f t="shared" si="299"/>
        <v>0</v>
      </c>
      <c r="S892" s="4" t="str">
        <f t="shared" si="300"/>
        <v>A+J=</v>
      </c>
      <c r="T892" s="30">
        <f t="shared" si="301"/>
        <v>45246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6">
        <f t="shared" si="285"/>
        <v>45190</v>
      </c>
      <c r="B893" s="14">
        <f t="shared" ca="1" si="287"/>
        <v>519.07914988000005</v>
      </c>
      <c r="C893" s="6">
        <f t="shared" ca="1" si="288"/>
        <v>515.04607745999999</v>
      </c>
      <c r="D893" s="12">
        <f ca="1">IF(A893&lt;$B$1,VLOOKUP(A893,[1]DI!$A$4:$B$15000,2,FALSE),0)</f>
        <v>0.1265</v>
      </c>
      <c r="E893" s="13">
        <f t="shared" ca="1" si="289"/>
        <v>1.0004727899999999</v>
      </c>
      <c r="F893" s="13">
        <f ca="1">(TRUNC(PRODUCT($E$12:$E892),16))</f>
        <v>1.2777584208647199</v>
      </c>
      <c r="G893" s="13">
        <f t="shared" ca="1" si="290"/>
        <v>1.26901855670567</v>
      </c>
      <c r="H893" s="13">
        <f t="shared" ca="1" si="291"/>
        <v>1.0068871100000001</v>
      </c>
      <c r="I893" s="12">
        <f t="shared" si="286"/>
        <v>1.7000000000000001E-2</v>
      </c>
      <c r="J893" s="30">
        <f t="shared" si="292"/>
        <v>45169</v>
      </c>
      <c r="K893" s="2">
        <f t="shared" si="293"/>
        <v>14</v>
      </c>
      <c r="L893" s="15">
        <f t="shared" si="294"/>
        <v>14</v>
      </c>
      <c r="M893" s="11">
        <f t="shared" si="295"/>
        <v>1.0009369450000001</v>
      </c>
      <c r="N893" s="11">
        <f t="shared" ca="1" si="296"/>
        <v>1.0078305080000001</v>
      </c>
      <c r="O893" s="15">
        <f t="shared" si="297"/>
        <v>0</v>
      </c>
      <c r="P893" s="13">
        <f t="shared" ca="1" si="298"/>
        <v>4.0330724199999999</v>
      </c>
      <c r="Q893" s="19">
        <f t="shared" si="302"/>
        <v>0</v>
      </c>
      <c r="R893" s="13">
        <f t="shared" si="299"/>
        <v>0</v>
      </c>
      <c r="S893" s="4" t="str">
        <f t="shared" si="300"/>
        <v>A+J=</v>
      </c>
      <c r="T893" s="30">
        <f t="shared" si="301"/>
        <v>45246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6">
        <f t="shared" si="285"/>
        <v>45191</v>
      </c>
      <c r="B894" s="14">
        <f t="shared" ca="1" si="287"/>
        <v>519.35930250000001</v>
      </c>
      <c r="C894" s="6">
        <f t="shared" ca="1" si="288"/>
        <v>515.04607745999999</v>
      </c>
      <c r="D894" s="12">
        <f ca="1">IF(A894&lt;$B$1,VLOOKUP(A894,[1]DI!$A$4:$B$15000,2,FALSE),0)</f>
        <v>0.1265</v>
      </c>
      <c r="E894" s="13">
        <f t="shared" ca="1" si="289"/>
        <v>1.0004727899999999</v>
      </c>
      <c r="F894" s="13">
        <f ca="1">(TRUNC(PRODUCT($E$12:$E893),16))</f>
        <v>1.2783625322685199</v>
      </c>
      <c r="G894" s="13">
        <f t="shared" ca="1" si="290"/>
        <v>1.26901855670567</v>
      </c>
      <c r="H894" s="13">
        <f t="shared" ca="1" si="291"/>
        <v>1.00736315</v>
      </c>
      <c r="I894" s="12">
        <f t="shared" si="286"/>
        <v>1.7000000000000001E-2</v>
      </c>
      <c r="J894" s="30">
        <f t="shared" si="292"/>
        <v>45169</v>
      </c>
      <c r="K894" s="2">
        <f t="shared" si="293"/>
        <v>15</v>
      </c>
      <c r="L894" s="15">
        <f t="shared" si="294"/>
        <v>15</v>
      </c>
      <c r="M894" s="11">
        <f t="shared" si="295"/>
        <v>1.001003903</v>
      </c>
      <c r="N894" s="11">
        <f t="shared" ca="1" si="296"/>
        <v>1.0083744450000001</v>
      </c>
      <c r="O894" s="15">
        <f t="shared" si="297"/>
        <v>0</v>
      </c>
      <c r="P894" s="13">
        <f t="shared" ca="1" si="298"/>
        <v>4.3132250399999998</v>
      </c>
      <c r="Q894" s="19">
        <f t="shared" si="302"/>
        <v>0</v>
      </c>
      <c r="R894" s="13">
        <f t="shared" si="299"/>
        <v>0</v>
      </c>
      <c r="S894" s="4" t="str">
        <f t="shared" si="300"/>
        <v>A+J=</v>
      </c>
      <c r="T894" s="30">
        <f t="shared" si="301"/>
        <v>45246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6">
        <f t="shared" si="285"/>
        <v>45192</v>
      </c>
      <c r="B895" s="14">
        <f t="shared" ca="1" si="287"/>
        <v>519.63960912000005</v>
      </c>
      <c r="C895" s="6">
        <f t="shared" ca="1" si="288"/>
        <v>515.04607745999999</v>
      </c>
      <c r="D895" s="12">
        <f ca="1">IF(A895&lt;$B$1,VLOOKUP(A895,[1]DI!$A$4:$B$15000,2,FALSE),0)</f>
        <v>0</v>
      </c>
      <c r="E895" s="13">
        <f t="shared" ca="1" si="289"/>
        <v>1</v>
      </c>
      <c r="F895" s="13">
        <f ca="1">(TRUNC(PRODUCT($E$12:$E894),16))</f>
        <v>1.27896692929015</v>
      </c>
      <c r="G895" s="13">
        <f t="shared" ca="1" si="290"/>
        <v>1.26901855670567</v>
      </c>
      <c r="H895" s="13">
        <f t="shared" ca="1" si="291"/>
        <v>1.00783942</v>
      </c>
      <c r="I895" s="12">
        <f t="shared" si="286"/>
        <v>1.7000000000000001E-2</v>
      </c>
      <c r="J895" s="30">
        <f t="shared" si="292"/>
        <v>45169</v>
      </c>
      <c r="K895" s="2">
        <f t="shared" si="293"/>
        <v>15</v>
      </c>
      <c r="L895" s="15">
        <f t="shared" si="294"/>
        <v>16</v>
      </c>
      <c r="M895" s="11">
        <f t="shared" si="295"/>
        <v>1.0010708660000001</v>
      </c>
      <c r="N895" s="11">
        <f t="shared" ca="1" si="296"/>
        <v>1.0089186809999999</v>
      </c>
      <c r="O895" s="15">
        <f t="shared" si="297"/>
        <v>0</v>
      </c>
      <c r="P895" s="13">
        <f t="shared" ca="1" si="298"/>
        <v>4.59353166</v>
      </c>
      <c r="Q895" s="19">
        <f t="shared" si="302"/>
        <v>0</v>
      </c>
      <c r="R895" s="13">
        <f t="shared" si="299"/>
        <v>0</v>
      </c>
      <c r="S895" s="4" t="str">
        <f t="shared" si="300"/>
        <v>A+J=</v>
      </c>
      <c r="T895" s="30">
        <f t="shared" si="301"/>
        <v>45246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6">
        <f t="shared" si="285"/>
        <v>45193</v>
      </c>
      <c r="B896" s="14">
        <f t="shared" ca="1" si="287"/>
        <v>519.63960912000005</v>
      </c>
      <c r="C896" s="6">
        <f t="shared" ca="1" si="288"/>
        <v>515.04607745999999</v>
      </c>
      <c r="D896" s="12">
        <f ca="1">IF(A896&lt;$B$1,VLOOKUP(A896,[1]DI!$A$4:$B$15000,2,FALSE),0)</f>
        <v>0</v>
      </c>
      <c r="E896" s="13">
        <f t="shared" ca="1" si="289"/>
        <v>1</v>
      </c>
      <c r="F896" s="13">
        <f ca="1">(TRUNC(PRODUCT($E$12:$E895),16))</f>
        <v>1.27896692929015</v>
      </c>
      <c r="G896" s="13">
        <f t="shared" ca="1" si="290"/>
        <v>1.26901855670567</v>
      </c>
      <c r="H896" s="13">
        <f t="shared" ca="1" si="291"/>
        <v>1.00783942</v>
      </c>
      <c r="I896" s="12">
        <f t="shared" si="286"/>
        <v>1.7000000000000001E-2</v>
      </c>
      <c r="J896" s="30">
        <f t="shared" si="292"/>
        <v>45169</v>
      </c>
      <c r="K896" s="2">
        <f t="shared" si="293"/>
        <v>15</v>
      </c>
      <c r="L896" s="15">
        <f t="shared" si="294"/>
        <v>16</v>
      </c>
      <c r="M896" s="11">
        <f t="shared" si="295"/>
        <v>1.0010708660000001</v>
      </c>
      <c r="N896" s="11">
        <f t="shared" ca="1" si="296"/>
        <v>1.0089186809999999</v>
      </c>
      <c r="O896" s="15">
        <f t="shared" si="297"/>
        <v>0</v>
      </c>
      <c r="P896" s="13">
        <f t="shared" ca="1" si="298"/>
        <v>4.59353166</v>
      </c>
      <c r="Q896" s="19">
        <f t="shared" si="302"/>
        <v>0</v>
      </c>
      <c r="R896" s="13">
        <f t="shared" si="299"/>
        <v>0</v>
      </c>
      <c r="S896" s="4" t="str">
        <f t="shared" si="300"/>
        <v>A+J=</v>
      </c>
      <c r="T896" s="30">
        <f t="shared" si="301"/>
        <v>45246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6">
        <f t="shared" si="285"/>
        <v>45194</v>
      </c>
      <c r="B897" s="14">
        <f t="shared" ca="1" si="287"/>
        <v>519.63960912000005</v>
      </c>
      <c r="C897" s="6">
        <f t="shared" ca="1" si="288"/>
        <v>515.04607745999999</v>
      </c>
      <c r="D897" s="12">
        <f ca="1">IF(A897&lt;$B$1,VLOOKUP(A897,[1]DI!$A$4:$B$15000,2,FALSE),0)</f>
        <v>0.1265</v>
      </c>
      <c r="E897" s="13">
        <f t="shared" ca="1" si="289"/>
        <v>1.0004727899999999</v>
      </c>
      <c r="F897" s="13">
        <f ca="1">(TRUNC(PRODUCT($E$12:$E896),16))</f>
        <v>1.27896692929015</v>
      </c>
      <c r="G897" s="13">
        <f t="shared" ca="1" si="290"/>
        <v>1.26901855670567</v>
      </c>
      <c r="H897" s="13">
        <f t="shared" ca="1" si="291"/>
        <v>1.00783942</v>
      </c>
      <c r="I897" s="12">
        <f t="shared" si="286"/>
        <v>1.7000000000000001E-2</v>
      </c>
      <c r="J897" s="30">
        <f t="shared" si="292"/>
        <v>45169</v>
      </c>
      <c r="K897" s="2">
        <f t="shared" si="293"/>
        <v>16</v>
      </c>
      <c r="L897" s="15">
        <f t="shared" si="294"/>
        <v>16</v>
      </c>
      <c r="M897" s="11">
        <f t="shared" si="295"/>
        <v>1.0010708660000001</v>
      </c>
      <c r="N897" s="11">
        <f t="shared" ca="1" si="296"/>
        <v>1.0089186809999999</v>
      </c>
      <c r="O897" s="15">
        <f t="shared" si="297"/>
        <v>0</v>
      </c>
      <c r="P897" s="13">
        <f t="shared" ca="1" si="298"/>
        <v>4.59353166</v>
      </c>
      <c r="Q897" s="19">
        <f t="shared" si="302"/>
        <v>0</v>
      </c>
      <c r="R897" s="13">
        <f t="shared" si="299"/>
        <v>0</v>
      </c>
      <c r="S897" s="4" t="str">
        <f t="shared" si="300"/>
        <v>A+J=</v>
      </c>
      <c r="T897" s="30">
        <f t="shared" si="301"/>
        <v>45246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6">
        <f t="shared" si="285"/>
        <v>45195</v>
      </c>
      <c r="B898" s="14">
        <f t="shared" ca="1" si="287"/>
        <v>519.92006921999996</v>
      </c>
      <c r="C898" s="6">
        <f t="shared" ca="1" si="288"/>
        <v>515.04607745999999</v>
      </c>
      <c r="D898" s="12">
        <f ca="1">IF(A898&lt;$B$1,VLOOKUP(A898,[1]DI!$A$4:$B$15000,2,FALSE),0)</f>
        <v>0.1265</v>
      </c>
      <c r="E898" s="13">
        <f t="shared" ca="1" si="289"/>
        <v>1.0004727899999999</v>
      </c>
      <c r="F898" s="13">
        <f ca="1">(TRUNC(PRODUCT($E$12:$E897),16))</f>
        <v>1.2795716120646501</v>
      </c>
      <c r="G898" s="13">
        <f t="shared" ca="1" si="290"/>
        <v>1.26901855670567</v>
      </c>
      <c r="H898" s="13">
        <f t="shared" ca="1" si="291"/>
        <v>1.00831592</v>
      </c>
      <c r="I898" s="12">
        <f t="shared" si="286"/>
        <v>1.7000000000000001E-2</v>
      </c>
      <c r="J898" s="30">
        <f t="shared" si="292"/>
        <v>45169</v>
      </c>
      <c r="K898" s="2">
        <f t="shared" si="293"/>
        <v>17</v>
      </c>
      <c r="L898" s="15">
        <f t="shared" si="294"/>
        <v>17</v>
      </c>
      <c r="M898" s="11">
        <f t="shared" si="295"/>
        <v>1.001137833</v>
      </c>
      <c r="N898" s="11">
        <f t="shared" ca="1" si="296"/>
        <v>1.009463215</v>
      </c>
      <c r="O898" s="15">
        <f t="shared" si="297"/>
        <v>0</v>
      </c>
      <c r="P898" s="13">
        <f t="shared" ca="1" si="298"/>
        <v>4.87399176</v>
      </c>
      <c r="Q898" s="19">
        <f t="shared" si="302"/>
        <v>0</v>
      </c>
      <c r="R898" s="13">
        <f t="shared" si="299"/>
        <v>0</v>
      </c>
      <c r="S898" s="4" t="str">
        <f t="shared" si="300"/>
        <v>A+J=</v>
      </c>
      <c r="T898" s="30">
        <f t="shared" si="301"/>
        <v>45246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6">
        <f t="shared" si="285"/>
        <v>45196</v>
      </c>
      <c r="B899" s="14">
        <f t="shared" ca="1" si="287"/>
        <v>520.20067816999995</v>
      </c>
      <c r="C899" s="6">
        <f t="shared" ca="1" si="288"/>
        <v>515.04607745999999</v>
      </c>
      <c r="D899" s="12">
        <f ca="1">IF(A899&lt;$B$1,VLOOKUP(A899,[1]DI!$A$4:$B$15000,2,FALSE),0)</f>
        <v>0.1265</v>
      </c>
      <c r="E899" s="13">
        <f t="shared" ca="1" si="289"/>
        <v>1.0004727899999999</v>
      </c>
      <c r="F899" s="13">
        <f ca="1">(TRUNC(PRODUCT($E$12:$E898),16))</f>
        <v>1.2801765807271199</v>
      </c>
      <c r="G899" s="13">
        <f t="shared" ca="1" si="290"/>
        <v>1.26901855670567</v>
      </c>
      <c r="H899" s="13">
        <f t="shared" ca="1" si="291"/>
        <v>1.00879264</v>
      </c>
      <c r="I899" s="12">
        <f t="shared" si="286"/>
        <v>1.7000000000000001E-2</v>
      </c>
      <c r="J899" s="30">
        <f t="shared" si="292"/>
        <v>45169</v>
      </c>
      <c r="K899" s="2">
        <f t="shared" si="293"/>
        <v>18</v>
      </c>
      <c r="L899" s="15">
        <f t="shared" si="294"/>
        <v>18</v>
      </c>
      <c r="M899" s="11">
        <f t="shared" si="295"/>
        <v>1.001204805</v>
      </c>
      <c r="N899" s="11">
        <f t="shared" ca="1" si="296"/>
        <v>1.0100080380000001</v>
      </c>
      <c r="O899" s="15">
        <f t="shared" si="297"/>
        <v>0</v>
      </c>
      <c r="P899" s="13">
        <f t="shared" ca="1" si="298"/>
        <v>5.1546007100000004</v>
      </c>
      <c r="Q899" s="19">
        <f t="shared" si="302"/>
        <v>0</v>
      </c>
      <c r="R899" s="13">
        <f t="shared" si="299"/>
        <v>0</v>
      </c>
      <c r="S899" s="4" t="str">
        <f t="shared" si="300"/>
        <v>A+J=</v>
      </c>
      <c r="T899" s="30">
        <f t="shared" si="301"/>
        <v>45246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6">
        <f t="shared" si="285"/>
        <v>45197</v>
      </c>
      <c r="B900" s="14">
        <f t="shared" ca="1" si="287"/>
        <v>520.48144112</v>
      </c>
      <c r="C900" s="6">
        <f t="shared" ca="1" si="288"/>
        <v>515.04607745999999</v>
      </c>
      <c r="D900" s="12">
        <f ca="1">IF(A900&lt;$B$1,VLOOKUP(A900,[1]DI!$A$4:$B$15000,2,FALSE),0)</f>
        <v>0.1265</v>
      </c>
      <c r="E900" s="13">
        <f t="shared" ca="1" si="289"/>
        <v>1.0004727899999999</v>
      </c>
      <c r="F900" s="13">
        <f ca="1">(TRUNC(PRODUCT($E$12:$E899),16))</f>
        <v>1.2807818354127201</v>
      </c>
      <c r="G900" s="13">
        <f t="shared" ca="1" si="290"/>
        <v>1.26901855670567</v>
      </c>
      <c r="H900" s="13">
        <f t="shared" ca="1" si="291"/>
        <v>1.0092695899999999</v>
      </c>
      <c r="I900" s="12">
        <f t="shared" si="286"/>
        <v>1.7000000000000001E-2</v>
      </c>
      <c r="J900" s="30">
        <f t="shared" si="292"/>
        <v>45169</v>
      </c>
      <c r="K900" s="2">
        <f t="shared" si="293"/>
        <v>19</v>
      </c>
      <c r="L900" s="15">
        <f t="shared" si="294"/>
        <v>19</v>
      </c>
      <c r="M900" s="11">
        <f t="shared" si="295"/>
        <v>1.001271781</v>
      </c>
      <c r="N900" s="11">
        <f t="shared" ca="1" si="296"/>
        <v>1.01055316</v>
      </c>
      <c r="O900" s="15">
        <f t="shared" si="297"/>
        <v>0</v>
      </c>
      <c r="P900" s="13">
        <f t="shared" ca="1" si="298"/>
        <v>5.4353636600000002</v>
      </c>
      <c r="Q900" s="19">
        <f t="shared" si="302"/>
        <v>0</v>
      </c>
      <c r="R900" s="13">
        <f t="shared" si="299"/>
        <v>0</v>
      </c>
      <c r="S900" s="4" t="str">
        <f t="shared" si="300"/>
        <v>A+J=</v>
      </c>
      <c r="T900" s="30">
        <f t="shared" si="301"/>
        <v>45246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6">
        <f t="shared" si="285"/>
        <v>45198</v>
      </c>
      <c r="B901" s="14">
        <f t="shared" ca="1" si="287"/>
        <v>520.76235291</v>
      </c>
      <c r="C901" s="6">
        <f t="shared" ca="1" si="288"/>
        <v>515.04607745999999</v>
      </c>
      <c r="D901" s="12">
        <f ca="1">IF(A901&lt;$B$1,VLOOKUP(A901,[1]DI!$A$4:$B$15000,2,FALSE),0)</f>
        <v>0.1265</v>
      </c>
      <c r="E901" s="13">
        <f t="shared" ca="1" si="289"/>
        <v>1.0004727899999999</v>
      </c>
      <c r="F901" s="13">
        <f ca="1">(TRUNC(PRODUCT($E$12:$E900),16))</f>
        <v>1.2813873762566901</v>
      </c>
      <c r="G901" s="13">
        <f t="shared" ca="1" si="290"/>
        <v>1.26901855670567</v>
      </c>
      <c r="H901" s="13">
        <f t="shared" ca="1" si="291"/>
        <v>1.0097467600000001</v>
      </c>
      <c r="I901" s="12">
        <f t="shared" si="286"/>
        <v>1.7000000000000001E-2</v>
      </c>
      <c r="J901" s="30">
        <f t="shared" si="292"/>
        <v>45169</v>
      </c>
      <c r="K901" s="2">
        <f t="shared" si="293"/>
        <v>20</v>
      </c>
      <c r="L901" s="15">
        <f t="shared" si="294"/>
        <v>20</v>
      </c>
      <c r="M901" s="11">
        <f t="shared" si="295"/>
        <v>1.001338762</v>
      </c>
      <c r="N901" s="11">
        <f t="shared" ca="1" si="296"/>
        <v>1.011098571</v>
      </c>
      <c r="O901" s="15">
        <f t="shared" si="297"/>
        <v>0</v>
      </c>
      <c r="P901" s="13">
        <f t="shared" ca="1" si="298"/>
        <v>5.7162754500000004</v>
      </c>
      <c r="Q901" s="19">
        <f t="shared" si="302"/>
        <v>0</v>
      </c>
      <c r="R901" s="13">
        <f t="shared" si="299"/>
        <v>0</v>
      </c>
      <c r="S901" s="4" t="str">
        <f t="shared" si="300"/>
        <v>A+J=</v>
      </c>
      <c r="T901" s="30">
        <f t="shared" si="301"/>
        <v>45246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6">
        <f t="shared" si="285"/>
        <v>45199</v>
      </c>
      <c r="B902" s="14">
        <f t="shared" ca="1" si="287"/>
        <v>521.04341819000001</v>
      </c>
      <c r="C902" s="6">
        <f t="shared" ca="1" si="288"/>
        <v>515.04607745999999</v>
      </c>
      <c r="D902" s="12">
        <f ca="1">IF(A902&lt;$B$1,VLOOKUP(A902,[1]DI!$A$4:$B$15000,2,FALSE),0)</f>
        <v>0</v>
      </c>
      <c r="E902" s="13">
        <f t="shared" ca="1" si="289"/>
        <v>1</v>
      </c>
      <c r="F902" s="13">
        <f ca="1">(TRUNC(PRODUCT($E$12:$E901),16))</f>
        <v>1.28199320339431</v>
      </c>
      <c r="G902" s="13">
        <f t="shared" ca="1" si="290"/>
        <v>1.26901855670567</v>
      </c>
      <c r="H902" s="13">
        <f t="shared" ca="1" si="291"/>
        <v>1.0102241599999999</v>
      </c>
      <c r="I902" s="12">
        <f t="shared" si="286"/>
        <v>1.7000000000000001E-2</v>
      </c>
      <c r="J902" s="30">
        <f t="shared" si="292"/>
        <v>45169</v>
      </c>
      <c r="K902" s="2">
        <f t="shared" si="293"/>
        <v>20</v>
      </c>
      <c r="L902" s="15">
        <f t="shared" si="294"/>
        <v>21</v>
      </c>
      <c r="M902" s="11">
        <f t="shared" si="295"/>
        <v>1.001405747</v>
      </c>
      <c r="N902" s="11">
        <f t="shared" ca="1" si="296"/>
        <v>1.0116442800000001</v>
      </c>
      <c r="O902" s="15">
        <f t="shared" si="297"/>
        <v>0</v>
      </c>
      <c r="P902" s="13">
        <f t="shared" ca="1" si="298"/>
        <v>5.9973407300000003</v>
      </c>
      <c r="Q902" s="19">
        <f t="shared" si="302"/>
        <v>0</v>
      </c>
      <c r="R902" s="13">
        <f t="shared" si="299"/>
        <v>0</v>
      </c>
      <c r="S902" s="4" t="str">
        <f t="shared" si="300"/>
        <v>A+J=</v>
      </c>
      <c r="T902" s="30">
        <f t="shared" si="301"/>
        <v>45246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6">
        <f t="shared" si="285"/>
        <v>45200</v>
      </c>
      <c r="B903" s="14">
        <f t="shared" ca="1" si="287"/>
        <v>521.04341819000001</v>
      </c>
      <c r="C903" s="6">
        <f t="shared" ca="1" si="288"/>
        <v>515.04607745999999</v>
      </c>
      <c r="D903" s="12">
        <f ca="1">IF(A903&lt;$B$1,VLOOKUP(A903,[1]DI!$A$4:$B$15000,2,FALSE),0)</f>
        <v>0</v>
      </c>
      <c r="E903" s="13">
        <f t="shared" ca="1" si="289"/>
        <v>1</v>
      </c>
      <c r="F903" s="13">
        <f ca="1">(TRUNC(PRODUCT($E$12:$E902),16))</f>
        <v>1.28199320339431</v>
      </c>
      <c r="G903" s="13">
        <f t="shared" ca="1" si="290"/>
        <v>1.26901855670567</v>
      </c>
      <c r="H903" s="13">
        <f t="shared" ca="1" si="291"/>
        <v>1.0102241599999999</v>
      </c>
      <c r="I903" s="12">
        <f t="shared" si="286"/>
        <v>1.7000000000000001E-2</v>
      </c>
      <c r="J903" s="30">
        <f t="shared" si="292"/>
        <v>45169</v>
      </c>
      <c r="K903" s="2">
        <f t="shared" si="293"/>
        <v>20</v>
      </c>
      <c r="L903" s="15">
        <f t="shared" si="294"/>
        <v>21</v>
      </c>
      <c r="M903" s="11">
        <f t="shared" si="295"/>
        <v>1.001405747</v>
      </c>
      <c r="N903" s="11">
        <f t="shared" ca="1" si="296"/>
        <v>1.0116442800000001</v>
      </c>
      <c r="O903" s="15">
        <f t="shared" si="297"/>
        <v>0</v>
      </c>
      <c r="P903" s="13">
        <f t="shared" ca="1" si="298"/>
        <v>5.9973407300000003</v>
      </c>
      <c r="Q903" s="19">
        <f t="shared" si="302"/>
        <v>0</v>
      </c>
      <c r="R903" s="13">
        <f t="shared" si="299"/>
        <v>0</v>
      </c>
      <c r="S903" s="4" t="str">
        <f t="shared" si="300"/>
        <v>A+J=</v>
      </c>
      <c r="T903" s="30">
        <f t="shared" si="301"/>
        <v>45246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6">
        <f t="shared" si="285"/>
        <v>45201</v>
      </c>
      <c r="B904" s="14">
        <f t="shared" ca="1" si="287"/>
        <v>521.04341819000001</v>
      </c>
      <c r="C904" s="6">
        <f t="shared" ca="1" si="288"/>
        <v>515.04607745999999</v>
      </c>
      <c r="D904" s="12">
        <f ca="1">IF(A904&lt;$B$1,VLOOKUP(A904,[1]DI!$A$4:$B$15000,2,FALSE),0)</f>
        <v>0.1265</v>
      </c>
      <c r="E904" s="13">
        <f t="shared" ca="1" si="289"/>
        <v>1.0004727899999999</v>
      </c>
      <c r="F904" s="13">
        <f ca="1">(TRUNC(PRODUCT($E$12:$E903),16))</f>
        <v>1.28199320339431</v>
      </c>
      <c r="G904" s="13">
        <f t="shared" ca="1" si="290"/>
        <v>1.26901855670567</v>
      </c>
      <c r="H904" s="13">
        <f t="shared" ca="1" si="291"/>
        <v>1.0102241599999999</v>
      </c>
      <c r="I904" s="12">
        <f t="shared" si="286"/>
        <v>1.7000000000000001E-2</v>
      </c>
      <c r="J904" s="30">
        <f t="shared" si="292"/>
        <v>45169</v>
      </c>
      <c r="K904" s="2">
        <f t="shared" si="293"/>
        <v>21</v>
      </c>
      <c r="L904" s="15">
        <f t="shared" si="294"/>
        <v>21</v>
      </c>
      <c r="M904" s="11">
        <f t="shared" si="295"/>
        <v>1.001405747</v>
      </c>
      <c r="N904" s="11">
        <f t="shared" ca="1" si="296"/>
        <v>1.0116442800000001</v>
      </c>
      <c r="O904" s="15">
        <f t="shared" si="297"/>
        <v>0</v>
      </c>
      <c r="P904" s="13">
        <f t="shared" ca="1" si="298"/>
        <v>5.9973407300000003</v>
      </c>
      <c r="Q904" s="19">
        <f t="shared" si="302"/>
        <v>0</v>
      </c>
      <c r="R904" s="13">
        <f t="shared" si="299"/>
        <v>0</v>
      </c>
      <c r="S904" s="4" t="str">
        <f t="shared" si="300"/>
        <v>A+J=</v>
      </c>
      <c r="T904" s="30">
        <f t="shared" si="301"/>
        <v>45246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6">
        <f t="shared" si="285"/>
        <v>45202</v>
      </c>
      <c r="B905" s="14">
        <f t="shared" ca="1" si="287"/>
        <v>521.32463181000003</v>
      </c>
      <c r="C905" s="6">
        <f t="shared" ca="1" si="288"/>
        <v>515.04607745999999</v>
      </c>
      <c r="D905" s="12">
        <f ca="1">IF(A905&lt;$B$1,VLOOKUP(A905,[1]DI!$A$4:$B$15000,2,FALSE),0)</f>
        <v>0.1265</v>
      </c>
      <c r="E905" s="13">
        <f t="shared" ca="1" si="289"/>
        <v>1.0004727899999999</v>
      </c>
      <c r="F905" s="13">
        <f ca="1">(TRUNC(PRODUCT($E$12:$E904),16))</f>
        <v>1.28259931696094</v>
      </c>
      <c r="G905" s="13">
        <f t="shared" ca="1" si="290"/>
        <v>1.26901855670567</v>
      </c>
      <c r="H905" s="13">
        <f t="shared" ca="1" si="291"/>
        <v>1.01070178</v>
      </c>
      <c r="I905" s="12">
        <f t="shared" si="286"/>
        <v>1.7000000000000001E-2</v>
      </c>
      <c r="J905" s="30">
        <f t="shared" si="292"/>
        <v>45169</v>
      </c>
      <c r="K905" s="2">
        <f t="shared" si="293"/>
        <v>22</v>
      </c>
      <c r="L905" s="15">
        <f t="shared" si="294"/>
        <v>22</v>
      </c>
      <c r="M905" s="11">
        <f t="shared" si="295"/>
        <v>1.001472736</v>
      </c>
      <c r="N905" s="11">
        <f t="shared" ca="1" si="296"/>
        <v>1.012190277</v>
      </c>
      <c r="O905" s="15">
        <f t="shared" si="297"/>
        <v>0</v>
      </c>
      <c r="P905" s="13">
        <f t="shared" ca="1" si="298"/>
        <v>6.2785543500000003</v>
      </c>
      <c r="Q905" s="19">
        <f t="shared" si="302"/>
        <v>0</v>
      </c>
      <c r="R905" s="13">
        <f t="shared" si="299"/>
        <v>0</v>
      </c>
      <c r="S905" s="4" t="str">
        <f t="shared" si="300"/>
        <v>A+J=</v>
      </c>
      <c r="T905" s="30">
        <f t="shared" si="301"/>
        <v>45246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6">
        <f t="shared" si="285"/>
        <v>45203</v>
      </c>
      <c r="B906" s="14">
        <f t="shared" ca="1" si="287"/>
        <v>521.60600045000001</v>
      </c>
      <c r="C906" s="6">
        <f t="shared" ca="1" si="288"/>
        <v>515.04607745999999</v>
      </c>
      <c r="D906" s="12">
        <f ca="1">IF(A906&lt;$B$1,VLOOKUP(A906,[1]DI!$A$4:$B$15000,2,FALSE),0)</f>
        <v>0.1265</v>
      </c>
      <c r="E906" s="13">
        <f t="shared" ca="1" si="289"/>
        <v>1.0004727899999999</v>
      </c>
      <c r="F906" s="13">
        <f ca="1">(TRUNC(PRODUCT($E$12:$E905),16))</f>
        <v>1.2832057170919999</v>
      </c>
      <c r="G906" s="13">
        <f t="shared" ca="1" si="290"/>
        <v>1.26901855670567</v>
      </c>
      <c r="H906" s="13">
        <f t="shared" ca="1" si="291"/>
        <v>1.01117963</v>
      </c>
      <c r="I906" s="12">
        <f t="shared" si="286"/>
        <v>1.7000000000000001E-2</v>
      </c>
      <c r="J906" s="30">
        <f t="shared" si="292"/>
        <v>45169</v>
      </c>
      <c r="K906" s="2">
        <f t="shared" si="293"/>
        <v>23</v>
      </c>
      <c r="L906" s="15">
        <f t="shared" si="294"/>
        <v>23</v>
      </c>
      <c r="M906" s="11">
        <f t="shared" si="295"/>
        <v>1.001539731</v>
      </c>
      <c r="N906" s="11">
        <f t="shared" ca="1" si="296"/>
        <v>1.0127365749999999</v>
      </c>
      <c r="O906" s="15">
        <f t="shared" si="297"/>
        <v>0</v>
      </c>
      <c r="P906" s="13">
        <f t="shared" ca="1" si="298"/>
        <v>6.5599229899999996</v>
      </c>
      <c r="Q906" s="19">
        <f t="shared" si="302"/>
        <v>0</v>
      </c>
      <c r="R906" s="13">
        <f t="shared" si="299"/>
        <v>0</v>
      </c>
      <c r="S906" s="4" t="str">
        <f t="shared" si="300"/>
        <v>A+J=</v>
      </c>
      <c r="T906" s="30">
        <f t="shared" si="301"/>
        <v>45246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6">
        <f t="shared" si="285"/>
        <v>45204</v>
      </c>
      <c r="B907" s="14">
        <f t="shared" ca="1" si="287"/>
        <v>521.88752206000004</v>
      </c>
      <c r="C907" s="6">
        <f t="shared" ca="1" si="288"/>
        <v>515.04607745999999</v>
      </c>
      <c r="D907" s="12">
        <f ca="1">IF(A907&lt;$B$1,VLOOKUP(A907,[1]DI!$A$4:$B$15000,2,FALSE),0)</f>
        <v>0.1265</v>
      </c>
      <c r="E907" s="13">
        <f t="shared" ca="1" si="289"/>
        <v>1.0004727899999999</v>
      </c>
      <c r="F907" s="13">
        <f ca="1">(TRUNC(PRODUCT($E$12:$E906),16))</f>
        <v>1.2838124039229899</v>
      </c>
      <c r="G907" s="13">
        <f t="shared" ca="1" si="290"/>
        <v>1.26901855670567</v>
      </c>
      <c r="H907" s="13">
        <f t="shared" ca="1" si="291"/>
        <v>1.0116577099999999</v>
      </c>
      <c r="I907" s="12">
        <f t="shared" si="286"/>
        <v>1.7000000000000001E-2</v>
      </c>
      <c r="J907" s="30">
        <f t="shared" si="292"/>
        <v>45169</v>
      </c>
      <c r="K907" s="2">
        <f t="shared" si="293"/>
        <v>24</v>
      </c>
      <c r="L907" s="15">
        <f t="shared" si="294"/>
        <v>24</v>
      </c>
      <c r="M907" s="11">
        <f t="shared" si="295"/>
        <v>1.0016067289999999</v>
      </c>
      <c r="N907" s="11">
        <f t="shared" ca="1" si="296"/>
        <v>1.01328317</v>
      </c>
      <c r="O907" s="15">
        <f t="shared" si="297"/>
        <v>0</v>
      </c>
      <c r="P907" s="13">
        <f t="shared" ca="1" si="298"/>
        <v>6.8414446</v>
      </c>
      <c r="Q907" s="19">
        <f t="shared" si="302"/>
        <v>0</v>
      </c>
      <c r="R907" s="13">
        <f t="shared" si="299"/>
        <v>0</v>
      </c>
      <c r="S907" s="4" t="str">
        <f t="shared" si="300"/>
        <v>A+J=</v>
      </c>
      <c r="T907" s="30">
        <f t="shared" si="301"/>
        <v>45246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6">
        <f t="shared" si="285"/>
        <v>45205</v>
      </c>
      <c r="B908" s="14">
        <f t="shared" ca="1" si="287"/>
        <v>522.16919252000002</v>
      </c>
      <c r="C908" s="6">
        <f t="shared" ca="1" si="288"/>
        <v>515.04607745999999</v>
      </c>
      <c r="D908" s="12">
        <f ca="1">IF(A908&lt;$B$1,VLOOKUP(A908,[1]DI!$A$4:$B$15000,2,FALSE),0)</f>
        <v>0.1265</v>
      </c>
      <c r="E908" s="13">
        <f t="shared" ca="1" si="289"/>
        <v>1.0004727899999999</v>
      </c>
      <c r="F908" s="13">
        <f ca="1">(TRUNC(PRODUCT($E$12:$E907),16))</f>
        <v>1.2844193775894399</v>
      </c>
      <c r="G908" s="13">
        <f t="shared" ca="1" si="290"/>
        <v>1.26901855670567</v>
      </c>
      <c r="H908" s="13">
        <f t="shared" ca="1" si="291"/>
        <v>1.0121360100000001</v>
      </c>
      <c r="I908" s="12">
        <f t="shared" si="286"/>
        <v>1.7000000000000001E-2</v>
      </c>
      <c r="J908" s="30">
        <f t="shared" si="292"/>
        <v>45169</v>
      </c>
      <c r="K908" s="2">
        <f t="shared" si="293"/>
        <v>25</v>
      </c>
      <c r="L908" s="15">
        <f t="shared" si="294"/>
        <v>25</v>
      </c>
      <c r="M908" s="11">
        <f t="shared" si="295"/>
        <v>1.001673732</v>
      </c>
      <c r="N908" s="11">
        <f t="shared" ca="1" si="296"/>
        <v>1.013830054</v>
      </c>
      <c r="O908" s="15">
        <f t="shared" si="297"/>
        <v>0</v>
      </c>
      <c r="P908" s="13">
        <f t="shared" ca="1" si="298"/>
        <v>7.1231150599999999</v>
      </c>
      <c r="Q908" s="19">
        <f t="shared" si="302"/>
        <v>0</v>
      </c>
      <c r="R908" s="13">
        <f t="shared" si="299"/>
        <v>0</v>
      </c>
      <c r="S908" s="4" t="str">
        <f t="shared" si="300"/>
        <v>A+J=</v>
      </c>
      <c r="T908" s="30">
        <f t="shared" si="301"/>
        <v>45246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6">
        <f t="shared" ref="A909:A950" si="303">(A908+1)</f>
        <v>45206</v>
      </c>
      <c r="B909" s="14">
        <f t="shared" ca="1" si="287"/>
        <v>522.45101800999998</v>
      </c>
      <c r="C909" s="6">
        <f t="shared" ca="1" si="288"/>
        <v>515.04607745999999</v>
      </c>
      <c r="D909" s="12">
        <f ca="1">IF(A909&lt;$B$1,VLOOKUP(A909,[1]DI!$A$4:$B$15000,2,FALSE),0)</f>
        <v>0</v>
      </c>
      <c r="E909" s="13">
        <f t="shared" ca="1" si="289"/>
        <v>1</v>
      </c>
      <c r="F909" s="13">
        <f ca="1">(TRUNC(PRODUCT($E$12:$E908),16))</f>
        <v>1.2850266382269699</v>
      </c>
      <c r="G909" s="13">
        <f t="shared" ca="1" si="290"/>
        <v>1.26901855670567</v>
      </c>
      <c r="H909" s="13">
        <f t="shared" ca="1" si="291"/>
        <v>1.01261454</v>
      </c>
      <c r="I909" s="12">
        <f t="shared" si="286"/>
        <v>1.7000000000000001E-2</v>
      </c>
      <c r="J909" s="30">
        <f t="shared" si="292"/>
        <v>45169</v>
      </c>
      <c r="K909" s="2">
        <f t="shared" si="293"/>
        <v>25</v>
      </c>
      <c r="L909" s="15">
        <f t="shared" si="294"/>
        <v>26</v>
      </c>
      <c r="M909" s="11">
        <f t="shared" si="295"/>
        <v>1.00174074</v>
      </c>
      <c r="N909" s="11">
        <f t="shared" ca="1" si="296"/>
        <v>1.0143772390000001</v>
      </c>
      <c r="O909" s="15">
        <f t="shared" si="297"/>
        <v>0</v>
      </c>
      <c r="P909" s="13">
        <f t="shared" ca="1" si="298"/>
        <v>7.4049405500000001</v>
      </c>
      <c r="Q909" s="19">
        <f t="shared" si="302"/>
        <v>0</v>
      </c>
      <c r="R909" s="13">
        <f t="shared" si="299"/>
        <v>0</v>
      </c>
      <c r="S909" s="4" t="str">
        <f t="shared" si="300"/>
        <v>A+J=</v>
      </c>
      <c r="T909" s="30">
        <f t="shared" si="301"/>
        <v>45246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6">
        <f t="shared" si="303"/>
        <v>45207</v>
      </c>
      <c r="B910" s="14">
        <f t="shared" ca="1" si="287"/>
        <v>522.45101800999998</v>
      </c>
      <c r="C910" s="6">
        <f t="shared" ca="1" si="288"/>
        <v>515.04607745999999</v>
      </c>
      <c r="D910" s="12">
        <f ca="1">IF(A910&lt;$B$1,VLOOKUP(A910,[1]DI!$A$4:$B$15000,2,FALSE),0)</f>
        <v>0</v>
      </c>
      <c r="E910" s="13">
        <f t="shared" ca="1" si="289"/>
        <v>1</v>
      </c>
      <c r="F910" s="13">
        <f ca="1">(TRUNC(PRODUCT($E$12:$E909),16))</f>
        <v>1.2850266382269699</v>
      </c>
      <c r="G910" s="13">
        <f t="shared" ca="1" si="290"/>
        <v>1.26901855670567</v>
      </c>
      <c r="H910" s="13">
        <f t="shared" ca="1" si="291"/>
        <v>1.01261454</v>
      </c>
      <c r="I910" s="12">
        <f t="shared" ref="I910:I949" si="304">I909</f>
        <v>1.7000000000000001E-2</v>
      </c>
      <c r="J910" s="30">
        <f t="shared" si="292"/>
        <v>45169</v>
      </c>
      <c r="K910" s="2">
        <f t="shared" si="293"/>
        <v>25</v>
      </c>
      <c r="L910" s="15">
        <f t="shared" si="294"/>
        <v>26</v>
      </c>
      <c r="M910" s="11">
        <f t="shared" si="295"/>
        <v>1.00174074</v>
      </c>
      <c r="N910" s="11">
        <f t="shared" ca="1" si="296"/>
        <v>1.0143772390000001</v>
      </c>
      <c r="O910" s="15">
        <f t="shared" si="297"/>
        <v>0</v>
      </c>
      <c r="P910" s="13">
        <f t="shared" ca="1" si="298"/>
        <v>7.4049405500000001</v>
      </c>
      <c r="Q910" s="19">
        <f t="shared" si="302"/>
        <v>0</v>
      </c>
      <c r="R910" s="13">
        <f t="shared" si="299"/>
        <v>0</v>
      </c>
      <c r="S910" s="4" t="str">
        <f t="shared" si="300"/>
        <v>A+J=</v>
      </c>
      <c r="T910" s="30">
        <f t="shared" si="301"/>
        <v>45246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6">
        <f t="shared" si="303"/>
        <v>45208</v>
      </c>
      <c r="B911" s="14">
        <f t="shared" ca="1" si="287"/>
        <v>522.45101800999998</v>
      </c>
      <c r="C911" s="6">
        <f t="shared" ca="1" si="288"/>
        <v>515.04607745999999</v>
      </c>
      <c r="D911" s="12">
        <f ca="1">IF(A911&lt;$B$1,VLOOKUP(A911,[1]DI!$A$4:$B$15000,2,FALSE),0)</f>
        <v>0.1265</v>
      </c>
      <c r="E911" s="13">
        <f t="shared" ca="1" si="289"/>
        <v>1.0004727899999999</v>
      </c>
      <c r="F911" s="13">
        <f ca="1">(TRUNC(PRODUCT($E$12:$E910),16))</f>
        <v>1.2850266382269699</v>
      </c>
      <c r="G911" s="13">
        <f t="shared" ca="1" si="290"/>
        <v>1.26901855670567</v>
      </c>
      <c r="H911" s="13">
        <f t="shared" ca="1" si="291"/>
        <v>1.01261454</v>
      </c>
      <c r="I911" s="12">
        <f t="shared" si="304"/>
        <v>1.7000000000000001E-2</v>
      </c>
      <c r="J911" s="30">
        <f t="shared" si="292"/>
        <v>45169</v>
      </c>
      <c r="K911" s="2">
        <f t="shared" si="293"/>
        <v>26</v>
      </c>
      <c r="L911" s="15">
        <f t="shared" si="294"/>
        <v>26</v>
      </c>
      <c r="M911" s="11">
        <f t="shared" si="295"/>
        <v>1.00174074</v>
      </c>
      <c r="N911" s="11">
        <f t="shared" ca="1" si="296"/>
        <v>1.0143772390000001</v>
      </c>
      <c r="O911" s="15">
        <f t="shared" si="297"/>
        <v>0</v>
      </c>
      <c r="P911" s="13">
        <f t="shared" ca="1" si="298"/>
        <v>7.4049405500000001</v>
      </c>
      <c r="Q911" s="19">
        <f t="shared" si="302"/>
        <v>0</v>
      </c>
      <c r="R911" s="13">
        <f t="shared" si="299"/>
        <v>0</v>
      </c>
      <c r="S911" s="4" t="str">
        <f t="shared" si="300"/>
        <v>A+J=</v>
      </c>
      <c r="T911" s="30">
        <f t="shared" si="301"/>
        <v>45246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6">
        <f t="shared" si="303"/>
        <v>45209</v>
      </c>
      <c r="B912" s="14">
        <f t="shared" ca="1" si="287"/>
        <v>522.73299130999999</v>
      </c>
      <c r="C912" s="6">
        <f t="shared" ca="1" si="288"/>
        <v>515.04607745999999</v>
      </c>
      <c r="D912" s="12">
        <f ca="1">IF(A912&lt;$B$1,VLOOKUP(A912,[1]DI!$A$4:$B$15000,2,FALSE),0)</f>
        <v>0.1265</v>
      </c>
      <c r="E912" s="13">
        <f t="shared" ca="1" si="289"/>
        <v>1.0004727899999999</v>
      </c>
      <c r="F912" s="13">
        <f ca="1">(TRUNC(PRODUCT($E$12:$E911),16))</f>
        <v>1.2856341859712599</v>
      </c>
      <c r="G912" s="13">
        <f t="shared" ca="1" si="290"/>
        <v>1.26901855670567</v>
      </c>
      <c r="H912" s="13">
        <f t="shared" ca="1" si="291"/>
        <v>1.01309329</v>
      </c>
      <c r="I912" s="12">
        <f t="shared" si="304"/>
        <v>1.7000000000000001E-2</v>
      </c>
      <c r="J912" s="30">
        <f t="shared" si="292"/>
        <v>45169</v>
      </c>
      <c r="K912" s="2">
        <f t="shared" si="293"/>
        <v>27</v>
      </c>
      <c r="L912" s="15">
        <f t="shared" si="294"/>
        <v>27</v>
      </c>
      <c r="M912" s="11">
        <f t="shared" si="295"/>
        <v>1.0018077519999999</v>
      </c>
      <c r="N912" s="11">
        <f t="shared" ca="1" si="296"/>
        <v>1.0149247109999999</v>
      </c>
      <c r="O912" s="15">
        <f t="shared" si="297"/>
        <v>0</v>
      </c>
      <c r="P912" s="13">
        <f t="shared" ca="1" si="298"/>
        <v>7.6869138499999998</v>
      </c>
      <c r="Q912" s="19">
        <f t="shared" si="302"/>
        <v>0</v>
      </c>
      <c r="R912" s="13">
        <f t="shared" si="299"/>
        <v>0</v>
      </c>
      <c r="S912" s="4" t="str">
        <f t="shared" si="300"/>
        <v>A+J=</v>
      </c>
      <c r="T912" s="30">
        <f t="shared" si="301"/>
        <v>45246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6">
        <f t="shared" si="303"/>
        <v>45210</v>
      </c>
      <c r="B913" s="14">
        <f t="shared" ca="1" si="287"/>
        <v>523.01511913000002</v>
      </c>
      <c r="C913" s="6">
        <f t="shared" ca="1" si="288"/>
        <v>515.04607745999999</v>
      </c>
      <c r="D913" s="12">
        <f ca="1">IF(A913&lt;$B$1,VLOOKUP(A913,[1]DI!$A$4:$B$15000,2,FALSE),0)</f>
        <v>0.1265</v>
      </c>
      <c r="E913" s="13">
        <f t="shared" ca="1" si="289"/>
        <v>1.0004727899999999</v>
      </c>
      <c r="F913" s="13">
        <f ca="1">(TRUNC(PRODUCT($E$12:$E912),16))</f>
        <v>1.2862420209580401</v>
      </c>
      <c r="G913" s="13">
        <f t="shared" ca="1" si="290"/>
        <v>1.26901855670567</v>
      </c>
      <c r="H913" s="13">
        <f t="shared" ca="1" si="291"/>
        <v>1.0135722700000001</v>
      </c>
      <c r="I913" s="12">
        <f t="shared" si="304"/>
        <v>1.7000000000000001E-2</v>
      </c>
      <c r="J913" s="30">
        <f t="shared" si="292"/>
        <v>45169</v>
      </c>
      <c r="K913" s="2">
        <f t="shared" si="293"/>
        <v>28</v>
      </c>
      <c r="L913" s="15">
        <f t="shared" si="294"/>
        <v>28</v>
      </c>
      <c r="M913" s="11">
        <f t="shared" si="295"/>
        <v>1.001874768</v>
      </c>
      <c r="N913" s="11">
        <f t="shared" ca="1" si="296"/>
        <v>1.0154724829999999</v>
      </c>
      <c r="O913" s="15">
        <f t="shared" si="297"/>
        <v>0</v>
      </c>
      <c r="P913" s="13">
        <f t="shared" ca="1" si="298"/>
        <v>7.9690416700000002</v>
      </c>
      <c r="Q913" s="19">
        <f t="shared" si="302"/>
        <v>0</v>
      </c>
      <c r="R913" s="13">
        <f t="shared" si="299"/>
        <v>0</v>
      </c>
      <c r="S913" s="4" t="str">
        <f t="shared" si="300"/>
        <v>A+J=</v>
      </c>
      <c r="T913" s="30">
        <f t="shared" si="301"/>
        <v>45246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6">
        <f t="shared" si="303"/>
        <v>45211</v>
      </c>
      <c r="B914" s="14">
        <f t="shared" ca="1" si="287"/>
        <v>523.29740095</v>
      </c>
      <c r="C914" s="6">
        <f t="shared" ca="1" si="288"/>
        <v>515.04607745999999</v>
      </c>
      <c r="D914" s="12">
        <f ca="1">IF(A914&lt;$B$1,VLOOKUP(A914,[1]DI!$A$4:$B$15000,2,FALSE),0)</f>
        <v>0</v>
      </c>
      <c r="E914" s="13">
        <f t="shared" ca="1" si="289"/>
        <v>1</v>
      </c>
      <c r="F914" s="13">
        <f ca="1">(TRUNC(PRODUCT($E$12:$E913),16))</f>
        <v>1.2868501433231301</v>
      </c>
      <c r="G914" s="13">
        <f t="shared" ca="1" si="290"/>
        <v>1.26901855670567</v>
      </c>
      <c r="H914" s="13">
        <f t="shared" ca="1" si="291"/>
        <v>1.01405148</v>
      </c>
      <c r="I914" s="12">
        <f t="shared" si="304"/>
        <v>1.7000000000000001E-2</v>
      </c>
      <c r="J914" s="30">
        <f t="shared" si="292"/>
        <v>45169</v>
      </c>
      <c r="K914" s="2">
        <f t="shared" si="293"/>
        <v>28</v>
      </c>
      <c r="L914" s="15">
        <f t="shared" si="294"/>
        <v>29</v>
      </c>
      <c r="M914" s="11">
        <f t="shared" si="295"/>
        <v>1.001941789</v>
      </c>
      <c r="N914" s="11">
        <f t="shared" ca="1" si="296"/>
        <v>1.016020554</v>
      </c>
      <c r="O914" s="15">
        <f t="shared" si="297"/>
        <v>0</v>
      </c>
      <c r="P914" s="13">
        <f t="shared" ca="1" si="298"/>
        <v>8.2513234900000008</v>
      </c>
      <c r="Q914" s="19">
        <f t="shared" si="302"/>
        <v>0</v>
      </c>
      <c r="R914" s="13">
        <f t="shared" si="299"/>
        <v>0</v>
      </c>
      <c r="S914" s="4" t="str">
        <f t="shared" si="300"/>
        <v>A+J=</v>
      </c>
      <c r="T914" s="30">
        <f t="shared" si="301"/>
        <v>45246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6">
        <f t="shared" si="303"/>
        <v>45212</v>
      </c>
      <c r="B915" s="14">
        <f t="shared" ca="1" si="287"/>
        <v>523.29740095</v>
      </c>
      <c r="C915" s="6">
        <f t="shared" ca="1" si="288"/>
        <v>515.04607745999999</v>
      </c>
      <c r="D915" s="12">
        <f ca="1">IF(A915&lt;$B$1,VLOOKUP(A915,[1]DI!$A$4:$B$15000,2,FALSE),0)</f>
        <v>0.1265</v>
      </c>
      <c r="E915" s="13">
        <f t="shared" ca="1" si="289"/>
        <v>1.0004727899999999</v>
      </c>
      <c r="F915" s="13">
        <f ca="1">(TRUNC(PRODUCT($E$12:$E914),16))</f>
        <v>1.2868501433231301</v>
      </c>
      <c r="G915" s="13">
        <f t="shared" ca="1" si="290"/>
        <v>1.26901855670567</v>
      </c>
      <c r="H915" s="13">
        <f t="shared" ca="1" si="291"/>
        <v>1.01405148</v>
      </c>
      <c r="I915" s="12">
        <f t="shared" si="304"/>
        <v>1.7000000000000001E-2</v>
      </c>
      <c r="J915" s="30">
        <f t="shared" si="292"/>
        <v>45169</v>
      </c>
      <c r="K915" s="2">
        <f t="shared" si="293"/>
        <v>29</v>
      </c>
      <c r="L915" s="15">
        <f t="shared" si="294"/>
        <v>29</v>
      </c>
      <c r="M915" s="11">
        <f t="shared" si="295"/>
        <v>1.001941789</v>
      </c>
      <c r="N915" s="11">
        <f t="shared" ca="1" si="296"/>
        <v>1.016020554</v>
      </c>
      <c r="O915" s="15">
        <f t="shared" si="297"/>
        <v>0</v>
      </c>
      <c r="P915" s="13">
        <f t="shared" ca="1" si="298"/>
        <v>8.2513234900000008</v>
      </c>
      <c r="Q915" s="19">
        <f t="shared" si="302"/>
        <v>0</v>
      </c>
      <c r="R915" s="13">
        <f t="shared" si="299"/>
        <v>0</v>
      </c>
      <c r="S915" s="4" t="str">
        <f t="shared" si="300"/>
        <v>A+J=</v>
      </c>
      <c r="T915" s="30">
        <f t="shared" si="301"/>
        <v>45246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6">
        <f t="shared" si="303"/>
        <v>45213</v>
      </c>
      <c r="B916" s="14">
        <f t="shared" ca="1" si="287"/>
        <v>523.57983213</v>
      </c>
      <c r="C916" s="6">
        <f t="shared" ca="1" si="288"/>
        <v>515.04607745999999</v>
      </c>
      <c r="D916" s="12">
        <f ca="1">IF(A916&lt;$B$1,VLOOKUP(A916,[1]DI!$A$4:$B$15000,2,FALSE),0)</f>
        <v>0</v>
      </c>
      <c r="E916" s="13">
        <f t="shared" ca="1" si="289"/>
        <v>1</v>
      </c>
      <c r="F916" s="13">
        <f ca="1">(TRUNC(PRODUCT($E$12:$E915),16))</f>
        <v>1.2874585532023901</v>
      </c>
      <c r="G916" s="13">
        <f t="shared" ca="1" si="290"/>
        <v>1.26901855670567</v>
      </c>
      <c r="H916" s="13">
        <f t="shared" ca="1" si="291"/>
        <v>1.01453091</v>
      </c>
      <c r="I916" s="12">
        <f t="shared" si="304"/>
        <v>1.7000000000000001E-2</v>
      </c>
      <c r="J916" s="30">
        <f t="shared" si="292"/>
        <v>45169</v>
      </c>
      <c r="K916" s="2">
        <f t="shared" si="293"/>
        <v>29</v>
      </c>
      <c r="L916" s="15">
        <f t="shared" si="294"/>
        <v>30</v>
      </c>
      <c r="M916" s="11">
        <f t="shared" si="295"/>
        <v>1.0020088149999999</v>
      </c>
      <c r="N916" s="11">
        <f t="shared" ca="1" si="296"/>
        <v>1.0165689149999999</v>
      </c>
      <c r="O916" s="15">
        <f t="shared" si="297"/>
        <v>0</v>
      </c>
      <c r="P916" s="13">
        <f t="shared" ca="1" si="298"/>
        <v>8.5337546700000004</v>
      </c>
      <c r="Q916" s="19">
        <f t="shared" si="302"/>
        <v>0</v>
      </c>
      <c r="R916" s="13">
        <f t="shared" si="299"/>
        <v>0</v>
      </c>
      <c r="S916" s="4" t="str">
        <f t="shared" si="300"/>
        <v>A+J=</v>
      </c>
      <c r="T916" s="30">
        <f t="shared" si="301"/>
        <v>45246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6">
        <f t="shared" si="303"/>
        <v>45214</v>
      </c>
      <c r="B917" s="14">
        <f t="shared" ca="1" si="287"/>
        <v>523.57983213</v>
      </c>
      <c r="C917" s="6">
        <f t="shared" ca="1" si="288"/>
        <v>515.04607745999999</v>
      </c>
      <c r="D917" s="12">
        <f ca="1">IF(A917&lt;$B$1,VLOOKUP(A917,[1]DI!$A$4:$B$15000,2,FALSE),0)</f>
        <v>0</v>
      </c>
      <c r="E917" s="13">
        <f t="shared" ca="1" si="289"/>
        <v>1</v>
      </c>
      <c r="F917" s="13">
        <f ca="1">(TRUNC(PRODUCT($E$12:$E916),16))</f>
        <v>1.2874585532023901</v>
      </c>
      <c r="G917" s="13">
        <f t="shared" ca="1" si="290"/>
        <v>1.26901855670567</v>
      </c>
      <c r="H917" s="13">
        <f t="shared" ca="1" si="291"/>
        <v>1.01453091</v>
      </c>
      <c r="I917" s="12">
        <f t="shared" si="304"/>
        <v>1.7000000000000001E-2</v>
      </c>
      <c r="J917" s="30">
        <f t="shared" si="292"/>
        <v>45169</v>
      </c>
      <c r="K917" s="2">
        <f t="shared" si="293"/>
        <v>29</v>
      </c>
      <c r="L917" s="15">
        <f t="shared" si="294"/>
        <v>30</v>
      </c>
      <c r="M917" s="11">
        <f t="shared" si="295"/>
        <v>1.0020088149999999</v>
      </c>
      <c r="N917" s="11">
        <f t="shared" ca="1" si="296"/>
        <v>1.0165689149999999</v>
      </c>
      <c r="O917" s="15">
        <f t="shared" si="297"/>
        <v>0</v>
      </c>
      <c r="P917" s="13">
        <f t="shared" ca="1" si="298"/>
        <v>8.5337546700000004</v>
      </c>
      <c r="Q917" s="19">
        <f t="shared" si="302"/>
        <v>0</v>
      </c>
      <c r="R917" s="13">
        <f t="shared" si="299"/>
        <v>0</v>
      </c>
      <c r="S917" s="4" t="str">
        <f t="shared" si="300"/>
        <v>A+J=</v>
      </c>
      <c r="T917" s="30">
        <f t="shared" si="301"/>
        <v>45246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6">
        <f t="shared" si="303"/>
        <v>45215</v>
      </c>
      <c r="B918" s="14">
        <f t="shared" ca="1" si="287"/>
        <v>523.57983213</v>
      </c>
      <c r="C918" s="6">
        <f t="shared" ca="1" si="288"/>
        <v>515.04607745999999</v>
      </c>
      <c r="D918" s="12">
        <f ca="1">IF(A918&lt;$B$1,VLOOKUP(A918,[1]DI!$A$4:$B$15000,2,FALSE),0)</f>
        <v>0.1265</v>
      </c>
      <c r="E918" s="13">
        <f t="shared" ca="1" si="289"/>
        <v>1.0004727899999999</v>
      </c>
      <c r="F918" s="13">
        <f ca="1">(TRUNC(PRODUCT($E$12:$E917),16))</f>
        <v>1.2874585532023901</v>
      </c>
      <c r="G918" s="13">
        <f t="shared" ca="1" si="290"/>
        <v>1.26901855670567</v>
      </c>
      <c r="H918" s="13">
        <f t="shared" ca="1" si="291"/>
        <v>1.01453091</v>
      </c>
      <c r="I918" s="12">
        <f t="shared" si="304"/>
        <v>1.7000000000000001E-2</v>
      </c>
      <c r="J918" s="30">
        <f t="shared" si="292"/>
        <v>45169</v>
      </c>
      <c r="K918" s="2">
        <f t="shared" si="293"/>
        <v>30</v>
      </c>
      <c r="L918" s="15">
        <f t="shared" si="294"/>
        <v>30</v>
      </c>
      <c r="M918" s="11">
        <f t="shared" si="295"/>
        <v>1.0020088149999999</v>
      </c>
      <c r="N918" s="11">
        <f t="shared" ca="1" si="296"/>
        <v>1.0165689149999999</v>
      </c>
      <c r="O918" s="15">
        <f t="shared" si="297"/>
        <v>0</v>
      </c>
      <c r="P918" s="13">
        <f t="shared" ca="1" si="298"/>
        <v>8.5337546700000004</v>
      </c>
      <c r="Q918" s="19">
        <f t="shared" si="302"/>
        <v>0</v>
      </c>
      <c r="R918" s="13">
        <f t="shared" si="299"/>
        <v>0</v>
      </c>
      <c r="S918" s="4" t="str">
        <f t="shared" si="300"/>
        <v>A+J=</v>
      </c>
      <c r="T918" s="30">
        <f t="shared" si="301"/>
        <v>45246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6">
        <f t="shared" si="303"/>
        <v>45216</v>
      </c>
      <c r="B919" s="14">
        <f t="shared" ca="1" si="287"/>
        <v>523.86241730999996</v>
      </c>
      <c r="C919" s="6">
        <f t="shared" ca="1" si="288"/>
        <v>515.04607745999999</v>
      </c>
      <c r="D919" s="12">
        <f ca="1">IF(A919&lt;$B$1,VLOOKUP(A919,[1]DI!$A$4:$B$15000,2,FALSE),0)</f>
        <v>0.1265</v>
      </c>
      <c r="E919" s="13">
        <f t="shared" ca="1" si="289"/>
        <v>1.0004727899999999</v>
      </c>
      <c r="F919" s="13">
        <f ca="1">(TRUNC(PRODUCT($E$12:$E918),16))</f>
        <v>1.2880672507317601</v>
      </c>
      <c r="G919" s="13">
        <f t="shared" ca="1" si="290"/>
        <v>1.26901855670567</v>
      </c>
      <c r="H919" s="13">
        <f t="shared" ca="1" si="291"/>
        <v>1.0150105700000001</v>
      </c>
      <c r="I919" s="12">
        <f t="shared" si="304"/>
        <v>1.7000000000000001E-2</v>
      </c>
      <c r="J919" s="30">
        <f t="shared" si="292"/>
        <v>45169</v>
      </c>
      <c r="K919" s="2">
        <f t="shared" si="293"/>
        <v>31</v>
      </c>
      <c r="L919" s="15">
        <f t="shared" si="294"/>
        <v>31</v>
      </c>
      <c r="M919" s="11">
        <f t="shared" si="295"/>
        <v>1.002075845</v>
      </c>
      <c r="N919" s="11">
        <f t="shared" ca="1" si="296"/>
        <v>1.0171175750000001</v>
      </c>
      <c r="O919" s="15">
        <f t="shared" si="297"/>
        <v>0</v>
      </c>
      <c r="P919" s="13">
        <f t="shared" ca="1" si="298"/>
        <v>8.8163398500000003</v>
      </c>
      <c r="Q919" s="19">
        <f t="shared" si="302"/>
        <v>0</v>
      </c>
      <c r="R919" s="13">
        <f t="shared" si="299"/>
        <v>0</v>
      </c>
      <c r="S919" s="4" t="str">
        <f t="shared" si="300"/>
        <v>A+J=</v>
      </c>
      <c r="T919" s="30">
        <f t="shared" si="301"/>
        <v>45246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6">
        <f t="shared" si="303"/>
        <v>45217</v>
      </c>
      <c r="B920" s="14">
        <f t="shared" ca="1" si="287"/>
        <v>524.14515598000003</v>
      </c>
      <c r="C920" s="6">
        <f t="shared" ca="1" si="288"/>
        <v>515.04607745999999</v>
      </c>
      <c r="D920" s="12">
        <f ca="1">IF(A920&lt;$B$1,VLOOKUP(A920,[1]DI!$A$4:$B$15000,2,FALSE),0)</f>
        <v>0.1265</v>
      </c>
      <c r="E920" s="13">
        <f t="shared" ca="1" si="289"/>
        <v>1.0004727899999999</v>
      </c>
      <c r="F920" s="13">
        <f ca="1">(TRUNC(PRODUCT($E$12:$E919),16))</f>
        <v>1.2886762360472299</v>
      </c>
      <c r="G920" s="13">
        <f t="shared" ca="1" si="290"/>
        <v>1.26901855670567</v>
      </c>
      <c r="H920" s="13">
        <f t="shared" ca="1" si="291"/>
        <v>1.0154904600000001</v>
      </c>
      <c r="I920" s="12">
        <f t="shared" si="304"/>
        <v>1.7000000000000001E-2</v>
      </c>
      <c r="J920" s="30">
        <f t="shared" si="292"/>
        <v>45169</v>
      </c>
      <c r="K920" s="2">
        <f t="shared" si="293"/>
        <v>32</v>
      </c>
      <c r="L920" s="15">
        <f t="shared" si="294"/>
        <v>32</v>
      </c>
      <c r="M920" s="11">
        <f t="shared" si="295"/>
        <v>1.002142879</v>
      </c>
      <c r="N920" s="11">
        <f t="shared" ca="1" si="296"/>
        <v>1.0176665330000001</v>
      </c>
      <c r="O920" s="15">
        <f t="shared" si="297"/>
        <v>0</v>
      </c>
      <c r="P920" s="13">
        <f t="shared" ca="1" si="298"/>
        <v>9.0990785200000008</v>
      </c>
      <c r="Q920" s="19">
        <f t="shared" si="302"/>
        <v>0</v>
      </c>
      <c r="R920" s="13">
        <f t="shared" si="299"/>
        <v>0</v>
      </c>
      <c r="S920" s="4" t="str">
        <f t="shared" si="300"/>
        <v>A+J=</v>
      </c>
      <c r="T920" s="30">
        <f t="shared" si="301"/>
        <v>45246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6">
        <f t="shared" si="303"/>
        <v>45218</v>
      </c>
      <c r="B921" s="14">
        <f t="shared" ca="1" si="287"/>
        <v>524.42804451999996</v>
      </c>
      <c r="C921" s="6">
        <f t="shared" ca="1" si="288"/>
        <v>515.04607745999999</v>
      </c>
      <c r="D921" s="12">
        <f ca="1">IF(A921&lt;$B$1,VLOOKUP(A921,[1]DI!$A$4:$B$15000,2,FALSE),0)</f>
        <v>0.1265</v>
      </c>
      <c r="E921" s="13">
        <f t="shared" ca="1" si="289"/>
        <v>1.0004727899999999</v>
      </c>
      <c r="F921" s="13">
        <f ca="1">(TRUNC(PRODUCT($E$12:$E920),16))</f>
        <v>1.2892855092848701</v>
      </c>
      <c r="G921" s="13">
        <f t="shared" ca="1" si="290"/>
        <v>1.26901855670567</v>
      </c>
      <c r="H921" s="13">
        <f t="shared" ca="1" si="291"/>
        <v>1.0159705699999999</v>
      </c>
      <c r="I921" s="12">
        <f t="shared" si="304"/>
        <v>1.7000000000000001E-2</v>
      </c>
      <c r="J921" s="30">
        <f t="shared" si="292"/>
        <v>45169</v>
      </c>
      <c r="K921" s="2">
        <f t="shared" si="293"/>
        <v>33</v>
      </c>
      <c r="L921" s="15">
        <f t="shared" si="294"/>
        <v>33</v>
      </c>
      <c r="M921" s="11">
        <f t="shared" si="295"/>
        <v>1.0022099179999999</v>
      </c>
      <c r="N921" s="11">
        <f t="shared" ca="1" si="296"/>
        <v>1.018215782</v>
      </c>
      <c r="O921" s="15">
        <f t="shared" si="297"/>
        <v>0</v>
      </c>
      <c r="P921" s="13">
        <f t="shared" ca="1" si="298"/>
        <v>9.3819670599999991</v>
      </c>
      <c r="Q921" s="19">
        <f t="shared" si="302"/>
        <v>0</v>
      </c>
      <c r="R921" s="13">
        <f t="shared" si="299"/>
        <v>0</v>
      </c>
      <c r="S921" s="4" t="str">
        <f t="shared" si="300"/>
        <v>A+J=</v>
      </c>
      <c r="T921" s="30">
        <f t="shared" si="301"/>
        <v>45246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6">
        <f t="shared" si="303"/>
        <v>45219</v>
      </c>
      <c r="B922" s="14">
        <f t="shared" ca="1" si="287"/>
        <v>524.71108655</v>
      </c>
      <c r="C922" s="6">
        <f t="shared" ca="1" si="288"/>
        <v>515.04607745999999</v>
      </c>
      <c r="D922" s="12">
        <f ca="1">IF(A922&lt;$B$1,VLOOKUP(A922,[1]DI!$A$4:$B$15000,2,FALSE),0)</f>
        <v>0.1265</v>
      </c>
      <c r="E922" s="13">
        <f t="shared" ca="1" si="289"/>
        <v>1.0004727899999999</v>
      </c>
      <c r="F922" s="13">
        <f ca="1">(TRUNC(PRODUCT($E$12:$E921),16))</f>
        <v>1.2898950705808101</v>
      </c>
      <c r="G922" s="13">
        <f t="shared" ca="1" si="290"/>
        <v>1.26901855670567</v>
      </c>
      <c r="H922" s="13">
        <f t="shared" ca="1" si="291"/>
        <v>1.0164509100000001</v>
      </c>
      <c r="I922" s="12">
        <f t="shared" si="304"/>
        <v>1.7000000000000001E-2</v>
      </c>
      <c r="J922" s="30">
        <f t="shared" si="292"/>
        <v>45169</v>
      </c>
      <c r="K922" s="2">
        <f t="shared" si="293"/>
        <v>34</v>
      </c>
      <c r="L922" s="15">
        <f t="shared" si="294"/>
        <v>34</v>
      </c>
      <c r="M922" s="11">
        <f t="shared" si="295"/>
        <v>1.002276961</v>
      </c>
      <c r="N922" s="11">
        <f t="shared" ca="1" si="296"/>
        <v>1.0187653290000001</v>
      </c>
      <c r="O922" s="15">
        <f t="shared" si="297"/>
        <v>0</v>
      </c>
      <c r="P922" s="13">
        <f t="shared" ca="1" si="298"/>
        <v>9.6650090899999999</v>
      </c>
      <c r="Q922" s="19">
        <f t="shared" si="302"/>
        <v>0</v>
      </c>
      <c r="R922" s="13">
        <f t="shared" si="299"/>
        <v>0</v>
      </c>
      <c r="S922" s="4" t="str">
        <f t="shared" si="300"/>
        <v>A+J=</v>
      </c>
      <c r="T922" s="30">
        <f t="shared" si="301"/>
        <v>45246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6">
        <f t="shared" si="303"/>
        <v>45220</v>
      </c>
      <c r="B923" s="14">
        <f t="shared" ca="1" si="287"/>
        <v>524.99428360000002</v>
      </c>
      <c r="C923" s="6">
        <f t="shared" ca="1" si="288"/>
        <v>515.04607745999999</v>
      </c>
      <c r="D923" s="12">
        <f ca="1">IF(A923&lt;$B$1,VLOOKUP(A923,[1]DI!$A$4:$B$15000,2,FALSE),0)</f>
        <v>0</v>
      </c>
      <c r="E923" s="13">
        <f t="shared" ca="1" si="289"/>
        <v>1</v>
      </c>
      <c r="F923" s="13">
        <f ca="1">(TRUNC(PRODUCT($E$12:$E922),16))</f>
        <v>1.29050492007123</v>
      </c>
      <c r="G923" s="13">
        <f t="shared" ca="1" si="290"/>
        <v>1.26901855670567</v>
      </c>
      <c r="H923" s="13">
        <f t="shared" ca="1" si="291"/>
        <v>1.01693148</v>
      </c>
      <c r="I923" s="12">
        <f t="shared" si="304"/>
        <v>1.7000000000000001E-2</v>
      </c>
      <c r="J923" s="30">
        <f t="shared" si="292"/>
        <v>45169</v>
      </c>
      <c r="K923" s="2">
        <f t="shared" si="293"/>
        <v>34</v>
      </c>
      <c r="L923" s="15">
        <f t="shared" si="294"/>
        <v>35</v>
      </c>
      <c r="M923" s="11">
        <f t="shared" si="295"/>
        <v>1.002344009</v>
      </c>
      <c r="N923" s="11">
        <f t="shared" ca="1" si="296"/>
        <v>1.019315177</v>
      </c>
      <c r="O923" s="15">
        <f t="shared" si="297"/>
        <v>0</v>
      </c>
      <c r="P923" s="13">
        <f t="shared" ca="1" si="298"/>
        <v>9.9482061399999999</v>
      </c>
      <c r="Q923" s="19">
        <f t="shared" si="302"/>
        <v>0</v>
      </c>
      <c r="R923" s="13">
        <f t="shared" si="299"/>
        <v>0</v>
      </c>
      <c r="S923" s="4" t="str">
        <f t="shared" si="300"/>
        <v>A+J=</v>
      </c>
      <c r="T923" s="30">
        <f t="shared" si="301"/>
        <v>45246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6">
        <f t="shared" si="303"/>
        <v>45221</v>
      </c>
      <c r="B924" s="14">
        <f t="shared" ca="1" si="287"/>
        <v>524.99428360000002</v>
      </c>
      <c r="C924" s="6">
        <f t="shared" ca="1" si="288"/>
        <v>515.04607745999999</v>
      </c>
      <c r="D924" s="12">
        <f ca="1">IF(A924&lt;$B$1,VLOOKUP(A924,[1]DI!$A$4:$B$15000,2,FALSE),0)</f>
        <v>0</v>
      </c>
      <c r="E924" s="13">
        <f t="shared" ca="1" si="289"/>
        <v>1</v>
      </c>
      <c r="F924" s="13">
        <f ca="1">(TRUNC(PRODUCT($E$12:$E923),16))</f>
        <v>1.29050492007123</v>
      </c>
      <c r="G924" s="13">
        <f t="shared" ca="1" si="290"/>
        <v>1.26901855670567</v>
      </c>
      <c r="H924" s="13">
        <f t="shared" ca="1" si="291"/>
        <v>1.01693148</v>
      </c>
      <c r="I924" s="12">
        <f t="shared" si="304"/>
        <v>1.7000000000000001E-2</v>
      </c>
      <c r="J924" s="30">
        <f t="shared" si="292"/>
        <v>45169</v>
      </c>
      <c r="K924" s="2">
        <f t="shared" si="293"/>
        <v>34</v>
      </c>
      <c r="L924" s="15">
        <f t="shared" si="294"/>
        <v>35</v>
      </c>
      <c r="M924" s="11">
        <f t="shared" si="295"/>
        <v>1.002344009</v>
      </c>
      <c r="N924" s="11">
        <f t="shared" ca="1" si="296"/>
        <v>1.019315177</v>
      </c>
      <c r="O924" s="15">
        <f t="shared" si="297"/>
        <v>0</v>
      </c>
      <c r="P924" s="13">
        <f t="shared" ca="1" si="298"/>
        <v>9.9482061399999999</v>
      </c>
      <c r="Q924" s="19">
        <f t="shared" si="302"/>
        <v>0</v>
      </c>
      <c r="R924" s="13">
        <f t="shared" si="299"/>
        <v>0</v>
      </c>
      <c r="S924" s="4" t="str">
        <f t="shared" si="300"/>
        <v>A+J=</v>
      </c>
      <c r="T924" s="30">
        <f t="shared" si="301"/>
        <v>45246</v>
      </c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</row>
    <row r="925" spans="1:154" x14ac:dyDescent="0.15">
      <c r="A925" s="36">
        <f t="shared" si="303"/>
        <v>45222</v>
      </c>
      <c r="B925" s="14">
        <f t="shared" ca="1" si="287"/>
        <v>524.99428360000002</v>
      </c>
      <c r="C925" s="6">
        <f t="shared" ca="1" si="288"/>
        <v>515.04607745999999</v>
      </c>
      <c r="D925" s="12">
        <f ca="1">IF(A925&lt;$B$1,VLOOKUP(A925,[1]DI!$A$4:$B$15000,2,FALSE),0)</f>
        <v>0.1265</v>
      </c>
      <c r="E925" s="13">
        <f t="shared" ca="1" si="289"/>
        <v>1.0004727899999999</v>
      </c>
      <c r="F925" s="13">
        <f ca="1">(TRUNC(PRODUCT($E$12:$E924),16))</f>
        <v>1.29050492007123</v>
      </c>
      <c r="G925" s="13">
        <f t="shared" ca="1" si="290"/>
        <v>1.26901855670567</v>
      </c>
      <c r="H925" s="13">
        <f t="shared" ca="1" si="291"/>
        <v>1.01693148</v>
      </c>
      <c r="I925" s="12">
        <f t="shared" si="304"/>
        <v>1.7000000000000001E-2</v>
      </c>
      <c r="J925" s="30">
        <f t="shared" si="292"/>
        <v>45169</v>
      </c>
      <c r="K925" s="2">
        <f t="shared" si="293"/>
        <v>35</v>
      </c>
      <c r="L925" s="15">
        <f t="shared" si="294"/>
        <v>35</v>
      </c>
      <c r="M925" s="11">
        <f t="shared" si="295"/>
        <v>1.002344009</v>
      </c>
      <c r="N925" s="11">
        <f t="shared" ca="1" si="296"/>
        <v>1.019315177</v>
      </c>
      <c r="O925" s="15">
        <f t="shared" si="297"/>
        <v>0</v>
      </c>
      <c r="P925" s="13">
        <f t="shared" ca="1" si="298"/>
        <v>9.9482061399999999</v>
      </c>
      <c r="Q925" s="19">
        <f t="shared" si="302"/>
        <v>0</v>
      </c>
      <c r="R925" s="13">
        <f t="shared" si="299"/>
        <v>0</v>
      </c>
      <c r="S925" s="4" t="str">
        <f t="shared" si="300"/>
        <v>A+J=</v>
      </c>
      <c r="T925" s="30">
        <f t="shared" si="301"/>
        <v>45246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6">
        <f t="shared" si="303"/>
        <v>45223</v>
      </c>
      <c r="B926" s="14">
        <f t="shared" ca="1" si="287"/>
        <v>525.27763465999999</v>
      </c>
      <c r="C926" s="6">
        <f t="shared" ca="1" si="288"/>
        <v>515.04607745999999</v>
      </c>
      <c r="D926" s="12">
        <f ca="1">IF(A926&lt;$B$1,VLOOKUP(A926,[1]DI!$A$4:$B$15000,2,FALSE),0)</f>
        <v>0.1265</v>
      </c>
      <c r="E926" s="13">
        <f t="shared" ca="1" si="289"/>
        <v>1.0004727899999999</v>
      </c>
      <c r="F926" s="13">
        <f ca="1">(TRUNC(PRODUCT($E$12:$E925),16))</f>
        <v>1.29111505789239</v>
      </c>
      <c r="G926" s="13">
        <f t="shared" ca="1" si="290"/>
        <v>1.26901855670567</v>
      </c>
      <c r="H926" s="13">
        <f t="shared" ca="1" si="291"/>
        <v>1.0174122800000001</v>
      </c>
      <c r="I926" s="12">
        <f t="shared" si="304"/>
        <v>1.7000000000000001E-2</v>
      </c>
      <c r="J926" s="30">
        <f t="shared" si="292"/>
        <v>45169</v>
      </c>
      <c r="K926" s="2">
        <f t="shared" si="293"/>
        <v>36</v>
      </c>
      <c r="L926" s="15">
        <f t="shared" si="294"/>
        <v>36</v>
      </c>
      <c r="M926" s="11">
        <f t="shared" si="295"/>
        <v>1.002411062</v>
      </c>
      <c r="N926" s="11">
        <f t="shared" ca="1" si="296"/>
        <v>1.019865324</v>
      </c>
      <c r="O926" s="15">
        <f t="shared" si="297"/>
        <v>0</v>
      </c>
      <c r="P926" s="13">
        <f t="shared" ca="1" si="298"/>
        <v>10.231557199999999</v>
      </c>
      <c r="Q926" s="19">
        <f t="shared" si="302"/>
        <v>0</v>
      </c>
      <c r="R926" s="13">
        <f t="shared" si="299"/>
        <v>0</v>
      </c>
      <c r="S926" s="4" t="str">
        <f t="shared" si="300"/>
        <v>A+J=</v>
      </c>
      <c r="T926" s="30">
        <f t="shared" si="301"/>
        <v>45246</v>
      </c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</row>
    <row r="927" spans="1:154" x14ac:dyDescent="0.15">
      <c r="A927" s="36">
        <f t="shared" si="303"/>
        <v>45224</v>
      </c>
      <c r="B927" s="14">
        <f t="shared" ca="1" si="287"/>
        <v>525.56113456000003</v>
      </c>
      <c r="C927" s="6">
        <f t="shared" ca="1" si="288"/>
        <v>515.04607745999999</v>
      </c>
      <c r="D927" s="12">
        <f ca="1">IF(A927&lt;$B$1,VLOOKUP(A927,[1]DI!$A$4:$B$15000,2,FALSE),0)</f>
        <v>0.1265</v>
      </c>
      <c r="E927" s="13">
        <f t="shared" ca="1" si="289"/>
        <v>1.0004727899999999</v>
      </c>
      <c r="F927" s="13">
        <f ca="1">(TRUNC(PRODUCT($E$12:$E926),16))</f>
        <v>1.2917254841806101</v>
      </c>
      <c r="G927" s="13">
        <f t="shared" ca="1" si="290"/>
        <v>1.26901855670567</v>
      </c>
      <c r="H927" s="13">
        <f t="shared" ca="1" si="291"/>
        <v>1.0178932999999999</v>
      </c>
      <c r="I927" s="12">
        <f t="shared" si="304"/>
        <v>1.7000000000000001E-2</v>
      </c>
      <c r="J927" s="30">
        <f t="shared" si="292"/>
        <v>45169</v>
      </c>
      <c r="K927" s="2">
        <f t="shared" si="293"/>
        <v>37</v>
      </c>
      <c r="L927" s="15">
        <f t="shared" si="294"/>
        <v>37</v>
      </c>
      <c r="M927" s="11">
        <f t="shared" si="295"/>
        <v>1.002478118</v>
      </c>
      <c r="N927" s="11">
        <f t="shared" ca="1" si="296"/>
        <v>1.0204157599999999</v>
      </c>
      <c r="O927" s="15">
        <f t="shared" si="297"/>
        <v>0</v>
      </c>
      <c r="P927" s="13">
        <f t="shared" ca="1" si="298"/>
        <v>10.5150571</v>
      </c>
      <c r="Q927" s="19">
        <f t="shared" si="302"/>
        <v>0</v>
      </c>
      <c r="R927" s="13">
        <f t="shared" si="299"/>
        <v>0</v>
      </c>
      <c r="S927" s="4" t="str">
        <f t="shared" si="300"/>
        <v>A+J=</v>
      </c>
      <c r="T927" s="30">
        <f t="shared" si="301"/>
        <v>45246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6">
        <f t="shared" si="303"/>
        <v>45225</v>
      </c>
      <c r="B928" s="14">
        <f t="shared" ca="1" si="287"/>
        <v>525.84478949000004</v>
      </c>
      <c r="C928" s="6">
        <f t="shared" ca="1" si="288"/>
        <v>515.04607745999999</v>
      </c>
      <c r="D928" s="12">
        <f ca="1">IF(A928&lt;$B$1,VLOOKUP(A928,[1]DI!$A$4:$B$15000,2,FALSE),0)</f>
        <v>0.1265</v>
      </c>
      <c r="E928" s="13">
        <f t="shared" ca="1" si="289"/>
        <v>1.0004727899999999</v>
      </c>
      <c r="F928" s="13">
        <f ca="1">(TRUNC(PRODUCT($E$12:$E927),16))</f>
        <v>1.2923361990722799</v>
      </c>
      <c r="G928" s="13">
        <f t="shared" ca="1" si="290"/>
        <v>1.26901855670567</v>
      </c>
      <c r="H928" s="13">
        <f t="shared" ca="1" si="291"/>
        <v>1.0183745500000001</v>
      </c>
      <c r="I928" s="12">
        <f t="shared" si="304"/>
        <v>1.7000000000000001E-2</v>
      </c>
      <c r="J928" s="30">
        <f t="shared" si="292"/>
        <v>45169</v>
      </c>
      <c r="K928" s="2">
        <f t="shared" si="293"/>
        <v>38</v>
      </c>
      <c r="L928" s="15">
        <f t="shared" si="294"/>
        <v>38</v>
      </c>
      <c r="M928" s="11">
        <f t="shared" si="295"/>
        <v>1.00254518</v>
      </c>
      <c r="N928" s="11">
        <f t="shared" ca="1" si="296"/>
        <v>1.0209664970000001</v>
      </c>
      <c r="O928" s="15">
        <f t="shared" si="297"/>
        <v>0</v>
      </c>
      <c r="P928" s="13">
        <f t="shared" ca="1" si="298"/>
        <v>10.798712030000001</v>
      </c>
      <c r="Q928" s="19">
        <f t="shared" si="302"/>
        <v>0</v>
      </c>
      <c r="R928" s="13">
        <f t="shared" si="299"/>
        <v>0</v>
      </c>
      <c r="S928" s="4" t="str">
        <f t="shared" si="300"/>
        <v>A+J=</v>
      </c>
      <c r="T928" s="30">
        <f t="shared" si="301"/>
        <v>45246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6">
        <f t="shared" si="303"/>
        <v>45226</v>
      </c>
      <c r="B929" s="14">
        <f t="shared" ca="1" si="287"/>
        <v>526.12859842</v>
      </c>
      <c r="C929" s="6">
        <f t="shared" ca="1" si="288"/>
        <v>515.04607745999999</v>
      </c>
      <c r="D929" s="12">
        <f ca="1">IF(A929&lt;$B$1,VLOOKUP(A929,[1]DI!$A$4:$B$15000,2,FALSE),0)</f>
        <v>0.1265</v>
      </c>
      <c r="E929" s="13">
        <f t="shared" ca="1" si="289"/>
        <v>1.0004727899999999</v>
      </c>
      <c r="F929" s="13">
        <f ca="1">(TRUNC(PRODUCT($E$12:$E928),16))</f>
        <v>1.29294720270383</v>
      </c>
      <c r="G929" s="13">
        <f t="shared" ca="1" si="290"/>
        <v>1.26901855670567</v>
      </c>
      <c r="H929" s="13">
        <f t="shared" ca="1" si="291"/>
        <v>1.01885603</v>
      </c>
      <c r="I929" s="12">
        <f t="shared" si="304"/>
        <v>1.7000000000000001E-2</v>
      </c>
      <c r="J929" s="30">
        <f t="shared" si="292"/>
        <v>45169</v>
      </c>
      <c r="K929" s="2">
        <f t="shared" si="293"/>
        <v>39</v>
      </c>
      <c r="L929" s="15">
        <f t="shared" si="294"/>
        <v>39</v>
      </c>
      <c r="M929" s="11">
        <f t="shared" si="295"/>
        <v>1.002612246</v>
      </c>
      <c r="N929" s="11">
        <f t="shared" ca="1" si="296"/>
        <v>1.0215175329999999</v>
      </c>
      <c r="O929" s="15">
        <f t="shared" si="297"/>
        <v>0</v>
      </c>
      <c r="P929" s="13">
        <f t="shared" ca="1" si="298"/>
        <v>11.08252096</v>
      </c>
      <c r="Q929" s="19">
        <f t="shared" si="302"/>
        <v>0</v>
      </c>
      <c r="R929" s="13">
        <f t="shared" si="299"/>
        <v>0</v>
      </c>
      <c r="S929" s="4" t="str">
        <f t="shared" si="300"/>
        <v>A+J=</v>
      </c>
      <c r="T929" s="30">
        <f t="shared" si="301"/>
        <v>45246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6">
        <f t="shared" si="303"/>
        <v>45227</v>
      </c>
      <c r="B930" s="14">
        <f t="shared" ca="1" si="287"/>
        <v>526.41255620000004</v>
      </c>
      <c r="C930" s="6">
        <f t="shared" ca="1" si="288"/>
        <v>515.04607745999999</v>
      </c>
      <c r="D930" s="12">
        <f ca="1">IF(A930&lt;$B$1,VLOOKUP(A930,[1]DI!$A$4:$B$15000,2,FALSE),0)</f>
        <v>0</v>
      </c>
      <c r="E930" s="13">
        <f t="shared" ca="1" si="289"/>
        <v>1</v>
      </c>
      <c r="F930" s="13">
        <f ca="1">(TRUNC(PRODUCT($E$12:$E929),16))</f>
        <v>1.2935584952118</v>
      </c>
      <c r="G930" s="13">
        <f t="shared" ca="1" si="290"/>
        <v>1.26901855670567</v>
      </c>
      <c r="H930" s="13">
        <f t="shared" ca="1" si="291"/>
        <v>1.0193377299999999</v>
      </c>
      <c r="I930" s="12">
        <f t="shared" si="304"/>
        <v>1.7000000000000001E-2</v>
      </c>
      <c r="J930" s="30">
        <f t="shared" si="292"/>
        <v>45169</v>
      </c>
      <c r="K930" s="2">
        <f t="shared" si="293"/>
        <v>39</v>
      </c>
      <c r="L930" s="15">
        <f t="shared" si="294"/>
        <v>40</v>
      </c>
      <c r="M930" s="11">
        <f t="shared" si="295"/>
        <v>1.002679316</v>
      </c>
      <c r="N930" s="11">
        <f t="shared" ca="1" si="296"/>
        <v>1.0220688579999999</v>
      </c>
      <c r="O930" s="15">
        <f t="shared" si="297"/>
        <v>0</v>
      </c>
      <c r="P930" s="13">
        <f t="shared" ca="1" si="298"/>
        <v>11.36647874</v>
      </c>
      <c r="Q930" s="19">
        <f t="shared" si="302"/>
        <v>0</v>
      </c>
      <c r="R930" s="13">
        <f t="shared" si="299"/>
        <v>0</v>
      </c>
      <c r="S930" s="4" t="str">
        <f t="shared" si="300"/>
        <v>A+J=</v>
      </c>
      <c r="T930" s="30">
        <f t="shared" si="301"/>
        <v>45246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6">
        <f t="shared" si="303"/>
        <v>45228</v>
      </c>
      <c r="B931" s="14">
        <f t="shared" ca="1" si="287"/>
        <v>526.41255620000004</v>
      </c>
      <c r="C931" s="6">
        <f t="shared" ca="1" si="288"/>
        <v>515.04607745999999</v>
      </c>
      <c r="D931" s="12">
        <f ca="1">IF(A931&lt;$B$1,VLOOKUP(A931,[1]DI!$A$4:$B$15000,2,FALSE),0)</f>
        <v>0</v>
      </c>
      <c r="E931" s="13">
        <f t="shared" ca="1" si="289"/>
        <v>1</v>
      </c>
      <c r="F931" s="13">
        <f ca="1">(TRUNC(PRODUCT($E$12:$E930),16))</f>
        <v>1.2935584952118</v>
      </c>
      <c r="G931" s="13">
        <f t="shared" ca="1" si="290"/>
        <v>1.26901855670567</v>
      </c>
      <c r="H931" s="13">
        <f t="shared" ca="1" si="291"/>
        <v>1.0193377299999999</v>
      </c>
      <c r="I931" s="12">
        <f t="shared" si="304"/>
        <v>1.7000000000000001E-2</v>
      </c>
      <c r="J931" s="30">
        <f t="shared" si="292"/>
        <v>45169</v>
      </c>
      <c r="K931" s="2">
        <f t="shared" si="293"/>
        <v>39</v>
      </c>
      <c r="L931" s="15">
        <f t="shared" si="294"/>
        <v>40</v>
      </c>
      <c r="M931" s="11">
        <f t="shared" si="295"/>
        <v>1.002679316</v>
      </c>
      <c r="N931" s="11">
        <f t="shared" ca="1" si="296"/>
        <v>1.0220688579999999</v>
      </c>
      <c r="O931" s="15">
        <f t="shared" si="297"/>
        <v>0</v>
      </c>
      <c r="P931" s="13">
        <f t="shared" ca="1" si="298"/>
        <v>11.36647874</v>
      </c>
      <c r="Q931" s="19">
        <f t="shared" si="302"/>
        <v>0</v>
      </c>
      <c r="R931" s="13">
        <f t="shared" si="299"/>
        <v>0</v>
      </c>
      <c r="S931" s="4" t="str">
        <f t="shared" si="300"/>
        <v>A+J=</v>
      </c>
      <c r="T931" s="30">
        <f t="shared" si="301"/>
        <v>45246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6">
        <f t="shared" si="303"/>
        <v>45229</v>
      </c>
      <c r="B932" s="14">
        <f t="shared" ca="1" si="287"/>
        <v>526.41255620000004</v>
      </c>
      <c r="C932" s="6">
        <f t="shared" ca="1" si="288"/>
        <v>515.04607745999999</v>
      </c>
      <c r="D932" s="12">
        <f ca="1">IF(A932&lt;$B$1,VLOOKUP(A932,[1]DI!$A$4:$B$15000,2,FALSE),0)</f>
        <v>0.1265</v>
      </c>
      <c r="E932" s="13">
        <f t="shared" ca="1" si="289"/>
        <v>1.0004727899999999</v>
      </c>
      <c r="F932" s="13">
        <f ca="1">(TRUNC(PRODUCT($E$12:$E931),16))</f>
        <v>1.2935584952118</v>
      </c>
      <c r="G932" s="13">
        <f t="shared" ca="1" si="290"/>
        <v>1.26901855670567</v>
      </c>
      <c r="H932" s="13">
        <f t="shared" ca="1" si="291"/>
        <v>1.0193377299999999</v>
      </c>
      <c r="I932" s="12">
        <f t="shared" si="304"/>
        <v>1.7000000000000001E-2</v>
      </c>
      <c r="J932" s="30">
        <f t="shared" si="292"/>
        <v>45169</v>
      </c>
      <c r="K932" s="2">
        <f t="shared" si="293"/>
        <v>40</v>
      </c>
      <c r="L932" s="15">
        <f t="shared" si="294"/>
        <v>40</v>
      </c>
      <c r="M932" s="11">
        <f t="shared" si="295"/>
        <v>1.002679316</v>
      </c>
      <c r="N932" s="11">
        <f t="shared" ca="1" si="296"/>
        <v>1.0220688579999999</v>
      </c>
      <c r="O932" s="15">
        <f t="shared" si="297"/>
        <v>0</v>
      </c>
      <c r="P932" s="13">
        <f t="shared" ca="1" si="298"/>
        <v>11.36647874</v>
      </c>
      <c r="Q932" s="19">
        <f t="shared" si="302"/>
        <v>0</v>
      </c>
      <c r="R932" s="13">
        <f t="shared" si="299"/>
        <v>0</v>
      </c>
      <c r="S932" s="4" t="str">
        <f t="shared" si="300"/>
        <v>A+J=</v>
      </c>
      <c r="T932" s="30">
        <f t="shared" si="301"/>
        <v>45246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6">
        <f t="shared" si="303"/>
        <v>45230</v>
      </c>
      <c r="B933" s="14">
        <f t="shared" ca="1" si="287"/>
        <v>526.69666900999994</v>
      </c>
      <c r="C933" s="6">
        <f t="shared" ca="1" si="288"/>
        <v>515.04607745999999</v>
      </c>
      <c r="D933" s="12">
        <f ca="1">IF(A933&lt;$B$1,VLOOKUP(A933,[1]DI!$A$4:$B$15000,2,FALSE),0)</f>
        <v>0.1265</v>
      </c>
      <c r="E933" s="13">
        <f t="shared" ca="1" si="289"/>
        <v>1.0004727899999999</v>
      </c>
      <c r="F933" s="13">
        <f ca="1">(TRUNC(PRODUCT($E$12:$E932),16))</f>
        <v>1.29417007673275</v>
      </c>
      <c r="G933" s="13">
        <f t="shared" ca="1" si="290"/>
        <v>1.26901855670567</v>
      </c>
      <c r="H933" s="13">
        <f t="shared" ca="1" si="291"/>
        <v>1.01981966</v>
      </c>
      <c r="I933" s="12">
        <f t="shared" si="304"/>
        <v>1.7000000000000001E-2</v>
      </c>
      <c r="J933" s="30">
        <f t="shared" si="292"/>
        <v>45169</v>
      </c>
      <c r="K933" s="2">
        <f t="shared" si="293"/>
        <v>41</v>
      </c>
      <c r="L933" s="15">
        <f t="shared" si="294"/>
        <v>41</v>
      </c>
      <c r="M933" s="11">
        <f t="shared" si="295"/>
        <v>1.0027463910000001</v>
      </c>
      <c r="N933" s="11">
        <f t="shared" ca="1" si="296"/>
        <v>1.0226204839999999</v>
      </c>
      <c r="O933" s="15">
        <f t="shared" si="297"/>
        <v>0</v>
      </c>
      <c r="P933" s="13">
        <f t="shared" ca="1" si="298"/>
        <v>11.65059155</v>
      </c>
      <c r="Q933" s="19">
        <f t="shared" si="302"/>
        <v>0</v>
      </c>
      <c r="R933" s="13">
        <f t="shared" si="299"/>
        <v>0</v>
      </c>
      <c r="S933" s="4" t="str">
        <f t="shared" si="300"/>
        <v>A+J=</v>
      </c>
      <c r="T933" s="30">
        <f t="shared" si="301"/>
        <v>45246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6">
        <f t="shared" si="303"/>
        <v>45231</v>
      </c>
      <c r="B934" s="14">
        <f t="shared" ca="1" si="287"/>
        <v>526.98093582000001</v>
      </c>
      <c r="C934" s="6">
        <f t="shared" ca="1" si="288"/>
        <v>515.04607745999999</v>
      </c>
      <c r="D934" s="12">
        <f ca="1">IF(A934&lt;$B$1,VLOOKUP(A934,[1]DI!$A$4:$B$15000,2,FALSE),0)</f>
        <v>0.1265</v>
      </c>
      <c r="E934" s="13">
        <f t="shared" ca="1" si="289"/>
        <v>1.0004727899999999</v>
      </c>
      <c r="F934" s="13">
        <f ca="1">(TRUNC(PRODUCT($E$12:$E933),16))</f>
        <v>1.29478194740333</v>
      </c>
      <c r="G934" s="13">
        <f t="shared" ca="1" si="290"/>
        <v>1.26901855670567</v>
      </c>
      <c r="H934" s="13">
        <f t="shared" ca="1" si="291"/>
        <v>1.02030182</v>
      </c>
      <c r="I934" s="12">
        <f t="shared" si="304"/>
        <v>1.7000000000000001E-2</v>
      </c>
      <c r="J934" s="30">
        <f t="shared" si="292"/>
        <v>45169</v>
      </c>
      <c r="K934" s="2">
        <f t="shared" si="293"/>
        <v>42</v>
      </c>
      <c r="L934" s="15">
        <f t="shared" si="294"/>
        <v>42</v>
      </c>
      <c r="M934" s="11">
        <f t="shared" si="295"/>
        <v>1.00281347</v>
      </c>
      <c r="N934" s="11">
        <f t="shared" ca="1" si="296"/>
        <v>1.0231724090000001</v>
      </c>
      <c r="O934" s="15">
        <f t="shared" si="297"/>
        <v>0</v>
      </c>
      <c r="P934" s="13">
        <f t="shared" ca="1" si="298"/>
        <v>11.93485836</v>
      </c>
      <c r="Q934" s="19">
        <f t="shared" si="302"/>
        <v>0</v>
      </c>
      <c r="R934" s="13">
        <f t="shared" si="299"/>
        <v>0</v>
      </c>
      <c r="S934" s="4" t="str">
        <f t="shared" si="300"/>
        <v>A+J=</v>
      </c>
      <c r="T934" s="30">
        <f t="shared" si="301"/>
        <v>45246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6">
        <f t="shared" si="303"/>
        <v>45232</v>
      </c>
      <c r="B935" s="14">
        <f t="shared" ref="B935:B949" ca="1" si="305">IF(A935&lt;=TODAY(),C935+P935,IF(AND(A935&gt;TODAY(),A935&lt;=$B$1),IF(VLOOKUP(TODAY(),$A$10:$D$5000,4,FALSE)=0,"n.d",C935+P935),"n.d"))</f>
        <v>527.26535713999999</v>
      </c>
      <c r="C935" s="6">
        <f t="shared" ref="C935:C950" ca="1" si="306">(C934-R934)</f>
        <v>515.04607745999999</v>
      </c>
      <c r="D935" s="12">
        <f ca="1">IF(A935&lt;$B$1,VLOOKUP(A935,[1]DI!$A$4:$B$15000,2,FALSE),0)</f>
        <v>0</v>
      </c>
      <c r="E935" s="13">
        <f t="shared" ref="E935:E949" ca="1" si="307">ROUND(((1+D935)^(1/252)),8)</f>
        <v>1</v>
      </c>
      <c r="F935" s="13">
        <f ca="1">(TRUNC(PRODUCT($E$12:$E934),16))</f>
        <v>1.29539410736024</v>
      </c>
      <c r="G935" s="13">
        <f t="shared" ref="G935:G949" ca="1" si="308">IF(O934&gt;0,F934,G934)</f>
        <v>1.26901855670567</v>
      </c>
      <c r="H935" s="13">
        <f t="shared" ref="H935:H949" ca="1" si="309">ROUND(F935/G935,8)</f>
        <v>1.02078421</v>
      </c>
      <c r="I935" s="12">
        <f t="shared" si="304"/>
        <v>1.7000000000000001E-2</v>
      </c>
      <c r="J935" s="30">
        <f t="shared" ref="J935:J949" si="310">IF(O934&gt;0,VLOOKUP(O934,V$12:AF$150,2),J934)</f>
        <v>45169</v>
      </c>
      <c r="K935" s="2">
        <f t="shared" ref="K935:K949" si="311">IF(A935&gt;J935,IF(NETWORKDAYS(J935,A935,$V$160:$V$544)-1=0,1,NETWORKDAYS(J935,A935,$V$160:$V$544)-1),0)</f>
        <v>42</v>
      </c>
      <c r="L935" s="15">
        <f t="shared" ref="L935:L949" si="312">IF(AND(K935=1,K934=1),1,IF(K935&gt;0,IF(K935=K934,K935+1,K935),0))</f>
        <v>43</v>
      </c>
      <c r="M935" s="11">
        <f t="shared" ref="M935:M949" si="313">ROUND((I935+1)^(L935/252),9)</f>
        <v>1.0028805540000001</v>
      </c>
      <c r="N935" s="11">
        <f t="shared" ref="N935:N949" ca="1" si="314">ROUND(H935*M935,9)</f>
        <v>1.0237246339999999</v>
      </c>
      <c r="O935" s="15">
        <f t="shared" ref="O935:O949" si="315">IF(VLOOKUP(A935,W$12:AD$25,8)=VLOOKUP(A934,W$12:AD$25,8),0,VLOOKUP(A935,W$12:AD$25,8))</f>
        <v>0</v>
      </c>
      <c r="P935" s="13">
        <f t="shared" ref="P935:P949" ca="1" si="316">TRUNC(((N935-1)*C935),8)</f>
        <v>12.21927968</v>
      </c>
      <c r="Q935" s="19">
        <f t="shared" si="302"/>
        <v>0</v>
      </c>
      <c r="R935" s="13">
        <f t="shared" ref="R935:R949" si="317">IF(Q935&gt;0,TRUNC(Q935*C935,8),0)</f>
        <v>0</v>
      </c>
      <c r="S935" s="4" t="str">
        <f t="shared" ref="S935:S949" si="318">IF(O934&gt;0,VLOOKUP(O934,V$12:AF$25,10),S934)</f>
        <v>A+J=</v>
      </c>
      <c r="T935" s="30">
        <f t="shared" ref="T935:T949" si="319">IF(O934&gt;0,VLOOKUP(O934,V$12:AF$25,11),T934)</f>
        <v>45246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6">
        <f t="shared" si="303"/>
        <v>45233</v>
      </c>
      <c r="B936" s="14">
        <f t="shared" ca="1" si="305"/>
        <v>527.26535713999999</v>
      </c>
      <c r="C936" s="6">
        <f t="shared" ca="1" si="306"/>
        <v>515.04607745999999</v>
      </c>
      <c r="D936" s="12">
        <f ca="1">IF(A936&lt;$B$1,VLOOKUP(A936,[1]DI!$A$4:$B$15000,2,FALSE),0)</f>
        <v>0.1215</v>
      </c>
      <c r="E936" s="13">
        <f t="shared" ca="1" si="307"/>
        <v>1.00045513</v>
      </c>
      <c r="F936" s="13">
        <f ca="1">(TRUNC(PRODUCT($E$12:$E935),16))</f>
        <v>1.29539410736024</v>
      </c>
      <c r="G936" s="13">
        <f t="shared" ca="1" si="308"/>
        <v>1.26901855670567</v>
      </c>
      <c r="H936" s="13">
        <f t="shared" ca="1" si="309"/>
        <v>1.02078421</v>
      </c>
      <c r="I936" s="12">
        <f t="shared" si="304"/>
        <v>1.7000000000000001E-2</v>
      </c>
      <c r="J936" s="30">
        <f t="shared" si="310"/>
        <v>45169</v>
      </c>
      <c r="K936" s="2">
        <f t="shared" si="311"/>
        <v>43</v>
      </c>
      <c r="L936" s="15">
        <f t="shared" si="312"/>
        <v>43</v>
      </c>
      <c r="M936" s="11">
        <f t="shared" si="313"/>
        <v>1.0028805540000001</v>
      </c>
      <c r="N936" s="11">
        <f t="shared" ca="1" si="314"/>
        <v>1.0237246339999999</v>
      </c>
      <c r="O936" s="15">
        <f t="shared" si="315"/>
        <v>0</v>
      </c>
      <c r="P936" s="13">
        <f t="shared" ca="1" si="316"/>
        <v>12.21927968</v>
      </c>
      <c r="Q936" s="19">
        <f t="shared" si="302"/>
        <v>0</v>
      </c>
      <c r="R936" s="13">
        <f t="shared" si="317"/>
        <v>0</v>
      </c>
      <c r="S936" s="4" t="str">
        <f t="shared" si="318"/>
        <v>A+J=</v>
      </c>
      <c r="T936" s="30">
        <f t="shared" si="319"/>
        <v>45246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6">
        <f t="shared" si="303"/>
        <v>45234</v>
      </c>
      <c r="B937" s="14">
        <f t="shared" ca="1" si="305"/>
        <v>527.54061938999996</v>
      </c>
      <c r="C937" s="6">
        <f t="shared" ca="1" si="306"/>
        <v>515.04607745999999</v>
      </c>
      <c r="D937" s="12">
        <f ca="1">IF(A937&lt;$B$1,VLOOKUP(A937,[1]DI!$A$4:$B$15000,2,FALSE),0)</f>
        <v>0</v>
      </c>
      <c r="E937" s="13">
        <f t="shared" ca="1" si="307"/>
        <v>1</v>
      </c>
      <c r="F937" s="13">
        <f ca="1">(TRUNC(PRODUCT($E$12:$E936),16))</f>
        <v>1.2959836800803299</v>
      </c>
      <c r="G937" s="13">
        <f t="shared" ca="1" si="308"/>
        <v>1.26901855670567</v>
      </c>
      <c r="H937" s="13">
        <f t="shared" ca="1" si="309"/>
        <v>1.0212488</v>
      </c>
      <c r="I937" s="12">
        <f t="shared" si="304"/>
        <v>1.7000000000000001E-2</v>
      </c>
      <c r="J937" s="30">
        <f t="shared" si="310"/>
        <v>45169</v>
      </c>
      <c r="K937" s="2">
        <f t="shared" si="311"/>
        <v>43</v>
      </c>
      <c r="L937" s="15">
        <f t="shared" si="312"/>
        <v>44</v>
      </c>
      <c r="M937" s="11">
        <f t="shared" si="313"/>
        <v>1.0029476420000001</v>
      </c>
      <c r="N937" s="11">
        <f t="shared" ca="1" si="314"/>
        <v>1.0242590760000001</v>
      </c>
      <c r="O937" s="15">
        <f t="shared" si="315"/>
        <v>0</v>
      </c>
      <c r="P937" s="13">
        <f t="shared" ca="1" si="316"/>
        <v>12.49454193</v>
      </c>
      <c r="Q937" s="19">
        <f t="shared" si="302"/>
        <v>0</v>
      </c>
      <c r="R937" s="13">
        <f t="shared" si="317"/>
        <v>0</v>
      </c>
      <c r="S937" s="4" t="str">
        <f t="shared" si="318"/>
        <v>A+J=</v>
      </c>
      <c r="T937" s="30">
        <f t="shared" si="319"/>
        <v>45246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6">
        <f t="shared" si="303"/>
        <v>45235</v>
      </c>
      <c r="B938" s="14">
        <f t="shared" ca="1" si="305"/>
        <v>527.54061938999996</v>
      </c>
      <c r="C938" s="6">
        <f t="shared" ca="1" si="306"/>
        <v>515.04607745999999</v>
      </c>
      <c r="D938" s="12">
        <f ca="1">IF(A938&lt;$B$1,VLOOKUP(A938,[1]DI!$A$4:$B$15000,2,FALSE),0)</f>
        <v>0</v>
      </c>
      <c r="E938" s="13">
        <f t="shared" ca="1" si="307"/>
        <v>1</v>
      </c>
      <c r="F938" s="13">
        <f ca="1">(TRUNC(PRODUCT($E$12:$E937),16))</f>
        <v>1.2959836800803299</v>
      </c>
      <c r="G938" s="13">
        <f t="shared" ca="1" si="308"/>
        <v>1.26901855670567</v>
      </c>
      <c r="H938" s="13">
        <f t="shared" ca="1" si="309"/>
        <v>1.0212488</v>
      </c>
      <c r="I938" s="12">
        <f t="shared" si="304"/>
        <v>1.7000000000000001E-2</v>
      </c>
      <c r="J938" s="30">
        <f t="shared" si="310"/>
        <v>45169</v>
      </c>
      <c r="K938" s="2">
        <f t="shared" si="311"/>
        <v>43</v>
      </c>
      <c r="L938" s="15">
        <f t="shared" si="312"/>
        <v>44</v>
      </c>
      <c r="M938" s="11">
        <f t="shared" si="313"/>
        <v>1.0029476420000001</v>
      </c>
      <c r="N938" s="11">
        <f t="shared" ca="1" si="314"/>
        <v>1.0242590760000001</v>
      </c>
      <c r="O938" s="15">
        <f t="shared" si="315"/>
        <v>0</v>
      </c>
      <c r="P938" s="13">
        <f t="shared" ca="1" si="316"/>
        <v>12.49454193</v>
      </c>
      <c r="Q938" s="19">
        <f t="shared" si="302"/>
        <v>0</v>
      </c>
      <c r="R938" s="13">
        <f t="shared" si="317"/>
        <v>0</v>
      </c>
      <c r="S938" s="4" t="str">
        <f t="shared" si="318"/>
        <v>A+J=</v>
      </c>
      <c r="T938" s="30">
        <f t="shared" si="319"/>
        <v>45246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6">
        <f t="shared" si="303"/>
        <v>45236</v>
      </c>
      <c r="B939" s="14">
        <f t="shared" ca="1" si="305"/>
        <v>527.54061938999996</v>
      </c>
      <c r="C939" s="6">
        <f t="shared" ca="1" si="306"/>
        <v>515.04607745999999</v>
      </c>
      <c r="D939" s="12">
        <f ca="1">IF(A939&lt;$B$1,VLOOKUP(A939,[1]DI!$A$4:$B$15000,2,FALSE),0)</f>
        <v>0.1215</v>
      </c>
      <c r="E939" s="13">
        <f t="shared" ca="1" si="307"/>
        <v>1.00045513</v>
      </c>
      <c r="F939" s="13">
        <f ca="1">(TRUNC(PRODUCT($E$12:$E938),16))</f>
        <v>1.2959836800803299</v>
      </c>
      <c r="G939" s="13">
        <f t="shared" ca="1" si="308"/>
        <v>1.26901855670567</v>
      </c>
      <c r="H939" s="13">
        <f t="shared" ca="1" si="309"/>
        <v>1.0212488</v>
      </c>
      <c r="I939" s="12">
        <f t="shared" si="304"/>
        <v>1.7000000000000001E-2</v>
      </c>
      <c r="J939" s="30">
        <f t="shared" si="310"/>
        <v>45169</v>
      </c>
      <c r="K939" s="2">
        <f t="shared" si="311"/>
        <v>44</v>
      </c>
      <c r="L939" s="15">
        <f t="shared" si="312"/>
        <v>44</v>
      </c>
      <c r="M939" s="11">
        <f t="shared" si="313"/>
        <v>1.0029476420000001</v>
      </c>
      <c r="N939" s="11">
        <f t="shared" ca="1" si="314"/>
        <v>1.0242590760000001</v>
      </c>
      <c r="O939" s="15">
        <f t="shared" si="315"/>
        <v>0</v>
      </c>
      <c r="P939" s="13">
        <f t="shared" ca="1" si="316"/>
        <v>12.49454193</v>
      </c>
      <c r="Q939" s="19">
        <f t="shared" si="302"/>
        <v>0</v>
      </c>
      <c r="R939" s="13">
        <f t="shared" si="317"/>
        <v>0</v>
      </c>
      <c r="S939" s="4" t="str">
        <f t="shared" si="318"/>
        <v>A+J=</v>
      </c>
      <c r="T939" s="30">
        <f t="shared" si="319"/>
        <v>45246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6">
        <f t="shared" si="303"/>
        <v>45237</v>
      </c>
      <c r="B940" s="14">
        <f t="shared" ca="1" si="305"/>
        <v>527.81602482999995</v>
      </c>
      <c r="C940" s="6">
        <f t="shared" ca="1" si="306"/>
        <v>515.04607745999999</v>
      </c>
      <c r="D940" s="12">
        <f ca="1">IF(A940&lt;$B$1,VLOOKUP(A940,[1]DI!$A$4:$B$15000,2,FALSE),0)</f>
        <v>0.1215</v>
      </c>
      <c r="E940" s="13">
        <f t="shared" ca="1" si="307"/>
        <v>1.00045513</v>
      </c>
      <c r="F940" s="13">
        <f ca="1">(TRUNC(PRODUCT($E$12:$E939),16))</f>
        <v>1.2965735211326399</v>
      </c>
      <c r="G940" s="13">
        <f t="shared" ca="1" si="308"/>
        <v>1.26901855670567</v>
      </c>
      <c r="H940" s="13">
        <f t="shared" ca="1" si="309"/>
        <v>1.0217136</v>
      </c>
      <c r="I940" s="12">
        <f t="shared" si="304"/>
        <v>1.7000000000000001E-2</v>
      </c>
      <c r="J940" s="30">
        <f t="shared" si="310"/>
        <v>45169</v>
      </c>
      <c r="K940" s="2">
        <f t="shared" si="311"/>
        <v>45</v>
      </c>
      <c r="L940" s="15">
        <f t="shared" si="312"/>
        <v>45</v>
      </c>
      <c r="M940" s="11">
        <f t="shared" si="313"/>
        <v>1.003014735</v>
      </c>
      <c r="N940" s="11">
        <f t="shared" ca="1" si="314"/>
        <v>1.024793796</v>
      </c>
      <c r="O940" s="15">
        <f t="shared" si="315"/>
        <v>0</v>
      </c>
      <c r="P940" s="13">
        <f t="shared" ca="1" si="316"/>
        <v>12.769947370000001</v>
      </c>
      <c r="Q940" s="19">
        <f t="shared" si="302"/>
        <v>0</v>
      </c>
      <c r="R940" s="13">
        <f t="shared" si="317"/>
        <v>0</v>
      </c>
      <c r="S940" s="4" t="str">
        <f t="shared" si="318"/>
        <v>A+J=</v>
      </c>
      <c r="T940" s="30">
        <f t="shared" si="319"/>
        <v>45246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6">
        <f t="shared" si="303"/>
        <v>45238</v>
      </c>
      <c r="B941" s="14">
        <f t="shared" ca="1" si="305"/>
        <v>528.09157293999999</v>
      </c>
      <c r="C941" s="6">
        <f t="shared" ca="1" si="306"/>
        <v>515.04607745999999</v>
      </c>
      <c r="D941" s="12">
        <f ca="1">IF(A941&lt;$B$1,VLOOKUP(A941,[1]DI!$A$4:$B$15000,2,FALSE),0)</f>
        <v>0.1215</v>
      </c>
      <c r="E941" s="13">
        <f t="shared" ca="1" si="307"/>
        <v>1.00045513</v>
      </c>
      <c r="F941" s="13">
        <f ca="1">(TRUNC(PRODUCT($E$12:$E940),16))</f>
        <v>1.29716363063931</v>
      </c>
      <c r="G941" s="13">
        <f t="shared" ca="1" si="308"/>
        <v>1.26901855670567</v>
      </c>
      <c r="H941" s="13">
        <f t="shared" ca="1" si="309"/>
        <v>1.0221786100000001</v>
      </c>
      <c r="I941" s="12">
        <f t="shared" si="304"/>
        <v>1.7000000000000001E-2</v>
      </c>
      <c r="J941" s="30">
        <f t="shared" si="310"/>
        <v>45169</v>
      </c>
      <c r="K941" s="2">
        <f t="shared" si="311"/>
        <v>46</v>
      </c>
      <c r="L941" s="15">
        <f t="shared" si="312"/>
        <v>46</v>
      </c>
      <c r="M941" s="11">
        <f t="shared" si="313"/>
        <v>1.0030818319999999</v>
      </c>
      <c r="N941" s="11">
        <f t="shared" ca="1" si="314"/>
        <v>1.0253287929999999</v>
      </c>
      <c r="O941" s="15">
        <f t="shared" si="315"/>
        <v>0</v>
      </c>
      <c r="P941" s="13">
        <f t="shared" ca="1" si="316"/>
        <v>13.04549548</v>
      </c>
      <c r="Q941" s="19">
        <f t="shared" si="302"/>
        <v>0</v>
      </c>
      <c r="R941" s="13">
        <f t="shared" si="317"/>
        <v>0</v>
      </c>
      <c r="S941" s="4" t="str">
        <f t="shared" si="318"/>
        <v>A+J=</v>
      </c>
      <c r="T941" s="30">
        <f t="shared" si="319"/>
        <v>45246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6">
        <f t="shared" si="303"/>
        <v>45239</v>
      </c>
      <c r="B942" s="14">
        <f t="shared" ca="1" si="305"/>
        <v>528.36726938000004</v>
      </c>
      <c r="C942" s="6">
        <f t="shared" ca="1" si="306"/>
        <v>515.04607745999999</v>
      </c>
      <c r="D942" s="12">
        <f ca="1">IF(A942&lt;$B$1,VLOOKUP(A942,[1]DI!$A$4:$B$15000,2,FALSE),0)</f>
        <v>0.1215</v>
      </c>
      <c r="E942" s="13">
        <f t="shared" ca="1" si="307"/>
        <v>1.00045513</v>
      </c>
      <c r="F942" s="13">
        <f ca="1">(TRUNC(PRODUCT($E$12:$E941),16))</f>
        <v>1.2977540087225301</v>
      </c>
      <c r="G942" s="13">
        <f t="shared" ca="1" si="308"/>
        <v>1.26901855670567</v>
      </c>
      <c r="H942" s="13">
        <f t="shared" ca="1" si="309"/>
        <v>1.02264384</v>
      </c>
      <c r="I942" s="12">
        <f t="shared" si="304"/>
        <v>1.7000000000000001E-2</v>
      </c>
      <c r="J942" s="30">
        <f t="shared" si="310"/>
        <v>45169</v>
      </c>
      <c r="K942" s="2">
        <f t="shared" si="311"/>
        <v>47</v>
      </c>
      <c r="L942" s="15">
        <f t="shared" si="312"/>
        <v>47</v>
      </c>
      <c r="M942" s="11">
        <f t="shared" si="313"/>
        <v>1.0031489339999999</v>
      </c>
      <c r="N942" s="11">
        <f t="shared" ca="1" si="314"/>
        <v>1.0258640779999999</v>
      </c>
      <c r="O942" s="15">
        <f t="shared" si="315"/>
        <v>0</v>
      </c>
      <c r="P942" s="13">
        <f t="shared" ca="1" si="316"/>
        <v>13.32119192</v>
      </c>
      <c r="Q942" s="19">
        <f t="shared" si="302"/>
        <v>0</v>
      </c>
      <c r="R942" s="13">
        <f t="shared" si="317"/>
        <v>0</v>
      </c>
      <c r="S942" s="4" t="str">
        <f t="shared" si="318"/>
        <v>A+J=</v>
      </c>
      <c r="T942" s="30">
        <f t="shared" si="319"/>
        <v>45246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6">
        <f t="shared" si="303"/>
        <v>45240</v>
      </c>
      <c r="B943" s="14">
        <f t="shared" ca="1" si="305"/>
        <v>528.64310333000003</v>
      </c>
      <c r="C943" s="6">
        <f t="shared" ca="1" si="306"/>
        <v>515.04607745999999</v>
      </c>
      <c r="D943" s="12">
        <f ca="1">IF(A943&lt;$B$1,VLOOKUP(A943,[1]DI!$A$4:$B$15000,2,FALSE),0)</f>
        <v>0.1215</v>
      </c>
      <c r="E943" s="13">
        <f t="shared" ca="1" si="307"/>
        <v>1.00045513</v>
      </c>
      <c r="F943" s="13">
        <f ca="1">(TRUNC(PRODUCT($E$12:$E942),16))</f>
        <v>1.2983446555045199</v>
      </c>
      <c r="G943" s="13">
        <f t="shared" ca="1" si="308"/>
        <v>1.26901855670567</v>
      </c>
      <c r="H943" s="13">
        <f t="shared" ca="1" si="309"/>
        <v>1.02310927</v>
      </c>
      <c r="I943" s="12">
        <f t="shared" si="304"/>
        <v>1.7000000000000001E-2</v>
      </c>
      <c r="J943" s="30">
        <f t="shared" si="310"/>
        <v>45169</v>
      </c>
      <c r="K943" s="2">
        <f t="shared" si="311"/>
        <v>48</v>
      </c>
      <c r="L943" s="15">
        <f t="shared" si="312"/>
        <v>48</v>
      </c>
      <c r="M943" s="11">
        <f t="shared" si="313"/>
        <v>1.0032160400000001</v>
      </c>
      <c r="N943" s="11">
        <f t="shared" ca="1" si="314"/>
        <v>1.02639963</v>
      </c>
      <c r="O943" s="15">
        <f t="shared" si="315"/>
        <v>0</v>
      </c>
      <c r="P943" s="13">
        <f t="shared" ca="1" si="316"/>
        <v>13.59702587</v>
      </c>
      <c r="Q943" s="19">
        <f t="shared" si="302"/>
        <v>0</v>
      </c>
      <c r="R943" s="13">
        <f t="shared" si="317"/>
        <v>0</v>
      </c>
      <c r="S943" s="4" t="str">
        <f t="shared" si="318"/>
        <v>A+J=</v>
      </c>
      <c r="T943" s="30">
        <f t="shared" si="319"/>
        <v>45246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6">
        <f t="shared" si="303"/>
        <v>45241</v>
      </c>
      <c r="B944" s="14">
        <f t="shared" ca="1" si="305"/>
        <v>528.91908613999999</v>
      </c>
      <c r="C944" s="6">
        <f t="shared" ca="1" si="306"/>
        <v>515.04607745999999</v>
      </c>
      <c r="D944" s="12">
        <f ca="1">IF(A944&lt;$B$1,VLOOKUP(A944,[1]DI!$A$4:$B$15000,2,FALSE),0)</f>
        <v>0</v>
      </c>
      <c r="E944" s="13">
        <f t="shared" ca="1" si="307"/>
        <v>1</v>
      </c>
      <c r="F944" s="13">
        <f ca="1">(TRUNC(PRODUCT($E$12:$E943),16))</f>
        <v>1.2989355711075801</v>
      </c>
      <c r="G944" s="13">
        <f t="shared" ca="1" si="308"/>
        <v>1.26901855670567</v>
      </c>
      <c r="H944" s="13">
        <f t="shared" ca="1" si="309"/>
        <v>1.0235749199999999</v>
      </c>
      <c r="I944" s="12">
        <f t="shared" si="304"/>
        <v>1.7000000000000001E-2</v>
      </c>
      <c r="J944" s="30">
        <f t="shared" si="310"/>
        <v>45169</v>
      </c>
      <c r="K944" s="2">
        <f t="shared" si="311"/>
        <v>48</v>
      </c>
      <c r="L944" s="15">
        <f t="shared" si="312"/>
        <v>49</v>
      </c>
      <c r="M944" s="11">
        <f t="shared" si="313"/>
        <v>1.003283151</v>
      </c>
      <c r="N944" s="11">
        <f t="shared" ca="1" si="314"/>
        <v>1.026935471</v>
      </c>
      <c r="O944" s="15">
        <f t="shared" si="315"/>
        <v>0</v>
      </c>
      <c r="P944" s="13">
        <f t="shared" ca="1" si="316"/>
        <v>13.87300868</v>
      </c>
      <c r="Q944" s="19">
        <f t="shared" si="302"/>
        <v>0</v>
      </c>
      <c r="R944" s="13">
        <f t="shared" si="317"/>
        <v>0</v>
      </c>
      <c r="S944" s="4" t="str">
        <f t="shared" si="318"/>
        <v>A+J=</v>
      </c>
      <c r="T944" s="30">
        <f t="shared" si="319"/>
        <v>45246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6">
        <f t="shared" si="303"/>
        <v>45242</v>
      </c>
      <c r="B945" s="14">
        <f t="shared" ca="1" si="305"/>
        <v>528.91908613999999</v>
      </c>
      <c r="C945" s="6">
        <f t="shared" ca="1" si="306"/>
        <v>515.04607745999999</v>
      </c>
      <c r="D945" s="12">
        <f ca="1">IF(A945&lt;$B$1,VLOOKUP(A945,[1]DI!$A$4:$B$15000,2,FALSE),0)</f>
        <v>0</v>
      </c>
      <c r="E945" s="13">
        <f t="shared" ca="1" si="307"/>
        <v>1</v>
      </c>
      <c r="F945" s="13">
        <f ca="1">(TRUNC(PRODUCT($E$12:$E944),16))</f>
        <v>1.2989355711075801</v>
      </c>
      <c r="G945" s="13">
        <f t="shared" ca="1" si="308"/>
        <v>1.26901855670567</v>
      </c>
      <c r="H945" s="13">
        <f t="shared" ca="1" si="309"/>
        <v>1.0235749199999999</v>
      </c>
      <c r="I945" s="12">
        <f t="shared" si="304"/>
        <v>1.7000000000000001E-2</v>
      </c>
      <c r="J945" s="30">
        <f t="shared" si="310"/>
        <v>45169</v>
      </c>
      <c r="K945" s="2">
        <f t="shared" si="311"/>
        <v>48</v>
      </c>
      <c r="L945" s="15">
        <f t="shared" si="312"/>
        <v>49</v>
      </c>
      <c r="M945" s="11">
        <f t="shared" si="313"/>
        <v>1.003283151</v>
      </c>
      <c r="N945" s="11">
        <f t="shared" ca="1" si="314"/>
        <v>1.026935471</v>
      </c>
      <c r="O945" s="15">
        <f t="shared" si="315"/>
        <v>0</v>
      </c>
      <c r="P945" s="13">
        <f t="shared" ca="1" si="316"/>
        <v>13.87300868</v>
      </c>
      <c r="Q945" s="19">
        <f t="shared" si="302"/>
        <v>0</v>
      </c>
      <c r="R945" s="13">
        <f t="shared" si="317"/>
        <v>0</v>
      </c>
      <c r="S945" s="4" t="str">
        <f t="shared" si="318"/>
        <v>A+J=</v>
      </c>
      <c r="T945" s="30">
        <f t="shared" si="319"/>
        <v>45246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6">
        <f t="shared" si="303"/>
        <v>45243</v>
      </c>
      <c r="B946" s="14">
        <f t="shared" ca="1" si="305"/>
        <v>528.91908613999999</v>
      </c>
      <c r="C946" s="6">
        <f t="shared" ca="1" si="306"/>
        <v>515.04607745999999</v>
      </c>
      <c r="D946" s="12">
        <f ca="1">IF(A946&lt;$B$1,VLOOKUP(A946,[1]DI!$A$4:$B$15000,2,FALSE),0)</f>
        <v>0.1215</v>
      </c>
      <c r="E946" s="13">
        <f t="shared" ca="1" si="307"/>
        <v>1.00045513</v>
      </c>
      <c r="F946" s="13">
        <f ca="1">(TRUNC(PRODUCT($E$12:$E945),16))</f>
        <v>1.2989355711075801</v>
      </c>
      <c r="G946" s="13">
        <f t="shared" ca="1" si="308"/>
        <v>1.26901855670567</v>
      </c>
      <c r="H946" s="13">
        <f t="shared" ca="1" si="309"/>
        <v>1.0235749199999999</v>
      </c>
      <c r="I946" s="12">
        <f t="shared" si="304"/>
        <v>1.7000000000000001E-2</v>
      </c>
      <c r="J946" s="30">
        <f t="shared" si="310"/>
        <v>45169</v>
      </c>
      <c r="K946" s="2">
        <f t="shared" si="311"/>
        <v>49</v>
      </c>
      <c r="L946" s="15">
        <f t="shared" si="312"/>
        <v>49</v>
      </c>
      <c r="M946" s="11">
        <f t="shared" si="313"/>
        <v>1.003283151</v>
      </c>
      <c r="N946" s="11">
        <f t="shared" ca="1" si="314"/>
        <v>1.026935471</v>
      </c>
      <c r="O946" s="15">
        <f t="shared" si="315"/>
        <v>0</v>
      </c>
      <c r="P946" s="13">
        <f t="shared" ca="1" si="316"/>
        <v>13.87300868</v>
      </c>
      <c r="Q946" s="19">
        <f t="shared" si="302"/>
        <v>0</v>
      </c>
      <c r="R946" s="13">
        <f t="shared" si="317"/>
        <v>0</v>
      </c>
      <c r="S946" s="4" t="str">
        <f t="shared" si="318"/>
        <v>A+J=</v>
      </c>
      <c r="T946" s="30">
        <f t="shared" si="319"/>
        <v>45246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6">
        <f t="shared" si="303"/>
        <v>45244</v>
      </c>
      <c r="B947" s="14">
        <f t="shared" ca="1" si="305"/>
        <v>529.19521161</v>
      </c>
      <c r="C947" s="6">
        <f t="shared" ca="1" si="306"/>
        <v>515.04607745999999</v>
      </c>
      <c r="D947" s="12">
        <f ca="1">IF(A947&lt;$B$1,VLOOKUP(A947,[1]DI!$A$4:$B$15000,2,FALSE),0)</f>
        <v>0.1215</v>
      </c>
      <c r="E947" s="13">
        <f t="shared" ca="1" si="307"/>
        <v>1.00045513</v>
      </c>
      <c r="F947" s="13">
        <f ca="1">(TRUNC(PRODUCT($E$12:$E946),16))</f>
        <v>1.29952675565405</v>
      </c>
      <c r="G947" s="13">
        <f t="shared" ca="1" si="308"/>
        <v>1.26901855670567</v>
      </c>
      <c r="H947" s="13">
        <f t="shared" ca="1" si="309"/>
        <v>1.02404078</v>
      </c>
      <c r="I947" s="12">
        <f t="shared" si="304"/>
        <v>1.7000000000000001E-2</v>
      </c>
      <c r="J947" s="30">
        <f t="shared" si="310"/>
        <v>45169</v>
      </c>
      <c r="K947" s="2">
        <f t="shared" si="311"/>
        <v>50</v>
      </c>
      <c r="L947" s="15">
        <f t="shared" si="312"/>
        <v>50</v>
      </c>
      <c r="M947" s="11">
        <f t="shared" si="313"/>
        <v>1.003350266</v>
      </c>
      <c r="N947" s="11">
        <f t="shared" ca="1" si="314"/>
        <v>1.0274715889999999</v>
      </c>
      <c r="O947" s="15">
        <f t="shared" si="315"/>
        <v>0</v>
      </c>
      <c r="P947" s="13">
        <f t="shared" ca="1" si="316"/>
        <v>14.14913415</v>
      </c>
      <c r="Q947" s="19">
        <f t="shared" si="302"/>
        <v>0</v>
      </c>
      <c r="R947" s="13">
        <f t="shared" si="317"/>
        <v>0</v>
      </c>
      <c r="S947" s="4" t="str">
        <f t="shared" si="318"/>
        <v>A+J=</v>
      </c>
      <c r="T947" s="30">
        <f t="shared" si="319"/>
        <v>45246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6">
        <f t="shared" si="303"/>
        <v>45245</v>
      </c>
      <c r="B948" s="14">
        <f t="shared" ca="1" si="305"/>
        <v>529.47147974999996</v>
      </c>
      <c r="C948" s="6">
        <f t="shared" ca="1" si="306"/>
        <v>515.04607745999999</v>
      </c>
      <c r="D948" s="12">
        <f ca="1">IF(A948&lt;$B$1,VLOOKUP(A948,[1]DI!$A$4:$B$15000,2,FALSE),0)</f>
        <v>0</v>
      </c>
      <c r="E948" s="13">
        <f t="shared" ca="1" si="307"/>
        <v>1</v>
      </c>
      <c r="F948" s="13">
        <f ca="1">(TRUNC(PRODUCT($E$12:$E947),16))</f>
        <v>1.3001182092663599</v>
      </c>
      <c r="G948" s="13">
        <f t="shared" ca="1" si="308"/>
        <v>1.26901855670567</v>
      </c>
      <c r="H948" s="13">
        <f t="shared" ca="1" si="309"/>
        <v>1.0245068500000001</v>
      </c>
      <c r="I948" s="12">
        <f t="shared" si="304"/>
        <v>1.7000000000000001E-2</v>
      </c>
      <c r="J948" s="30">
        <f t="shared" si="310"/>
        <v>45169</v>
      </c>
      <c r="K948" s="2">
        <f t="shared" si="311"/>
        <v>50</v>
      </c>
      <c r="L948" s="15">
        <f t="shared" si="312"/>
        <v>51</v>
      </c>
      <c r="M948" s="11">
        <f t="shared" si="313"/>
        <v>1.0034173850000001</v>
      </c>
      <c r="N948" s="11">
        <f t="shared" ca="1" si="314"/>
        <v>1.028007984</v>
      </c>
      <c r="O948" s="15">
        <f t="shared" si="315"/>
        <v>0</v>
      </c>
      <c r="P948" s="13">
        <f t="shared" ca="1" si="316"/>
        <v>14.425402289999999</v>
      </c>
      <c r="Q948" s="19">
        <f t="shared" si="302"/>
        <v>0</v>
      </c>
      <c r="R948" s="13">
        <f t="shared" si="317"/>
        <v>0</v>
      </c>
      <c r="S948" s="4" t="str">
        <f t="shared" si="318"/>
        <v>A+J=</v>
      </c>
      <c r="T948" s="30">
        <f t="shared" si="319"/>
        <v>45246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6">
        <f t="shared" si="303"/>
        <v>45246</v>
      </c>
      <c r="B949" s="14">
        <f t="shared" ca="1" si="305"/>
        <v>529.47147974999996</v>
      </c>
      <c r="C949" s="6">
        <f t="shared" ca="1" si="306"/>
        <v>515.04607745999999</v>
      </c>
      <c r="D949" s="12">
        <f ca="1">IF(A949&lt;$B$1,VLOOKUP(A949,[1]DI!$A$4:$B$15000,2,FALSE),0)</f>
        <v>0.1215</v>
      </c>
      <c r="E949" s="13">
        <f t="shared" ca="1" si="307"/>
        <v>1.00045513</v>
      </c>
      <c r="F949" s="13">
        <f ca="1">(TRUNC(PRODUCT($E$12:$E948),16))</f>
        <v>1.3001182092663599</v>
      </c>
      <c r="G949" s="13">
        <f t="shared" ca="1" si="308"/>
        <v>1.26901855670567</v>
      </c>
      <c r="H949" s="13">
        <f t="shared" ca="1" si="309"/>
        <v>1.0245068500000001</v>
      </c>
      <c r="I949" s="12">
        <f t="shared" si="304"/>
        <v>1.7000000000000001E-2</v>
      </c>
      <c r="J949" s="30">
        <f t="shared" si="310"/>
        <v>45169</v>
      </c>
      <c r="K949" s="2">
        <f t="shared" si="311"/>
        <v>51</v>
      </c>
      <c r="L949" s="15">
        <f t="shared" si="312"/>
        <v>51</v>
      </c>
      <c r="M949" s="11">
        <f t="shared" si="313"/>
        <v>1.0034173850000001</v>
      </c>
      <c r="N949" s="11">
        <f t="shared" ca="1" si="314"/>
        <v>1.028007984</v>
      </c>
      <c r="O949" s="15">
        <f t="shared" si="315"/>
        <v>4</v>
      </c>
      <c r="P949" s="13">
        <f t="shared" ca="1" si="316"/>
        <v>14.425402289999999</v>
      </c>
      <c r="Q949" s="19">
        <f t="shared" si="302"/>
        <v>1</v>
      </c>
      <c r="R949" s="13">
        <f t="shared" ca="1" si="317"/>
        <v>515.04607745999999</v>
      </c>
      <c r="S949" s="4" t="str">
        <f t="shared" si="318"/>
        <v>A+J=</v>
      </c>
      <c r="T949" s="30">
        <f t="shared" si="319"/>
        <v>45246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6">
        <f t="shared" si="303"/>
        <v>45247</v>
      </c>
      <c r="B950" s="14"/>
      <c r="C950" s="6">
        <f t="shared" ca="1" si="306"/>
        <v>0</v>
      </c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4"/>
      <c r="T1100" s="30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20"/>
      <c r="V1108" s="20"/>
      <c r="W1108" s="29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</row>
    <row r="1109" spans="1:154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  <c r="EX1109" s="22"/>
    </row>
    <row r="1110" spans="1:154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  <c r="EX1289" s="22"/>
    </row>
    <row r="1290" spans="1:154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</row>
    <row r="1291" spans="1:154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  <c r="EX1291" s="22"/>
    </row>
    <row r="1292" spans="1:154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  <c r="EX1473" s="22"/>
    </row>
    <row r="1474" spans="1:154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  <c r="EX1475" s="22"/>
    </row>
    <row r="1476" spans="1:154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</row>
    <row r="1658" spans="1:154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  <c r="EX1838" s="23"/>
    </row>
    <row r="1839" spans="1:154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  <c r="EX1839" s="23"/>
    </row>
    <row r="1840" spans="1:154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  <c r="EX2021" s="23"/>
    </row>
    <row r="2022" spans="1:154" x14ac:dyDescent="0.15">
      <c r="A2022" s="36"/>
      <c r="B2022" s="14"/>
      <c r="C2022" s="6"/>
      <c r="D2022" s="12"/>
      <c r="E2022" s="13"/>
      <c r="F2022" s="13"/>
      <c r="G2022" s="13"/>
      <c r="H2022" s="13"/>
      <c r="I2022" s="12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  <c r="EX2022" s="23"/>
    </row>
    <row r="2023" spans="1:154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  <c r="EX2203" s="23"/>
    </row>
    <row r="2204" spans="1:154" x14ac:dyDescent="0.15">
      <c r="A2204" s="36"/>
      <c r="B2204" s="14"/>
      <c r="C2204" s="6"/>
      <c r="D2204" s="12"/>
      <c r="E2204" s="13"/>
      <c r="F2204" s="13"/>
      <c r="G2204" s="13"/>
      <c r="H2204" s="13"/>
      <c r="I2204" s="12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  <c r="EX2204" s="23"/>
    </row>
    <row r="2205" spans="1:154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  <c r="EX2385" s="23"/>
    </row>
    <row r="2386" spans="1:154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  <c r="EX2386" s="23"/>
    </row>
    <row r="2387" spans="1:154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  <c r="EX2387" s="23"/>
    </row>
    <row r="2388" spans="1:154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  <c r="EX2568" s="23"/>
    </row>
    <row r="2569" spans="1:154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  <c r="EX2569" s="23"/>
    </row>
    <row r="2570" spans="1:154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  <c r="EX2750" s="23"/>
    </row>
    <row r="2751" spans="1:154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  <c r="EX2751" s="23"/>
    </row>
    <row r="2752" spans="1:154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  <c r="EX2754" s="23"/>
    </row>
    <row r="2755" spans="1:154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  <c r="EX2934" s="23"/>
    </row>
    <row r="2935" spans="1:154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  <c r="EX2936" s="23"/>
    </row>
    <row r="2937" spans="1:154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  <c r="EX3116" s="23"/>
    </row>
    <row r="3117" spans="1:154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  <c r="EX3118" s="23"/>
    </row>
    <row r="3119" spans="1:154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  <c r="EX3300" s="23"/>
    </row>
    <row r="3301" spans="1:154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  <c r="EX3302" s="23"/>
    </row>
    <row r="3303" spans="1:154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  <c r="EX3481" s="23"/>
    </row>
    <row r="3482" spans="1:154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  <c r="EX3483" s="23"/>
    </row>
    <row r="3484" spans="1:154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  <c r="EX3664" s="23"/>
    </row>
    <row r="3665" spans="1:154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  <c r="EX3666" s="23"/>
    </row>
    <row r="3667" spans="1:154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  <c r="EX3848" s="23"/>
    </row>
    <row r="3849" spans="1:154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  <c r="EX4029" s="23"/>
    </row>
    <row r="4030" spans="1:154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  <c r="EX4213" s="23"/>
    </row>
    <row r="4214" spans="1:154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  <c r="EX4396" s="23"/>
    </row>
    <row r="4397" spans="1:154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  <c r="EX4581" s="23"/>
    </row>
    <row r="4582" spans="1:154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54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54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54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54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54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54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54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54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54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6" priority="13">
      <formula>$L12&gt;0</formula>
    </cfRule>
  </conditionalFormatting>
  <conditionalFormatting sqref="A12:T2377">
    <cfRule type="expression" dxfId="5" priority="11">
      <formula>$O12&gt;0</formula>
    </cfRule>
  </conditionalFormatting>
  <conditionalFormatting sqref="I2378:I7000">
    <cfRule type="expression" dxfId="4" priority="5">
      <formula>$O2378&gt;0</formula>
    </cfRule>
  </conditionalFormatting>
  <conditionalFormatting sqref="J377:T7000 A377:H7000">
    <cfRule type="expression" dxfId="3" priority="8">
      <formula>$O377&gt;0</formula>
    </cfRule>
  </conditionalFormatting>
  <conditionalFormatting sqref="C2378">
    <cfRule type="expression" dxfId="2" priority="3">
      <formula>$O2378&gt;0</formula>
    </cfRule>
  </conditionalFormatting>
  <conditionalFormatting sqref="C2378">
    <cfRule type="expression" dxfId="1" priority="2">
      <formula>$O2378&gt;0</formula>
    </cfRule>
  </conditionalFormatting>
  <conditionalFormatting sqref="A2378">
    <cfRule type="expression" dxfId="0" priority="1">
      <formula>$O2378&gt;0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2025-04-28T16:19:40Z</dcterms:modified>
</cp:coreProperties>
</file>