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D17B378-748E-4BEC-984F-FB7D0A65FCD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2" i="1" l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D14" i="1"/>
  <c r="A13" i="1"/>
  <c r="D13" i="1" s="1"/>
  <c r="A12" i="1" l="1"/>
  <c r="D12" i="1" s="1"/>
  <c r="AC160" i="1"/>
  <c r="AB161" i="1" l="1"/>
  <c r="AD161" i="1" s="1"/>
  <c r="R12" i="1"/>
  <c r="B1" i="1"/>
  <c r="AB160" i="1"/>
  <c r="AD160" i="1" s="1"/>
  <c r="AE13" i="1"/>
  <c r="AE14" i="1" s="1"/>
  <c r="W13" i="1"/>
  <c r="W1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S12" i="1"/>
  <c r="C13" i="1" s="1"/>
  <c r="Y13" i="1"/>
  <c r="X13" i="1"/>
  <c r="X12" i="1"/>
  <c r="K13" i="1"/>
  <c r="L13" i="1" s="1"/>
  <c r="M13" i="1" s="1"/>
  <c r="N13" i="1" s="1"/>
  <c r="J27" i="1"/>
  <c r="AG12" i="1" l="1"/>
  <c r="U12" i="1" s="1"/>
  <c r="U13" i="1" s="1"/>
  <c r="Z14" i="1"/>
  <c r="AA14" i="1" s="1"/>
  <c r="AD14" i="1" s="1"/>
  <c r="AB14" i="1"/>
  <c r="Y14" i="1" s="1"/>
  <c r="F12" i="1"/>
  <c r="A16" i="1"/>
  <c r="D16" i="1" s="1"/>
  <c r="E14" i="1"/>
  <c r="F14" i="1" s="1"/>
  <c r="Z13" i="1"/>
  <c r="AA13" i="1" s="1"/>
  <c r="AD13" i="1" s="1"/>
  <c r="AG13" i="1"/>
  <c r="J28" i="1"/>
  <c r="G15" i="1" l="1"/>
  <c r="P15" i="1"/>
  <c r="G13" i="1"/>
  <c r="G14" i="1"/>
  <c r="H12" i="1"/>
  <c r="A17" i="1"/>
  <c r="D17" i="1" s="1"/>
  <c r="E15" i="1"/>
  <c r="F15" i="1" s="1"/>
  <c r="G16" i="1" s="1"/>
  <c r="J29" i="1"/>
  <c r="I12" i="1" l="1"/>
  <c r="O12" i="1" s="1"/>
  <c r="Q12" i="1" s="1"/>
  <c r="B12" i="1" s="1"/>
  <c r="H13" i="1"/>
  <c r="A18" i="1"/>
  <c r="D18" i="1" s="1"/>
  <c r="E16" i="1"/>
  <c r="F16" i="1" s="1"/>
  <c r="G17" i="1" s="1"/>
  <c r="J30" i="1"/>
  <c r="I13" i="1" l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G27" i="1" s="1"/>
  <c r="J40" i="1"/>
  <c r="A29" i="1" l="1"/>
  <c r="D29" i="1" s="1"/>
  <c r="E27" i="1"/>
  <c r="F27" i="1" s="1"/>
  <c r="G28" i="1" s="1"/>
  <c r="J41" i="1"/>
  <c r="A30" i="1" l="1"/>
  <c r="D30" i="1" s="1"/>
  <c r="E28" i="1"/>
  <c r="F28" i="1" s="1"/>
  <c r="G29" i="1" s="1"/>
  <c r="J42" i="1"/>
  <c r="A31" i="1" l="1"/>
  <c r="D31" i="1" s="1"/>
  <c r="E29" i="1"/>
  <c r="F29" i="1" s="1"/>
  <c r="G30" i="1" s="1"/>
  <c r="J43" i="1"/>
  <c r="A32" i="1" l="1"/>
  <c r="D32" i="1" s="1"/>
  <c r="E30" i="1"/>
  <c r="F30" i="1" s="1"/>
  <c r="G31" i="1" s="1"/>
  <c r="J44" i="1"/>
  <c r="A33" i="1" l="1"/>
  <c r="D33" i="1" s="1"/>
  <c r="E31" i="1"/>
  <c r="F31" i="1" s="1"/>
  <c r="G32" i="1" s="1"/>
  <c r="J45" i="1"/>
  <c r="A34" i="1" l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5" i="1" s="1"/>
  <c r="G34" i="1"/>
  <c r="J48" i="1"/>
  <c r="A37" i="1" l="1"/>
  <c r="D37" i="1" s="1"/>
  <c r="E35" i="1"/>
  <c r="F35" i="1" s="1"/>
  <c r="G36" i="1" s="1"/>
  <c r="J49" i="1"/>
  <c r="A38" i="1" l="1"/>
  <c r="D38" i="1" s="1"/>
  <c r="E36" i="1"/>
  <c r="F36" i="1" s="1"/>
  <c r="G37" i="1" s="1"/>
  <c r="J50" i="1"/>
  <c r="A39" i="1" l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G40" i="1" s="1"/>
  <c r="J53" i="1"/>
  <c r="A42" i="1" l="1"/>
  <c r="D42" i="1" s="1"/>
  <c r="E40" i="1"/>
  <c r="F40" i="1" s="1"/>
  <c r="G41" i="1" s="1"/>
  <c r="J54" i="1"/>
  <c r="A43" i="1" l="1"/>
  <c r="D43" i="1" s="1"/>
  <c r="E41" i="1"/>
  <c r="F41" i="1" s="1"/>
  <c r="G42" i="1" s="1"/>
  <c r="J55" i="1"/>
  <c r="A44" i="1" l="1"/>
  <c r="D44" i="1" s="1"/>
  <c r="E42" i="1"/>
  <c r="F42" i="1" s="1"/>
  <c r="G43" i="1" s="1"/>
  <c r="J56" i="1"/>
  <c r="A45" i="1" l="1"/>
  <c r="D45" i="1" s="1"/>
  <c r="E43" i="1"/>
  <c r="F43" i="1" s="1"/>
  <c r="G44" i="1" s="1"/>
  <c r="J57" i="1"/>
  <c r="A46" i="1" l="1"/>
  <c r="D46" i="1" s="1"/>
  <c r="E44" i="1"/>
  <c r="F44" i="1" s="1"/>
  <c r="G45" i="1" s="1"/>
  <c r="J58" i="1"/>
  <c r="A47" i="1" l="1"/>
  <c r="D47" i="1" s="1"/>
  <c r="E45" i="1"/>
  <c r="F45" i="1" s="1"/>
  <c r="G46" i="1" s="1"/>
  <c r="J59" i="1"/>
  <c r="A48" i="1" l="1"/>
  <c r="D48" i="1" s="1"/>
  <c r="E46" i="1"/>
  <c r="F46" i="1" s="1"/>
  <c r="G47" i="1" s="1"/>
  <c r="J60" i="1"/>
  <c r="A49" i="1" l="1"/>
  <c r="D49" i="1" s="1"/>
  <c r="E47" i="1"/>
  <c r="F47" i="1" s="1"/>
  <c r="G48" i="1" s="1"/>
  <c r="J61" i="1"/>
  <c r="A50" i="1" l="1"/>
  <c r="D50" i="1" s="1"/>
  <c r="E48" i="1"/>
  <c r="F48" i="1" s="1"/>
  <c r="G49" i="1" s="1"/>
  <c r="J62" i="1"/>
  <c r="A51" i="1" l="1"/>
  <c r="D51" i="1" s="1"/>
  <c r="E49" i="1"/>
  <c r="F49" i="1" s="1"/>
  <c r="G50" i="1" s="1"/>
  <c r="J63" i="1"/>
  <c r="A52" i="1" l="1"/>
  <c r="D52" i="1" s="1"/>
  <c r="E50" i="1"/>
  <c r="F50" i="1" s="1"/>
  <c r="G51" i="1" s="1"/>
  <c r="J64" i="1"/>
  <c r="A53" i="1" l="1"/>
  <c r="D53" i="1" s="1"/>
  <c r="E51" i="1"/>
  <c r="F51" i="1" s="1"/>
  <c r="G52" i="1" s="1"/>
  <c r="J65" i="1"/>
  <c r="A54" i="1" l="1"/>
  <c r="D54" i="1" s="1"/>
  <c r="E52" i="1"/>
  <c r="F52" i="1" s="1"/>
  <c r="G53" i="1" s="1"/>
  <c r="J66" i="1"/>
  <c r="A55" i="1" l="1"/>
  <c r="D55" i="1" s="1"/>
  <c r="E53" i="1"/>
  <c r="F53" i="1" s="1"/>
  <c r="G54" i="1" s="1"/>
  <c r="J67" i="1"/>
  <c r="A56" i="1" l="1"/>
  <c r="D56" i="1" s="1"/>
  <c r="E54" i="1"/>
  <c r="F54" i="1" s="1"/>
  <c r="G55" i="1" s="1"/>
  <c r="J68" i="1"/>
  <c r="A57" i="1" l="1"/>
  <c r="D57" i="1" s="1"/>
  <c r="E55" i="1"/>
  <c r="F55" i="1" s="1"/>
  <c r="G56" i="1" s="1"/>
  <c r="J69" i="1"/>
  <c r="A58" i="1" l="1"/>
  <c r="D58" i="1" s="1"/>
  <c r="E56" i="1"/>
  <c r="F56" i="1" s="1"/>
  <c r="G57" i="1" s="1"/>
  <c r="J70" i="1"/>
  <c r="A59" i="1" l="1"/>
  <c r="D59" i="1" s="1"/>
  <c r="E57" i="1"/>
  <c r="F57" i="1" s="1"/>
  <c r="G58" i="1" s="1"/>
  <c r="J71" i="1"/>
  <c r="A60" i="1" l="1"/>
  <c r="D60" i="1" s="1"/>
  <c r="E58" i="1"/>
  <c r="F58" i="1" s="1"/>
  <c r="G59" i="1" s="1"/>
  <c r="J72" i="1"/>
  <c r="A61" i="1" l="1"/>
  <c r="D61" i="1" s="1"/>
  <c r="E59" i="1"/>
  <c r="F59" i="1" s="1"/>
  <c r="G60" i="1" s="1"/>
  <c r="J73" i="1"/>
  <c r="A62" i="1" l="1"/>
  <c r="D62" i="1" s="1"/>
  <c r="E60" i="1"/>
  <c r="F60" i="1" s="1"/>
  <c r="G61" i="1" s="1"/>
  <c r="J74" i="1"/>
  <c r="A63" i="1" l="1"/>
  <c r="D63" i="1" s="1"/>
  <c r="E61" i="1"/>
  <c r="F61" i="1" s="1"/>
  <c r="G62" i="1" s="1"/>
  <c r="J75" i="1"/>
  <c r="A64" i="1" l="1"/>
  <c r="D64" i="1" s="1"/>
  <c r="E62" i="1"/>
  <c r="F62" i="1" s="1"/>
  <c r="G63" i="1" s="1"/>
  <c r="J76" i="1"/>
  <c r="A65" i="1" l="1"/>
  <c r="D65" i="1" s="1"/>
  <c r="E63" i="1"/>
  <c r="F63" i="1" s="1"/>
  <c r="G64" i="1" s="1"/>
  <c r="J77" i="1"/>
  <c r="A66" i="1" l="1"/>
  <c r="D66" i="1" s="1"/>
  <c r="E64" i="1"/>
  <c r="F64" i="1" s="1"/>
  <c r="G65" i="1" s="1"/>
  <c r="J78" i="1"/>
  <c r="A67" i="1" l="1"/>
  <c r="D67" i="1" s="1"/>
  <c r="E65" i="1"/>
  <c r="F65" i="1" s="1"/>
  <c r="G66" i="1" s="1"/>
  <c r="J79" i="1"/>
  <c r="A68" i="1" l="1"/>
  <c r="D68" i="1" s="1"/>
  <c r="E66" i="1"/>
  <c r="F66" i="1" s="1"/>
  <c r="G67" i="1" s="1"/>
  <c r="J80" i="1"/>
  <c r="A69" i="1" l="1"/>
  <c r="D69" i="1" s="1"/>
  <c r="E67" i="1"/>
  <c r="F67" i="1" s="1"/>
  <c r="G68" i="1" s="1"/>
  <c r="J81" i="1"/>
  <c r="A70" i="1" l="1"/>
  <c r="D70" i="1" s="1"/>
  <c r="E68" i="1"/>
  <c r="F68" i="1" s="1"/>
  <c r="G69" i="1" s="1"/>
  <c r="J82" i="1"/>
  <c r="A71" i="1" l="1"/>
  <c r="D71" i="1" s="1"/>
  <c r="E69" i="1"/>
  <c r="F69" i="1" s="1"/>
  <c r="G70" i="1" s="1"/>
  <c r="J83" i="1"/>
  <c r="A72" i="1" l="1"/>
  <c r="D72" i="1" s="1"/>
  <c r="E70" i="1"/>
  <c r="F70" i="1" s="1"/>
  <c r="G71" i="1" s="1"/>
  <c r="J84" i="1"/>
  <c r="A73" i="1" l="1"/>
  <c r="D73" i="1" s="1"/>
  <c r="E71" i="1"/>
  <c r="F71" i="1" s="1"/>
  <c r="G72" i="1" s="1"/>
  <c r="J85" i="1"/>
  <c r="A74" i="1" l="1"/>
  <c r="D74" i="1" s="1"/>
  <c r="E72" i="1"/>
  <c r="F72" i="1" s="1"/>
  <c r="G73" i="1" s="1"/>
  <c r="J86" i="1"/>
  <c r="A75" i="1" l="1"/>
  <c r="D75" i="1" s="1"/>
  <c r="E73" i="1"/>
  <c r="F73" i="1" s="1"/>
  <c r="G74" i="1" s="1"/>
  <c r="J87" i="1"/>
  <c r="A76" i="1" l="1"/>
  <c r="D76" i="1" s="1"/>
  <c r="E74" i="1"/>
  <c r="F74" i="1" s="1"/>
  <c r="G75" i="1" s="1"/>
  <c r="J88" i="1"/>
  <c r="A77" i="1" l="1"/>
  <c r="D77" i="1" s="1"/>
  <c r="E75" i="1"/>
  <c r="F75" i="1" s="1"/>
  <c r="G76" i="1" s="1"/>
  <c r="J89" i="1"/>
  <c r="A78" i="1" l="1"/>
  <c r="D78" i="1" s="1"/>
  <c r="E76" i="1"/>
  <c r="F76" i="1" s="1"/>
  <c r="G77" i="1" s="1"/>
  <c r="J90" i="1"/>
  <c r="A79" i="1" l="1"/>
  <c r="D79" i="1" s="1"/>
  <c r="E77" i="1"/>
  <c r="F77" i="1" s="1"/>
  <c r="G78" i="1" s="1"/>
  <c r="J91" i="1"/>
  <c r="A80" i="1" l="1"/>
  <c r="D80" i="1" s="1"/>
  <c r="E78" i="1"/>
  <c r="F78" i="1" s="1"/>
  <c r="G79" i="1" s="1"/>
  <c r="J92" i="1"/>
  <c r="A81" i="1" l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G80" i="1" s="1"/>
  <c r="P69" i="1"/>
  <c r="P79" i="1"/>
  <c r="J93" i="1"/>
  <c r="A82" i="1" l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O14" i="1" l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O15" i="1" l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K17" i="1" l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A85" i="1"/>
  <c r="D85" i="1" s="1"/>
  <c r="S60" i="1"/>
  <c r="E83" i="1"/>
  <c r="F83" i="1" s="1"/>
  <c r="G84" i="1" s="1"/>
  <c r="J97" i="1"/>
  <c r="P83" i="1"/>
  <c r="U83" i="1"/>
  <c r="R82" i="1"/>
  <c r="T83" i="1"/>
  <c r="K18" i="1" l="1"/>
  <c r="L18" i="1" s="1"/>
  <c r="M18" i="1" s="1"/>
  <c r="N18" i="1" s="1"/>
  <c r="O17" i="1"/>
  <c r="H18" i="1"/>
  <c r="I18" i="1" s="1"/>
  <c r="Q16" i="1"/>
  <c r="B16" i="1" s="1"/>
  <c r="C61" i="1"/>
  <c r="A86" i="1"/>
  <c r="D86" i="1" s="1"/>
  <c r="S61" i="1"/>
  <c r="E84" i="1"/>
  <c r="F84" i="1" s="1"/>
  <c r="G85" i="1" s="1"/>
  <c r="R83" i="1"/>
  <c r="T84" i="1"/>
  <c r="U84" i="1"/>
  <c r="P84" i="1"/>
  <c r="J98" i="1"/>
  <c r="K19" i="1" l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G87" i="1" s="1"/>
  <c r="P86" i="1"/>
  <c r="J100" i="1"/>
  <c r="T86" i="1"/>
  <c r="R85" i="1"/>
  <c r="U86" i="1"/>
  <c r="H21" i="1" l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G89" i="1" s="1"/>
  <c r="C75" i="1"/>
  <c r="P88" i="1"/>
  <c r="J102" i="1"/>
  <c r="U88" i="1"/>
  <c r="T88" i="1"/>
  <c r="R87" i="1"/>
  <c r="S87" i="1" s="1"/>
  <c r="H23" i="1" l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G90" i="1" s="1"/>
  <c r="P89" i="1"/>
  <c r="C76" i="1"/>
  <c r="T89" i="1"/>
  <c r="U89" i="1"/>
  <c r="R88" i="1"/>
  <c r="S88" i="1" s="1"/>
  <c r="J103" i="1"/>
  <c r="I23" i="1" l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G91" i="1" s="1"/>
  <c r="P90" i="1"/>
  <c r="T90" i="1"/>
  <c r="U90" i="1"/>
  <c r="R89" i="1"/>
  <c r="S89" i="1" s="1"/>
  <c r="J104" i="1"/>
  <c r="C77" i="1"/>
  <c r="O24" i="1" l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O25" i="1" l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G93" i="1" s="1"/>
  <c r="P92" i="1"/>
  <c r="U92" i="1"/>
  <c r="R91" i="1"/>
  <c r="S91" i="1" s="1"/>
  <c r="T92" i="1"/>
  <c r="J106" i="1"/>
  <c r="C79" i="1"/>
  <c r="O26" i="1" l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O27" i="1" l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G96" i="1" s="1"/>
  <c r="U95" i="1"/>
  <c r="R94" i="1"/>
  <c r="S94" i="1" s="1"/>
  <c r="T95" i="1"/>
  <c r="C82" i="1"/>
  <c r="S82" i="1" s="1"/>
  <c r="J109" i="1"/>
  <c r="P95" i="1"/>
  <c r="O29" i="1" l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G97" i="1" s="1"/>
  <c r="R95" i="1"/>
  <c r="S95" i="1" s="1"/>
  <c r="U96" i="1"/>
  <c r="T96" i="1"/>
  <c r="J110" i="1"/>
  <c r="P96" i="1"/>
  <c r="C83" i="1"/>
  <c r="S83" i="1" s="1"/>
  <c r="O30" i="1" l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G99" i="1" s="1"/>
  <c r="P98" i="1"/>
  <c r="C85" i="1"/>
  <c r="S85" i="1" s="1"/>
  <c r="J112" i="1"/>
  <c r="T98" i="1"/>
  <c r="R97" i="1"/>
  <c r="S97" i="1" s="1"/>
  <c r="U98" i="1"/>
  <c r="O32" i="1" l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O35" i="1" l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G103" i="1" s="1"/>
  <c r="U102" i="1"/>
  <c r="T102" i="1"/>
  <c r="R101" i="1"/>
  <c r="C89" i="1"/>
  <c r="J116" i="1"/>
  <c r="P102" i="1"/>
  <c r="O36" i="1" l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G104" i="1" s="1"/>
  <c r="C90" i="1"/>
  <c r="J117" i="1"/>
  <c r="U103" i="1"/>
  <c r="T103" i="1"/>
  <c r="R102" i="1"/>
  <c r="S102" i="1" s="1"/>
  <c r="P103" i="1"/>
  <c r="O37" i="1" l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G105" i="1" s="1"/>
  <c r="R103" i="1"/>
  <c r="T104" i="1"/>
  <c r="U104" i="1"/>
  <c r="C91" i="1"/>
  <c r="P104" i="1"/>
  <c r="J118" i="1"/>
  <c r="O38" i="1" l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G107" i="1" s="1"/>
  <c r="C93" i="1"/>
  <c r="S93" i="1" s="1"/>
  <c r="P106" i="1"/>
  <c r="T106" i="1"/>
  <c r="R105" i="1"/>
  <c r="S105" i="1" s="1"/>
  <c r="U106" i="1"/>
  <c r="J120" i="1"/>
  <c r="O40" i="1" l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G109" i="1" s="1"/>
  <c r="P108" i="1"/>
  <c r="C95" i="1"/>
  <c r="J122" i="1"/>
  <c r="T108" i="1"/>
  <c r="U108" i="1"/>
  <c r="R107" i="1"/>
  <c r="S107" i="1" s="1"/>
  <c r="O42" i="1" l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G110" i="1" s="1"/>
  <c r="T109" i="1"/>
  <c r="R108" i="1"/>
  <c r="S108" i="1" s="1"/>
  <c r="U109" i="1"/>
  <c r="J123" i="1"/>
  <c r="C96" i="1"/>
  <c r="P109" i="1"/>
  <c r="O43" i="1" l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G111" i="1" s="1"/>
  <c r="U110" i="1"/>
  <c r="T110" i="1"/>
  <c r="R109" i="1"/>
  <c r="S109" i="1" s="1"/>
  <c r="C97" i="1"/>
  <c r="P110" i="1"/>
  <c r="J124" i="1"/>
  <c r="O44" i="1" l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G112" i="1" s="1"/>
  <c r="T111" i="1"/>
  <c r="U111" i="1"/>
  <c r="R110" i="1"/>
  <c r="S110" i="1" s="1"/>
  <c r="J125" i="1"/>
  <c r="C98" i="1"/>
  <c r="P111" i="1"/>
  <c r="O45" i="1" l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G113" i="1" s="1"/>
  <c r="U112" i="1"/>
  <c r="T112" i="1"/>
  <c r="R111" i="1"/>
  <c r="P112" i="1"/>
  <c r="C99" i="1"/>
  <c r="J126" i="1"/>
  <c r="O46" i="1" l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G114" i="1" s="1"/>
  <c r="J127" i="1"/>
  <c r="T113" i="1"/>
  <c r="U113" i="1"/>
  <c r="R112" i="1"/>
  <c r="P113" i="1"/>
  <c r="C100" i="1"/>
  <c r="O47" i="1" l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G115" i="1" s="1"/>
  <c r="T114" i="1"/>
  <c r="U114" i="1"/>
  <c r="R113" i="1"/>
  <c r="S113" i="1" s="1"/>
  <c r="P114" i="1"/>
  <c r="J128" i="1"/>
  <c r="C101" i="1"/>
  <c r="S101" i="1" s="1"/>
  <c r="O48" i="1" l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G116" i="1" s="1"/>
  <c r="J129" i="1"/>
  <c r="C102" i="1"/>
  <c r="R114" i="1"/>
  <c r="U115" i="1"/>
  <c r="T115" i="1"/>
  <c r="P115" i="1"/>
  <c r="O49" i="1" l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O50" i="1" l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O51" i="1" l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G119" i="1" s="1"/>
  <c r="P118" i="1"/>
  <c r="J132" i="1"/>
  <c r="R117" i="1"/>
  <c r="S117" i="1" s="1"/>
  <c r="U118" i="1"/>
  <c r="T118" i="1"/>
  <c r="C105" i="1"/>
  <c r="O52" i="1" l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O53" i="1" l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O54" i="1" l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G122" i="1" s="1"/>
  <c r="R120" i="1"/>
  <c r="S120" i="1" s="1"/>
  <c r="T121" i="1"/>
  <c r="U121" i="1"/>
  <c r="J135" i="1"/>
  <c r="C108" i="1"/>
  <c r="P121" i="1"/>
  <c r="O55" i="1" l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G123" i="1" s="1"/>
  <c r="J136" i="1"/>
  <c r="P122" i="1"/>
  <c r="U122" i="1"/>
  <c r="R121" i="1"/>
  <c r="T122" i="1"/>
  <c r="C109" i="1"/>
  <c r="O56" i="1" l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G124" i="1" s="1"/>
  <c r="U123" i="1"/>
  <c r="T123" i="1"/>
  <c r="R122" i="1"/>
  <c r="S122" i="1" s="1"/>
  <c r="C110" i="1"/>
  <c r="P123" i="1"/>
  <c r="J137" i="1"/>
  <c r="O57" i="1" l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G125" i="1" s="1"/>
  <c r="J138" i="1"/>
  <c r="P124" i="1"/>
  <c r="C111" i="1"/>
  <c r="S111" i="1" s="1"/>
  <c r="R123" i="1"/>
  <c r="T124" i="1"/>
  <c r="U124" i="1"/>
  <c r="O58" i="1" l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G127" i="1" s="1"/>
  <c r="J140" i="1"/>
  <c r="T126" i="1"/>
  <c r="R125" i="1"/>
  <c r="S125" i="1" s="1"/>
  <c r="U126" i="1"/>
  <c r="P126" i="1"/>
  <c r="C113" i="1"/>
  <c r="O60" i="1" l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G128" i="1" s="1"/>
  <c r="R126" i="1"/>
  <c r="S126" i="1" s="1"/>
  <c r="U127" i="1"/>
  <c r="T127" i="1"/>
  <c r="C114" i="1"/>
  <c r="S114" i="1" s="1"/>
  <c r="P127" i="1"/>
  <c r="J141" i="1"/>
  <c r="O61" i="1" l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O63" i="1" l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G131" i="1" s="1"/>
  <c r="P130" i="1"/>
  <c r="C117" i="1"/>
  <c r="J144" i="1"/>
  <c r="T130" i="1"/>
  <c r="R129" i="1"/>
  <c r="S129" i="1" s="1"/>
  <c r="U130" i="1"/>
  <c r="O64" i="1" l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G133" i="1" s="1"/>
  <c r="J146" i="1"/>
  <c r="P132" i="1"/>
  <c r="C119" i="1"/>
  <c r="R131" i="1"/>
  <c r="S131" i="1" s="1"/>
  <c r="U132" i="1"/>
  <c r="T132" i="1"/>
  <c r="O66" i="1" l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G134" i="1" s="1"/>
  <c r="T133" i="1"/>
  <c r="U133" i="1"/>
  <c r="R132" i="1"/>
  <c r="S132" i="1" s="1"/>
  <c r="C120" i="1"/>
  <c r="P133" i="1"/>
  <c r="J147" i="1"/>
  <c r="O67" i="1" l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G135" i="1" s="1"/>
  <c r="C121" i="1"/>
  <c r="S121" i="1" s="1"/>
  <c r="J148" i="1"/>
  <c r="P134" i="1"/>
  <c r="R133" i="1"/>
  <c r="T134" i="1"/>
  <c r="U134" i="1"/>
  <c r="O68" i="1" l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G136" i="1" s="1"/>
  <c r="R134" i="1"/>
  <c r="S134" i="1" s="1"/>
  <c r="U135" i="1"/>
  <c r="T135" i="1"/>
  <c r="C122" i="1"/>
  <c r="J149" i="1"/>
  <c r="P135" i="1"/>
  <c r="O69" i="1" l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G137" i="1" s="1"/>
  <c r="T136" i="1"/>
  <c r="U136" i="1"/>
  <c r="R135" i="1"/>
  <c r="S135" i="1" s="1"/>
  <c r="P136" i="1"/>
  <c r="J150" i="1"/>
  <c r="C123" i="1"/>
  <c r="S123" i="1" s="1"/>
  <c r="O70" i="1" l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G138" i="1" s="1"/>
  <c r="C124" i="1"/>
  <c r="R136" i="1"/>
  <c r="S136" i="1" s="1"/>
  <c r="U137" i="1"/>
  <c r="T137" i="1"/>
  <c r="J151" i="1"/>
  <c r="P137" i="1"/>
  <c r="O71" i="1" l="1"/>
  <c r="A140" i="1"/>
  <c r="D140" i="1" s="1"/>
  <c r="I72" i="1"/>
  <c r="H73" i="1"/>
  <c r="K73" i="1"/>
  <c r="L72" i="1"/>
  <c r="M72" i="1" s="1"/>
  <c r="N72" i="1" s="1"/>
  <c r="E138" i="1"/>
  <c r="F138" i="1" s="1"/>
  <c r="G139" i="1" s="1"/>
  <c r="J152" i="1"/>
  <c r="P138" i="1"/>
  <c r="C125" i="1"/>
  <c r="R137" i="1"/>
  <c r="S137" i="1" s="1"/>
  <c r="T138" i="1"/>
  <c r="U138" i="1"/>
  <c r="O72" i="1" l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G140" i="1" s="1"/>
  <c r="R138" i="1"/>
  <c r="S138" i="1" s="1"/>
  <c r="T139" i="1"/>
  <c r="U139" i="1"/>
  <c r="P139" i="1"/>
  <c r="J153" i="1"/>
  <c r="C126" i="1"/>
  <c r="O73" i="1" l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G141" i="1" s="1"/>
  <c r="C127" i="1"/>
  <c r="P140" i="1"/>
  <c r="J154" i="1"/>
  <c r="T140" i="1"/>
  <c r="R139" i="1"/>
  <c r="S139" i="1" s="1"/>
  <c r="U140" i="1"/>
  <c r="O74" i="1" l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G144" i="1" s="1"/>
  <c r="U143" i="1"/>
  <c r="R142" i="1"/>
  <c r="S142" i="1" s="1"/>
  <c r="T143" i="1"/>
  <c r="P143" i="1"/>
  <c r="J157" i="1"/>
  <c r="C130" i="1"/>
  <c r="O77" i="1" l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G145" i="1" s="1"/>
  <c r="J158" i="1"/>
  <c r="C131" i="1"/>
  <c r="P144" i="1"/>
  <c r="R143" i="1"/>
  <c r="U144" i="1"/>
  <c r="T144" i="1"/>
  <c r="O78" i="1" l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G146" i="1" s="1"/>
  <c r="P145" i="1"/>
  <c r="C132" i="1"/>
  <c r="U145" i="1"/>
  <c r="R144" i="1"/>
  <c r="S144" i="1" s="1"/>
  <c r="T145" i="1"/>
  <c r="J159" i="1"/>
  <c r="O79" i="1" l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G147" i="1" s="1"/>
  <c r="C133" i="1"/>
  <c r="S133" i="1" s="1"/>
  <c r="T146" i="1"/>
  <c r="R145" i="1"/>
  <c r="S145" i="1" s="1"/>
  <c r="U146" i="1"/>
  <c r="P146" i="1"/>
  <c r="J160" i="1"/>
  <c r="O80" i="1" l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G148" i="1" s="1"/>
  <c r="J161" i="1"/>
  <c r="P147" i="1"/>
  <c r="C134" i="1"/>
  <c r="R146" i="1"/>
  <c r="T147" i="1"/>
  <c r="U147" i="1"/>
  <c r="O81" i="1" l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G149" i="1" s="1"/>
  <c r="P148" i="1"/>
  <c r="C135" i="1"/>
  <c r="T148" i="1"/>
  <c r="R147" i="1"/>
  <c r="S147" i="1" s="1"/>
  <c r="U148" i="1"/>
  <c r="J162" i="1"/>
  <c r="O82" i="1" l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G150" i="1" s="1"/>
  <c r="J163" i="1"/>
  <c r="P149" i="1"/>
  <c r="C136" i="1"/>
  <c r="R148" i="1"/>
  <c r="U149" i="1"/>
  <c r="T149" i="1"/>
  <c r="O83" i="1" l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G152" i="1" s="1"/>
  <c r="P151" i="1"/>
  <c r="J165" i="1"/>
  <c r="T151" i="1"/>
  <c r="U151" i="1"/>
  <c r="R150" i="1"/>
  <c r="S150" i="1" s="1"/>
  <c r="C138" i="1"/>
  <c r="O85" i="1" l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O86" i="1" l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G154" i="1" s="1"/>
  <c r="T153" i="1"/>
  <c r="R152" i="1"/>
  <c r="S152" i="1" s="1"/>
  <c r="U153" i="1"/>
  <c r="C140" i="1"/>
  <c r="P153" i="1"/>
  <c r="J167" i="1"/>
  <c r="O87" i="1" l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G155" i="1" s="1"/>
  <c r="R153" i="1"/>
  <c r="S153" i="1" s="1"/>
  <c r="U154" i="1"/>
  <c r="T154" i="1"/>
  <c r="C141" i="1"/>
  <c r="J168" i="1"/>
  <c r="P154" i="1"/>
  <c r="O88" i="1" l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G157" i="1" s="1"/>
  <c r="C143" i="1"/>
  <c r="S143" i="1" s="1"/>
  <c r="P156" i="1"/>
  <c r="J170" i="1"/>
  <c r="R155" i="1"/>
  <c r="S155" i="1" s="1"/>
  <c r="U156" i="1"/>
  <c r="T156" i="1"/>
  <c r="O90" i="1" l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G158" i="1" s="1"/>
  <c r="J171" i="1"/>
  <c r="P157" i="1"/>
  <c r="C144" i="1"/>
  <c r="U157" i="1"/>
  <c r="R156" i="1"/>
  <c r="S156" i="1" s="1"/>
  <c r="T157" i="1"/>
  <c r="O91" i="1" l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G163" i="1" s="1"/>
  <c r="P162" i="1"/>
  <c r="J176" i="1"/>
  <c r="C149" i="1"/>
  <c r="T162" i="1"/>
  <c r="U162" i="1"/>
  <c r="R161" i="1"/>
  <c r="S161" i="1" s="1"/>
  <c r="O96" i="1" l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G164" i="1" s="1"/>
  <c r="R162" i="1"/>
  <c r="S162" i="1" s="1"/>
  <c r="U163" i="1"/>
  <c r="T163" i="1"/>
  <c r="C150" i="1"/>
  <c r="J177" i="1"/>
  <c r="P163" i="1"/>
  <c r="O97" i="1" l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G165" i="1" s="1"/>
  <c r="J178" i="1"/>
  <c r="P164" i="1"/>
  <c r="R163" i="1"/>
  <c r="S163" i="1" s="1"/>
  <c r="U164" i="1"/>
  <c r="T164" i="1"/>
  <c r="C151" i="1"/>
  <c r="O98" i="1" l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G166" i="1" s="1"/>
  <c r="C152" i="1"/>
  <c r="P165" i="1"/>
  <c r="J179" i="1"/>
  <c r="R164" i="1"/>
  <c r="U165" i="1"/>
  <c r="T165" i="1"/>
  <c r="O99" i="1" l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G167" i="1" s="1"/>
  <c r="J180" i="1"/>
  <c r="P166" i="1"/>
  <c r="T166" i="1"/>
  <c r="R165" i="1"/>
  <c r="U166" i="1"/>
  <c r="C153" i="1"/>
  <c r="O100" i="1" l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G170" i="1" s="1"/>
  <c r="T169" i="1"/>
  <c r="U169" i="1"/>
  <c r="R168" i="1"/>
  <c r="S168" i="1" s="1"/>
  <c r="J183" i="1"/>
  <c r="P169" i="1"/>
  <c r="C156" i="1"/>
  <c r="O103" i="1" l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G171" i="1" s="1"/>
  <c r="C157" i="1"/>
  <c r="P170" i="1"/>
  <c r="J184" i="1"/>
  <c r="R169" i="1"/>
  <c r="S169" i="1" s="1"/>
  <c r="U170" i="1"/>
  <c r="T170" i="1"/>
  <c r="O104" i="1" l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G172" i="1" s="1"/>
  <c r="C158" i="1"/>
  <c r="U171" i="1"/>
  <c r="R170" i="1"/>
  <c r="S170" i="1" s="1"/>
  <c r="T171" i="1"/>
  <c r="J185" i="1"/>
  <c r="P171" i="1"/>
  <c r="O105" i="1" l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G173" i="1" s="1"/>
  <c r="U172" i="1"/>
  <c r="T172" i="1"/>
  <c r="R171" i="1"/>
  <c r="S171" i="1" s="1"/>
  <c r="C159" i="1"/>
  <c r="J186" i="1"/>
  <c r="P172" i="1"/>
  <c r="O106" i="1" l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G174" i="1" s="1"/>
  <c r="C160" i="1"/>
  <c r="P173" i="1"/>
  <c r="J187" i="1"/>
  <c r="T173" i="1"/>
  <c r="U173" i="1"/>
  <c r="R172" i="1"/>
  <c r="S172" i="1" s="1"/>
  <c r="O107" i="1" l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G175" i="1" s="1"/>
  <c r="C161" i="1"/>
  <c r="R173" i="1"/>
  <c r="S173" i="1" s="1"/>
  <c r="U174" i="1"/>
  <c r="T174" i="1"/>
  <c r="J188" i="1"/>
  <c r="P174" i="1"/>
  <c r="O108" i="1" l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G176" i="1" s="1"/>
  <c r="P175" i="1"/>
  <c r="R174" i="1"/>
  <c r="U175" i="1"/>
  <c r="T175" i="1"/>
  <c r="J189" i="1"/>
  <c r="C162" i="1"/>
  <c r="O109" i="1" l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G177" i="1" s="1"/>
  <c r="U176" i="1"/>
  <c r="T176" i="1"/>
  <c r="R175" i="1"/>
  <c r="C163" i="1"/>
  <c r="P176" i="1"/>
  <c r="J190" i="1"/>
  <c r="O110" i="1" l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G178" i="1" s="1"/>
  <c r="J191" i="1"/>
  <c r="P177" i="1"/>
  <c r="T177" i="1"/>
  <c r="R176" i="1"/>
  <c r="U177" i="1"/>
  <c r="C164" i="1"/>
  <c r="S164" i="1" s="1"/>
  <c r="O111" i="1" l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G179" i="1" s="1"/>
  <c r="P178" i="1"/>
  <c r="C165" i="1"/>
  <c r="S165" i="1" s="1"/>
  <c r="R177" i="1"/>
  <c r="S177" i="1" s="1"/>
  <c r="U178" i="1"/>
  <c r="T178" i="1"/>
  <c r="J192" i="1"/>
  <c r="O112" i="1" l="1"/>
  <c r="A181" i="1"/>
  <c r="D181" i="1" s="1"/>
  <c r="L113" i="1"/>
  <c r="M113" i="1" s="1"/>
  <c r="N113" i="1" s="1"/>
  <c r="K114" i="1"/>
  <c r="H114" i="1"/>
  <c r="I113" i="1"/>
  <c r="E179" i="1"/>
  <c r="F179" i="1" s="1"/>
  <c r="G180" i="1" s="1"/>
  <c r="C166" i="1"/>
  <c r="P179" i="1"/>
  <c r="R178" i="1"/>
  <c r="S178" i="1" s="1"/>
  <c r="U179" i="1"/>
  <c r="T179" i="1"/>
  <c r="J193" i="1"/>
  <c r="O113" i="1" l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G183" i="1" s="1"/>
  <c r="R181" i="1"/>
  <c r="S181" i="1" s="1"/>
  <c r="U182" i="1"/>
  <c r="T182" i="1"/>
  <c r="J196" i="1"/>
  <c r="P182" i="1"/>
  <c r="C169" i="1"/>
  <c r="O116" i="1" l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G184" i="1" s="1"/>
  <c r="C170" i="1"/>
  <c r="P183" i="1"/>
  <c r="R182" i="1"/>
  <c r="S182" i="1" s="1"/>
  <c r="T183" i="1"/>
  <c r="U183" i="1"/>
  <c r="J197" i="1"/>
  <c r="O117" i="1" l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G186" i="1" s="1"/>
  <c r="J199" i="1"/>
  <c r="R184" i="1"/>
  <c r="S184" i="1" s="1"/>
  <c r="U185" i="1"/>
  <c r="T185" i="1"/>
  <c r="C172" i="1"/>
  <c r="P185" i="1"/>
  <c r="O119" i="1" l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G188" i="1" s="1"/>
  <c r="C174" i="1"/>
  <c r="S174" i="1" s="1"/>
  <c r="R186" i="1"/>
  <c r="S186" i="1" s="1"/>
  <c r="U187" i="1"/>
  <c r="T187" i="1"/>
  <c r="P187" i="1"/>
  <c r="J201" i="1"/>
  <c r="O121" i="1" l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G189" i="1" s="1"/>
  <c r="J202" i="1"/>
  <c r="P188" i="1"/>
  <c r="C175" i="1"/>
  <c r="S175" i="1" s="1"/>
  <c r="R187" i="1"/>
  <c r="S187" i="1" s="1"/>
  <c r="T188" i="1"/>
  <c r="U188" i="1"/>
  <c r="O122" i="1" l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G190" i="1" s="1"/>
  <c r="R188" i="1"/>
  <c r="S188" i="1" s="1"/>
  <c r="U189" i="1"/>
  <c r="T189" i="1"/>
  <c r="J203" i="1"/>
  <c r="C176" i="1"/>
  <c r="S176" i="1" s="1"/>
  <c r="P189" i="1"/>
  <c r="O123" i="1" l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G191" i="1" s="1"/>
  <c r="R189" i="1"/>
  <c r="S189" i="1" s="1"/>
  <c r="T190" i="1"/>
  <c r="U190" i="1"/>
  <c r="P190" i="1"/>
  <c r="C177" i="1"/>
  <c r="J204" i="1"/>
  <c r="O124" i="1" l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G192" i="1" s="1"/>
  <c r="C178" i="1"/>
  <c r="P191" i="1"/>
  <c r="J205" i="1"/>
  <c r="R190" i="1"/>
  <c r="S190" i="1" s="1"/>
  <c r="U191" i="1"/>
  <c r="T191" i="1"/>
  <c r="O125" i="1" l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G193" i="1" s="1"/>
  <c r="R191" i="1"/>
  <c r="S191" i="1" s="1"/>
  <c r="T192" i="1"/>
  <c r="U192" i="1"/>
  <c r="J206" i="1"/>
  <c r="P192" i="1"/>
  <c r="C179" i="1"/>
  <c r="O126" i="1" l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G194" i="1" s="1"/>
  <c r="C180" i="1"/>
  <c r="P193" i="1"/>
  <c r="U193" i="1"/>
  <c r="R192" i="1"/>
  <c r="S192" i="1" s="1"/>
  <c r="T193" i="1"/>
  <c r="J207" i="1"/>
  <c r="O127" i="1" l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G195" i="1" s="1"/>
  <c r="J208" i="1"/>
  <c r="P194" i="1"/>
  <c r="R193" i="1"/>
  <c r="S193" i="1" s="1"/>
  <c r="U194" i="1"/>
  <c r="T194" i="1"/>
  <c r="C181" i="1"/>
  <c r="O128" i="1" l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S194" i="1" s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G197" i="1" s="1"/>
  <c r="R195" i="1"/>
  <c r="S195" i="1" s="1"/>
  <c r="U196" i="1"/>
  <c r="T196" i="1"/>
  <c r="J210" i="1"/>
  <c r="P196" i="1"/>
  <c r="C183" i="1"/>
  <c r="S183" i="1" s="1"/>
  <c r="O130" i="1" l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G198" i="1" s="1"/>
  <c r="R196" i="1"/>
  <c r="S196" i="1" s="1"/>
  <c r="U197" i="1"/>
  <c r="T197" i="1"/>
  <c r="J211" i="1"/>
  <c r="C184" i="1"/>
  <c r="P197" i="1"/>
  <c r="O131" i="1" l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G199" i="1" s="1"/>
  <c r="P198" i="1"/>
  <c r="J212" i="1"/>
  <c r="R197" i="1"/>
  <c r="T198" i="1"/>
  <c r="U198" i="1"/>
  <c r="C185" i="1"/>
  <c r="S185" i="1" s="1"/>
  <c r="O132" i="1" l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G200" i="1" s="1"/>
  <c r="P199" i="1"/>
  <c r="C186" i="1"/>
  <c r="J213" i="1"/>
  <c r="R198" i="1"/>
  <c r="S198" i="1" s="1"/>
  <c r="T199" i="1"/>
  <c r="U199" i="1"/>
  <c r="O133" i="1" l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G201" i="1" s="1"/>
  <c r="P200" i="1"/>
  <c r="C187" i="1"/>
  <c r="J214" i="1"/>
  <c r="R199" i="1"/>
  <c r="S199" i="1" s="1"/>
  <c r="T200" i="1"/>
  <c r="U200" i="1"/>
  <c r="O134" i="1" l="1"/>
  <c r="A203" i="1"/>
  <c r="D203" i="1" s="1"/>
  <c r="H136" i="1"/>
  <c r="I135" i="1"/>
  <c r="K136" i="1"/>
  <c r="L135" i="1"/>
  <c r="M135" i="1" s="1"/>
  <c r="N135" i="1" s="1"/>
  <c r="E201" i="1"/>
  <c r="F201" i="1" s="1"/>
  <c r="G202" i="1" s="1"/>
  <c r="C188" i="1"/>
  <c r="P201" i="1"/>
  <c r="J215" i="1"/>
  <c r="R200" i="1"/>
  <c r="S200" i="1" s="1"/>
  <c r="U201" i="1"/>
  <c r="T201" i="1"/>
  <c r="O135" i="1" l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G203" i="1" s="1"/>
  <c r="R201" i="1"/>
  <c r="S201" i="1" s="1"/>
  <c r="T202" i="1"/>
  <c r="U202" i="1"/>
  <c r="J216" i="1"/>
  <c r="P202" i="1"/>
  <c r="C189" i="1"/>
  <c r="O136" i="1" l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G205" i="1" s="1"/>
  <c r="P204" i="1"/>
  <c r="R203" i="1"/>
  <c r="S203" i="1" s="1"/>
  <c r="U204" i="1"/>
  <c r="T204" i="1"/>
  <c r="J218" i="1"/>
  <c r="C191" i="1"/>
  <c r="O138" i="1" l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G206" i="1" s="1"/>
  <c r="R204" i="1"/>
  <c r="U205" i="1"/>
  <c r="T205" i="1"/>
  <c r="C192" i="1"/>
  <c r="P205" i="1"/>
  <c r="J219" i="1"/>
  <c r="O139" i="1" l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G207" i="1" s="1"/>
  <c r="C193" i="1"/>
  <c r="R205" i="1"/>
  <c r="U206" i="1"/>
  <c r="T206" i="1"/>
  <c r="J220" i="1"/>
  <c r="P206" i="1"/>
  <c r="O140" i="1" l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G208" i="1" s="1"/>
  <c r="C194" i="1"/>
  <c r="R206" i="1"/>
  <c r="T207" i="1"/>
  <c r="U207" i="1"/>
  <c r="J221" i="1"/>
  <c r="P207" i="1"/>
  <c r="O141" i="1" l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G209" i="1" s="1"/>
  <c r="R207" i="1"/>
  <c r="U208" i="1"/>
  <c r="T208" i="1"/>
  <c r="P208" i="1"/>
  <c r="J222" i="1"/>
  <c r="C195" i="1"/>
  <c r="O142" i="1" l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G210" i="1" s="1"/>
  <c r="R208" i="1"/>
  <c r="S208" i="1" s="1"/>
  <c r="U209" i="1"/>
  <c r="T209" i="1"/>
  <c r="J223" i="1"/>
  <c r="C196" i="1"/>
  <c r="P209" i="1"/>
  <c r="O143" i="1" l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G211" i="1" s="1"/>
  <c r="R209" i="1"/>
  <c r="S209" i="1" s="1"/>
  <c r="U210" i="1"/>
  <c r="T210" i="1"/>
  <c r="J224" i="1"/>
  <c r="P210" i="1"/>
  <c r="C197" i="1"/>
  <c r="S197" i="1" s="1"/>
  <c r="O144" i="1" l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G212" i="1" s="1"/>
  <c r="R210" i="1"/>
  <c r="S210" i="1" s="1"/>
  <c r="U211" i="1"/>
  <c r="T211" i="1"/>
  <c r="J225" i="1"/>
  <c r="C198" i="1"/>
  <c r="P211" i="1"/>
  <c r="O145" i="1" l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G215" i="1" s="1"/>
  <c r="R213" i="1"/>
  <c r="T214" i="1"/>
  <c r="U214" i="1"/>
  <c r="J228" i="1"/>
  <c r="P214" i="1"/>
  <c r="C201" i="1"/>
  <c r="O148" i="1" l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G216" i="1" s="1"/>
  <c r="P215" i="1"/>
  <c r="J229" i="1"/>
  <c r="C202" i="1"/>
  <c r="R214" i="1"/>
  <c r="S214" i="1" s="1"/>
  <c r="T215" i="1"/>
  <c r="U215" i="1"/>
  <c r="O149" i="1" l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G217" i="1" s="1"/>
  <c r="R215" i="1"/>
  <c r="S215" i="1" s="1"/>
  <c r="U216" i="1"/>
  <c r="T216" i="1"/>
  <c r="J230" i="1"/>
  <c r="P216" i="1"/>
  <c r="C203" i="1"/>
  <c r="O150" i="1" l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G218" i="1" s="1"/>
  <c r="C204" i="1"/>
  <c r="S204" i="1" s="1"/>
  <c r="P217" i="1"/>
  <c r="J231" i="1"/>
  <c r="R216" i="1"/>
  <c r="S216" i="1" s="1"/>
  <c r="T217" i="1"/>
  <c r="U217" i="1"/>
  <c r="O151" i="1" l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G219" i="1" s="1"/>
  <c r="J232" i="1"/>
  <c r="P218" i="1"/>
  <c r="C205" i="1"/>
  <c r="S205" i="1" s="1"/>
  <c r="R217" i="1"/>
  <c r="S217" i="1" s="1"/>
  <c r="T218" i="1"/>
  <c r="U218" i="1"/>
  <c r="O152" i="1" l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G220" i="1" s="1"/>
  <c r="J233" i="1"/>
  <c r="P219" i="1"/>
  <c r="C206" i="1"/>
  <c r="S206" i="1" s="1"/>
  <c r="R218" i="1"/>
  <c r="U219" i="1"/>
  <c r="T219" i="1"/>
  <c r="O153" i="1" l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G221" i="1" s="1"/>
  <c r="J234" i="1"/>
  <c r="R219" i="1"/>
  <c r="T220" i="1"/>
  <c r="U220" i="1"/>
  <c r="C207" i="1"/>
  <c r="S207" i="1" s="1"/>
  <c r="P220" i="1"/>
  <c r="O154" i="1" l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G222" i="1" s="1"/>
  <c r="J235" i="1"/>
  <c r="R220" i="1"/>
  <c r="S220" i="1" s="1"/>
  <c r="T221" i="1"/>
  <c r="U221" i="1"/>
  <c r="P221" i="1"/>
  <c r="C208" i="1"/>
  <c r="O155" i="1" l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G223" i="1" s="1"/>
  <c r="R221" i="1"/>
  <c r="S221" i="1" s="1"/>
  <c r="T222" i="1"/>
  <c r="U222" i="1"/>
  <c r="J236" i="1"/>
  <c r="C209" i="1"/>
  <c r="P222" i="1"/>
  <c r="O156" i="1" l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G224" i="1" s="1"/>
  <c r="P223" i="1"/>
  <c r="C210" i="1"/>
  <c r="J237" i="1"/>
  <c r="R222" i="1"/>
  <c r="S222" i="1" s="1"/>
  <c r="U223" i="1"/>
  <c r="T223" i="1"/>
  <c r="O157" i="1" l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G225" i="1" s="1"/>
  <c r="J238" i="1"/>
  <c r="P224" i="1"/>
  <c r="C211" i="1"/>
  <c r="S211" i="1" s="1"/>
  <c r="R223" i="1"/>
  <c r="S223" i="1" s="1"/>
  <c r="U224" i="1"/>
  <c r="T224" i="1"/>
  <c r="O158" i="1" l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G226" i="1" s="1"/>
  <c r="P225" i="1"/>
  <c r="R224" i="1"/>
  <c r="U225" i="1"/>
  <c r="T225" i="1"/>
  <c r="C212" i="1"/>
  <c r="J239" i="1"/>
  <c r="O159" i="1" l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G227" i="1" s="1"/>
  <c r="R225" i="1"/>
  <c r="S225" i="1" s="1"/>
  <c r="U226" i="1"/>
  <c r="T226" i="1"/>
  <c r="J240" i="1"/>
  <c r="P226" i="1"/>
  <c r="C213" i="1"/>
  <c r="S213" i="1" s="1"/>
  <c r="O160" i="1" l="1"/>
  <c r="A229" i="1"/>
  <c r="D229" i="1" s="1"/>
  <c r="I161" i="1"/>
  <c r="H162" i="1"/>
  <c r="L161" i="1"/>
  <c r="M161" i="1" s="1"/>
  <c r="N161" i="1" s="1"/>
  <c r="K162" i="1"/>
  <c r="E227" i="1"/>
  <c r="F227" i="1" s="1"/>
  <c r="G228" i="1" s="1"/>
  <c r="J241" i="1"/>
  <c r="C214" i="1"/>
  <c r="P227" i="1"/>
  <c r="R226" i="1"/>
  <c r="S226" i="1" s="1"/>
  <c r="U227" i="1"/>
  <c r="T227" i="1"/>
  <c r="O161" i="1" l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G229" i="1" s="1"/>
  <c r="P228" i="1"/>
  <c r="C215" i="1"/>
  <c r="J242" i="1"/>
  <c r="R227" i="1"/>
  <c r="S227" i="1" s="1"/>
  <c r="U228" i="1"/>
  <c r="T228" i="1"/>
  <c r="O162" i="1" l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G230" i="1" s="1"/>
  <c r="U229" i="1"/>
  <c r="R228" i="1"/>
  <c r="S228" i="1" s="1"/>
  <c r="T229" i="1"/>
  <c r="J243" i="1"/>
  <c r="C216" i="1"/>
  <c r="P229" i="1"/>
  <c r="O163" i="1" l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G231" i="1" s="1"/>
  <c r="J244" i="1"/>
  <c r="P230" i="1"/>
  <c r="C217" i="1"/>
  <c r="T230" i="1"/>
  <c r="R229" i="1"/>
  <c r="U230" i="1"/>
  <c r="O164" i="1" l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G233" i="1" s="1"/>
  <c r="U232" i="1"/>
  <c r="R231" i="1"/>
  <c r="S231" i="1" s="1"/>
  <c r="T232" i="1"/>
  <c r="C219" i="1"/>
  <c r="S219" i="1" s="1"/>
  <c r="J246" i="1"/>
  <c r="P232" i="1"/>
  <c r="O166" i="1" l="1"/>
  <c r="A235" i="1"/>
  <c r="D235" i="1" s="1"/>
  <c r="H168" i="1"/>
  <c r="I167" i="1"/>
  <c r="K168" i="1"/>
  <c r="L167" i="1"/>
  <c r="M167" i="1" s="1"/>
  <c r="N167" i="1" s="1"/>
  <c r="E233" i="1"/>
  <c r="F233" i="1" s="1"/>
  <c r="G234" i="1" s="1"/>
  <c r="C220" i="1"/>
  <c r="P233" i="1"/>
  <c r="J247" i="1"/>
  <c r="U233" i="1"/>
  <c r="T233" i="1"/>
  <c r="R232" i="1"/>
  <c r="S232" i="1" s="1"/>
  <c r="O167" i="1" l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G235" i="1" s="1"/>
  <c r="P234" i="1"/>
  <c r="C221" i="1"/>
  <c r="J248" i="1"/>
  <c r="T234" i="1"/>
  <c r="R233" i="1"/>
  <c r="S233" i="1" s="1"/>
  <c r="U234" i="1"/>
  <c r="O168" i="1" l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G237" i="1" s="1"/>
  <c r="P236" i="1"/>
  <c r="T236" i="1"/>
  <c r="R235" i="1"/>
  <c r="S235" i="1" s="1"/>
  <c r="U236" i="1"/>
  <c r="C223" i="1"/>
  <c r="J250" i="1"/>
  <c r="O170" i="1" l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G238" i="1" s="1"/>
  <c r="J251" i="1"/>
  <c r="C224" i="1"/>
  <c r="S224" i="1" s="1"/>
  <c r="U237" i="1"/>
  <c r="T237" i="1"/>
  <c r="R236" i="1"/>
  <c r="P237" i="1"/>
  <c r="O171" i="1" l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G239" i="1" s="1"/>
  <c r="P238" i="1"/>
  <c r="C225" i="1"/>
  <c r="T238" i="1"/>
  <c r="R237" i="1"/>
  <c r="U238" i="1"/>
  <c r="J252" i="1"/>
  <c r="O172" i="1" l="1"/>
  <c r="A241" i="1"/>
  <c r="D241" i="1" s="1"/>
  <c r="H174" i="1"/>
  <c r="I173" i="1"/>
  <c r="K174" i="1"/>
  <c r="L173" i="1"/>
  <c r="M173" i="1" s="1"/>
  <c r="N173" i="1" s="1"/>
  <c r="E239" i="1"/>
  <c r="F239" i="1" s="1"/>
  <c r="G240" i="1" s="1"/>
  <c r="C226" i="1"/>
  <c r="P239" i="1"/>
  <c r="J253" i="1"/>
  <c r="R238" i="1"/>
  <c r="U239" i="1"/>
  <c r="T239" i="1"/>
  <c r="O173" i="1" l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G242" i="1" s="1"/>
  <c r="J255" i="1"/>
  <c r="R240" i="1"/>
  <c r="S240" i="1" s="1"/>
  <c r="U241" i="1"/>
  <c r="T241" i="1"/>
  <c r="C228" i="1"/>
  <c r="P241" i="1"/>
  <c r="O175" i="1" l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G243" i="1" s="1"/>
  <c r="P242" i="1"/>
  <c r="T242" i="1"/>
  <c r="R241" i="1"/>
  <c r="S241" i="1" s="1"/>
  <c r="U242" i="1"/>
  <c r="J256" i="1"/>
  <c r="C229" i="1"/>
  <c r="S229" i="1" s="1"/>
  <c r="O176" i="1" l="1"/>
  <c r="A245" i="1"/>
  <c r="D245" i="1" s="1"/>
  <c r="H178" i="1"/>
  <c r="I177" i="1"/>
  <c r="L177" i="1"/>
  <c r="M177" i="1" s="1"/>
  <c r="N177" i="1" s="1"/>
  <c r="K178" i="1"/>
  <c r="E243" i="1"/>
  <c r="F243" i="1" s="1"/>
  <c r="G244" i="1" s="1"/>
  <c r="J257" i="1"/>
  <c r="P243" i="1"/>
  <c r="C230" i="1"/>
  <c r="U243" i="1"/>
  <c r="R242" i="1"/>
  <c r="T243" i="1"/>
  <c r="O177" i="1" l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G245" i="1" s="1"/>
  <c r="J258" i="1"/>
  <c r="C231" i="1"/>
  <c r="P244" i="1"/>
  <c r="T244" i="1"/>
  <c r="R243" i="1"/>
  <c r="S243" i="1" s="1"/>
  <c r="U244" i="1"/>
  <c r="O178" i="1" l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G246" i="1" s="1"/>
  <c r="P245" i="1"/>
  <c r="C232" i="1"/>
  <c r="J259" i="1"/>
  <c r="U245" i="1"/>
  <c r="T245" i="1"/>
  <c r="R244" i="1"/>
  <c r="S244" i="1" s="1"/>
  <c r="O179" i="1" l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G247" i="1" s="1"/>
  <c r="J260" i="1"/>
  <c r="P246" i="1"/>
  <c r="C233" i="1"/>
  <c r="T246" i="1"/>
  <c r="R245" i="1"/>
  <c r="S245" i="1" s="1"/>
  <c r="U246" i="1"/>
  <c r="O180" i="1" l="1"/>
  <c r="A249" i="1"/>
  <c r="D249" i="1" s="1"/>
  <c r="I181" i="1"/>
  <c r="H182" i="1"/>
  <c r="L181" i="1"/>
  <c r="M181" i="1" s="1"/>
  <c r="N181" i="1" s="1"/>
  <c r="K182" i="1"/>
  <c r="E247" i="1"/>
  <c r="F247" i="1" s="1"/>
  <c r="G248" i="1" s="1"/>
  <c r="P247" i="1"/>
  <c r="J261" i="1"/>
  <c r="C234" i="1"/>
  <c r="S234" i="1" s="1"/>
  <c r="T247" i="1"/>
  <c r="R246" i="1"/>
  <c r="U247" i="1"/>
  <c r="O181" i="1" l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G249" i="1" s="1"/>
  <c r="J262" i="1"/>
  <c r="P248" i="1"/>
  <c r="C235" i="1"/>
  <c r="R247" i="1"/>
  <c r="S247" i="1" s="1"/>
  <c r="T248" i="1"/>
  <c r="U248" i="1"/>
  <c r="O182" i="1" l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J263" i="1"/>
  <c r="R248" i="1"/>
  <c r="U249" i="1"/>
  <c r="T249" i="1"/>
  <c r="O183" i="1" l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G251" i="1" s="1"/>
  <c r="T250" i="1"/>
  <c r="R249" i="1"/>
  <c r="S249" i="1" s="1"/>
  <c r="U250" i="1"/>
  <c r="J264" i="1"/>
  <c r="P250" i="1"/>
  <c r="C237" i="1"/>
  <c r="S237" i="1" s="1"/>
  <c r="O184" i="1" l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G252" i="1" s="1"/>
  <c r="T251" i="1"/>
  <c r="R250" i="1"/>
  <c r="S250" i="1" s="1"/>
  <c r="U251" i="1"/>
  <c r="J265" i="1"/>
  <c r="C238" i="1"/>
  <c r="S238" i="1" s="1"/>
  <c r="P251" i="1"/>
  <c r="O185" i="1" l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G253" i="1" s="1"/>
  <c r="P252" i="1"/>
  <c r="C239" i="1"/>
  <c r="S239" i="1" s="1"/>
  <c r="J266" i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R251" i="1"/>
  <c r="S251" i="1" s="1"/>
  <c r="U252" i="1"/>
  <c r="T252" i="1"/>
  <c r="O186" i="1" l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G254" i="1" s="1"/>
  <c r="P253" i="1"/>
  <c r="U253" i="1"/>
  <c r="R252" i="1"/>
  <c r="S252" i="1" s="1"/>
  <c r="T253" i="1"/>
  <c r="C240" i="1"/>
  <c r="O187" i="1" l="1"/>
  <c r="Q186" i="1"/>
  <c r="B186" i="1" s="1"/>
  <c r="A256" i="1"/>
  <c r="D256" i="1" s="1"/>
  <c r="K189" i="1"/>
  <c r="L188" i="1"/>
  <c r="M188" i="1" s="1"/>
  <c r="N188" i="1" s="1"/>
  <c r="H189" i="1"/>
  <c r="I188" i="1"/>
  <c r="E254" i="1"/>
  <c r="F254" i="1" s="1"/>
  <c r="G255" i="1" s="1"/>
  <c r="C241" i="1"/>
  <c r="P254" i="1"/>
  <c r="T254" i="1"/>
  <c r="R253" i="1"/>
  <c r="S253" i="1" s="1"/>
  <c r="U254" i="1"/>
  <c r="O188" i="1" l="1"/>
  <c r="Q187" i="1"/>
  <c r="B187" i="1" s="1"/>
  <c r="A257" i="1"/>
  <c r="D257" i="1" s="1"/>
  <c r="H190" i="1"/>
  <c r="I189" i="1"/>
  <c r="K190" i="1"/>
  <c r="L189" i="1"/>
  <c r="M189" i="1" s="1"/>
  <c r="N189" i="1" s="1"/>
  <c r="E255" i="1"/>
  <c r="F255" i="1" s="1"/>
  <c r="G256" i="1" s="1"/>
  <c r="P255" i="1"/>
  <c r="U255" i="1"/>
  <c r="R254" i="1"/>
  <c r="S254" i="1" s="1"/>
  <c r="T255" i="1"/>
  <c r="C242" i="1"/>
  <c r="S242" i="1" s="1"/>
  <c r="O189" i="1" l="1"/>
  <c r="Q188" i="1"/>
  <c r="B188" i="1" s="1"/>
  <c r="A258" i="1"/>
  <c r="D258" i="1" s="1"/>
  <c r="L190" i="1"/>
  <c r="M190" i="1" s="1"/>
  <c r="N190" i="1" s="1"/>
  <c r="K191" i="1"/>
  <c r="I190" i="1"/>
  <c r="H191" i="1"/>
  <c r="E256" i="1"/>
  <c r="F256" i="1" s="1"/>
  <c r="G257" i="1" s="1"/>
  <c r="R255" i="1"/>
  <c r="S255" i="1" s="1"/>
  <c r="U256" i="1"/>
  <c r="T256" i="1"/>
  <c r="C243" i="1"/>
  <c r="P256" i="1"/>
  <c r="O190" i="1" l="1"/>
  <c r="Q189" i="1"/>
  <c r="B189" i="1" s="1"/>
  <c r="A259" i="1"/>
  <c r="D259" i="1" s="1"/>
  <c r="H192" i="1"/>
  <c r="I191" i="1"/>
  <c r="L191" i="1"/>
  <c r="M191" i="1" s="1"/>
  <c r="N191" i="1" s="1"/>
  <c r="K192" i="1"/>
  <c r="E257" i="1"/>
  <c r="F257" i="1" s="1"/>
  <c r="G258" i="1" s="1"/>
  <c r="U257" i="1"/>
  <c r="R256" i="1"/>
  <c r="S256" i="1" s="1"/>
  <c r="T257" i="1"/>
  <c r="P257" i="1"/>
  <c r="C244" i="1"/>
  <c r="O191" i="1" l="1"/>
  <c r="Q190" i="1"/>
  <c r="B190" i="1" s="1"/>
  <c r="A260" i="1"/>
  <c r="D260" i="1" s="1"/>
  <c r="L192" i="1"/>
  <c r="M192" i="1" s="1"/>
  <c r="N192" i="1" s="1"/>
  <c r="K193" i="1"/>
  <c r="I192" i="1"/>
  <c r="H193" i="1"/>
  <c r="E258" i="1"/>
  <c r="F258" i="1" s="1"/>
  <c r="G259" i="1" s="1"/>
  <c r="R257" i="1"/>
  <c r="S257" i="1" s="1"/>
  <c r="U258" i="1"/>
  <c r="T258" i="1"/>
  <c r="C245" i="1"/>
  <c r="P258" i="1"/>
  <c r="O192" i="1" l="1"/>
  <c r="Q191" i="1"/>
  <c r="B191" i="1" s="1"/>
  <c r="A261" i="1"/>
  <c r="D261" i="1" s="1"/>
  <c r="H194" i="1"/>
  <c r="I193" i="1"/>
  <c r="K194" i="1"/>
  <c r="L193" i="1"/>
  <c r="M193" i="1" s="1"/>
  <c r="N193" i="1" s="1"/>
  <c r="E259" i="1"/>
  <c r="F259" i="1" s="1"/>
  <c r="G260" i="1" s="1"/>
  <c r="P259" i="1"/>
  <c r="C246" i="1"/>
  <c r="S246" i="1" s="1"/>
  <c r="U259" i="1"/>
  <c r="T259" i="1"/>
  <c r="R258" i="1"/>
  <c r="S258" i="1" s="1"/>
  <c r="O193" i="1" l="1"/>
  <c r="Q192" i="1"/>
  <c r="B192" i="1" s="1"/>
  <c r="A262" i="1"/>
  <c r="D262" i="1" s="1"/>
  <c r="K195" i="1"/>
  <c r="L194" i="1"/>
  <c r="M194" i="1" s="1"/>
  <c r="N194" i="1" s="1"/>
  <c r="H195" i="1"/>
  <c r="I194" i="1"/>
  <c r="E260" i="1"/>
  <c r="F260" i="1" s="1"/>
  <c r="G261" i="1" s="1"/>
  <c r="C247" i="1"/>
  <c r="P260" i="1"/>
  <c r="T260" i="1"/>
  <c r="R259" i="1"/>
  <c r="S259" i="1" s="1"/>
  <c r="U260" i="1"/>
  <c r="O194" i="1" l="1"/>
  <c r="Q193" i="1"/>
  <c r="B193" i="1" s="1"/>
  <c r="A263" i="1"/>
  <c r="D263" i="1" s="1"/>
  <c r="I195" i="1"/>
  <c r="H196" i="1"/>
  <c r="K196" i="1"/>
  <c r="L195" i="1"/>
  <c r="M195" i="1" s="1"/>
  <c r="N195" i="1" s="1"/>
  <c r="E261" i="1"/>
  <c r="F261" i="1" s="1"/>
  <c r="G262" i="1" s="1"/>
  <c r="C248" i="1"/>
  <c r="S248" i="1" s="1"/>
  <c r="P261" i="1"/>
  <c r="U261" i="1"/>
  <c r="R260" i="1"/>
  <c r="T261" i="1"/>
  <c r="O195" i="1" l="1"/>
  <c r="Q194" i="1"/>
  <c r="B194" i="1" s="1"/>
  <c r="A264" i="1"/>
  <c r="D264" i="1" s="1"/>
  <c r="K197" i="1"/>
  <c r="L196" i="1"/>
  <c r="M196" i="1" s="1"/>
  <c r="N196" i="1" s="1"/>
  <c r="I196" i="1"/>
  <c r="H197" i="1"/>
  <c r="E262" i="1"/>
  <c r="F262" i="1" s="1"/>
  <c r="G263" i="1" s="1"/>
  <c r="P262" i="1"/>
  <c r="C249" i="1"/>
  <c r="U262" i="1"/>
  <c r="R261" i="1"/>
  <c r="S261" i="1" s="1"/>
  <c r="T262" i="1"/>
  <c r="O196" i="1" l="1"/>
  <c r="Q195" i="1"/>
  <c r="B195" i="1" s="1"/>
  <c r="A265" i="1"/>
  <c r="D265" i="1" s="1"/>
  <c r="I197" i="1"/>
  <c r="H198" i="1"/>
  <c r="K198" i="1"/>
  <c r="L197" i="1"/>
  <c r="M197" i="1" s="1"/>
  <c r="N197" i="1" s="1"/>
  <c r="E263" i="1"/>
  <c r="F263" i="1" s="1"/>
  <c r="G264" i="1" s="1"/>
  <c r="T263" i="1"/>
  <c r="R262" i="1"/>
  <c r="S262" i="1" s="1"/>
  <c r="U263" i="1"/>
  <c r="C250" i="1"/>
  <c r="P263" i="1"/>
  <c r="O197" i="1" l="1"/>
  <c r="Q196" i="1"/>
  <c r="B196" i="1" s="1"/>
  <c r="A266" i="1"/>
  <c r="K199" i="1"/>
  <c r="L198" i="1"/>
  <c r="M198" i="1" s="1"/>
  <c r="N198" i="1" s="1"/>
  <c r="H199" i="1"/>
  <c r="I198" i="1"/>
  <c r="E264" i="1"/>
  <c r="F264" i="1" s="1"/>
  <c r="G265" i="1" s="1"/>
  <c r="U264" i="1"/>
  <c r="R263" i="1"/>
  <c r="S263" i="1" s="1"/>
  <c r="T264" i="1"/>
  <c r="C251" i="1"/>
  <c r="P264" i="1"/>
  <c r="D266" i="1" l="1"/>
  <c r="A267" i="1"/>
  <c r="O198" i="1"/>
  <c r="Q197" i="1"/>
  <c r="B197" i="1" s="1"/>
  <c r="H200" i="1"/>
  <c r="I199" i="1"/>
  <c r="L199" i="1"/>
  <c r="M199" i="1" s="1"/>
  <c r="N199" i="1" s="1"/>
  <c r="K200" i="1"/>
  <c r="E265" i="1"/>
  <c r="F265" i="1" s="1"/>
  <c r="G266" i="1" s="1"/>
  <c r="U265" i="1"/>
  <c r="R264" i="1"/>
  <c r="S264" i="1" s="1"/>
  <c r="T265" i="1"/>
  <c r="P265" i="1"/>
  <c r="C252" i="1"/>
  <c r="A268" i="1" l="1"/>
  <c r="D267" i="1"/>
  <c r="E267" i="1" s="1"/>
  <c r="F267" i="1" s="1"/>
  <c r="P267" i="1"/>
  <c r="R267" i="1" s="1"/>
  <c r="S267" i="1" s="1"/>
  <c r="O199" i="1"/>
  <c r="Q198" i="1"/>
  <c r="B198" i="1" s="1"/>
  <c r="K201" i="1"/>
  <c r="L200" i="1"/>
  <c r="M200" i="1" s="1"/>
  <c r="N200" i="1" s="1"/>
  <c r="H201" i="1"/>
  <c r="I200" i="1"/>
  <c r="E266" i="1"/>
  <c r="F266" i="1" s="1"/>
  <c r="P266" i="1"/>
  <c r="C253" i="1"/>
  <c r="U266" i="1"/>
  <c r="T266" i="1"/>
  <c r="R265" i="1"/>
  <c r="A269" i="1" l="1"/>
  <c r="P268" i="1"/>
  <c r="R268" i="1" s="1"/>
  <c r="S268" i="1" s="1"/>
  <c r="D268" i="1"/>
  <c r="E268" i="1" s="1"/>
  <c r="F268" i="1" s="1"/>
  <c r="G269" i="1" s="1"/>
  <c r="K267" i="1"/>
  <c r="U267" i="1"/>
  <c r="U268" i="1" s="1"/>
  <c r="T267" i="1"/>
  <c r="T268" i="1" s="1"/>
  <c r="H267" i="1"/>
  <c r="H268" i="1" s="1"/>
  <c r="G268" i="1"/>
  <c r="G267" i="1"/>
  <c r="O200" i="1"/>
  <c r="Q199" i="1"/>
  <c r="B199" i="1" s="1"/>
  <c r="H202" i="1"/>
  <c r="I201" i="1"/>
  <c r="L201" i="1"/>
  <c r="M201" i="1" s="1"/>
  <c r="N201" i="1" s="1"/>
  <c r="K202" i="1"/>
  <c r="R266" i="1"/>
  <c r="C254" i="1"/>
  <c r="T269" i="1" l="1"/>
  <c r="U269" i="1"/>
  <c r="H269" i="1"/>
  <c r="I269" i="1" s="1"/>
  <c r="I267" i="1"/>
  <c r="I268" i="1"/>
  <c r="P269" i="1"/>
  <c r="R269" i="1" s="1"/>
  <c r="S269" i="1" s="1"/>
  <c r="A270" i="1"/>
  <c r="D269" i="1"/>
  <c r="E269" i="1" s="1"/>
  <c r="F269" i="1" s="1"/>
  <c r="L267" i="1"/>
  <c r="K268" i="1"/>
  <c r="O201" i="1"/>
  <c r="Q200" i="1"/>
  <c r="B200" i="1" s="1"/>
  <c r="L202" i="1"/>
  <c r="M202" i="1" s="1"/>
  <c r="N202" i="1" s="1"/>
  <c r="K203" i="1"/>
  <c r="H203" i="1"/>
  <c r="I202" i="1"/>
  <c r="C255" i="1"/>
  <c r="U270" i="1" l="1"/>
  <c r="T270" i="1"/>
  <c r="H270" i="1"/>
  <c r="G270" i="1"/>
  <c r="A271" i="1"/>
  <c r="P270" i="1"/>
  <c r="R270" i="1" s="1"/>
  <c r="S270" i="1" s="1"/>
  <c r="D270" i="1"/>
  <c r="E270" i="1" s="1"/>
  <c r="F270" i="1" s="1"/>
  <c r="L268" i="1"/>
  <c r="M268" i="1" s="1"/>
  <c r="N268" i="1" s="1"/>
  <c r="O268" i="1" s="1"/>
  <c r="K269" i="1"/>
  <c r="O202" i="1"/>
  <c r="Q201" i="1"/>
  <c r="B201" i="1" s="1"/>
  <c r="I203" i="1"/>
  <c r="H204" i="1"/>
  <c r="L203" i="1"/>
  <c r="M203" i="1" s="1"/>
  <c r="N203" i="1" s="1"/>
  <c r="K204" i="1"/>
  <c r="C256" i="1"/>
  <c r="H271" i="1" l="1"/>
  <c r="U271" i="1"/>
  <c r="D271" i="1"/>
  <c r="E271" i="1" s="1"/>
  <c r="F271" i="1" s="1"/>
  <c r="A272" i="1"/>
  <c r="P271" i="1"/>
  <c r="R271" i="1" s="1"/>
  <c r="S271" i="1" s="1"/>
  <c r="I270" i="1"/>
  <c r="T271" i="1"/>
  <c r="G271" i="1"/>
  <c r="L269" i="1"/>
  <c r="M269" i="1" s="1"/>
  <c r="N269" i="1" s="1"/>
  <c r="O269" i="1" s="1"/>
  <c r="K270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C257" i="1"/>
  <c r="I271" i="1" l="1"/>
  <c r="T272" i="1"/>
  <c r="H272" i="1"/>
  <c r="A273" i="1"/>
  <c r="P272" i="1"/>
  <c r="R272" i="1" s="1"/>
  <c r="S272" i="1" s="1"/>
  <c r="D272" i="1"/>
  <c r="E272" i="1" s="1"/>
  <c r="F272" i="1" s="1"/>
  <c r="U272" i="1"/>
  <c r="G272" i="1"/>
  <c r="L270" i="1"/>
  <c r="M270" i="1" s="1"/>
  <c r="N270" i="1" s="1"/>
  <c r="O270" i="1" s="1"/>
  <c r="K271" i="1"/>
  <c r="O204" i="1"/>
  <c r="I205" i="1"/>
  <c r="H206" i="1"/>
  <c r="L205" i="1"/>
  <c r="M205" i="1" s="1"/>
  <c r="N205" i="1" s="1"/>
  <c r="K206" i="1"/>
  <c r="C258" i="1"/>
  <c r="U273" i="1" l="1"/>
  <c r="T273" i="1"/>
  <c r="H273" i="1"/>
  <c r="G273" i="1"/>
  <c r="I272" i="1"/>
  <c r="P273" i="1"/>
  <c r="R273" i="1" s="1"/>
  <c r="S273" i="1" s="1"/>
  <c r="D273" i="1"/>
  <c r="E273" i="1" s="1"/>
  <c r="F273" i="1" s="1"/>
  <c r="A274" i="1"/>
  <c r="L271" i="1"/>
  <c r="M271" i="1" s="1"/>
  <c r="N271" i="1" s="1"/>
  <c r="O271" i="1" s="1"/>
  <c r="K272" i="1"/>
  <c r="O205" i="1"/>
  <c r="Q204" i="1"/>
  <c r="B204" i="1" s="1"/>
  <c r="L206" i="1"/>
  <c r="M206" i="1" s="1"/>
  <c r="N206" i="1" s="1"/>
  <c r="K207" i="1"/>
  <c r="H207" i="1"/>
  <c r="I206" i="1"/>
  <c r="C259" i="1"/>
  <c r="I273" i="1" l="1"/>
  <c r="G274" i="1"/>
  <c r="H274" i="1"/>
  <c r="T274" i="1"/>
  <c r="U274" i="1"/>
  <c r="P274" i="1"/>
  <c r="R274" i="1" s="1"/>
  <c r="S274" i="1" s="1"/>
  <c r="D274" i="1"/>
  <c r="E274" i="1" s="1"/>
  <c r="F274" i="1" s="1"/>
  <c r="A275" i="1"/>
  <c r="L272" i="1"/>
  <c r="M272" i="1" s="1"/>
  <c r="N272" i="1" s="1"/>
  <c r="O272" i="1" s="1"/>
  <c r="K273" i="1"/>
  <c r="O206" i="1"/>
  <c r="Q205" i="1"/>
  <c r="B205" i="1" s="1"/>
  <c r="H208" i="1"/>
  <c r="I207" i="1"/>
  <c r="K208" i="1"/>
  <c r="L207" i="1"/>
  <c r="M207" i="1" s="1"/>
  <c r="N207" i="1" s="1"/>
  <c r="C260" i="1"/>
  <c r="S260" i="1" s="1"/>
  <c r="T275" i="1" l="1"/>
  <c r="H275" i="1"/>
  <c r="I274" i="1"/>
  <c r="P275" i="1"/>
  <c r="R275" i="1" s="1"/>
  <c r="S275" i="1" s="1"/>
  <c r="D275" i="1"/>
  <c r="E275" i="1" s="1"/>
  <c r="F275" i="1" s="1"/>
  <c r="A276" i="1"/>
  <c r="G275" i="1"/>
  <c r="U275" i="1"/>
  <c r="L273" i="1"/>
  <c r="M273" i="1" s="1"/>
  <c r="N273" i="1" s="1"/>
  <c r="O273" i="1" s="1"/>
  <c r="K274" i="1"/>
  <c r="O207" i="1"/>
  <c r="Q206" i="1"/>
  <c r="B206" i="1" s="1"/>
  <c r="L208" i="1"/>
  <c r="M208" i="1" s="1"/>
  <c r="N208" i="1" s="1"/>
  <c r="K209" i="1"/>
  <c r="H209" i="1"/>
  <c r="I208" i="1"/>
  <c r="C261" i="1"/>
  <c r="I275" i="1" l="1"/>
  <c r="T276" i="1"/>
  <c r="H276" i="1"/>
  <c r="G276" i="1"/>
  <c r="U276" i="1"/>
  <c r="P276" i="1"/>
  <c r="R276" i="1" s="1"/>
  <c r="S276" i="1" s="1"/>
  <c r="A277" i="1"/>
  <c r="D276" i="1"/>
  <c r="E276" i="1" s="1"/>
  <c r="F276" i="1" s="1"/>
  <c r="L274" i="1"/>
  <c r="M274" i="1" s="1"/>
  <c r="N274" i="1" s="1"/>
  <c r="O274" i="1" s="1"/>
  <c r="K275" i="1"/>
  <c r="O208" i="1"/>
  <c r="Q207" i="1"/>
  <c r="B207" i="1" s="1"/>
  <c r="H210" i="1"/>
  <c r="I209" i="1"/>
  <c r="K210" i="1"/>
  <c r="L209" i="1"/>
  <c r="M209" i="1" s="1"/>
  <c r="N209" i="1" s="1"/>
  <c r="C262" i="1"/>
  <c r="I276" i="1" l="1"/>
  <c r="G277" i="1"/>
  <c r="H277" i="1"/>
  <c r="P277" i="1"/>
  <c r="R277" i="1" s="1"/>
  <c r="S277" i="1" s="1"/>
  <c r="A278" i="1"/>
  <c r="D277" i="1"/>
  <c r="E277" i="1" s="1"/>
  <c r="F277" i="1" s="1"/>
  <c r="G278" i="1" s="1"/>
  <c r="T277" i="1"/>
  <c r="U277" i="1"/>
  <c r="L275" i="1"/>
  <c r="M275" i="1" s="1"/>
  <c r="N275" i="1" s="1"/>
  <c r="O275" i="1" s="1"/>
  <c r="K276" i="1"/>
  <c r="O209" i="1"/>
  <c r="Q208" i="1"/>
  <c r="B208" i="1" s="1"/>
  <c r="K211" i="1"/>
  <c r="L210" i="1"/>
  <c r="M210" i="1" s="1"/>
  <c r="N210" i="1" s="1"/>
  <c r="H211" i="1"/>
  <c r="I210" i="1"/>
  <c r="C263" i="1"/>
  <c r="U278" i="1" l="1"/>
  <c r="H278" i="1"/>
  <c r="I278" i="1" s="1"/>
  <c r="T278" i="1"/>
  <c r="A279" i="1"/>
  <c r="P278" i="1"/>
  <c r="R278" i="1" s="1"/>
  <c r="S278" i="1" s="1"/>
  <c r="D278" i="1"/>
  <c r="E278" i="1" s="1"/>
  <c r="F278" i="1" s="1"/>
  <c r="G279" i="1" s="1"/>
  <c r="I277" i="1"/>
  <c r="L276" i="1"/>
  <c r="M276" i="1" s="1"/>
  <c r="N276" i="1" s="1"/>
  <c r="O276" i="1" s="1"/>
  <c r="K277" i="1"/>
  <c r="O210" i="1"/>
  <c r="Q209" i="1"/>
  <c r="B209" i="1" s="1"/>
  <c r="H212" i="1"/>
  <c r="I211" i="1"/>
  <c r="L211" i="1"/>
  <c r="M211" i="1" s="1"/>
  <c r="N211" i="1" s="1"/>
  <c r="K212" i="1"/>
  <c r="C264" i="1"/>
  <c r="A280" i="1" l="1"/>
  <c r="D279" i="1"/>
  <c r="E279" i="1" s="1"/>
  <c r="F279" i="1" s="1"/>
  <c r="G280" i="1" s="1"/>
  <c r="P279" i="1"/>
  <c r="R279" i="1" s="1"/>
  <c r="S279" i="1" s="1"/>
  <c r="T279" i="1"/>
  <c r="H279" i="1"/>
  <c r="U279" i="1"/>
  <c r="L277" i="1"/>
  <c r="M277" i="1" s="1"/>
  <c r="N277" i="1" s="1"/>
  <c r="O277" i="1" s="1"/>
  <c r="K278" i="1"/>
  <c r="O211" i="1"/>
  <c r="Q210" i="1"/>
  <c r="B210" i="1" s="1"/>
  <c r="K213" i="1"/>
  <c r="L212" i="1"/>
  <c r="M212" i="1" s="1"/>
  <c r="N212" i="1" s="1"/>
  <c r="H213" i="1"/>
  <c r="I212" i="1"/>
  <c r="C265" i="1"/>
  <c r="S265" i="1" s="1"/>
  <c r="T280" i="1" l="1"/>
  <c r="U280" i="1"/>
  <c r="H280" i="1"/>
  <c r="I280" i="1" s="1"/>
  <c r="I279" i="1"/>
  <c r="D280" i="1"/>
  <c r="E280" i="1" s="1"/>
  <c r="F280" i="1" s="1"/>
  <c r="G281" i="1" s="1"/>
  <c r="P280" i="1"/>
  <c r="R280" i="1" s="1"/>
  <c r="S280" i="1" s="1"/>
  <c r="A281" i="1"/>
  <c r="L278" i="1"/>
  <c r="M278" i="1" s="1"/>
  <c r="N278" i="1" s="1"/>
  <c r="O278" i="1" s="1"/>
  <c r="K279" i="1"/>
  <c r="O212" i="1"/>
  <c r="Q211" i="1"/>
  <c r="B211" i="1" s="1"/>
  <c r="I213" i="1"/>
  <c r="H214" i="1"/>
  <c r="K214" i="1"/>
  <c r="L213" i="1"/>
  <c r="M213" i="1" s="1"/>
  <c r="N213" i="1" s="1"/>
  <c r="C266" i="1"/>
  <c r="T281" i="1" l="1"/>
  <c r="P281" i="1"/>
  <c r="R281" i="1" s="1"/>
  <c r="S281" i="1" s="1"/>
  <c r="D281" i="1"/>
  <c r="E281" i="1" s="1"/>
  <c r="F281" i="1" s="1"/>
  <c r="G282" i="1" s="1"/>
  <c r="A282" i="1"/>
  <c r="H281" i="1"/>
  <c r="U281" i="1"/>
  <c r="S266" i="1"/>
  <c r="C267" i="1" s="1"/>
  <c r="L279" i="1"/>
  <c r="M279" i="1" s="1"/>
  <c r="N279" i="1" s="1"/>
  <c r="O279" i="1" s="1"/>
  <c r="K280" i="1"/>
  <c r="O213" i="1"/>
  <c r="Q212" i="1"/>
  <c r="B212" i="1" s="1"/>
  <c r="K215" i="1"/>
  <c r="L214" i="1"/>
  <c r="M214" i="1" s="1"/>
  <c r="N214" i="1" s="1"/>
  <c r="I214" i="1"/>
  <c r="H215" i="1"/>
  <c r="C268" i="1" l="1"/>
  <c r="C269" i="1" s="1"/>
  <c r="U282" i="1"/>
  <c r="H282" i="1"/>
  <c r="I282" i="1" s="1"/>
  <c r="T282" i="1"/>
  <c r="D282" i="1"/>
  <c r="E282" i="1" s="1"/>
  <c r="F282" i="1" s="1"/>
  <c r="G283" i="1" s="1"/>
  <c r="P282" i="1"/>
  <c r="R282" i="1" s="1"/>
  <c r="S282" i="1" s="1"/>
  <c r="A283" i="1"/>
  <c r="I281" i="1"/>
  <c r="L280" i="1"/>
  <c r="M280" i="1" s="1"/>
  <c r="N280" i="1" s="1"/>
  <c r="O280" i="1" s="1"/>
  <c r="K281" i="1"/>
  <c r="O214" i="1"/>
  <c r="Q213" i="1"/>
  <c r="B213" i="1" s="1"/>
  <c r="I215" i="1"/>
  <c r="H216" i="1"/>
  <c r="L215" i="1"/>
  <c r="M215" i="1" s="1"/>
  <c r="N215" i="1" s="1"/>
  <c r="K216" i="1"/>
  <c r="Q268" i="1" l="1"/>
  <c r="B268" i="1" s="1"/>
  <c r="A284" i="1"/>
  <c r="D283" i="1"/>
  <c r="E283" i="1" s="1"/>
  <c r="F283" i="1" s="1"/>
  <c r="G284" i="1" s="1"/>
  <c r="P283" i="1"/>
  <c r="R283" i="1" s="1"/>
  <c r="S283" i="1" s="1"/>
  <c r="U283" i="1"/>
  <c r="T283" i="1"/>
  <c r="H283" i="1"/>
  <c r="L281" i="1"/>
  <c r="M281" i="1" s="1"/>
  <c r="N281" i="1" s="1"/>
  <c r="O281" i="1" s="1"/>
  <c r="K282" i="1"/>
  <c r="C270" i="1"/>
  <c r="Q269" i="1"/>
  <c r="B269" i="1" s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H284" i="1" l="1"/>
  <c r="I284" i="1" s="1"/>
  <c r="U284" i="1"/>
  <c r="I283" i="1"/>
  <c r="T284" i="1"/>
  <c r="A285" i="1"/>
  <c r="P284" i="1"/>
  <c r="R284" i="1" s="1"/>
  <c r="S284" i="1" s="1"/>
  <c r="D284" i="1"/>
  <c r="E284" i="1" s="1"/>
  <c r="F284" i="1" s="1"/>
  <c r="G285" i="1" s="1"/>
  <c r="C271" i="1"/>
  <c r="Q270" i="1"/>
  <c r="B270" i="1" s="1"/>
  <c r="L282" i="1"/>
  <c r="M282" i="1" s="1"/>
  <c r="N282" i="1" s="1"/>
  <c r="O282" i="1" s="1"/>
  <c r="K283" i="1"/>
  <c r="O216" i="1"/>
  <c r="L217" i="1"/>
  <c r="M217" i="1" s="1"/>
  <c r="N217" i="1" s="1"/>
  <c r="K218" i="1"/>
  <c r="I217" i="1"/>
  <c r="H218" i="1"/>
  <c r="A286" i="1" l="1"/>
  <c r="D285" i="1"/>
  <c r="E285" i="1" s="1"/>
  <c r="F285" i="1" s="1"/>
  <c r="G286" i="1" s="1"/>
  <c r="P285" i="1"/>
  <c r="R285" i="1" s="1"/>
  <c r="S285" i="1" s="1"/>
  <c r="T285" i="1"/>
  <c r="U285" i="1"/>
  <c r="H285" i="1"/>
  <c r="I285" i="1" s="1"/>
  <c r="L283" i="1"/>
  <c r="M283" i="1" s="1"/>
  <c r="N283" i="1" s="1"/>
  <c r="O283" i="1" s="1"/>
  <c r="K284" i="1"/>
  <c r="C272" i="1"/>
  <c r="Q271" i="1"/>
  <c r="B271" i="1" s="1"/>
  <c r="O217" i="1"/>
  <c r="Q216" i="1"/>
  <c r="B216" i="1" s="1"/>
  <c r="I218" i="1"/>
  <c r="H219" i="1"/>
  <c r="L218" i="1"/>
  <c r="M218" i="1" s="1"/>
  <c r="N218" i="1" s="1"/>
  <c r="K219" i="1"/>
  <c r="U286" i="1" l="1"/>
  <c r="T286" i="1"/>
  <c r="H286" i="1"/>
  <c r="I286" i="1" s="1"/>
  <c r="D286" i="1"/>
  <c r="E286" i="1" s="1"/>
  <c r="F286" i="1" s="1"/>
  <c r="G287" i="1" s="1"/>
  <c r="P286" i="1"/>
  <c r="R286" i="1" s="1"/>
  <c r="S286" i="1" s="1"/>
  <c r="A287" i="1"/>
  <c r="C273" i="1"/>
  <c r="Q272" i="1"/>
  <c r="B272" i="1" s="1"/>
  <c r="L284" i="1"/>
  <c r="M284" i="1" s="1"/>
  <c r="N284" i="1" s="1"/>
  <c r="O284" i="1" s="1"/>
  <c r="K285" i="1"/>
  <c r="O218" i="1"/>
  <c r="Q217" i="1"/>
  <c r="B217" i="1" s="1"/>
  <c r="L219" i="1"/>
  <c r="M219" i="1" s="1"/>
  <c r="N219" i="1" s="1"/>
  <c r="K220" i="1"/>
  <c r="I219" i="1"/>
  <c r="H220" i="1"/>
  <c r="A288" i="1" l="1"/>
  <c r="P287" i="1"/>
  <c r="R287" i="1" s="1"/>
  <c r="S287" i="1" s="1"/>
  <c r="D287" i="1"/>
  <c r="E287" i="1" s="1"/>
  <c r="F287" i="1" s="1"/>
  <c r="G288" i="1" s="1"/>
  <c r="H287" i="1"/>
  <c r="T287" i="1"/>
  <c r="U287" i="1"/>
  <c r="L285" i="1"/>
  <c r="M285" i="1" s="1"/>
  <c r="N285" i="1" s="1"/>
  <c r="O285" i="1" s="1"/>
  <c r="K286" i="1"/>
  <c r="C274" i="1"/>
  <c r="Q273" i="1"/>
  <c r="B273" i="1" s="1"/>
  <c r="O219" i="1"/>
  <c r="Q218" i="1"/>
  <c r="B218" i="1" s="1"/>
  <c r="H221" i="1"/>
  <c r="I220" i="1"/>
  <c r="L220" i="1"/>
  <c r="M220" i="1" s="1"/>
  <c r="N220" i="1" s="1"/>
  <c r="K221" i="1"/>
  <c r="U288" i="1" l="1"/>
  <c r="T288" i="1"/>
  <c r="H288" i="1"/>
  <c r="I288" i="1" s="1"/>
  <c r="A289" i="1"/>
  <c r="D288" i="1"/>
  <c r="E288" i="1" s="1"/>
  <c r="F288" i="1" s="1"/>
  <c r="G289" i="1" s="1"/>
  <c r="P288" i="1"/>
  <c r="R288" i="1" s="1"/>
  <c r="S288" i="1" s="1"/>
  <c r="I287" i="1"/>
  <c r="C275" i="1"/>
  <c r="Q274" i="1"/>
  <c r="B274" i="1" s="1"/>
  <c r="L286" i="1"/>
  <c r="M286" i="1" s="1"/>
  <c r="N286" i="1" s="1"/>
  <c r="O286" i="1" s="1"/>
  <c r="K287" i="1"/>
  <c r="O220" i="1"/>
  <c r="Q219" i="1"/>
  <c r="B219" i="1" s="1"/>
  <c r="L221" i="1"/>
  <c r="M221" i="1" s="1"/>
  <c r="N221" i="1" s="1"/>
  <c r="K222" i="1"/>
  <c r="H222" i="1"/>
  <c r="I221" i="1"/>
  <c r="D289" i="1" l="1"/>
  <c r="E289" i="1" s="1"/>
  <c r="F289" i="1" s="1"/>
  <c r="G290" i="1" s="1"/>
  <c r="A290" i="1"/>
  <c r="P289" i="1"/>
  <c r="R289" i="1" s="1"/>
  <c r="S289" i="1" s="1"/>
  <c r="T289" i="1"/>
  <c r="H289" i="1"/>
  <c r="U289" i="1"/>
  <c r="L287" i="1"/>
  <c r="M287" i="1" s="1"/>
  <c r="N287" i="1" s="1"/>
  <c r="O287" i="1" s="1"/>
  <c r="K288" i="1"/>
  <c r="C276" i="1"/>
  <c r="Q275" i="1"/>
  <c r="B275" i="1" s="1"/>
  <c r="O221" i="1"/>
  <c r="Q220" i="1"/>
  <c r="B220" i="1" s="1"/>
  <c r="I222" i="1"/>
  <c r="H223" i="1"/>
  <c r="K223" i="1"/>
  <c r="L222" i="1"/>
  <c r="M222" i="1" s="1"/>
  <c r="N222" i="1" s="1"/>
  <c r="U290" i="1" l="1"/>
  <c r="T290" i="1"/>
  <c r="H290" i="1"/>
  <c r="I290" i="1" s="1"/>
  <c r="P290" i="1"/>
  <c r="R290" i="1" s="1"/>
  <c r="S290" i="1" s="1"/>
  <c r="D290" i="1"/>
  <c r="E290" i="1" s="1"/>
  <c r="F290" i="1" s="1"/>
  <c r="G291" i="1" s="1"/>
  <c r="A291" i="1"/>
  <c r="I289" i="1"/>
  <c r="C277" i="1"/>
  <c r="Q276" i="1"/>
  <c r="B276" i="1" s="1"/>
  <c r="L288" i="1"/>
  <c r="M288" i="1" s="1"/>
  <c r="N288" i="1" s="1"/>
  <c r="O288" i="1" s="1"/>
  <c r="K289" i="1"/>
  <c r="O222" i="1"/>
  <c r="Q221" i="1"/>
  <c r="B221" i="1" s="1"/>
  <c r="L223" i="1"/>
  <c r="M223" i="1" s="1"/>
  <c r="N223" i="1" s="1"/>
  <c r="K224" i="1"/>
  <c r="H224" i="1"/>
  <c r="I223" i="1"/>
  <c r="A292" i="1" l="1"/>
  <c r="D291" i="1"/>
  <c r="E291" i="1" s="1"/>
  <c r="F291" i="1" s="1"/>
  <c r="G292" i="1" s="1"/>
  <c r="P291" i="1"/>
  <c r="R291" i="1" s="1"/>
  <c r="S291" i="1" s="1"/>
  <c r="H291" i="1"/>
  <c r="T291" i="1"/>
  <c r="U291" i="1"/>
  <c r="L289" i="1"/>
  <c r="M289" i="1" s="1"/>
  <c r="N289" i="1" s="1"/>
  <c r="O289" i="1" s="1"/>
  <c r="K290" i="1"/>
  <c r="C278" i="1"/>
  <c r="Q277" i="1"/>
  <c r="B277" i="1" s="1"/>
  <c r="O223" i="1"/>
  <c r="Q222" i="1"/>
  <c r="B222" i="1" s="1"/>
  <c r="I224" i="1"/>
  <c r="H225" i="1"/>
  <c r="L224" i="1"/>
  <c r="M224" i="1" s="1"/>
  <c r="N224" i="1" s="1"/>
  <c r="K225" i="1"/>
  <c r="U292" i="1" l="1"/>
  <c r="T292" i="1"/>
  <c r="H292" i="1"/>
  <c r="I292" i="1" s="1"/>
  <c r="I291" i="1"/>
  <c r="P292" i="1"/>
  <c r="R292" i="1" s="1"/>
  <c r="S292" i="1" s="1"/>
  <c r="D292" i="1"/>
  <c r="E292" i="1" s="1"/>
  <c r="F292" i="1" s="1"/>
  <c r="G293" i="1" s="1"/>
  <c r="A293" i="1"/>
  <c r="C279" i="1"/>
  <c r="Q278" i="1"/>
  <c r="B278" i="1" s="1"/>
  <c r="L290" i="1"/>
  <c r="M290" i="1" s="1"/>
  <c r="N290" i="1" s="1"/>
  <c r="O290" i="1" s="1"/>
  <c r="K291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U293" i="1" l="1"/>
  <c r="H293" i="1"/>
  <c r="D293" i="1"/>
  <c r="E293" i="1" s="1"/>
  <c r="F293" i="1" s="1"/>
  <c r="G294" i="1" s="1"/>
  <c r="A294" i="1"/>
  <c r="P293" i="1"/>
  <c r="R293" i="1" s="1"/>
  <c r="S293" i="1" s="1"/>
  <c r="T293" i="1"/>
  <c r="L291" i="1"/>
  <c r="M291" i="1" s="1"/>
  <c r="N291" i="1" s="1"/>
  <c r="O291" i="1" s="1"/>
  <c r="K292" i="1"/>
  <c r="C280" i="1"/>
  <c r="Q279" i="1"/>
  <c r="B279" i="1" s="1"/>
  <c r="O225" i="1"/>
  <c r="I226" i="1"/>
  <c r="H227" i="1"/>
  <c r="L226" i="1"/>
  <c r="M226" i="1" s="1"/>
  <c r="N226" i="1" s="1"/>
  <c r="K227" i="1"/>
  <c r="D294" i="1" l="1"/>
  <c r="E294" i="1" s="1"/>
  <c r="F294" i="1" s="1"/>
  <c r="G295" i="1" s="1"/>
  <c r="A295" i="1"/>
  <c r="P294" i="1"/>
  <c r="R294" i="1" s="1"/>
  <c r="S294" i="1" s="1"/>
  <c r="H294" i="1"/>
  <c r="T294" i="1"/>
  <c r="I293" i="1"/>
  <c r="U294" i="1"/>
  <c r="C281" i="1"/>
  <c r="Q280" i="1"/>
  <c r="B280" i="1" s="1"/>
  <c r="L292" i="1"/>
  <c r="M292" i="1" s="1"/>
  <c r="N292" i="1" s="1"/>
  <c r="O292" i="1" s="1"/>
  <c r="K293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U295" i="1" l="1"/>
  <c r="T295" i="1"/>
  <c r="H295" i="1"/>
  <c r="I294" i="1"/>
  <c r="A296" i="1"/>
  <c r="P295" i="1"/>
  <c r="R295" i="1" s="1"/>
  <c r="S295" i="1" s="1"/>
  <c r="D295" i="1"/>
  <c r="E295" i="1" s="1"/>
  <c r="F295" i="1" s="1"/>
  <c r="G296" i="1" s="1"/>
  <c r="L293" i="1"/>
  <c r="M293" i="1" s="1"/>
  <c r="N293" i="1" s="1"/>
  <c r="O293" i="1" s="1"/>
  <c r="K294" i="1"/>
  <c r="C282" i="1"/>
  <c r="Q281" i="1"/>
  <c r="B281" i="1" s="1"/>
  <c r="O227" i="1"/>
  <c r="I228" i="1"/>
  <c r="H229" i="1"/>
  <c r="L228" i="1"/>
  <c r="M228" i="1" s="1"/>
  <c r="N228" i="1" s="1"/>
  <c r="K229" i="1"/>
  <c r="D296" i="1" l="1"/>
  <c r="E296" i="1" s="1"/>
  <c r="F296" i="1" s="1"/>
  <c r="G297" i="1" s="1"/>
  <c r="P296" i="1"/>
  <c r="R296" i="1" s="1"/>
  <c r="S296" i="1" s="1"/>
  <c r="A297" i="1"/>
  <c r="H296" i="1"/>
  <c r="T296" i="1"/>
  <c r="I295" i="1"/>
  <c r="U296" i="1"/>
  <c r="C283" i="1"/>
  <c r="Q282" i="1"/>
  <c r="B282" i="1" s="1"/>
  <c r="L294" i="1"/>
  <c r="M294" i="1" s="1"/>
  <c r="N294" i="1" s="1"/>
  <c r="O294" i="1" s="1"/>
  <c r="K295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T297" i="1" l="1"/>
  <c r="H297" i="1"/>
  <c r="I297" i="1" s="1"/>
  <c r="P297" i="1"/>
  <c r="R297" i="1" s="1"/>
  <c r="S297" i="1" s="1"/>
  <c r="D297" i="1"/>
  <c r="E297" i="1" s="1"/>
  <c r="F297" i="1" s="1"/>
  <c r="G298" i="1" s="1"/>
  <c r="A298" i="1"/>
  <c r="U297" i="1"/>
  <c r="I296" i="1"/>
  <c r="L295" i="1"/>
  <c r="M295" i="1" s="1"/>
  <c r="N295" i="1" s="1"/>
  <c r="O295" i="1" s="1"/>
  <c r="K296" i="1"/>
  <c r="C284" i="1"/>
  <c r="Q283" i="1"/>
  <c r="B283" i="1" s="1"/>
  <c r="O229" i="1"/>
  <c r="I230" i="1"/>
  <c r="H231" i="1"/>
  <c r="L230" i="1"/>
  <c r="M230" i="1" s="1"/>
  <c r="N230" i="1" s="1"/>
  <c r="K231" i="1"/>
  <c r="U298" i="1" l="1"/>
  <c r="T298" i="1"/>
  <c r="A299" i="1"/>
  <c r="P298" i="1"/>
  <c r="R298" i="1" s="1"/>
  <c r="S298" i="1" s="1"/>
  <c r="D298" i="1"/>
  <c r="E298" i="1" s="1"/>
  <c r="F298" i="1" s="1"/>
  <c r="G299" i="1" s="1"/>
  <c r="H298" i="1"/>
  <c r="C285" i="1"/>
  <c r="Q284" i="1"/>
  <c r="B284" i="1" s="1"/>
  <c r="L296" i="1"/>
  <c r="M296" i="1" s="1"/>
  <c r="N296" i="1" s="1"/>
  <c r="O296" i="1" s="1"/>
  <c r="K297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H299" i="1" l="1"/>
  <c r="I299" i="1" s="1"/>
  <c r="A300" i="1"/>
  <c r="D299" i="1"/>
  <c r="E299" i="1" s="1"/>
  <c r="F299" i="1" s="1"/>
  <c r="G300" i="1" s="1"/>
  <c r="P299" i="1"/>
  <c r="R299" i="1" s="1"/>
  <c r="S299" i="1" s="1"/>
  <c r="I298" i="1"/>
  <c r="U299" i="1"/>
  <c r="T299" i="1"/>
  <c r="L297" i="1"/>
  <c r="M297" i="1" s="1"/>
  <c r="N297" i="1" s="1"/>
  <c r="O297" i="1" s="1"/>
  <c r="K298" i="1"/>
  <c r="C286" i="1"/>
  <c r="Q285" i="1"/>
  <c r="B285" i="1" s="1"/>
  <c r="O231" i="1"/>
  <c r="I232" i="1"/>
  <c r="H233" i="1"/>
  <c r="K233" i="1"/>
  <c r="L232" i="1"/>
  <c r="M232" i="1" s="1"/>
  <c r="N232" i="1" s="1"/>
  <c r="T300" i="1" l="1"/>
  <c r="U300" i="1"/>
  <c r="P300" i="1"/>
  <c r="R300" i="1" s="1"/>
  <c r="S300" i="1" s="1"/>
  <c r="D300" i="1"/>
  <c r="E300" i="1" s="1"/>
  <c r="F300" i="1" s="1"/>
  <c r="G301" i="1" s="1"/>
  <c r="A301" i="1"/>
  <c r="H300" i="1"/>
  <c r="C287" i="1"/>
  <c r="Q286" i="1"/>
  <c r="B286" i="1" s="1"/>
  <c r="L298" i="1"/>
  <c r="M298" i="1" s="1"/>
  <c r="N298" i="1" s="1"/>
  <c r="O298" i="1" s="1"/>
  <c r="K299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H301" i="1" l="1"/>
  <c r="I301" i="1" s="1"/>
  <c r="D301" i="1"/>
  <c r="E301" i="1" s="1"/>
  <c r="F301" i="1" s="1"/>
  <c r="G302" i="1" s="1"/>
  <c r="P301" i="1"/>
  <c r="R301" i="1" s="1"/>
  <c r="S301" i="1" s="1"/>
  <c r="A302" i="1"/>
  <c r="I300" i="1"/>
  <c r="U301" i="1"/>
  <c r="T301" i="1"/>
  <c r="L299" i="1"/>
  <c r="M299" i="1" s="1"/>
  <c r="N299" i="1" s="1"/>
  <c r="O299" i="1" s="1"/>
  <c r="K300" i="1"/>
  <c r="C288" i="1"/>
  <c r="Q287" i="1"/>
  <c r="B287" i="1" s="1"/>
  <c r="O233" i="1"/>
  <c r="I234" i="1"/>
  <c r="H235" i="1"/>
  <c r="L234" i="1"/>
  <c r="M234" i="1" s="1"/>
  <c r="N234" i="1" s="1"/>
  <c r="K235" i="1"/>
  <c r="T302" i="1" l="1"/>
  <c r="U302" i="1"/>
  <c r="H302" i="1"/>
  <c r="I302" i="1" s="1"/>
  <c r="A303" i="1"/>
  <c r="P302" i="1"/>
  <c r="R302" i="1" s="1"/>
  <c r="S302" i="1" s="1"/>
  <c r="D302" i="1"/>
  <c r="E302" i="1" s="1"/>
  <c r="F302" i="1" s="1"/>
  <c r="G303" i="1" s="1"/>
  <c r="C289" i="1"/>
  <c r="Q288" i="1"/>
  <c r="B288" i="1" s="1"/>
  <c r="L300" i="1"/>
  <c r="M300" i="1" s="1"/>
  <c r="N300" i="1" s="1"/>
  <c r="O300" i="1" s="1"/>
  <c r="K301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A304" i="1" l="1"/>
  <c r="P303" i="1"/>
  <c r="R303" i="1" s="1"/>
  <c r="S303" i="1" s="1"/>
  <c r="D303" i="1"/>
  <c r="E303" i="1" s="1"/>
  <c r="F303" i="1" s="1"/>
  <c r="G304" i="1" s="1"/>
  <c r="T303" i="1"/>
  <c r="H303" i="1"/>
  <c r="U303" i="1"/>
  <c r="L301" i="1"/>
  <c r="M301" i="1" s="1"/>
  <c r="N301" i="1" s="1"/>
  <c r="O301" i="1" s="1"/>
  <c r="K302" i="1"/>
  <c r="C290" i="1"/>
  <c r="Q289" i="1"/>
  <c r="B289" i="1" s="1"/>
  <c r="O235" i="1"/>
  <c r="K237" i="1"/>
  <c r="L236" i="1"/>
  <c r="M236" i="1" s="1"/>
  <c r="N236" i="1" s="1"/>
  <c r="I236" i="1"/>
  <c r="H237" i="1"/>
  <c r="U304" i="1" l="1"/>
  <c r="T304" i="1"/>
  <c r="H304" i="1"/>
  <c r="I304" i="1" s="1"/>
  <c r="A305" i="1"/>
  <c r="D304" i="1"/>
  <c r="E304" i="1" s="1"/>
  <c r="F304" i="1" s="1"/>
  <c r="G305" i="1" s="1"/>
  <c r="P304" i="1"/>
  <c r="R304" i="1" s="1"/>
  <c r="S304" i="1" s="1"/>
  <c r="I303" i="1"/>
  <c r="L302" i="1"/>
  <c r="M302" i="1" s="1"/>
  <c r="N302" i="1" s="1"/>
  <c r="O302" i="1" s="1"/>
  <c r="K303" i="1"/>
  <c r="C291" i="1"/>
  <c r="Q290" i="1"/>
  <c r="B290" i="1" s="1"/>
  <c r="O236" i="1"/>
  <c r="Q235" i="1"/>
  <c r="B235" i="1" s="1"/>
  <c r="H238" i="1"/>
  <c r="I237" i="1"/>
  <c r="L237" i="1"/>
  <c r="M237" i="1" s="1"/>
  <c r="N237" i="1" s="1"/>
  <c r="K238" i="1"/>
  <c r="A306" i="1" l="1"/>
  <c r="P305" i="1"/>
  <c r="R305" i="1" s="1"/>
  <c r="S305" i="1" s="1"/>
  <c r="D305" i="1"/>
  <c r="E305" i="1" s="1"/>
  <c r="F305" i="1" s="1"/>
  <c r="G306" i="1" s="1"/>
  <c r="U305" i="1"/>
  <c r="T305" i="1"/>
  <c r="H305" i="1"/>
  <c r="C292" i="1"/>
  <c r="Q291" i="1"/>
  <c r="B291" i="1" s="1"/>
  <c r="L303" i="1"/>
  <c r="M303" i="1" s="1"/>
  <c r="N303" i="1" s="1"/>
  <c r="O303" i="1" s="1"/>
  <c r="K304" i="1"/>
  <c r="O237" i="1"/>
  <c r="Q236" i="1"/>
  <c r="B236" i="1" s="1"/>
  <c r="L238" i="1"/>
  <c r="M238" i="1" s="1"/>
  <c r="N238" i="1" s="1"/>
  <c r="K239" i="1"/>
  <c r="I238" i="1"/>
  <c r="H239" i="1"/>
  <c r="H306" i="1" l="1"/>
  <c r="I306" i="1" s="1"/>
  <c r="T306" i="1"/>
  <c r="U306" i="1"/>
  <c r="P306" i="1"/>
  <c r="R306" i="1" s="1"/>
  <c r="S306" i="1" s="1"/>
  <c r="D306" i="1"/>
  <c r="E306" i="1" s="1"/>
  <c r="F306" i="1" s="1"/>
  <c r="G307" i="1" s="1"/>
  <c r="A307" i="1"/>
  <c r="I305" i="1"/>
  <c r="L304" i="1"/>
  <c r="M304" i="1" s="1"/>
  <c r="N304" i="1" s="1"/>
  <c r="O304" i="1" s="1"/>
  <c r="K305" i="1"/>
  <c r="C293" i="1"/>
  <c r="Q292" i="1"/>
  <c r="B292" i="1" s="1"/>
  <c r="O238" i="1"/>
  <c r="Q237" i="1"/>
  <c r="B237" i="1" s="1"/>
  <c r="H240" i="1"/>
  <c r="I239" i="1"/>
  <c r="L239" i="1"/>
  <c r="M239" i="1" s="1"/>
  <c r="N239" i="1" s="1"/>
  <c r="K240" i="1"/>
  <c r="D307" i="1" l="1"/>
  <c r="E307" i="1" s="1"/>
  <c r="F307" i="1" s="1"/>
  <c r="G308" i="1" s="1"/>
  <c r="P307" i="1"/>
  <c r="R307" i="1" s="1"/>
  <c r="S307" i="1" s="1"/>
  <c r="A308" i="1"/>
  <c r="H307" i="1"/>
  <c r="T307" i="1"/>
  <c r="U307" i="1"/>
  <c r="C294" i="1"/>
  <c r="Q293" i="1"/>
  <c r="B293" i="1" s="1"/>
  <c r="L305" i="1"/>
  <c r="M305" i="1" s="1"/>
  <c r="N305" i="1" s="1"/>
  <c r="O305" i="1" s="1"/>
  <c r="K306" i="1"/>
  <c r="O239" i="1"/>
  <c r="Q238" i="1"/>
  <c r="B238" i="1" s="1"/>
  <c r="L240" i="1"/>
  <c r="M240" i="1" s="1"/>
  <c r="N240" i="1" s="1"/>
  <c r="K241" i="1"/>
  <c r="I240" i="1"/>
  <c r="H241" i="1"/>
  <c r="U308" i="1" l="1"/>
  <c r="T308" i="1"/>
  <c r="H308" i="1"/>
  <c r="I307" i="1"/>
  <c r="P308" i="1"/>
  <c r="R308" i="1" s="1"/>
  <c r="S308" i="1" s="1"/>
  <c r="A309" i="1"/>
  <c r="D308" i="1"/>
  <c r="E308" i="1" s="1"/>
  <c r="F308" i="1" s="1"/>
  <c r="G309" i="1" s="1"/>
  <c r="L306" i="1"/>
  <c r="M306" i="1" s="1"/>
  <c r="N306" i="1" s="1"/>
  <c r="O306" i="1" s="1"/>
  <c r="K307" i="1"/>
  <c r="C295" i="1"/>
  <c r="Q294" i="1"/>
  <c r="B294" i="1" s="1"/>
  <c r="O240" i="1"/>
  <c r="Q239" i="1"/>
  <c r="B239" i="1" s="1"/>
  <c r="H242" i="1"/>
  <c r="I241" i="1"/>
  <c r="L241" i="1"/>
  <c r="M241" i="1" s="1"/>
  <c r="N241" i="1" s="1"/>
  <c r="K242" i="1"/>
  <c r="D309" i="1" l="1"/>
  <c r="E309" i="1" s="1"/>
  <c r="F309" i="1" s="1"/>
  <c r="G310" i="1" s="1"/>
  <c r="A310" i="1"/>
  <c r="P309" i="1"/>
  <c r="R309" i="1" s="1"/>
  <c r="S309" i="1" s="1"/>
  <c r="H309" i="1"/>
  <c r="T309" i="1"/>
  <c r="I308" i="1"/>
  <c r="U309" i="1"/>
  <c r="C296" i="1"/>
  <c r="Q295" i="1"/>
  <c r="B295" i="1" s="1"/>
  <c r="L307" i="1"/>
  <c r="M307" i="1" s="1"/>
  <c r="N307" i="1" s="1"/>
  <c r="O307" i="1" s="1"/>
  <c r="K308" i="1"/>
  <c r="O241" i="1"/>
  <c r="Q240" i="1"/>
  <c r="B240" i="1" s="1"/>
  <c r="L242" i="1"/>
  <c r="M242" i="1" s="1"/>
  <c r="N242" i="1" s="1"/>
  <c r="K243" i="1"/>
  <c r="I242" i="1"/>
  <c r="H243" i="1"/>
  <c r="U310" i="1" l="1"/>
  <c r="T310" i="1"/>
  <c r="H310" i="1"/>
  <c r="I310" i="1" s="1"/>
  <c r="I309" i="1"/>
  <c r="A311" i="1"/>
  <c r="D310" i="1"/>
  <c r="E310" i="1" s="1"/>
  <c r="F310" i="1" s="1"/>
  <c r="G311" i="1" s="1"/>
  <c r="P310" i="1"/>
  <c r="R310" i="1" s="1"/>
  <c r="S310" i="1" s="1"/>
  <c r="L308" i="1"/>
  <c r="M308" i="1" s="1"/>
  <c r="N308" i="1" s="1"/>
  <c r="O308" i="1" s="1"/>
  <c r="K309" i="1"/>
  <c r="C297" i="1"/>
  <c r="Q296" i="1"/>
  <c r="B296" i="1" s="1"/>
  <c r="O242" i="1"/>
  <c r="Q241" i="1"/>
  <c r="B241" i="1" s="1"/>
  <c r="I243" i="1"/>
  <c r="H244" i="1"/>
  <c r="L243" i="1"/>
  <c r="M243" i="1" s="1"/>
  <c r="N243" i="1" s="1"/>
  <c r="K244" i="1"/>
  <c r="P311" i="1" l="1"/>
  <c r="R311" i="1" s="1"/>
  <c r="S311" i="1" s="1"/>
  <c r="A312" i="1"/>
  <c r="D311" i="1"/>
  <c r="E311" i="1" s="1"/>
  <c r="F311" i="1" s="1"/>
  <c r="G312" i="1" s="1"/>
  <c r="U311" i="1"/>
  <c r="H311" i="1"/>
  <c r="T311" i="1"/>
  <c r="C298" i="1"/>
  <c r="Q297" i="1"/>
  <c r="B297" i="1" s="1"/>
  <c r="L309" i="1"/>
  <c r="M309" i="1" s="1"/>
  <c r="N309" i="1" s="1"/>
  <c r="O309" i="1" s="1"/>
  <c r="K310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T312" i="1" l="1"/>
  <c r="H312" i="1"/>
  <c r="I312" i="1" s="1"/>
  <c r="U312" i="1"/>
  <c r="D312" i="1"/>
  <c r="E312" i="1" s="1"/>
  <c r="F312" i="1" s="1"/>
  <c r="G313" i="1" s="1"/>
  <c r="A313" i="1"/>
  <c r="P312" i="1"/>
  <c r="R312" i="1" s="1"/>
  <c r="S312" i="1" s="1"/>
  <c r="I311" i="1"/>
  <c r="L310" i="1"/>
  <c r="M310" i="1" s="1"/>
  <c r="N310" i="1" s="1"/>
  <c r="O310" i="1" s="1"/>
  <c r="K311" i="1"/>
  <c r="C299" i="1"/>
  <c r="Q298" i="1"/>
  <c r="B298" i="1" s="1"/>
  <c r="O244" i="1"/>
  <c r="I245" i="1"/>
  <c r="H246" i="1"/>
  <c r="L245" i="1"/>
  <c r="M245" i="1" s="1"/>
  <c r="N245" i="1" s="1"/>
  <c r="K246" i="1"/>
  <c r="H313" i="1" l="1"/>
  <c r="I313" i="1" s="1"/>
  <c r="A314" i="1"/>
  <c r="P313" i="1"/>
  <c r="R313" i="1" s="1"/>
  <c r="S313" i="1" s="1"/>
  <c r="D313" i="1"/>
  <c r="E313" i="1" s="1"/>
  <c r="F313" i="1" s="1"/>
  <c r="G314" i="1" s="1"/>
  <c r="T313" i="1"/>
  <c r="U313" i="1"/>
  <c r="C300" i="1"/>
  <c r="Q299" i="1"/>
  <c r="B299" i="1" s="1"/>
  <c r="L311" i="1"/>
  <c r="M311" i="1" s="1"/>
  <c r="N311" i="1" s="1"/>
  <c r="O311" i="1" s="1"/>
  <c r="K312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U314" i="1" l="1"/>
  <c r="T314" i="1"/>
  <c r="P314" i="1"/>
  <c r="R314" i="1" s="1"/>
  <c r="S314" i="1" s="1"/>
  <c r="D314" i="1"/>
  <c r="E314" i="1" s="1"/>
  <c r="F314" i="1" s="1"/>
  <c r="G315" i="1" s="1"/>
  <c r="A315" i="1"/>
  <c r="H314" i="1"/>
  <c r="L312" i="1"/>
  <c r="M312" i="1" s="1"/>
  <c r="N312" i="1" s="1"/>
  <c r="O312" i="1" s="1"/>
  <c r="K313" i="1"/>
  <c r="C301" i="1"/>
  <c r="Q300" i="1"/>
  <c r="B300" i="1" s="1"/>
  <c r="O246" i="1"/>
  <c r="H248" i="1"/>
  <c r="I247" i="1"/>
  <c r="L247" i="1"/>
  <c r="M247" i="1" s="1"/>
  <c r="N247" i="1" s="1"/>
  <c r="K248" i="1"/>
  <c r="H315" i="1" l="1"/>
  <c r="I315" i="1" s="1"/>
  <c r="D315" i="1"/>
  <c r="E315" i="1" s="1"/>
  <c r="F315" i="1" s="1"/>
  <c r="G316" i="1" s="1"/>
  <c r="P315" i="1"/>
  <c r="R315" i="1" s="1"/>
  <c r="S315" i="1" s="1"/>
  <c r="A316" i="1"/>
  <c r="I314" i="1"/>
  <c r="U315" i="1"/>
  <c r="T315" i="1"/>
  <c r="C302" i="1"/>
  <c r="Q301" i="1"/>
  <c r="B301" i="1" s="1"/>
  <c r="L313" i="1"/>
  <c r="M313" i="1" s="1"/>
  <c r="N313" i="1" s="1"/>
  <c r="O313" i="1" s="1"/>
  <c r="K314" i="1"/>
  <c r="O247" i="1"/>
  <c r="Q246" i="1"/>
  <c r="B246" i="1" s="1"/>
  <c r="L248" i="1"/>
  <c r="M248" i="1" s="1"/>
  <c r="N248" i="1" s="1"/>
  <c r="K249" i="1"/>
  <c r="I248" i="1"/>
  <c r="H249" i="1"/>
  <c r="U316" i="1" l="1"/>
  <c r="P316" i="1"/>
  <c r="R316" i="1" s="1"/>
  <c r="S316" i="1" s="1"/>
  <c r="A317" i="1"/>
  <c r="D316" i="1"/>
  <c r="E316" i="1" s="1"/>
  <c r="F316" i="1" s="1"/>
  <c r="G317" i="1" s="1"/>
  <c r="T316" i="1"/>
  <c r="H316" i="1"/>
  <c r="L314" i="1"/>
  <c r="M314" i="1" s="1"/>
  <c r="N314" i="1" s="1"/>
  <c r="O314" i="1" s="1"/>
  <c r="K315" i="1"/>
  <c r="C303" i="1"/>
  <c r="Q302" i="1"/>
  <c r="B302" i="1" s="1"/>
  <c r="O248" i="1"/>
  <c r="Q247" i="1"/>
  <c r="B247" i="1" s="1"/>
  <c r="H250" i="1"/>
  <c r="I249" i="1"/>
  <c r="L249" i="1"/>
  <c r="M249" i="1" s="1"/>
  <c r="N249" i="1" s="1"/>
  <c r="K250" i="1"/>
  <c r="H317" i="1" l="1"/>
  <c r="I317" i="1" s="1"/>
  <c r="T317" i="1"/>
  <c r="I316" i="1"/>
  <c r="D317" i="1"/>
  <c r="E317" i="1" s="1"/>
  <c r="F317" i="1" s="1"/>
  <c r="G318" i="1" s="1"/>
  <c r="P317" i="1"/>
  <c r="R317" i="1" s="1"/>
  <c r="S317" i="1" s="1"/>
  <c r="A318" i="1"/>
  <c r="U317" i="1"/>
  <c r="C304" i="1"/>
  <c r="Q303" i="1"/>
  <c r="B303" i="1" s="1"/>
  <c r="L315" i="1"/>
  <c r="M315" i="1" s="1"/>
  <c r="N315" i="1" s="1"/>
  <c r="O315" i="1" s="1"/>
  <c r="K316" i="1"/>
  <c r="O249" i="1"/>
  <c r="Q248" i="1"/>
  <c r="B248" i="1" s="1"/>
  <c r="K251" i="1"/>
  <c r="L250" i="1"/>
  <c r="M250" i="1" s="1"/>
  <c r="N250" i="1" s="1"/>
  <c r="I250" i="1"/>
  <c r="H251" i="1"/>
  <c r="A319" i="1" l="1"/>
  <c r="D318" i="1"/>
  <c r="E318" i="1" s="1"/>
  <c r="F318" i="1" s="1"/>
  <c r="G319" i="1" s="1"/>
  <c r="P318" i="1"/>
  <c r="R318" i="1" s="1"/>
  <c r="S318" i="1" s="1"/>
  <c r="T318" i="1"/>
  <c r="H318" i="1"/>
  <c r="U318" i="1"/>
  <c r="L316" i="1"/>
  <c r="M316" i="1" s="1"/>
  <c r="N316" i="1" s="1"/>
  <c r="O316" i="1" s="1"/>
  <c r="K317" i="1"/>
  <c r="C305" i="1"/>
  <c r="Q304" i="1"/>
  <c r="B304" i="1" s="1"/>
  <c r="O250" i="1"/>
  <c r="Q249" i="1"/>
  <c r="B249" i="1" s="1"/>
  <c r="I251" i="1"/>
  <c r="H252" i="1"/>
  <c r="L251" i="1"/>
  <c r="M251" i="1" s="1"/>
  <c r="N251" i="1" s="1"/>
  <c r="K252" i="1"/>
  <c r="U319" i="1" l="1"/>
  <c r="H319" i="1"/>
  <c r="I319" i="1" s="1"/>
  <c r="T319" i="1"/>
  <c r="I318" i="1"/>
  <c r="P319" i="1"/>
  <c r="R319" i="1" s="1"/>
  <c r="S319" i="1" s="1"/>
  <c r="A320" i="1"/>
  <c r="D319" i="1"/>
  <c r="E319" i="1" s="1"/>
  <c r="F319" i="1" s="1"/>
  <c r="G320" i="1" s="1"/>
  <c r="C306" i="1"/>
  <c r="Q305" i="1"/>
  <c r="B305" i="1" s="1"/>
  <c r="L317" i="1"/>
  <c r="M317" i="1" s="1"/>
  <c r="N317" i="1" s="1"/>
  <c r="O317" i="1" s="1"/>
  <c r="K318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H320" i="1" l="1"/>
  <c r="T320" i="1"/>
  <c r="D320" i="1"/>
  <c r="E320" i="1" s="1"/>
  <c r="F320" i="1" s="1"/>
  <c r="G321" i="1" s="1"/>
  <c r="A321" i="1"/>
  <c r="P320" i="1"/>
  <c r="R320" i="1" s="1"/>
  <c r="S320" i="1" s="1"/>
  <c r="U320" i="1"/>
  <c r="L318" i="1"/>
  <c r="M318" i="1" s="1"/>
  <c r="N318" i="1" s="1"/>
  <c r="O318" i="1" s="1"/>
  <c r="K319" i="1"/>
  <c r="C307" i="1"/>
  <c r="Q306" i="1"/>
  <c r="B306" i="1" s="1"/>
  <c r="O252" i="1"/>
  <c r="H254" i="1"/>
  <c r="I253" i="1"/>
  <c r="L253" i="1"/>
  <c r="M253" i="1" s="1"/>
  <c r="N253" i="1" s="1"/>
  <c r="K254" i="1"/>
  <c r="A322" i="1" l="1"/>
  <c r="D321" i="1"/>
  <c r="E321" i="1" s="1"/>
  <c r="F321" i="1" s="1"/>
  <c r="G322" i="1" s="1"/>
  <c r="P321" i="1"/>
  <c r="R321" i="1" s="1"/>
  <c r="S321" i="1" s="1"/>
  <c r="U321" i="1"/>
  <c r="T321" i="1"/>
  <c r="H321" i="1"/>
  <c r="I320" i="1"/>
  <c r="C308" i="1"/>
  <c r="Q307" i="1"/>
  <c r="B307" i="1" s="1"/>
  <c r="L319" i="1"/>
  <c r="M319" i="1" s="1"/>
  <c r="N319" i="1" s="1"/>
  <c r="O319" i="1" s="1"/>
  <c r="K320" i="1"/>
  <c r="O253" i="1"/>
  <c r="Q252" i="1"/>
  <c r="B252" i="1" s="1"/>
  <c r="L254" i="1"/>
  <c r="M254" i="1" s="1"/>
  <c r="N254" i="1" s="1"/>
  <c r="K255" i="1"/>
  <c r="I254" i="1"/>
  <c r="H255" i="1"/>
  <c r="H322" i="1" l="1"/>
  <c r="I322" i="1" s="1"/>
  <c r="T322" i="1"/>
  <c r="U322" i="1"/>
  <c r="I321" i="1"/>
  <c r="P322" i="1"/>
  <c r="R322" i="1" s="1"/>
  <c r="S322" i="1" s="1"/>
  <c r="D322" i="1"/>
  <c r="E322" i="1" s="1"/>
  <c r="F322" i="1" s="1"/>
  <c r="G323" i="1" s="1"/>
  <c r="A323" i="1"/>
  <c r="L320" i="1"/>
  <c r="M320" i="1" s="1"/>
  <c r="N320" i="1" s="1"/>
  <c r="O320" i="1" s="1"/>
  <c r="K321" i="1"/>
  <c r="C309" i="1"/>
  <c r="Q308" i="1"/>
  <c r="B308" i="1" s="1"/>
  <c r="O254" i="1"/>
  <c r="Q253" i="1"/>
  <c r="B253" i="1" s="1"/>
  <c r="I255" i="1"/>
  <c r="H256" i="1"/>
  <c r="L255" i="1"/>
  <c r="M255" i="1" s="1"/>
  <c r="N255" i="1" s="1"/>
  <c r="K256" i="1"/>
  <c r="D323" i="1" l="1"/>
  <c r="E323" i="1" s="1"/>
  <c r="F323" i="1" s="1"/>
  <c r="G324" i="1" s="1"/>
  <c r="P323" i="1"/>
  <c r="R323" i="1" s="1"/>
  <c r="S323" i="1" s="1"/>
  <c r="A324" i="1"/>
  <c r="U323" i="1"/>
  <c r="T323" i="1"/>
  <c r="H323" i="1"/>
  <c r="C310" i="1"/>
  <c r="Q309" i="1"/>
  <c r="B309" i="1" s="1"/>
  <c r="L321" i="1"/>
  <c r="M321" i="1" s="1"/>
  <c r="N321" i="1" s="1"/>
  <c r="O321" i="1" s="1"/>
  <c r="K322" i="1"/>
  <c r="O255" i="1"/>
  <c r="Q255" i="1" s="1"/>
  <c r="B255" i="1" s="1"/>
  <c r="Q254" i="1"/>
  <c r="B254" i="1" s="1"/>
  <c r="L256" i="1"/>
  <c r="M256" i="1" s="1"/>
  <c r="N256" i="1" s="1"/>
  <c r="K257" i="1"/>
  <c r="I256" i="1"/>
  <c r="H257" i="1"/>
  <c r="H324" i="1" l="1"/>
  <c r="I324" i="1" s="1"/>
  <c r="T324" i="1"/>
  <c r="U324" i="1"/>
  <c r="I323" i="1"/>
  <c r="P324" i="1"/>
  <c r="R324" i="1" s="1"/>
  <c r="S324" i="1" s="1"/>
  <c r="A325" i="1"/>
  <c r="D324" i="1"/>
  <c r="E324" i="1" s="1"/>
  <c r="F324" i="1" s="1"/>
  <c r="G325" i="1" s="1"/>
  <c r="L322" i="1"/>
  <c r="M322" i="1" s="1"/>
  <c r="N322" i="1" s="1"/>
  <c r="O322" i="1" s="1"/>
  <c r="K323" i="1"/>
  <c r="C311" i="1"/>
  <c r="Q310" i="1"/>
  <c r="B310" i="1" s="1"/>
  <c r="O256" i="1"/>
  <c r="Q256" i="1" s="1"/>
  <c r="B256" i="1" s="1"/>
  <c r="I257" i="1"/>
  <c r="H258" i="1"/>
  <c r="L257" i="1"/>
  <c r="M257" i="1" s="1"/>
  <c r="N257" i="1" s="1"/>
  <c r="K258" i="1"/>
  <c r="P325" i="1" l="1"/>
  <c r="R325" i="1" s="1"/>
  <c r="S325" i="1" s="1"/>
  <c r="A326" i="1"/>
  <c r="D325" i="1"/>
  <c r="E325" i="1" s="1"/>
  <c r="F325" i="1" s="1"/>
  <c r="G326" i="1" s="1"/>
  <c r="T325" i="1"/>
  <c r="U325" i="1"/>
  <c r="H325" i="1"/>
  <c r="I325" i="1" s="1"/>
  <c r="C312" i="1"/>
  <c r="Q311" i="1"/>
  <c r="B311" i="1" s="1"/>
  <c r="L323" i="1"/>
  <c r="M323" i="1" s="1"/>
  <c r="N323" i="1" s="1"/>
  <c r="O323" i="1" s="1"/>
  <c r="K324" i="1"/>
  <c r="O257" i="1"/>
  <c r="Q257" i="1" s="1"/>
  <c r="B257" i="1" s="1"/>
  <c r="K259" i="1"/>
  <c r="L258" i="1"/>
  <c r="M258" i="1" s="1"/>
  <c r="N258" i="1" s="1"/>
  <c r="H259" i="1"/>
  <c r="I258" i="1"/>
  <c r="T326" i="1" l="1"/>
  <c r="H326" i="1"/>
  <c r="I326" i="1" s="1"/>
  <c r="U326" i="1"/>
  <c r="A327" i="1"/>
  <c r="D326" i="1"/>
  <c r="E326" i="1" s="1"/>
  <c r="F326" i="1" s="1"/>
  <c r="G327" i="1" s="1"/>
  <c r="P326" i="1"/>
  <c r="R326" i="1" s="1"/>
  <c r="S326" i="1" s="1"/>
  <c r="L324" i="1"/>
  <c r="M324" i="1" s="1"/>
  <c r="N324" i="1" s="1"/>
  <c r="O324" i="1" s="1"/>
  <c r="K325" i="1"/>
  <c r="C313" i="1"/>
  <c r="Q312" i="1"/>
  <c r="B312" i="1" s="1"/>
  <c r="O258" i="1"/>
  <c r="I259" i="1"/>
  <c r="H260" i="1"/>
  <c r="K260" i="1"/>
  <c r="L259" i="1"/>
  <c r="M259" i="1" s="1"/>
  <c r="N259" i="1" s="1"/>
  <c r="P327" i="1" l="1"/>
  <c r="R327" i="1" s="1"/>
  <c r="S327" i="1" s="1"/>
  <c r="A328" i="1"/>
  <c r="D327" i="1"/>
  <c r="E327" i="1" s="1"/>
  <c r="F327" i="1" s="1"/>
  <c r="G328" i="1" s="1"/>
  <c r="U327" i="1"/>
  <c r="H327" i="1"/>
  <c r="T327" i="1"/>
  <c r="C314" i="1"/>
  <c r="Q313" i="1"/>
  <c r="B313" i="1" s="1"/>
  <c r="L325" i="1"/>
  <c r="M325" i="1" s="1"/>
  <c r="N325" i="1" s="1"/>
  <c r="O325" i="1" s="1"/>
  <c r="K326" i="1"/>
  <c r="O259" i="1"/>
  <c r="Q259" i="1" s="1"/>
  <c r="B259" i="1" s="1"/>
  <c r="Q258" i="1"/>
  <c r="B258" i="1" s="1"/>
  <c r="K261" i="1"/>
  <c r="L260" i="1"/>
  <c r="M260" i="1" s="1"/>
  <c r="N260" i="1" s="1"/>
  <c r="I260" i="1"/>
  <c r="H261" i="1"/>
  <c r="T328" i="1" l="1"/>
  <c r="H328" i="1"/>
  <c r="I328" i="1" s="1"/>
  <c r="U328" i="1"/>
  <c r="I327" i="1"/>
  <c r="D328" i="1"/>
  <c r="E328" i="1" s="1"/>
  <c r="F328" i="1" s="1"/>
  <c r="G329" i="1" s="1"/>
  <c r="A329" i="1"/>
  <c r="P328" i="1"/>
  <c r="R328" i="1" s="1"/>
  <c r="S328" i="1" s="1"/>
  <c r="L326" i="1"/>
  <c r="M326" i="1" s="1"/>
  <c r="N326" i="1" s="1"/>
  <c r="O326" i="1" s="1"/>
  <c r="K327" i="1"/>
  <c r="C315" i="1"/>
  <c r="Q314" i="1"/>
  <c r="B314" i="1" s="1"/>
  <c r="O260" i="1"/>
  <c r="I261" i="1"/>
  <c r="H262" i="1"/>
  <c r="K262" i="1"/>
  <c r="L261" i="1"/>
  <c r="M261" i="1" s="1"/>
  <c r="N261" i="1" s="1"/>
  <c r="A330" i="1" l="1"/>
  <c r="D329" i="1"/>
  <c r="E329" i="1" s="1"/>
  <c r="F329" i="1" s="1"/>
  <c r="G330" i="1" s="1"/>
  <c r="P329" i="1"/>
  <c r="R329" i="1" s="1"/>
  <c r="S329" i="1" s="1"/>
  <c r="H329" i="1"/>
  <c r="I329" i="1" s="1"/>
  <c r="T329" i="1"/>
  <c r="U329" i="1"/>
  <c r="C316" i="1"/>
  <c r="Q315" i="1"/>
  <c r="B315" i="1" s="1"/>
  <c r="L327" i="1"/>
  <c r="M327" i="1" s="1"/>
  <c r="N327" i="1" s="1"/>
  <c r="O327" i="1" s="1"/>
  <c r="K328" i="1"/>
  <c r="O261" i="1"/>
  <c r="Q261" i="1" s="1"/>
  <c r="B261" i="1" s="1"/>
  <c r="Q260" i="1"/>
  <c r="B260" i="1" s="1"/>
  <c r="L262" i="1"/>
  <c r="M262" i="1" s="1"/>
  <c r="N262" i="1" s="1"/>
  <c r="K263" i="1"/>
  <c r="I262" i="1"/>
  <c r="H263" i="1"/>
  <c r="T330" i="1" l="1"/>
  <c r="U330" i="1"/>
  <c r="H330" i="1"/>
  <c r="I330" i="1" s="1"/>
  <c r="A331" i="1"/>
  <c r="P330" i="1"/>
  <c r="R330" i="1" s="1"/>
  <c r="S330" i="1" s="1"/>
  <c r="D330" i="1"/>
  <c r="E330" i="1" s="1"/>
  <c r="F330" i="1" s="1"/>
  <c r="G331" i="1" s="1"/>
  <c r="L328" i="1"/>
  <c r="M328" i="1" s="1"/>
  <c r="N328" i="1" s="1"/>
  <c r="O328" i="1" s="1"/>
  <c r="K329" i="1"/>
  <c r="C317" i="1"/>
  <c r="Q316" i="1"/>
  <c r="B316" i="1" s="1"/>
  <c r="O262" i="1"/>
  <c r="H264" i="1"/>
  <c r="I263" i="1"/>
  <c r="L263" i="1"/>
  <c r="M263" i="1" s="1"/>
  <c r="N263" i="1" s="1"/>
  <c r="K264" i="1"/>
  <c r="P331" i="1" l="1"/>
  <c r="R331" i="1" s="1"/>
  <c r="S331" i="1" s="1"/>
  <c r="D331" i="1"/>
  <c r="E331" i="1" s="1"/>
  <c r="F331" i="1" s="1"/>
  <c r="G332" i="1" s="1"/>
  <c r="A332" i="1"/>
  <c r="H331" i="1"/>
  <c r="U331" i="1"/>
  <c r="T331" i="1"/>
  <c r="C318" i="1"/>
  <c r="Q317" i="1"/>
  <c r="B317" i="1" s="1"/>
  <c r="L329" i="1"/>
  <c r="M329" i="1" s="1"/>
  <c r="N329" i="1" s="1"/>
  <c r="O329" i="1" s="1"/>
  <c r="K330" i="1"/>
  <c r="O263" i="1"/>
  <c r="Q262" i="1"/>
  <c r="B262" i="1" s="1"/>
  <c r="K265" i="1"/>
  <c r="L264" i="1"/>
  <c r="M264" i="1" s="1"/>
  <c r="N264" i="1" s="1"/>
  <c r="H265" i="1"/>
  <c r="I264" i="1"/>
  <c r="T332" i="1" l="1"/>
  <c r="H332" i="1"/>
  <c r="I332" i="1" s="1"/>
  <c r="U332" i="1"/>
  <c r="D332" i="1"/>
  <c r="E332" i="1" s="1"/>
  <c r="F332" i="1" s="1"/>
  <c r="G333" i="1" s="1"/>
  <c r="A333" i="1"/>
  <c r="P332" i="1"/>
  <c r="R332" i="1" s="1"/>
  <c r="S332" i="1" s="1"/>
  <c r="I331" i="1"/>
  <c r="L330" i="1"/>
  <c r="M330" i="1" s="1"/>
  <c r="N330" i="1" s="1"/>
  <c r="O330" i="1" s="1"/>
  <c r="K331" i="1"/>
  <c r="C319" i="1"/>
  <c r="Q318" i="1"/>
  <c r="B318" i="1" s="1"/>
  <c r="O264" i="1"/>
  <c r="Q263" i="1"/>
  <c r="B263" i="1" s="1"/>
  <c r="H266" i="1"/>
  <c r="I265" i="1"/>
  <c r="K266" i="1"/>
  <c r="L265" i="1"/>
  <c r="M265" i="1" s="1"/>
  <c r="N265" i="1" s="1"/>
  <c r="P333" i="1" l="1"/>
  <c r="R333" i="1" s="1"/>
  <c r="S333" i="1" s="1"/>
  <c r="D333" i="1"/>
  <c r="E333" i="1" s="1"/>
  <c r="F333" i="1" s="1"/>
  <c r="G334" i="1" s="1"/>
  <c r="A334" i="1"/>
  <c r="H333" i="1"/>
  <c r="U333" i="1"/>
  <c r="T333" i="1"/>
  <c r="C320" i="1"/>
  <c r="Q319" i="1"/>
  <c r="B319" i="1" s="1"/>
  <c r="L331" i="1"/>
  <c r="M331" i="1" s="1"/>
  <c r="N331" i="1" s="1"/>
  <c r="O331" i="1" s="1"/>
  <c r="K332" i="1"/>
  <c r="O265" i="1"/>
  <c r="Q265" i="1" s="1"/>
  <c r="B265" i="1" s="1"/>
  <c r="Q264" i="1"/>
  <c r="B264" i="1" s="1"/>
  <c r="L266" i="1"/>
  <c r="I266" i="1"/>
  <c r="T334" i="1" l="1"/>
  <c r="H334" i="1"/>
  <c r="I334" i="1" s="1"/>
  <c r="U334" i="1"/>
  <c r="I333" i="1"/>
  <c r="A335" i="1"/>
  <c r="P334" i="1"/>
  <c r="R334" i="1" s="1"/>
  <c r="S334" i="1" s="1"/>
  <c r="D334" i="1"/>
  <c r="E334" i="1" s="1"/>
  <c r="F334" i="1" s="1"/>
  <c r="G335" i="1" s="1"/>
  <c r="L332" i="1"/>
  <c r="M332" i="1" s="1"/>
  <c r="N332" i="1" s="1"/>
  <c r="O332" i="1" s="1"/>
  <c r="K333" i="1"/>
  <c r="M266" i="1"/>
  <c r="N266" i="1" s="1"/>
  <c r="O266" i="1" s="1"/>
  <c r="M267" i="1"/>
  <c r="N267" i="1" s="1"/>
  <c r="O267" i="1" s="1"/>
  <c r="Q267" i="1" s="1"/>
  <c r="B267" i="1" s="1"/>
  <c r="C321" i="1"/>
  <c r="Q320" i="1"/>
  <c r="B320" i="1" s="1"/>
  <c r="A336" i="1" l="1"/>
  <c r="D335" i="1"/>
  <c r="E335" i="1" s="1"/>
  <c r="F335" i="1" s="1"/>
  <c r="G336" i="1" s="1"/>
  <c r="P335" i="1"/>
  <c r="R335" i="1" s="1"/>
  <c r="S335" i="1" s="1"/>
  <c r="H335" i="1"/>
  <c r="T335" i="1"/>
  <c r="U335" i="1"/>
  <c r="C322" i="1"/>
  <c r="Q321" i="1"/>
  <c r="B321" i="1" s="1"/>
  <c r="L333" i="1"/>
  <c r="M333" i="1" s="1"/>
  <c r="N333" i="1" s="1"/>
  <c r="O333" i="1" s="1"/>
  <c r="K334" i="1"/>
  <c r="Q266" i="1"/>
  <c r="B266" i="1" s="1"/>
  <c r="U336" i="1" l="1"/>
  <c r="T336" i="1"/>
  <c r="H336" i="1"/>
  <c r="I336" i="1" s="1"/>
  <c r="P336" i="1"/>
  <c r="R336" i="1" s="1"/>
  <c r="S336" i="1" s="1"/>
  <c r="D336" i="1"/>
  <c r="E336" i="1" s="1"/>
  <c r="F336" i="1" s="1"/>
  <c r="G337" i="1" s="1"/>
  <c r="A337" i="1"/>
  <c r="I335" i="1"/>
  <c r="L334" i="1"/>
  <c r="M334" i="1" s="1"/>
  <c r="N334" i="1" s="1"/>
  <c r="O334" i="1" s="1"/>
  <c r="K335" i="1"/>
  <c r="C323" i="1"/>
  <c r="Q322" i="1"/>
  <c r="B322" i="1" s="1"/>
  <c r="D337" i="1" l="1"/>
  <c r="E337" i="1" s="1"/>
  <c r="F337" i="1" s="1"/>
  <c r="G338" i="1" s="1"/>
  <c r="P337" i="1"/>
  <c r="R337" i="1" s="1"/>
  <c r="S337" i="1" s="1"/>
  <c r="A338" i="1"/>
  <c r="H337" i="1"/>
  <c r="T337" i="1"/>
  <c r="U337" i="1"/>
  <c r="C324" i="1"/>
  <c r="Q323" i="1"/>
  <c r="B323" i="1" s="1"/>
  <c r="L335" i="1"/>
  <c r="M335" i="1" s="1"/>
  <c r="N335" i="1" s="1"/>
  <c r="O335" i="1" s="1"/>
  <c r="K336" i="1"/>
  <c r="U338" i="1" l="1"/>
  <c r="T338" i="1"/>
  <c r="H338" i="1"/>
  <c r="I338" i="1" s="1"/>
  <c r="A339" i="1"/>
  <c r="D338" i="1"/>
  <c r="E338" i="1" s="1"/>
  <c r="F338" i="1" s="1"/>
  <c r="G339" i="1" s="1"/>
  <c r="P338" i="1"/>
  <c r="R338" i="1" s="1"/>
  <c r="S338" i="1" s="1"/>
  <c r="I337" i="1"/>
  <c r="L336" i="1"/>
  <c r="M336" i="1" s="1"/>
  <c r="N336" i="1" s="1"/>
  <c r="O336" i="1" s="1"/>
  <c r="K337" i="1"/>
  <c r="C325" i="1"/>
  <c r="Q324" i="1"/>
  <c r="B324" i="1" s="1"/>
  <c r="P339" i="1" l="1"/>
  <c r="R339" i="1" s="1"/>
  <c r="S339" i="1" s="1"/>
  <c r="D339" i="1"/>
  <c r="E339" i="1" s="1"/>
  <c r="F339" i="1" s="1"/>
  <c r="G340" i="1" s="1"/>
  <c r="A340" i="1"/>
  <c r="H339" i="1"/>
  <c r="T339" i="1"/>
  <c r="U339" i="1"/>
  <c r="C326" i="1"/>
  <c r="Q325" i="1"/>
  <c r="B325" i="1" s="1"/>
  <c r="L337" i="1"/>
  <c r="M337" i="1" s="1"/>
  <c r="N337" i="1" s="1"/>
  <c r="O337" i="1" s="1"/>
  <c r="K338" i="1"/>
  <c r="U340" i="1" l="1"/>
  <c r="T340" i="1"/>
  <c r="H340" i="1"/>
  <c r="I340" i="1" s="1"/>
  <c r="D340" i="1"/>
  <c r="E340" i="1" s="1"/>
  <c r="F340" i="1" s="1"/>
  <c r="G341" i="1" s="1"/>
  <c r="P340" i="1"/>
  <c r="R340" i="1" s="1"/>
  <c r="S340" i="1" s="1"/>
  <c r="A341" i="1"/>
  <c r="I339" i="1"/>
  <c r="C327" i="1"/>
  <c r="Q326" i="1"/>
  <c r="B326" i="1" s="1"/>
  <c r="L338" i="1"/>
  <c r="M338" i="1" s="1"/>
  <c r="N338" i="1" s="1"/>
  <c r="O338" i="1" s="1"/>
  <c r="K339" i="1"/>
  <c r="U341" i="1" l="1"/>
  <c r="P341" i="1"/>
  <c r="R341" i="1" s="1"/>
  <c r="S341" i="1" s="1"/>
  <c r="A342" i="1"/>
  <c r="D341" i="1"/>
  <c r="E341" i="1" s="1"/>
  <c r="F341" i="1" s="1"/>
  <c r="G342" i="1" s="1"/>
  <c r="H341" i="1"/>
  <c r="I341" i="1" s="1"/>
  <c r="T341" i="1"/>
  <c r="L339" i="1"/>
  <c r="M339" i="1" s="1"/>
  <c r="N339" i="1" s="1"/>
  <c r="O339" i="1" s="1"/>
  <c r="K340" i="1"/>
  <c r="C328" i="1"/>
  <c r="Q327" i="1"/>
  <c r="B327" i="1" s="1"/>
  <c r="T342" i="1" l="1"/>
  <c r="H342" i="1"/>
  <c r="I342" i="1" s="1"/>
  <c r="U342" i="1"/>
  <c r="A343" i="1"/>
  <c r="P342" i="1"/>
  <c r="R342" i="1" s="1"/>
  <c r="S342" i="1" s="1"/>
  <c r="D342" i="1"/>
  <c r="E342" i="1" s="1"/>
  <c r="F342" i="1" s="1"/>
  <c r="G343" i="1" s="1"/>
  <c r="C329" i="1"/>
  <c r="Q328" i="1"/>
  <c r="B328" i="1" s="1"/>
  <c r="L340" i="1"/>
  <c r="M340" i="1" s="1"/>
  <c r="N340" i="1" s="1"/>
  <c r="O340" i="1" s="1"/>
  <c r="K341" i="1"/>
  <c r="A5" i="1"/>
  <c r="A344" i="1" l="1"/>
  <c r="D343" i="1"/>
  <c r="E343" i="1" s="1"/>
  <c r="F343" i="1" s="1"/>
  <c r="G344" i="1" s="1"/>
  <c r="P343" i="1"/>
  <c r="R343" i="1" s="1"/>
  <c r="S343" i="1" s="1"/>
  <c r="U343" i="1"/>
  <c r="H343" i="1"/>
  <c r="T343" i="1"/>
  <c r="L341" i="1"/>
  <c r="M341" i="1" s="1"/>
  <c r="N341" i="1" s="1"/>
  <c r="O341" i="1" s="1"/>
  <c r="K342" i="1"/>
  <c r="C330" i="1"/>
  <c r="Q329" i="1"/>
  <c r="B329" i="1" s="1"/>
  <c r="U344" i="1" l="1"/>
  <c r="T344" i="1"/>
  <c r="H344" i="1"/>
  <c r="I344" i="1" s="1"/>
  <c r="I343" i="1"/>
  <c r="P344" i="1"/>
  <c r="R344" i="1" s="1"/>
  <c r="S344" i="1" s="1"/>
  <c r="D344" i="1"/>
  <c r="E344" i="1" s="1"/>
  <c r="F344" i="1" s="1"/>
  <c r="G345" i="1" s="1"/>
  <c r="A345" i="1"/>
  <c r="C331" i="1"/>
  <c r="Q330" i="1"/>
  <c r="B330" i="1" s="1"/>
  <c r="L342" i="1"/>
  <c r="M342" i="1" s="1"/>
  <c r="N342" i="1" s="1"/>
  <c r="O342" i="1" s="1"/>
  <c r="K343" i="1"/>
  <c r="P345" i="1" l="1"/>
  <c r="R345" i="1" s="1"/>
  <c r="S345" i="1" s="1"/>
  <c r="D345" i="1"/>
  <c r="E345" i="1" s="1"/>
  <c r="F345" i="1" s="1"/>
  <c r="G346" i="1" s="1"/>
  <c r="A346" i="1"/>
  <c r="H345" i="1"/>
  <c r="I345" i="1" s="1"/>
  <c r="T345" i="1"/>
  <c r="U345" i="1"/>
  <c r="L343" i="1"/>
  <c r="M343" i="1" s="1"/>
  <c r="N343" i="1" s="1"/>
  <c r="O343" i="1" s="1"/>
  <c r="K344" i="1"/>
  <c r="C332" i="1"/>
  <c r="Q331" i="1"/>
  <c r="B331" i="1" s="1"/>
  <c r="U346" i="1" l="1"/>
  <c r="T346" i="1"/>
  <c r="H346" i="1"/>
  <c r="I346" i="1" s="1"/>
  <c r="A347" i="1"/>
  <c r="P346" i="1"/>
  <c r="R346" i="1" s="1"/>
  <c r="S346" i="1" s="1"/>
  <c r="D346" i="1"/>
  <c r="E346" i="1" s="1"/>
  <c r="F346" i="1" s="1"/>
  <c r="G347" i="1" s="1"/>
  <c r="C333" i="1"/>
  <c r="Q332" i="1"/>
  <c r="B332" i="1" s="1"/>
  <c r="L344" i="1"/>
  <c r="M344" i="1" s="1"/>
  <c r="N344" i="1" s="1"/>
  <c r="O344" i="1" s="1"/>
  <c r="K345" i="1"/>
  <c r="P347" i="1" l="1"/>
  <c r="R347" i="1" s="1"/>
  <c r="S347" i="1" s="1"/>
  <c r="D347" i="1"/>
  <c r="E347" i="1" s="1"/>
  <c r="F347" i="1" s="1"/>
  <c r="G348" i="1" s="1"/>
  <c r="A348" i="1"/>
  <c r="H347" i="1"/>
  <c r="T347" i="1"/>
  <c r="U347" i="1"/>
  <c r="L345" i="1"/>
  <c r="M345" i="1" s="1"/>
  <c r="N345" i="1" s="1"/>
  <c r="O345" i="1" s="1"/>
  <c r="K346" i="1"/>
  <c r="C334" i="1"/>
  <c r="Q333" i="1"/>
  <c r="B333" i="1" s="1"/>
  <c r="U348" i="1" l="1"/>
  <c r="H348" i="1"/>
  <c r="T348" i="1"/>
  <c r="I347" i="1"/>
  <c r="D348" i="1"/>
  <c r="E348" i="1" s="1"/>
  <c r="F348" i="1" s="1"/>
  <c r="G349" i="1" s="1"/>
  <c r="A349" i="1"/>
  <c r="P348" i="1"/>
  <c r="R348" i="1" s="1"/>
  <c r="S348" i="1" s="1"/>
  <c r="C335" i="1"/>
  <c r="Q334" i="1"/>
  <c r="B334" i="1" s="1"/>
  <c r="L346" i="1"/>
  <c r="M346" i="1" s="1"/>
  <c r="N346" i="1" s="1"/>
  <c r="O346" i="1" s="1"/>
  <c r="K347" i="1"/>
  <c r="A350" i="1" l="1"/>
  <c r="D349" i="1"/>
  <c r="E349" i="1" s="1"/>
  <c r="F349" i="1" s="1"/>
  <c r="G350" i="1" s="1"/>
  <c r="P349" i="1"/>
  <c r="R349" i="1" s="1"/>
  <c r="S349" i="1" s="1"/>
  <c r="T349" i="1"/>
  <c r="H349" i="1"/>
  <c r="I349" i="1" s="1"/>
  <c r="I348" i="1"/>
  <c r="U349" i="1"/>
  <c r="L347" i="1"/>
  <c r="M347" i="1" s="1"/>
  <c r="N347" i="1" s="1"/>
  <c r="O347" i="1" s="1"/>
  <c r="K348" i="1"/>
  <c r="C336" i="1"/>
  <c r="Q335" i="1"/>
  <c r="B335" i="1" s="1"/>
  <c r="U350" i="1" l="1"/>
  <c r="T350" i="1"/>
  <c r="H350" i="1"/>
  <c r="I350" i="1" s="1"/>
  <c r="D350" i="1"/>
  <c r="E350" i="1" s="1"/>
  <c r="F350" i="1" s="1"/>
  <c r="G351" i="1" s="1"/>
  <c r="A351" i="1"/>
  <c r="P350" i="1"/>
  <c r="R350" i="1" s="1"/>
  <c r="S350" i="1" s="1"/>
  <c r="C337" i="1"/>
  <c r="Q336" i="1"/>
  <c r="B336" i="1" s="1"/>
  <c r="L348" i="1"/>
  <c r="M348" i="1" s="1"/>
  <c r="N348" i="1" s="1"/>
  <c r="O348" i="1" s="1"/>
  <c r="K349" i="1"/>
  <c r="H351" i="1" l="1"/>
  <c r="I351" i="1" s="1"/>
  <c r="D351" i="1"/>
  <c r="E351" i="1" s="1"/>
  <c r="F351" i="1" s="1"/>
  <c r="G352" i="1" s="1"/>
  <c r="P351" i="1"/>
  <c r="R351" i="1" s="1"/>
  <c r="S351" i="1" s="1"/>
  <c r="A352" i="1"/>
  <c r="T351" i="1"/>
  <c r="U351" i="1"/>
  <c r="L349" i="1"/>
  <c r="M349" i="1" s="1"/>
  <c r="N349" i="1" s="1"/>
  <c r="O349" i="1" s="1"/>
  <c r="K350" i="1"/>
  <c r="C338" i="1"/>
  <c r="Q337" i="1"/>
  <c r="B337" i="1" s="1"/>
  <c r="T352" i="1" l="1"/>
  <c r="U352" i="1"/>
  <c r="P352" i="1"/>
  <c r="R352" i="1" s="1"/>
  <c r="S352" i="1" s="1"/>
  <c r="D352" i="1"/>
  <c r="E352" i="1" s="1"/>
  <c r="F352" i="1" s="1"/>
  <c r="G353" i="1" s="1"/>
  <c r="A353" i="1"/>
  <c r="H352" i="1"/>
  <c r="C339" i="1"/>
  <c r="Q338" i="1"/>
  <c r="B338" i="1" s="1"/>
  <c r="L350" i="1"/>
  <c r="M350" i="1" s="1"/>
  <c r="N350" i="1" s="1"/>
  <c r="O350" i="1" s="1"/>
  <c r="K351" i="1"/>
  <c r="A354" i="1" l="1"/>
  <c r="P353" i="1"/>
  <c r="R353" i="1" s="1"/>
  <c r="S353" i="1" s="1"/>
  <c r="D353" i="1"/>
  <c r="E353" i="1" s="1"/>
  <c r="F353" i="1" s="1"/>
  <c r="G354" i="1" s="1"/>
  <c r="H353" i="1"/>
  <c r="I352" i="1"/>
  <c r="U353" i="1"/>
  <c r="T353" i="1"/>
  <c r="L351" i="1"/>
  <c r="M351" i="1" s="1"/>
  <c r="N351" i="1" s="1"/>
  <c r="O351" i="1" s="1"/>
  <c r="K352" i="1"/>
  <c r="C340" i="1"/>
  <c r="Q339" i="1"/>
  <c r="B339" i="1" s="1"/>
  <c r="H354" i="1" l="1"/>
  <c r="I354" i="1" s="1"/>
  <c r="T354" i="1"/>
  <c r="I353" i="1"/>
  <c r="U354" i="1"/>
  <c r="A355" i="1"/>
  <c r="P354" i="1"/>
  <c r="R354" i="1" s="1"/>
  <c r="S354" i="1" s="1"/>
  <c r="D354" i="1"/>
  <c r="E354" i="1" s="1"/>
  <c r="F354" i="1" s="1"/>
  <c r="G355" i="1" s="1"/>
  <c r="C341" i="1"/>
  <c r="Q340" i="1"/>
  <c r="L352" i="1"/>
  <c r="M352" i="1" s="1"/>
  <c r="N352" i="1" s="1"/>
  <c r="O352" i="1" s="1"/>
  <c r="K353" i="1"/>
  <c r="B340" i="1" l="1"/>
  <c r="P355" i="1"/>
  <c r="R355" i="1" s="1"/>
  <c r="S355" i="1" s="1"/>
  <c r="A356" i="1"/>
  <c r="D355" i="1"/>
  <c r="E355" i="1" s="1"/>
  <c r="F355" i="1" s="1"/>
  <c r="G356" i="1" s="1"/>
  <c r="H355" i="1"/>
  <c r="I355" i="1" s="1"/>
  <c r="U355" i="1"/>
  <c r="T355" i="1"/>
  <c r="L353" i="1"/>
  <c r="M353" i="1" s="1"/>
  <c r="N353" i="1" s="1"/>
  <c r="O353" i="1" s="1"/>
  <c r="K354" i="1"/>
  <c r="C342" i="1"/>
  <c r="Q341" i="1"/>
  <c r="B341" i="1" s="1"/>
  <c r="T356" i="1" l="1"/>
  <c r="U356" i="1"/>
  <c r="H356" i="1"/>
  <c r="I356" i="1" s="1"/>
  <c r="D356" i="1"/>
  <c r="E356" i="1" s="1"/>
  <c r="F356" i="1" s="1"/>
  <c r="G357" i="1" s="1"/>
  <c r="A357" i="1"/>
  <c r="P356" i="1"/>
  <c r="R356" i="1" s="1"/>
  <c r="S356" i="1" s="1"/>
  <c r="C343" i="1"/>
  <c r="Q342" i="1"/>
  <c r="L354" i="1"/>
  <c r="M354" i="1" s="1"/>
  <c r="N354" i="1" s="1"/>
  <c r="O354" i="1" s="1"/>
  <c r="K355" i="1"/>
  <c r="B342" i="1" l="1"/>
  <c r="A358" i="1"/>
  <c r="D357" i="1"/>
  <c r="P357" i="1"/>
  <c r="R357" i="1" s="1"/>
  <c r="S357" i="1" s="1"/>
  <c r="T357" i="1"/>
  <c r="H357" i="1"/>
  <c r="U357" i="1"/>
  <c r="L355" i="1"/>
  <c r="M355" i="1" s="1"/>
  <c r="N355" i="1" s="1"/>
  <c r="O355" i="1" s="1"/>
  <c r="K356" i="1"/>
  <c r="C344" i="1"/>
  <c r="Q343" i="1"/>
  <c r="B343" i="1" s="1"/>
  <c r="E357" i="1" l="1"/>
  <c r="F357" i="1" s="1"/>
  <c r="G358" i="1" s="1"/>
  <c r="T358" i="1"/>
  <c r="U358" i="1"/>
  <c r="H358" i="1"/>
  <c r="I357" i="1"/>
  <c r="D358" i="1"/>
  <c r="A359" i="1"/>
  <c r="P358" i="1"/>
  <c r="R358" i="1" s="1"/>
  <c r="S358" i="1" s="1"/>
  <c r="C345" i="1"/>
  <c r="Q344" i="1"/>
  <c r="L356" i="1"/>
  <c r="M356" i="1" s="1"/>
  <c r="N356" i="1" s="1"/>
  <c r="O356" i="1" s="1"/>
  <c r="K357" i="1"/>
  <c r="E358" i="1" l="1"/>
  <c r="F358" i="1" s="1"/>
  <c r="G359" i="1" s="1"/>
  <c r="I358" i="1"/>
  <c r="B344" i="1"/>
  <c r="D359" i="1"/>
  <c r="A360" i="1"/>
  <c r="P359" i="1"/>
  <c r="R359" i="1" s="1"/>
  <c r="H359" i="1"/>
  <c r="U359" i="1"/>
  <c r="T359" i="1"/>
  <c r="L357" i="1"/>
  <c r="M357" i="1" s="1"/>
  <c r="N357" i="1" s="1"/>
  <c r="O357" i="1" s="1"/>
  <c r="K358" i="1"/>
  <c r="C346" i="1"/>
  <c r="Q345" i="1"/>
  <c r="B345" i="1" s="1"/>
  <c r="E359" i="1" l="1"/>
  <c r="F359" i="1" s="1"/>
  <c r="G360" i="1" s="1"/>
  <c r="P360" i="1"/>
  <c r="R360" i="1" s="1"/>
  <c r="S360" i="1" s="1"/>
  <c r="D360" i="1"/>
  <c r="A361" i="1"/>
  <c r="U360" i="1"/>
  <c r="T360" i="1"/>
  <c r="H360" i="1"/>
  <c r="I359" i="1"/>
  <c r="C347" i="1"/>
  <c r="Q346" i="1"/>
  <c r="L358" i="1"/>
  <c r="M358" i="1" s="1"/>
  <c r="N358" i="1" s="1"/>
  <c r="O358" i="1" s="1"/>
  <c r="K359" i="1"/>
  <c r="E360" i="1" l="1"/>
  <c r="F360" i="1" s="1"/>
  <c r="G361" i="1" s="1"/>
  <c r="I360" i="1"/>
  <c r="B346" i="1"/>
  <c r="A362" i="1"/>
  <c r="P361" i="1"/>
  <c r="R361" i="1" s="1"/>
  <c r="S361" i="1" s="1"/>
  <c r="D361" i="1"/>
  <c r="E361" i="1" s="1"/>
  <c r="F361" i="1" s="1"/>
  <c r="H361" i="1"/>
  <c r="T361" i="1"/>
  <c r="U361" i="1"/>
  <c r="L359" i="1"/>
  <c r="M359" i="1" s="1"/>
  <c r="N359" i="1" s="1"/>
  <c r="O359" i="1" s="1"/>
  <c r="K360" i="1"/>
  <c r="C348" i="1"/>
  <c r="Q347" i="1"/>
  <c r="B347" i="1" s="1"/>
  <c r="G362" i="1" l="1"/>
  <c r="I361" i="1"/>
  <c r="U362" i="1"/>
  <c r="T362" i="1"/>
  <c r="H362" i="1"/>
  <c r="A363" i="1"/>
  <c r="P362" i="1"/>
  <c r="R362" i="1" s="1"/>
  <c r="S362" i="1" s="1"/>
  <c r="D362" i="1"/>
  <c r="E362" i="1" s="1"/>
  <c r="F362" i="1" s="1"/>
  <c r="G363" i="1" s="1"/>
  <c r="C349" i="1"/>
  <c r="Q348" i="1"/>
  <c r="L360" i="1"/>
  <c r="M360" i="1" s="1"/>
  <c r="N360" i="1" s="1"/>
  <c r="O360" i="1" s="1"/>
  <c r="K361" i="1"/>
  <c r="B348" i="1" l="1"/>
  <c r="P363" i="1"/>
  <c r="R363" i="1" s="1"/>
  <c r="S363" i="1" s="1"/>
  <c r="D363" i="1"/>
  <c r="E363" i="1" s="1"/>
  <c r="F363" i="1" s="1"/>
  <c r="G364" i="1" s="1"/>
  <c r="A364" i="1"/>
  <c r="H363" i="1"/>
  <c r="T363" i="1"/>
  <c r="U363" i="1"/>
  <c r="I362" i="1"/>
  <c r="L361" i="1"/>
  <c r="M361" i="1" s="1"/>
  <c r="N361" i="1" s="1"/>
  <c r="O361" i="1" s="1"/>
  <c r="K362" i="1"/>
  <c r="C350" i="1"/>
  <c r="Q349" i="1"/>
  <c r="B349" i="1" s="1"/>
  <c r="U364" i="1" l="1"/>
  <c r="T364" i="1"/>
  <c r="H364" i="1"/>
  <c r="I364" i="1" s="1"/>
  <c r="D364" i="1"/>
  <c r="E364" i="1" s="1"/>
  <c r="F364" i="1" s="1"/>
  <c r="G365" i="1" s="1"/>
  <c r="A365" i="1"/>
  <c r="P364" i="1"/>
  <c r="R364" i="1" s="1"/>
  <c r="S364" i="1" s="1"/>
  <c r="I363" i="1"/>
  <c r="C351" i="1"/>
  <c r="Q350" i="1"/>
  <c r="L362" i="1"/>
  <c r="M362" i="1" s="1"/>
  <c r="N362" i="1" s="1"/>
  <c r="O362" i="1" s="1"/>
  <c r="K363" i="1"/>
  <c r="B350" i="1" l="1"/>
  <c r="A366" i="1"/>
  <c r="D365" i="1"/>
  <c r="E365" i="1" s="1"/>
  <c r="F365" i="1" s="1"/>
  <c r="G366" i="1" s="1"/>
  <c r="P365" i="1"/>
  <c r="R365" i="1" s="1"/>
  <c r="S365" i="1" s="1"/>
  <c r="H365" i="1"/>
  <c r="T365" i="1"/>
  <c r="U365" i="1"/>
  <c r="L363" i="1"/>
  <c r="M363" i="1" s="1"/>
  <c r="N363" i="1" s="1"/>
  <c r="O363" i="1" s="1"/>
  <c r="K364" i="1"/>
  <c r="C352" i="1"/>
  <c r="Q351" i="1"/>
  <c r="B351" i="1" s="1"/>
  <c r="U366" i="1" l="1"/>
  <c r="H366" i="1"/>
  <c r="T366" i="1"/>
  <c r="I365" i="1"/>
  <c r="D366" i="1"/>
  <c r="E366" i="1" s="1"/>
  <c r="F366" i="1" s="1"/>
  <c r="G367" i="1" s="1"/>
  <c r="P366" i="1"/>
  <c r="R366" i="1" s="1"/>
  <c r="S366" i="1" s="1"/>
  <c r="A367" i="1"/>
  <c r="C353" i="1"/>
  <c r="Q352" i="1"/>
  <c r="L364" i="1"/>
  <c r="M364" i="1" s="1"/>
  <c r="N364" i="1" s="1"/>
  <c r="O364" i="1" s="1"/>
  <c r="K365" i="1"/>
  <c r="B352" i="1" l="1"/>
  <c r="D367" i="1"/>
  <c r="E367" i="1" s="1"/>
  <c r="F367" i="1" s="1"/>
  <c r="G368" i="1" s="1"/>
  <c r="A368" i="1"/>
  <c r="P367" i="1"/>
  <c r="R367" i="1" s="1"/>
  <c r="S367" i="1" s="1"/>
  <c r="T367" i="1"/>
  <c r="H367" i="1"/>
  <c r="U367" i="1"/>
  <c r="I366" i="1"/>
  <c r="L365" i="1"/>
  <c r="M365" i="1" s="1"/>
  <c r="N365" i="1" s="1"/>
  <c r="O365" i="1" s="1"/>
  <c r="K366" i="1"/>
  <c r="C354" i="1"/>
  <c r="Q353" i="1"/>
  <c r="B353" i="1" s="1"/>
  <c r="U368" i="1" l="1"/>
  <c r="H368" i="1"/>
  <c r="I368" i="1" s="1"/>
  <c r="T368" i="1"/>
  <c r="P368" i="1"/>
  <c r="R368" i="1" s="1"/>
  <c r="S368" i="1" s="1"/>
  <c r="D368" i="1"/>
  <c r="E368" i="1" s="1"/>
  <c r="F368" i="1" s="1"/>
  <c r="G369" i="1" s="1"/>
  <c r="A369" i="1"/>
  <c r="I367" i="1"/>
  <c r="C355" i="1"/>
  <c r="Q354" i="1"/>
  <c r="B354" i="1" s="1"/>
  <c r="L366" i="1"/>
  <c r="M366" i="1" s="1"/>
  <c r="N366" i="1" s="1"/>
  <c r="O366" i="1" s="1"/>
  <c r="K367" i="1"/>
  <c r="A370" i="1" l="1"/>
  <c r="D369" i="1"/>
  <c r="E369" i="1" s="1"/>
  <c r="F369" i="1" s="1"/>
  <c r="G370" i="1" s="1"/>
  <c r="P369" i="1"/>
  <c r="R369" i="1" s="1"/>
  <c r="S369" i="1" s="1"/>
  <c r="T369" i="1"/>
  <c r="H369" i="1"/>
  <c r="U369" i="1"/>
  <c r="L367" i="1"/>
  <c r="M367" i="1" s="1"/>
  <c r="N367" i="1" s="1"/>
  <c r="O367" i="1" s="1"/>
  <c r="K368" i="1"/>
  <c r="C356" i="1"/>
  <c r="Q355" i="1"/>
  <c r="B355" i="1" s="1"/>
  <c r="H370" i="1" l="1"/>
  <c r="I370" i="1" s="1"/>
  <c r="U370" i="1"/>
  <c r="T370" i="1"/>
  <c r="I369" i="1"/>
  <c r="A371" i="1"/>
  <c r="P370" i="1"/>
  <c r="R370" i="1" s="1"/>
  <c r="S370" i="1" s="1"/>
  <c r="D370" i="1"/>
  <c r="E370" i="1" s="1"/>
  <c r="F370" i="1" s="1"/>
  <c r="G371" i="1" s="1"/>
  <c r="C357" i="1"/>
  <c r="Q356" i="1"/>
  <c r="B356" i="1" s="1"/>
  <c r="L368" i="1"/>
  <c r="M368" i="1" s="1"/>
  <c r="N368" i="1" s="1"/>
  <c r="O368" i="1" s="1"/>
  <c r="K369" i="1"/>
  <c r="P371" i="1" l="1"/>
  <c r="R371" i="1" s="1"/>
  <c r="S371" i="1" s="1"/>
  <c r="D371" i="1"/>
  <c r="E371" i="1" s="1"/>
  <c r="F371" i="1" s="1"/>
  <c r="G372" i="1" s="1"/>
  <c r="A372" i="1"/>
  <c r="T371" i="1"/>
  <c r="U371" i="1"/>
  <c r="H371" i="1"/>
  <c r="I371" i="1" s="1"/>
  <c r="L369" i="1"/>
  <c r="M369" i="1" s="1"/>
  <c r="N369" i="1" s="1"/>
  <c r="O369" i="1" s="1"/>
  <c r="K370" i="1"/>
  <c r="C358" i="1"/>
  <c r="Q357" i="1"/>
  <c r="B357" i="1" s="1"/>
  <c r="U372" i="1" l="1"/>
  <c r="H372" i="1"/>
  <c r="T372" i="1"/>
  <c r="P372" i="1"/>
  <c r="R372" i="1" s="1"/>
  <c r="S372" i="1" s="1"/>
  <c r="D372" i="1"/>
  <c r="E372" i="1" s="1"/>
  <c r="F372" i="1" s="1"/>
  <c r="G373" i="1" s="1"/>
  <c r="A373" i="1"/>
  <c r="C359" i="1"/>
  <c r="Q358" i="1"/>
  <c r="B358" i="1" s="1"/>
  <c r="L370" i="1"/>
  <c r="M370" i="1" s="1"/>
  <c r="N370" i="1" s="1"/>
  <c r="O370" i="1" s="1"/>
  <c r="K371" i="1"/>
  <c r="S359" i="1" l="1"/>
  <c r="C360" i="1" s="1"/>
  <c r="T373" i="1"/>
  <c r="A374" i="1"/>
  <c r="P373" i="1"/>
  <c r="R373" i="1" s="1"/>
  <c r="S373" i="1" s="1"/>
  <c r="D373" i="1"/>
  <c r="E373" i="1" s="1"/>
  <c r="F373" i="1" s="1"/>
  <c r="G374" i="1" s="1"/>
  <c r="H373" i="1"/>
  <c r="U373" i="1"/>
  <c r="I372" i="1"/>
  <c r="L371" i="1"/>
  <c r="M371" i="1" s="1"/>
  <c r="N371" i="1" s="1"/>
  <c r="O371" i="1" s="1"/>
  <c r="K372" i="1"/>
  <c r="Q359" i="1"/>
  <c r="B359" i="1" s="1"/>
  <c r="H374" i="1" l="1"/>
  <c r="I374" i="1" s="1"/>
  <c r="P374" i="1"/>
  <c r="R374" i="1" s="1"/>
  <c r="S374" i="1" s="1"/>
  <c r="D374" i="1"/>
  <c r="E374" i="1" s="1"/>
  <c r="F374" i="1" s="1"/>
  <c r="G375" i="1" s="1"/>
  <c r="A375" i="1"/>
  <c r="U374" i="1"/>
  <c r="T374" i="1"/>
  <c r="I373" i="1"/>
  <c r="C361" i="1"/>
  <c r="Q360" i="1"/>
  <c r="B360" i="1" s="1"/>
  <c r="L372" i="1"/>
  <c r="M372" i="1" s="1"/>
  <c r="N372" i="1" s="1"/>
  <c r="O372" i="1" s="1"/>
  <c r="K373" i="1"/>
  <c r="P375" i="1" l="1"/>
  <c r="R375" i="1" s="1"/>
  <c r="S375" i="1" s="1"/>
  <c r="A376" i="1"/>
  <c r="D375" i="1"/>
  <c r="E375" i="1" s="1"/>
  <c r="F375" i="1" s="1"/>
  <c r="G376" i="1" s="1"/>
  <c r="T375" i="1"/>
  <c r="U375" i="1"/>
  <c r="H375" i="1"/>
  <c r="L373" i="1"/>
  <c r="M373" i="1" s="1"/>
  <c r="N373" i="1" s="1"/>
  <c r="O373" i="1" s="1"/>
  <c r="K374" i="1"/>
  <c r="C362" i="1"/>
  <c r="Q361" i="1"/>
  <c r="B361" i="1" s="1"/>
  <c r="H376" i="1" l="1"/>
  <c r="I376" i="1" s="1"/>
  <c r="U376" i="1"/>
  <c r="T376" i="1"/>
  <c r="I375" i="1"/>
  <c r="P376" i="1"/>
  <c r="R376" i="1" s="1"/>
  <c r="S376" i="1" s="1"/>
  <c r="A377" i="1"/>
  <c r="D376" i="1"/>
  <c r="E376" i="1" s="1"/>
  <c r="F376" i="1" s="1"/>
  <c r="G377" i="1" s="1"/>
  <c r="C363" i="1"/>
  <c r="Q362" i="1"/>
  <c r="B362" i="1" s="1"/>
  <c r="L374" i="1"/>
  <c r="M374" i="1" s="1"/>
  <c r="N374" i="1" s="1"/>
  <c r="O374" i="1" s="1"/>
  <c r="K375" i="1"/>
  <c r="A378" i="1" l="1"/>
  <c r="P377" i="1"/>
  <c r="R377" i="1" s="1"/>
  <c r="S377" i="1" s="1"/>
  <c r="D377" i="1"/>
  <c r="E377" i="1" s="1"/>
  <c r="F377" i="1" s="1"/>
  <c r="G378" i="1" s="1"/>
  <c r="T377" i="1"/>
  <c r="H377" i="1"/>
  <c r="U377" i="1"/>
  <c r="L375" i="1"/>
  <c r="M375" i="1" s="1"/>
  <c r="N375" i="1" s="1"/>
  <c r="O375" i="1" s="1"/>
  <c r="K376" i="1"/>
  <c r="C364" i="1"/>
  <c r="Q363" i="1"/>
  <c r="B363" i="1" s="1"/>
  <c r="T378" i="1" l="1"/>
  <c r="U378" i="1"/>
  <c r="H378" i="1"/>
  <c r="I378" i="1" s="1"/>
  <c r="P378" i="1"/>
  <c r="R378" i="1" s="1"/>
  <c r="S378" i="1" s="1"/>
  <c r="D378" i="1"/>
  <c r="E378" i="1" s="1"/>
  <c r="F378" i="1" s="1"/>
  <c r="G379" i="1" s="1"/>
  <c r="A379" i="1"/>
  <c r="I377" i="1"/>
  <c r="C365" i="1"/>
  <c r="Q364" i="1"/>
  <c r="B364" i="1" s="1"/>
  <c r="L376" i="1"/>
  <c r="M376" i="1" s="1"/>
  <c r="N376" i="1" s="1"/>
  <c r="O376" i="1" s="1"/>
  <c r="K377" i="1"/>
  <c r="A380" i="1" l="1"/>
  <c r="P379" i="1"/>
  <c r="R379" i="1" s="1"/>
  <c r="S379" i="1" s="1"/>
  <c r="D379" i="1"/>
  <c r="E379" i="1" s="1"/>
  <c r="F379" i="1" s="1"/>
  <c r="G380" i="1" s="1"/>
  <c r="H379" i="1"/>
  <c r="U379" i="1"/>
  <c r="T379" i="1"/>
  <c r="L377" i="1"/>
  <c r="M377" i="1" s="1"/>
  <c r="N377" i="1" s="1"/>
  <c r="O377" i="1" s="1"/>
  <c r="K378" i="1"/>
  <c r="C366" i="1"/>
  <c r="Q365" i="1"/>
  <c r="B365" i="1" s="1"/>
  <c r="U380" i="1" l="1"/>
  <c r="H380" i="1"/>
  <c r="I380" i="1" s="1"/>
  <c r="T380" i="1"/>
  <c r="P380" i="1"/>
  <c r="R380" i="1" s="1"/>
  <c r="S380" i="1" s="1"/>
  <c r="D380" i="1"/>
  <c r="E380" i="1" s="1"/>
  <c r="F380" i="1" s="1"/>
  <c r="G381" i="1" s="1"/>
  <c r="A381" i="1"/>
  <c r="I379" i="1"/>
  <c r="C367" i="1"/>
  <c r="Q366" i="1"/>
  <c r="B366" i="1" s="1"/>
  <c r="L378" i="1"/>
  <c r="M378" i="1" s="1"/>
  <c r="N378" i="1" s="1"/>
  <c r="O378" i="1" s="1"/>
  <c r="K379" i="1"/>
  <c r="A382" i="1" l="1"/>
  <c r="D381" i="1"/>
  <c r="E381" i="1" s="1"/>
  <c r="F381" i="1" s="1"/>
  <c r="G382" i="1" s="1"/>
  <c r="P381" i="1"/>
  <c r="R381" i="1" s="1"/>
  <c r="S381" i="1" s="1"/>
  <c r="T381" i="1"/>
  <c r="H381" i="1"/>
  <c r="U381" i="1"/>
  <c r="L379" i="1"/>
  <c r="M379" i="1" s="1"/>
  <c r="N379" i="1" s="1"/>
  <c r="O379" i="1" s="1"/>
  <c r="K380" i="1"/>
  <c r="C368" i="1"/>
  <c r="Q367" i="1"/>
  <c r="B367" i="1" s="1"/>
  <c r="T382" i="1" l="1"/>
  <c r="U382" i="1"/>
  <c r="H382" i="1"/>
  <c r="I382" i="1" s="1"/>
  <c r="A383" i="1"/>
  <c r="P382" i="1"/>
  <c r="R382" i="1" s="1"/>
  <c r="S382" i="1" s="1"/>
  <c r="D382" i="1"/>
  <c r="E382" i="1" s="1"/>
  <c r="F382" i="1" s="1"/>
  <c r="G383" i="1" s="1"/>
  <c r="I381" i="1"/>
  <c r="C369" i="1"/>
  <c r="Q368" i="1"/>
  <c r="B368" i="1" s="1"/>
  <c r="L380" i="1"/>
  <c r="M380" i="1" s="1"/>
  <c r="N380" i="1" s="1"/>
  <c r="O380" i="1" s="1"/>
  <c r="K381" i="1"/>
  <c r="D383" i="1" l="1"/>
  <c r="E383" i="1" s="1"/>
  <c r="F383" i="1" s="1"/>
  <c r="G384" i="1" s="1"/>
  <c r="A384" i="1"/>
  <c r="P383" i="1"/>
  <c r="R383" i="1" s="1"/>
  <c r="S383" i="1" s="1"/>
  <c r="H383" i="1"/>
  <c r="I383" i="1" s="1"/>
  <c r="U383" i="1"/>
  <c r="T383" i="1"/>
  <c r="L381" i="1"/>
  <c r="M381" i="1" s="1"/>
  <c r="N381" i="1" s="1"/>
  <c r="O381" i="1" s="1"/>
  <c r="K382" i="1"/>
  <c r="C370" i="1"/>
  <c r="Q369" i="1"/>
  <c r="B369" i="1" s="1"/>
  <c r="U384" i="1" l="1"/>
  <c r="T384" i="1"/>
  <c r="H384" i="1"/>
  <c r="I384" i="1" s="1"/>
  <c r="P384" i="1"/>
  <c r="R384" i="1" s="1"/>
  <c r="S384" i="1" s="1"/>
  <c r="A385" i="1"/>
  <c r="D384" i="1"/>
  <c r="E384" i="1" s="1"/>
  <c r="F384" i="1" s="1"/>
  <c r="G385" i="1" s="1"/>
  <c r="C371" i="1"/>
  <c r="Q370" i="1"/>
  <c r="B370" i="1" s="1"/>
  <c r="L382" i="1"/>
  <c r="M382" i="1" s="1"/>
  <c r="N382" i="1" s="1"/>
  <c r="O382" i="1" s="1"/>
  <c r="K383" i="1"/>
  <c r="A386" i="1" l="1"/>
  <c r="P385" i="1"/>
  <c r="R385" i="1" s="1"/>
  <c r="S385" i="1" s="1"/>
  <c r="D385" i="1"/>
  <c r="E385" i="1" s="1"/>
  <c r="F385" i="1" s="1"/>
  <c r="G386" i="1" s="1"/>
  <c r="H385" i="1"/>
  <c r="I385" i="1" s="1"/>
  <c r="T385" i="1"/>
  <c r="U385" i="1"/>
  <c r="L383" i="1"/>
  <c r="M383" i="1" s="1"/>
  <c r="N383" i="1" s="1"/>
  <c r="O383" i="1" s="1"/>
  <c r="K384" i="1"/>
  <c r="C372" i="1"/>
  <c r="Q371" i="1"/>
  <c r="B371" i="1" s="1"/>
  <c r="T386" i="1" l="1"/>
  <c r="U386" i="1"/>
  <c r="H386" i="1"/>
  <c r="I386" i="1" s="1"/>
  <c r="D386" i="1"/>
  <c r="E386" i="1" s="1"/>
  <c r="F386" i="1" s="1"/>
  <c r="G387" i="1" s="1"/>
  <c r="P386" i="1"/>
  <c r="R386" i="1" s="1"/>
  <c r="S386" i="1" s="1"/>
  <c r="A387" i="1"/>
  <c r="C373" i="1"/>
  <c r="Q372" i="1"/>
  <c r="B372" i="1" s="1"/>
  <c r="L384" i="1"/>
  <c r="M384" i="1" s="1"/>
  <c r="N384" i="1" s="1"/>
  <c r="O384" i="1" s="1"/>
  <c r="K385" i="1"/>
  <c r="H387" i="1" l="1"/>
  <c r="P387" i="1"/>
  <c r="R387" i="1" s="1"/>
  <c r="S387" i="1" s="1"/>
  <c r="D387" i="1"/>
  <c r="E387" i="1" s="1"/>
  <c r="F387" i="1" s="1"/>
  <c r="G388" i="1" s="1"/>
  <c r="A388" i="1"/>
  <c r="U387" i="1"/>
  <c r="T387" i="1"/>
  <c r="L385" i="1"/>
  <c r="M385" i="1" s="1"/>
  <c r="N385" i="1" s="1"/>
  <c r="O385" i="1" s="1"/>
  <c r="K386" i="1"/>
  <c r="C374" i="1"/>
  <c r="Q373" i="1"/>
  <c r="B373" i="1" s="1"/>
  <c r="T388" i="1" l="1"/>
  <c r="U388" i="1"/>
  <c r="P388" i="1"/>
  <c r="R388" i="1" s="1"/>
  <c r="S388" i="1" s="1"/>
  <c r="A389" i="1"/>
  <c r="D388" i="1"/>
  <c r="E388" i="1" s="1"/>
  <c r="F388" i="1" s="1"/>
  <c r="G389" i="1" s="1"/>
  <c r="H388" i="1"/>
  <c r="I387" i="1"/>
  <c r="C375" i="1"/>
  <c r="Q374" i="1"/>
  <c r="B374" i="1" s="1"/>
  <c r="L386" i="1"/>
  <c r="M386" i="1" s="1"/>
  <c r="N386" i="1" s="1"/>
  <c r="O386" i="1" s="1"/>
  <c r="K387" i="1"/>
  <c r="A390" i="1" l="1"/>
  <c r="D389" i="1"/>
  <c r="E389" i="1" s="1"/>
  <c r="F389" i="1" s="1"/>
  <c r="G390" i="1" s="1"/>
  <c r="P389" i="1"/>
  <c r="R389" i="1" s="1"/>
  <c r="S389" i="1" s="1"/>
  <c r="H389" i="1"/>
  <c r="I388" i="1"/>
  <c r="U389" i="1"/>
  <c r="T389" i="1"/>
  <c r="L387" i="1"/>
  <c r="M387" i="1" s="1"/>
  <c r="N387" i="1" s="1"/>
  <c r="O387" i="1" s="1"/>
  <c r="K388" i="1"/>
  <c r="C376" i="1"/>
  <c r="Q375" i="1"/>
  <c r="B375" i="1" s="1"/>
  <c r="U390" i="1" l="1"/>
  <c r="H390" i="1"/>
  <c r="I390" i="1" s="1"/>
  <c r="P390" i="1"/>
  <c r="R390" i="1" s="1"/>
  <c r="S390" i="1" s="1"/>
  <c r="D390" i="1"/>
  <c r="E390" i="1" s="1"/>
  <c r="F390" i="1" s="1"/>
  <c r="G391" i="1" s="1"/>
  <c r="A391" i="1"/>
  <c r="T390" i="1"/>
  <c r="I389" i="1"/>
  <c r="C377" i="1"/>
  <c r="Q376" i="1"/>
  <c r="B376" i="1" s="1"/>
  <c r="L388" i="1"/>
  <c r="M388" i="1" s="1"/>
  <c r="N388" i="1" s="1"/>
  <c r="O388" i="1" s="1"/>
  <c r="K389" i="1"/>
  <c r="P391" i="1" l="1"/>
  <c r="R391" i="1" s="1"/>
  <c r="S391" i="1" s="1"/>
  <c r="A392" i="1"/>
  <c r="D391" i="1"/>
  <c r="E391" i="1" s="1"/>
  <c r="F391" i="1" s="1"/>
  <c r="G392" i="1" s="1"/>
  <c r="H391" i="1"/>
  <c r="T391" i="1"/>
  <c r="U391" i="1"/>
  <c r="L389" i="1"/>
  <c r="M389" i="1" s="1"/>
  <c r="N389" i="1" s="1"/>
  <c r="O389" i="1" s="1"/>
  <c r="K390" i="1"/>
  <c r="C378" i="1"/>
  <c r="Q377" i="1"/>
  <c r="B377" i="1" s="1"/>
  <c r="U392" i="1" l="1"/>
  <c r="H392" i="1"/>
  <c r="I392" i="1" s="1"/>
  <c r="T392" i="1"/>
  <c r="I391" i="1"/>
  <c r="A393" i="1"/>
  <c r="P392" i="1"/>
  <c r="R392" i="1" s="1"/>
  <c r="S392" i="1" s="1"/>
  <c r="D392" i="1"/>
  <c r="E392" i="1" s="1"/>
  <c r="F392" i="1" s="1"/>
  <c r="G393" i="1" s="1"/>
  <c r="C379" i="1"/>
  <c r="Q378" i="1"/>
  <c r="B378" i="1" s="1"/>
  <c r="L390" i="1"/>
  <c r="M390" i="1" s="1"/>
  <c r="N390" i="1" s="1"/>
  <c r="O390" i="1" s="1"/>
  <c r="K391" i="1"/>
  <c r="A394" i="1" l="1"/>
  <c r="P393" i="1"/>
  <c r="R393" i="1" s="1"/>
  <c r="S393" i="1" s="1"/>
  <c r="D393" i="1"/>
  <c r="E393" i="1" s="1"/>
  <c r="F393" i="1" s="1"/>
  <c r="G394" i="1" s="1"/>
  <c r="T393" i="1"/>
  <c r="H393" i="1"/>
  <c r="U393" i="1"/>
  <c r="L391" i="1"/>
  <c r="M391" i="1" s="1"/>
  <c r="N391" i="1" s="1"/>
  <c r="O391" i="1" s="1"/>
  <c r="K392" i="1"/>
  <c r="C380" i="1"/>
  <c r="Q379" i="1"/>
  <c r="B379" i="1" s="1"/>
  <c r="T394" i="1" l="1"/>
  <c r="U394" i="1"/>
  <c r="H394" i="1"/>
  <c r="I394" i="1" s="1"/>
  <c r="I393" i="1"/>
  <c r="A395" i="1"/>
  <c r="D394" i="1"/>
  <c r="E394" i="1" s="1"/>
  <c r="F394" i="1" s="1"/>
  <c r="G395" i="1" s="1"/>
  <c r="P394" i="1"/>
  <c r="R394" i="1" s="1"/>
  <c r="S394" i="1" s="1"/>
  <c r="C381" i="1"/>
  <c r="Q380" i="1"/>
  <c r="B380" i="1" s="1"/>
  <c r="L392" i="1"/>
  <c r="M392" i="1" s="1"/>
  <c r="N392" i="1" s="1"/>
  <c r="O392" i="1" s="1"/>
  <c r="K393" i="1"/>
  <c r="D395" i="1" l="1"/>
  <c r="E395" i="1" s="1"/>
  <c r="F395" i="1" s="1"/>
  <c r="G396" i="1" s="1"/>
  <c r="A396" i="1"/>
  <c r="P395" i="1"/>
  <c r="R395" i="1" s="1"/>
  <c r="S395" i="1" s="1"/>
  <c r="H395" i="1"/>
  <c r="I395" i="1" s="1"/>
  <c r="U395" i="1"/>
  <c r="T395" i="1"/>
  <c r="L393" i="1"/>
  <c r="M393" i="1" s="1"/>
  <c r="N393" i="1" s="1"/>
  <c r="O393" i="1" s="1"/>
  <c r="K394" i="1"/>
  <c r="C382" i="1"/>
  <c r="Q381" i="1"/>
  <c r="B381" i="1" s="1"/>
  <c r="T396" i="1" l="1"/>
  <c r="U396" i="1"/>
  <c r="H396" i="1"/>
  <c r="I396" i="1" s="1"/>
  <c r="D396" i="1"/>
  <c r="E396" i="1" s="1"/>
  <c r="F396" i="1" s="1"/>
  <c r="G397" i="1" s="1"/>
  <c r="A397" i="1"/>
  <c r="P396" i="1"/>
  <c r="R396" i="1" s="1"/>
  <c r="S396" i="1" s="1"/>
  <c r="C383" i="1"/>
  <c r="Q382" i="1"/>
  <c r="B382" i="1" s="1"/>
  <c r="L394" i="1"/>
  <c r="M394" i="1" s="1"/>
  <c r="N394" i="1" s="1"/>
  <c r="O394" i="1" s="1"/>
  <c r="K395" i="1"/>
  <c r="P397" i="1" l="1"/>
  <c r="R397" i="1" s="1"/>
  <c r="S397" i="1" s="1"/>
  <c r="D397" i="1"/>
  <c r="E397" i="1" s="1"/>
  <c r="F397" i="1" s="1"/>
  <c r="G398" i="1" s="1"/>
  <c r="A398" i="1"/>
  <c r="H397" i="1"/>
  <c r="U397" i="1"/>
  <c r="T397" i="1"/>
  <c r="L395" i="1"/>
  <c r="M395" i="1" s="1"/>
  <c r="N395" i="1" s="1"/>
  <c r="O395" i="1" s="1"/>
  <c r="K396" i="1"/>
  <c r="C384" i="1"/>
  <c r="Q383" i="1"/>
  <c r="B383" i="1" s="1"/>
  <c r="H398" i="1" l="1"/>
  <c r="I398" i="1" s="1"/>
  <c r="T398" i="1"/>
  <c r="U398" i="1"/>
  <c r="I397" i="1"/>
  <c r="D398" i="1"/>
  <c r="E398" i="1" s="1"/>
  <c r="F398" i="1" s="1"/>
  <c r="G399" i="1" s="1"/>
  <c r="P398" i="1"/>
  <c r="R398" i="1" s="1"/>
  <c r="S398" i="1" s="1"/>
  <c r="A399" i="1"/>
  <c r="C385" i="1"/>
  <c r="Q384" i="1"/>
  <c r="B384" i="1" s="1"/>
  <c r="L396" i="1"/>
  <c r="M396" i="1" s="1"/>
  <c r="N396" i="1" s="1"/>
  <c r="O396" i="1" s="1"/>
  <c r="K397" i="1"/>
  <c r="U399" i="1" l="1"/>
  <c r="T399" i="1"/>
  <c r="P399" i="1"/>
  <c r="R399" i="1" s="1"/>
  <c r="S399" i="1" s="1"/>
  <c r="D399" i="1"/>
  <c r="E399" i="1" s="1"/>
  <c r="F399" i="1" s="1"/>
  <c r="G400" i="1" s="1"/>
  <c r="A400" i="1"/>
  <c r="H399" i="1"/>
  <c r="L397" i="1"/>
  <c r="M397" i="1" s="1"/>
  <c r="N397" i="1" s="1"/>
  <c r="O397" i="1" s="1"/>
  <c r="K398" i="1"/>
  <c r="C386" i="1"/>
  <c r="Q385" i="1"/>
  <c r="B385" i="1" s="1"/>
  <c r="D400" i="1" l="1"/>
  <c r="E400" i="1" s="1"/>
  <c r="F400" i="1" s="1"/>
  <c r="G401" i="1" s="1"/>
  <c r="A401" i="1"/>
  <c r="P400" i="1"/>
  <c r="R400" i="1" s="1"/>
  <c r="S400" i="1" s="1"/>
  <c r="T400" i="1"/>
  <c r="H400" i="1"/>
  <c r="U400" i="1"/>
  <c r="I399" i="1"/>
  <c r="C387" i="1"/>
  <c r="Q386" i="1"/>
  <c r="B386" i="1" s="1"/>
  <c r="L398" i="1"/>
  <c r="M398" i="1" s="1"/>
  <c r="N398" i="1" s="1"/>
  <c r="O398" i="1" s="1"/>
  <c r="K399" i="1"/>
  <c r="T401" i="1" l="1"/>
  <c r="U401" i="1"/>
  <c r="H401" i="1"/>
  <c r="I400" i="1"/>
  <c r="P401" i="1"/>
  <c r="R401" i="1" s="1"/>
  <c r="S401" i="1" s="1"/>
  <c r="A402" i="1"/>
  <c r="D401" i="1"/>
  <c r="E401" i="1" s="1"/>
  <c r="F401" i="1" s="1"/>
  <c r="G402" i="1" s="1"/>
  <c r="L399" i="1"/>
  <c r="M399" i="1" s="1"/>
  <c r="N399" i="1" s="1"/>
  <c r="O399" i="1" s="1"/>
  <c r="K400" i="1"/>
  <c r="C388" i="1"/>
  <c r="Q387" i="1"/>
  <c r="B387" i="1" s="1"/>
  <c r="P402" i="1" l="1"/>
  <c r="R402" i="1" s="1"/>
  <c r="S402" i="1" s="1"/>
  <c r="D402" i="1"/>
  <c r="E402" i="1" s="1"/>
  <c r="F402" i="1" s="1"/>
  <c r="G403" i="1" s="1"/>
  <c r="A403" i="1"/>
  <c r="H402" i="1"/>
  <c r="U402" i="1"/>
  <c r="I401" i="1"/>
  <c r="T402" i="1"/>
  <c r="C389" i="1"/>
  <c r="Q388" i="1"/>
  <c r="B388" i="1" s="1"/>
  <c r="L400" i="1"/>
  <c r="M400" i="1" s="1"/>
  <c r="N400" i="1" s="1"/>
  <c r="O400" i="1" s="1"/>
  <c r="K401" i="1"/>
  <c r="T403" i="1" l="1"/>
  <c r="H403" i="1"/>
  <c r="U403" i="1"/>
  <c r="I402" i="1"/>
  <c r="A404" i="1"/>
  <c r="D403" i="1"/>
  <c r="E403" i="1" s="1"/>
  <c r="F403" i="1" s="1"/>
  <c r="G404" i="1" s="1"/>
  <c r="P403" i="1"/>
  <c r="R403" i="1" s="1"/>
  <c r="S403" i="1" s="1"/>
  <c r="L401" i="1"/>
  <c r="M401" i="1" s="1"/>
  <c r="N401" i="1" s="1"/>
  <c r="O401" i="1" s="1"/>
  <c r="K402" i="1"/>
  <c r="C390" i="1"/>
  <c r="Q389" i="1"/>
  <c r="B389" i="1" s="1"/>
  <c r="A405" i="1" l="1"/>
  <c r="D404" i="1"/>
  <c r="E404" i="1" s="1"/>
  <c r="F404" i="1" s="1"/>
  <c r="G405" i="1" s="1"/>
  <c r="P404" i="1"/>
  <c r="R404" i="1" s="1"/>
  <c r="S404" i="1" s="1"/>
  <c r="U404" i="1"/>
  <c r="H404" i="1"/>
  <c r="I403" i="1"/>
  <c r="T404" i="1"/>
  <c r="C391" i="1"/>
  <c r="Q390" i="1"/>
  <c r="B390" i="1" s="1"/>
  <c r="L402" i="1"/>
  <c r="M402" i="1" s="1"/>
  <c r="N402" i="1" s="1"/>
  <c r="O402" i="1" s="1"/>
  <c r="K403" i="1"/>
  <c r="H405" i="1" l="1"/>
  <c r="I405" i="1" s="1"/>
  <c r="U405" i="1"/>
  <c r="D405" i="1"/>
  <c r="E405" i="1" s="1"/>
  <c r="F405" i="1" s="1"/>
  <c r="G406" i="1" s="1"/>
  <c r="A406" i="1"/>
  <c r="P405" i="1"/>
  <c r="R405" i="1" s="1"/>
  <c r="S405" i="1" s="1"/>
  <c r="T405" i="1"/>
  <c r="I404" i="1"/>
  <c r="L403" i="1"/>
  <c r="M403" i="1" s="1"/>
  <c r="N403" i="1" s="1"/>
  <c r="O403" i="1" s="1"/>
  <c r="K404" i="1"/>
  <c r="C392" i="1"/>
  <c r="Q391" i="1"/>
  <c r="B391" i="1" s="1"/>
  <c r="D406" i="1" l="1"/>
  <c r="E406" i="1" s="1"/>
  <c r="F406" i="1" s="1"/>
  <c r="G407" i="1" s="1"/>
  <c r="P406" i="1"/>
  <c r="R406" i="1" s="1"/>
  <c r="S406" i="1" s="1"/>
  <c r="A407" i="1"/>
  <c r="T406" i="1"/>
  <c r="U406" i="1"/>
  <c r="H406" i="1"/>
  <c r="C393" i="1"/>
  <c r="Q392" i="1"/>
  <c r="B392" i="1" s="1"/>
  <c r="L404" i="1"/>
  <c r="M404" i="1" s="1"/>
  <c r="N404" i="1" s="1"/>
  <c r="O404" i="1" s="1"/>
  <c r="K405" i="1"/>
  <c r="H407" i="1" l="1"/>
  <c r="I407" i="1" s="1"/>
  <c r="U407" i="1"/>
  <c r="T407" i="1"/>
  <c r="I406" i="1"/>
  <c r="P407" i="1"/>
  <c r="R407" i="1" s="1"/>
  <c r="S407" i="1" s="1"/>
  <c r="A408" i="1"/>
  <c r="D407" i="1"/>
  <c r="E407" i="1" s="1"/>
  <c r="F407" i="1" s="1"/>
  <c r="G408" i="1" s="1"/>
  <c r="L405" i="1"/>
  <c r="M405" i="1" s="1"/>
  <c r="N405" i="1" s="1"/>
  <c r="O405" i="1" s="1"/>
  <c r="K406" i="1"/>
  <c r="C394" i="1"/>
  <c r="Q393" i="1"/>
  <c r="B393" i="1" s="1"/>
  <c r="A409" i="1" l="1"/>
  <c r="P408" i="1"/>
  <c r="R408" i="1" s="1"/>
  <c r="S408" i="1" s="1"/>
  <c r="D408" i="1"/>
  <c r="E408" i="1" s="1"/>
  <c r="F408" i="1" s="1"/>
  <c r="G409" i="1" s="1"/>
  <c r="T408" i="1"/>
  <c r="U408" i="1"/>
  <c r="H408" i="1"/>
  <c r="C395" i="1"/>
  <c r="Q394" i="1"/>
  <c r="B394" i="1" s="1"/>
  <c r="L406" i="1"/>
  <c r="M406" i="1" s="1"/>
  <c r="N406" i="1" s="1"/>
  <c r="O406" i="1" s="1"/>
  <c r="K407" i="1"/>
  <c r="U409" i="1" l="1"/>
  <c r="T409" i="1"/>
  <c r="H409" i="1"/>
  <c r="I409" i="1" s="1"/>
  <c r="P409" i="1"/>
  <c r="R409" i="1" s="1"/>
  <c r="S409" i="1" s="1"/>
  <c r="D409" i="1"/>
  <c r="E409" i="1" s="1"/>
  <c r="F409" i="1" s="1"/>
  <c r="G410" i="1" s="1"/>
  <c r="A410" i="1"/>
  <c r="I408" i="1"/>
  <c r="L407" i="1"/>
  <c r="M407" i="1" s="1"/>
  <c r="N407" i="1" s="1"/>
  <c r="O407" i="1" s="1"/>
  <c r="K408" i="1"/>
  <c r="C396" i="1"/>
  <c r="Q395" i="1"/>
  <c r="B395" i="1" s="1"/>
  <c r="H410" i="1" l="1"/>
  <c r="A411" i="1"/>
  <c r="D410" i="1"/>
  <c r="E410" i="1" s="1"/>
  <c r="F410" i="1" s="1"/>
  <c r="G411" i="1" s="1"/>
  <c r="P410" i="1"/>
  <c r="R410" i="1" s="1"/>
  <c r="S410" i="1" s="1"/>
  <c r="T410" i="1"/>
  <c r="U410" i="1"/>
  <c r="C397" i="1"/>
  <c r="Q396" i="1"/>
  <c r="B396" i="1" s="1"/>
  <c r="L408" i="1"/>
  <c r="M408" i="1" s="1"/>
  <c r="N408" i="1" s="1"/>
  <c r="O408" i="1" s="1"/>
  <c r="K409" i="1"/>
  <c r="U411" i="1" l="1"/>
  <c r="T411" i="1"/>
  <c r="D411" i="1"/>
  <c r="E411" i="1" s="1"/>
  <c r="F411" i="1" s="1"/>
  <c r="G412" i="1" s="1"/>
  <c r="A412" i="1"/>
  <c r="P411" i="1"/>
  <c r="R411" i="1" s="1"/>
  <c r="S411" i="1" s="1"/>
  <c r="H411" i="1"/>
  <c r="I410" i="1"/>
  <c r="L409" i="1"/>
  <c r="M409" i="1" s="1"/>
  <c r="N409" i="1" s="1"/>
  <c r="O409" i="1" s="1"/>
  <c r="K410" i="1"/>
  <c r="C398" i="1"/>
  <c r="Q397" i="1"/>
  <c r="B397" i="1" l="1"/>
  <c r="P412" i="1"/>
  <c r="R412" i="1" s="1"/>
  <c r="S412" i="1" s="1"/>
  <c r="A413" i="1"/>
  <c r="D412" i="1"/>
  <c r="E412" i="1" s="1"/>
  <c r="F412" i="1" s="1"/>
  <c r="G413" i="1" s="1"/>
  <c r="H412" i="1"/>
  <c r="I411" i="1"/>
  <c r="T412" i="1"/>
  <c r="U412" i="1"/>
  <c r="C399" i="1"/>
  <c r="Q398" i="1"/>
  <c r="B398" i="1" s="1"/>
  <c r="L410" i="1"/>
  <c r="M410" i="1" s="1"/>
  <c r="N410" i="1" s="1"/>
  <c r="O410" i="1" s="1"/>
  <c r="K411" i="1"/>
  <c r="T413" i="1" l="1"/>
  <c r="H413" i="1"/>
  <c r="I413" i="1" s="1"/>
  <c r="U413" i="1"/>
  <c r="I412" i="1"/>
  <c r="D413" i="1"/>
  <c r="E413" i="1" s="1"/>
  <c r="F413" i="1" s="1"/>
  <c r="G414" i="1" s="1"/>
  <c r="A414" i="1"/>
  <c r="P413" i="1"/>
  <c r="R413" i="1" s="1"/>
  <c r="S413" i="1" s="1"/>
  <c r="L411" i="1"/>
  <c r="M411" i="1" s="1"/>
  <c r="N411" i="1" s="1"/>
  <c r="O411" i="1" s="1"/>
  <c r="K412" i="1"/>
  <c r="C400" i="1"/>
  <c r="Q399" i="1"/>
  <c r="B399" i="1" l="1"/>
  <c r="A415" i="1"/>
  <c r="D414" i="1"/>
  <c r="E414" i="1" s="1"/>
  <c r="F414" i="1" s="1"/>
  <c r="G415" i="1" s="1"/>
  <c r="P414" i="1"/>
  <c r="R414" i="1" s="1"/>
  <c r="S414" i="1" s="1"/>
  <c r="U414" i="1"/>
  <c r="H414" i="1"/>
  <c r="T414" i="1"/>
  <c r="C401" i="1"/>
  <c r="Q400" i="1"/>
  <c r="B400" i="1" s="1"/>
  <c r="L412" i="1"/>
  <c r="M412" i="1" s="1"/>
  <c r="N412" i="1" s="1"/>
  <c r="O412" i="1" s="1"/>
  <c r="K413" i="1"/>
  <c r="T415" i="1" l="1"/>
  <c r="H415" i="1"/>
  <c r="I415" i="1" s="1"/>
  <c r="U415" i="1"/>
  <c r="A416" i="1"/>
  <c r="P415" i="1"/>
  <c r="R415" i="1" s="1"/>
  <c r="S415" i="1" s="1"/>
  <c r="D415" i="1"/>
  <c r="E415" i="1" s="1"/>
  <c r="F415" i="1" s="1"/>
  <c r="G416" i="1" s="1"/>
  <c r="I414" i="1"/>
  <c r="L413" i="1"/>
  <c r="M413" i="1" s="1"/>
  <c r="N413" i="1" s="1"/>
  <c r="O413" i="1" s="1"/>
  <c r="K414" i="1"/>
  <c r="C402" i="1"/>
  <c r="Q401" i="1"/>
  <c r="B401" i="1" l="1"/>
  <c r="A417" i="1"/>
  <c r="P416" i="1"/>
  <c r="R416" i="1" s="1"/>
  <c r="S416" i="1" s="1"/>
  <c r="D416" i="1"/>
  <c r="E416" i="1" s="1"/>
  <c r="F416" i="1" s="1"/>
  <c r="G417" i="1" s="1"/>
  <c r="U416" i="1"/>
  <c r="H416" i="1"/>
  <c r="T416" i="1"/>
  <c r="C403" i="1"/>
  <c r="Q402" i="1"/>
  <c r="B402" i="1" s="1"/>
  <c r="L414" i="1"/>
  <c r="M414" i="1" s="1"/>
  <c r="N414" i="1" s="1"/>
  <c r="O414" i="1" s="1"/>
  <c r="K415" i="1"/>
  <c r="U417" i="1" l="1"/>
  <c r="H417" i="1"/>
  <c r="I417" i="1" s="1"/>
  <c r="I416" i="1"/>
  <c r="T417" i="1"/>
  <c r="P417" i="1"/>
  <c r="R417" i="1" s="1"/>
  <c r="S417" i="1" s="1"/>
  <c r="D417" i="1"/>
  <c r="E417" i="1" s="1"/>
  <c r="F417" i="1" s="1"/>
  <c r="G418" i="1" s="1"/>
  <c r="A418" i="1"/>
  <c r="L415" i="1"/>
  <c r="M415" i="1" s="1"/>
  <c r="N415" i="1" s="1"/>
  <c r="O415" i="1" s="1"/>
  <c r="K416" i="1"/>
  <c r="C404" i="1"/>
  <c r="Q403" i="1"/>
  <c r="B403" i="1" l="1"/>
  <c r="T418" i="1"/>
  <c r="H418" i="1"/>
  <c r="D418" i="1"/>
  <c r="E418" i="1" s="1"/>
  <c r="F418" i="1" s="1"/>
  <c r="G419" i="1" s="1"/>
  <c r="A419" i="1"/>
  <c r="P418" i="1"/>
  <c r="R418" i="1" s="1"/>
  <c r="S418" i="1" s="1"/>
  <c r="U418" i="1"/>
  <c r="C405" i="1"/>
  <c r="Q404" i="1"/>
  <c r="B404" i="1" s="1"/>
  <c r="L416" i="1"/>
  <c r="M416" i="1" s="1"/>
  <c r="N416" i="1" s="1"/>
  <c r="O416" i="1" s="1"/>
  <c r="K417" i="1"/>
  <c r="U419" i="1" l="1"/>
  <c r="A420" i="1"/>
  <c r="P419" i="1"/>
  <c r="R419" i="1" s="1"/>
  <c r="S419" i="1" s="1"/>
  <c r="D419" i="1"/>
  <c r="E419" i="1" s="1"/>
  <c r="F419" i="1" s="1"/>
  <c r="G420" i="1" s="1"/>
  <c r="H419" i="1"/>
  <c r="T419" i="1"/>
  <c r="I418" i="1"/>
  <c r="L417" i="1"/>
  <c r="M417" i="1" s="1"/>
  <c r="N417" i="1" s="1"/>
  <c r="O417" i="1" s="1"/>
  <c r="K418" i="1"/>
  <c r="C406" i="1"/>
  <c r="Q405" i="1"/>
  <c r="B405" i="1" l="1"/>
  <c r="T420" i="1"/>
  <c r="H420" i="1"/>
  <c r="I420" i="1" s="1"/>
  <c r="I419" i="1"/>
  <c r="A421" i="1"/>
  <c r="D420" i="1"/>
  <c r="E420" i="1" s="1"/>
  <c r="F420" i="1" s="1"/>
  <c r="G421" i="1" s="1"/>
  <c r="P420" i="1"/>
  <c r="R420" i="1" s="1"/>
  <c r="S420" i="1" s="1"/>
  <c r="U420" i="1"/>
  <c r="C407" i="1"/>
  <c r="Q406" i="1"/>
  <c r="B406" i="1" s="1"/>
  <c r="L418" i="1"/>
  <c r="M418" i="1" s="1"/>
  <c r="N418" i="1" s="1"/>
  <c r="O418" i="1" s="1"/>
  <c r="K419" i="1"/>
  <c r="P421" i="1" l="1"/>
  <c r="R421" i="1" s="1"/>
  <c r="S421" i="1" s="1"/>
  <c r="D421" i="1"/>
  <c r="E421" i="1" s="1"/>
  <c r="F421" i="1" s="1"/>
  <c r="G422" i="1" s="1"/>
  <c r="A422" i="1"/>
  <c r="H421" i="1"/>
  <c r="U421" i="1"/>
  <c r="T421" i="1"/>
  <c r="L419" i="1"/>
  <c r="M419" i="1" s="1"/>
  <c r="N419" i="1" s="1"/>
  <c r="O419" i="1" s="1"/>
  <c r="K420" i="1"/>
  <c r="C408" i="1"/>
  <c r="Q407" i="1"/>
  <c r="B407" i="1" l="1"/>
  <c r="H422" i="1"/>
  <c r="I422" i="1" s="1"/>
  <c r="T422" i="1"/>
  <c r="U422" i="1"/>
  <c r="I421" i="1"/>
  <c r="P422" i="1"/>
  <c r="R422" i="1" s="1"/>
  <c r="S422" i="1" s="1"/>
  <c r="A423" i="1"/>
  <c r="D422" i="1"/>
  <c r="E422" i="1" s="1"/>
  <c r="F422" i="1" s="1"/>
  <c r="G423" i="1" s="1"/>
  <c r="C409" i="1"/>
  <c r="Q408" i="1"/>
  <c r="B408" i="1" s="1"/>
  <c r="L420" i="1"/>
  <c r="M420" i="1" s="1"/>
  <c r="N420" i="1" s="1"/>
  <c r="O420" i="1" s="1"/>
  <c r="K421" i="1"/>
  <c r="U423" i="1" l="1"/>
  <c r="P423" i="1"/>
  <c r="R423" i="1" s="1"/>
  <c r="S423" i="1" s="1"/>
  <c r="A424" i="1"/>
  <c r="D423" i="1"/>
  <c r="E423" i="1" s="1"/>
  <c r="F423" i="1" s="1"/>
  <c r="G424" i="1" s="1"/>
  <c r="T423" i="1"/>
  <c r="H423" i="1"/>
  <c r="L421" i="1"/>
  <c r="M421" i="1" s="1"/>
  <c r="N421" i="1" s="1"/>
  <c r="O421" i="1" s="1"/>
  <c r="K422" i="1"/>
  <c r="C410" i="1"/>
  <c r="Q409" i="1"/>
  <c r="B409" i="1" l="1"/>
  <c r="P424" i="1"/>
  <c r="R424" i="1" s="1"/>
  <c r="S424" i="1" s="1"/>
  <c r="A425" i="1"/>
  <c r="D424" i="1"/>
  <c r="E424" i="1" s="1"/>
  <c r="F424" i="1" s="1"/>
  <c r="G425" i="1" s="1"/>
  <c r="H424" i="1"/>
  <c r="T424" i="1"/>
  <c r="U424" i="1"/>
  <c r="I423" i="1"/>
  <c r="C411" i="1"/>
  <c r="Q410" i="1"/>
  <c r="B410" i="1" s="1"/>
  <c r="L422" i="1"/>
  <c r="M422" i="1" s="1"/>
  <c r="N422" i="1" s="1"/>
  <c r="O422" i="1" s="1"/>
  <c r="K423" i="1"/>
  <c r="U425" i="1" l="1"/>
  <c r="T425" i="1"/>
  <c r="H425" i="1"/>
  <c r="I425" i="1" s="1"/>
  <c r="D425" i="1"/>
  <c r="E425" i="1" s="1"/>
  <c r="F425" i="1" s="1"/>
  <c r="G426" i="1" s="1"/>
  <c r="A426" i="1"/>
  <c r="P425" i="1"/>
  <c r="R425" i="1" s="1"/>
  <c r="S425" i="1" s="1"/>
  <c r="I424" i="1"/>
  <c r="L423" i="1"/>
  <c r="M423" i="1" s="1"/>
  <c r="N423" i="1" s="1"/>
  <c r="O423" i="1" s="1"/>
  <c r="K424" i="1"/>
  <c r="C412" i="1"/>
  <c r="Q411" i="1"/>
  <c r="B411" i="1" s="1"/>
  <c r="D426" i="1" l="1"/>
  <c r="E426" i="1" s="1"/>
  <c r="F426" i="1" s="1"/>
  <c r="G427" i="1" s="1"/>
  <c r="A427" i="1"/>
  <c r="P426" i="1"/>
  <c r="R426" i="1" s="1"/>
  <c r="S426" i="1" s="1"/>
  <c r="H426" i="1"/>
  <c r="T426" i="1"/>
  <c r="U426" i="1"/>
  <c r="C413" i="1"/>
  <c r="Q412" i="1"/>
  <c r="B412" i="1" s="1"/>
  <c r="L424" i="1"/>
  <c r="M424" i="1" s="1"/>
  <c r="N424" i="1" s="1"/>
  <c r="O424" i="1" s="1"/>
  <c r="K425" i="1"/>
  <c r="T427" i="1" l="1"/>
  <c r="H427" i="1"/>
  <c r="I427" i="1" s="1"/>
  <c r="U427" i="1"/>
  <c r="A428" i="1"/>
  <c r="D427" i="1"/>
  <c r="E427" i="1" s="1"/>
  <c r="F427" i="1" s="1"/>
  <c r="G428" i="1" s="1"/>
  <c r="P427" i="1"/>
  <c r="R427" i="1" s="1"/>
  <c r="S427" i="1" s="1"/>
  <c r="I426" i="1"/>
  <c r="L425" i="1"/>
  <c r="M425" i="1" s="1"/>
  <c r="N425" i="1" s="1"/>
  <c r="O425" i="1" s="1"/>
  <c r="K426" i="1"/>
  <c r="C414" i="1"/>
  <c r="Q413" i="1"/>
  <c r="B413" i="1" s="1"/>
  <c r="A429" i="1" l="1"/>
  <c r="P428" i="1"/>
  <c r="R428" i="1" s="1"/>
  <c r="S428" i="1" s="1"/>
  <c r="D428" i="1"/>
  <c r="E428" i="1" s="1"/>
  <c r="F428" i="1" s="1"/>
  <c r="G429" i="1" s="1"/>
  <c r="U428" i="1"/>
  <c r="H428" i="1"/>
  <c r="T428" i="1"/>
  <c r="C415" i="1"/>
  <c r="Q414" i="1"/>
  <c r="B414" i="1" s="1"/>
  <c r="L426" i="1"/>
  <c r="M426" i="1" s="1"/>
  <c r="N426" i="1" s="1"/>
  <c r="O426" i="1" s="1"/>
  <c r="K427" i="1"/>
  <c r="T429" i="1" l="1"/>
  <c r="H429" i="1"/>
  <c r="I429" i="1" s="1"/>
  <c r="U429" i="1"/>
  <c r="P429" i="1"/>
  <c r="R429" i="1" s="1"/>
  <c r="S429" i="1" s="1"/>
  <c r="D429" i="1"/>
  <c r="E429" i="1" s="1"/>
  <c r="F429" i="1" s="1"/>
  <c r="G430" i="1" s="1"/>
  <c r="A430" i="1"/>
  <c r="I428" i="1"/>
  <c r="L427" i="1"/>
  <c r="M427" i="1" s="1"/>
  <c r="N427" i="1" s="1"/>
  <c r="O427" i="1" s="1"/>
  <c r="K428" i="1"/>
  <c r="C416" i="1"/>
  <c r="Q415" i="1"/>
  <c r="B415" i="1" s="1"/>
  <c r="P430" i="1" l="1"/>
  <c r="R430" i="1" s="1"/>
  <c r="S430" i="1" s="1"/>
  <c r="D430" i="1"/>
  <c r="E430" i="1" s="1"/>
  <c r="F430" i="1" s="1"/>
  <c r="G431" i="1" s="1"/>
  <c r="A431" i="1"/>
  <c r="U430" i="1"/>
  <c r="H430" i="1"/>
  <c r="T430" i="1"/>
  <c r="C417" i="1"/>
  <c r="Q416" i="1"/>
  <c r="B416" i="1" s="1"/>
  <c r="L428" i="1"/>
  <c r="M428" i="1" s="1"/>
  <c r="N428" i="1" s="1"/>
  <c r="O428" i="1" s="1"/>
  <c r="K429" i="1"/>
  <c r="H431" i="1" l="1"/>
  <c r="I431" i="1" s="1"/>
  <c r="T431" i="1"/>
  <c r="I430" i="1"/>
  <c r="U431" i="1"/>
  <c r="A432" i="1"/>
  <c r="D431" i="1"/>
  <c r="E431" i="1" s="1"/>
  <c r="F431" i="1" s="1"/>
  <c r="G432" i="1" s="1"/>
  <c r="P431" i="1"/>
  <c r="R431" i="1" s="1"/>
  <c r="S431" i="1" s="1"/>
  <c r="L429" i="1"/>
  <c r="M429" i="1" s="1"/>
  <c r="N429" i="1" s="1"/>
  <c r="O429" i="1" s="1"/>
  <c r="K430" i="1"/>
  <c r="C418" i="1"/>
  <c r="Q417" i="1"/>
  <c r="B417" i="1" s="1"/>
  <c r="P432" i="1" l="1"/>
  <c r="R432" i="1" s="1"/>
  <c r="S432" i="1" s="1"/>
  <c r="A433" i="1"/>
  <c r="D432" i="1"/>
  <c r="E432" i="1" s="1"/>
  <c r="F432" i="1" s="1"/>
  <c r="G433" i="1" s="1"/>
  <c r="U432" i="1"/>
  <c r="T432" i="1"/>
  <c r="H432" i="1"/>
  <c r="C419" i="1"/>
  <c r="Q418" i="1"/>
  <c r="B418" i="1" s="1"/>
  <c r="L430" i="1"/>
  <c r="M430" i="1" s="1"/>
  <c r="N430" i="1" s="1"/>
  <c r="O430" i="1" s="1"/>
  <c r="K431" i="1"/>
  <c r="T433" i="1" l="1"/>
  <c r="H433" i="1"/>
  <c r="I433" i="1" s="1"/>
  <c r="U433" i="1"/>
  <c r="D433" i="1"/>
  <c r="E433" i="1" s="1"/>
  <c r="F433" i="1" s="1"/>
  <c r="G434" i="1" s="1"/>
  <c r="A434" i="1"/>
  <c r="P433" i="1"/>
  <c r="R433" i="1" s="1"/>
  <c r="S433" i="1" s="1"/>
  <c r="I432" i="1"/>
  <c r="L431" i="1"/>
  <c r="M431" i="1" s="1"/>
  <c r="N431" i="1" s="1"/>
  <c r="O431" i="1" s="1"/>
  <c r="K432" i="1"/>
  <c r="C420" i="1"/>
  <c r="Q419" i="1"/>
  <c r="B419" i="1" s="1"/>
  <c r="P434" i="1" l="1"/>
  <c r="R434" i="1" s="1"/>
  <c r="S434" i="1" s="1"/>
  <c r="A435" i="1"/>
  <c r="D434" i="1"/>
  <c r="E434" i="1" s="1"/>
  <c r="F434" i="1" s="1"/>
  <c r="G435" i="1" s="1"/>
  <c r="H434" i="1"/>
  <c r="U434" i="1"/>
  <c r="T434" i="1"/>
  <c r="C421" i="1"/>
  <c r="Q420" i="1"/>
  <c r="B420" i="1" s="1"/>
  <c r="L432" i="1"/>
  <c r="M432" i="1" s="1"/>
  <c r="N432" i="1" s="1"/>
  <c r="O432" i="1" s="1"/>
  <c r="K433" i="1"/>
  <c r="H435" i="1" l="1"/>
  <c r="I435" i="1" s="1"/>
  <c r="T435" i="1"/>
  <c r="U435" i="1"/>
  <c r="I434" i="1"/>
  <c r="P435" i="1"/>
  <c r="R435" i="1" s="1"/>
  <c r="S435" i="1" s="1"/>
  <c r="D435" i="1"/>
  <c r="E435" i="1" s="1"/>
  <c r="F435" i="1" s="1"/>
  <c r="G436" i="1" s="1"/>
  <c r="A436" i="1"/>
  <c r="L433" i="1"/>
  <c r="M433" i="1" s="1"/>
  <c r="N433" i="1" s="1"/>
  <c r="O433" i="1" s="1"/>
  <c r="K434" i="1"/>
  <c r="C422" i="1"/>
  <c r="Q421" i="1"/>
  <c r="B421" i="1" s="1"/>
  <c r="A437" i="1" l="1"/>
  <c r="P436" i="1"/>
  <c r="R436" i="1" s="1"/>
  <c r="S436" i="1" s="1"/>
  <c r="D436" i="1"/>
  <c r="E436" i="1" s="1"/>
  <c r="F436" i="1" s="1"/>
  <c r="G437" i="1" s="1"/>
  <c r="U436" i="1"/>
  <c r="T436" i="1"/>
  <c r="H436" i="1"/>
  <c r="C423" i="1"/>
  <c r="Q422" i="1"/>
  <c r="B422" i="1" s="1"/>
  <c r="L434" i="1"/>
  <c r="M434" i="1" s="1"/>
  <c r="N434" i="1" s="1"/>
  <c r="O434" i="1" s="1"/>
  <c r="K435" i="1"/>
  <c r="T437" i="1" l="1"/>
  <c r="H437" i="1"/>
  <c r="I437" i="1" s="1"/>
  <c r="I436" i="1"/>
  <c r="U437" i="1"/>
  <c r="P437" i="1"/>
  <c r="R437" i="1" s="1"/>
  <c r="S437" i="1" s="1"/>
  <c r="A438" i="1"/>
  <c r="D437" i="1"/>
  <c r="E437" i="1" s="1"/>
  <c r="F437" i="1" s="1"/>
  <c r="G438" i="1" s="1"/>
  <c r="L435" i="1"/>
  <c r="M435" i="1" s="1"/>
  <c r="N435" i="1" s="1"/>
  <c r="O435" i="1" s="1"/>
  <c r="K436" i="1"/>
  <c r="C424" i="1"/>
  <c r="Q423" i="1"/>
  <c r="B423" i="1" s="1"/>
  <c r="P438" i="1" l="1"/>
  <c r="R438" i="1" s="1"/>
  <c r="S438" i="1" s="1"/>
  <c r="A439" i="1"/>
  <c r="D438" i="1"/>
  <c r="E438" i="1" s="1"/>
  <c r="F438" i="1" s="1"/>
  <c r="G439" i="1" s="1"/>
  <c r="U438" i="1"/>
  <c r="H438" i="1"/>
  <c r="T438" i="1"/>
  <c r="C425" i="1"/>
  <c r="Q424" i="1"/>
  <c r="B424" i="1" s="1"/>
  <c r="L436" i="1"/>
  <c r="M436" i="1" s="1"/>
  <c r="N436" i="1" s="1"/>
  <c r="O436" i="1" s="1"/>
  <c r="K437" i="1"/>
  <c r="H439" i="1" l="1"/>
  <c r="I439" i="1" s="1"/>
  <c r="T439" i="1"/>
  <c r="I438" i="1"/>
  <c r="U439" i="1"/>
  <c r="A440" i="1"/>
  <c r="P439" i="1"/>
  <c r="R439" i="1" s="1"/>
  <c r="S439" i="1" s="1"/>
  <c r="D439" i="1"/>
  <c r="E439" i="1" s="1"/>
  <c r="F439" i="1" s="1"/>
  <c r="G440" i="1" s="1"/>
  <c r="L437" i="1"/>
  <c r="M437" i="1" s="1"/>
  <c r="N437" i="1" s="1"/>
  <c r="O437" i="1" s="1"/>
  <c r="K438" i="1"/>
  <c r="C426" i="1"/>
  <c r="Q425" i="1"/>
  <c r="B425" i="1" l="1"/>
  <c r="D440" i="1"/>
  <c r="E440" i="1" s="1"/>
  <c r="F440" i="1" s="1"/>
  <c r="P440" i="1"/>
  <c r="R440" i="1" s="1"/>
  <c r="U440" i="1"/>
  <c r="T440" i="1"/>
  <c r="H440" i="1"/>
  <c r="I440" i="1" s="1"/>
  <c r="C427" i="1"/>
  <c r="Q426" i="1"/>
  <c r="B426" i="1" s="1"/>
  <c r="L438" i="1"/>
  <c r="M438" i="1" s="1"/>
  <c r="N438" i="1" s="1"/>
  <c r="O438" i="1" s="1"/>
  <c r="K439" i="1"/>
  <c r="L439" i="1" l="1"/>
  <c r="M439" i="1" s="1"/>
  <c r="N439" i="1" s="1"/>
  <c r="O439" i="1" s="1"/>
  <c r="K440" i="1"/>
  <c r="L440" i="1" s="1"/>
  <c r="C428" i="1"/>
  <c r="Q427" i="1"/>
  <c r="B427" i="1" l="1"/>
  <c r="C429" i="1"/>
  <c r="Q428" i="1"/>
  <c r="B428" i="1" s="1"/>
  <c r="M440" i="1"/>
  <c r="N440" i="1" s="1"/>
  <c r="O440" i="1" s="1"/>
  <c r="C430" i="1" l="1"/>
  <c r="Q429" i="1"/>
  <c r="B429" i="1" l="1"/>
  <c r="C431" i="1"/>
  <c r="Q430" i="1"/>
  <c r="B430" i="1" s="1"/>
  <c r="C432" i="1" l="1"/>
  <c r="Q431" i="1"/>
  <c r="B431" i="1" l="1"/>
  <c r="C433" i="1"/>
  <c r="Q432" i="1"/>
  <c r="B432" i="1" s="1"/>
  <c r="C434" i="1" l="1"/>
  <c r="Q433" i="1"/>
  <c r="B433" i="1" l="1"/>
  <c r="C435" i="1"/>
  <c r="Q434" i="1"/>
  <c r="B434" i="1" s="1"/>
  <c r="C436" i="1" l="1"/>
  <c r="Q435" i="1"/>
  <c r="B435" i="1" l="1"/>
  <c r="C437" i="1"/>
  <c r="Q436" i="1"/>
  <c r="B436" i="1" s="1"/>
  <c r="C438" i="1" l="1"/>
  <c r="Q437" i="1"/>
  <c r="B437" i="1" l="1"/>
  <c r="C439" i="1"/>
  <c r="Q438" i="1"/>
  <c r="B438" i="1" s="1"/>
  <c r="C440" i="1" l="1"/>
  <c r="Q439" i="1"/>
  <c r="B439" i="1" l="1"/>
  <c r="S440" i="1"/>
  <c r="Q440" i="1"/>
  <c r="B440" i="1" s="1"/>
</calcChain>
</file>

<file path=xl/sharedStrings.xml><?xml version="1.0" encoding="utf-8"?>
<sst xmlns="http://schemas.openxmlformats.org/spreadsheetml/2006/main" count="105" uniqueCount="67">
  <si>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</si>
  <si>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</si>
  <si>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</si>
  <si>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</si>
  <si>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</si>
  <si>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</si>
  <si>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</si>
  <si>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</si>
  <si>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</si>
  <si>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</si>
  <si>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</si>
  <si>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</si>
  <si>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</si>
  <si>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</si>
  <si>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</si>
  <si>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</si>
  <si>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</si>
  <si>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</si>
  <si>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</si>
  <si>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</si>
  <si>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</si>
  <si>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</si>
  <si>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</si>
  <si>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</si>
  <si>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</si>
  <si>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</si>
  <si>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</si>
  <si>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</si>
  <si>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</si>
  <si>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</si>
  <si>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</si>
  <si>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</si>
  <si>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</si>
  <si>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</si>
  <si>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</si>
  <si>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</si>
  <si>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</si>
  <si>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</si>
  <si>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</si>
  <si>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</si>
  <si>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</si>
  <si>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</si>
  <si>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</si>
  <si>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</si>
  <si>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</si>
  <si>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</si>
  <si>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</si>
  <si>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</si>
  <si>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</si>
  <si>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</si>
  <si>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</si>
  <si>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</si>
  <si>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</si>
  <si>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</si>
  <si>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</si>
  <si>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</si>
  <si>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</si>
  <si>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</si>
  <si>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</si>
  <si>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</si>
  <si>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SEMENTES SAFRA SUL LTDA. - CPR-F - 005/2021 - R$ 7.000.000,00</t>
  </si>
  <si>
    <t>CPRF 005/2021</t>
  </si>
  <si>
    <t>SEMENTES SAFRA SUL</t>
  </si>
  <si>
    <t>SAFRA SUL</t>
  </si>
  <si>
    <t>1º ADITAMENTO</t>
  </si>
  <si>
    <t>DI + 5,50% / 5,25% (base 252)</t>
  </si>
  <si>
    <t>21G00950673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</si>
</sst>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14"/>
      <color theme="9" tint="-0.499984740745262"/>
      <name val="Verdana"/>
      <family val="2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  <xf numFmtId="10" fontId="23" fillId="5" borderId="0" xfId="2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200025</xdr:colOff>
      <xdr:row>17</xdr:row>
      <xdr:rowOff>38100</xdr:rowOff>
    </xdr:from>
    <xdr:to>
      <xdr:col>26</xdr:col>
      <xdr:colOff>1219200</xdr:colOff>
      <xdr:row>30</xdr:row>
      <xdr:rowOff>57150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25E6C5B8-8695-4F6D-B519-77878CAE7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26950" y="2990850"/>
          <a:ext cx="5362575" cy="187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219075</xdr:colOff>
      <xdr:row>32</xdr:row>
      <xdr:rowOff>0</xdr:rowOff>
    </xdr:from>
    <xdr:to>
      <xdr:col>27</xdr:col>
      <xdr:colOff>85725</xdr:colOff>
      <xdr:row>45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37EE695-0F09-49CC-8344-EE577073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0" y="5095875"/>
          <a:ext cx="5438775" cy="185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7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6" t="s">
        <v>0</v>
      </c>
      <c r="X1" s="41"/>
      <c r="Y1" s="36"/>
      <c r="Z1" s="36"/>
      <c r="AA1" s="36"/>
      <c r="AB1" s="76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8" x14ac:dyDescent="0.25">
      <c r="A2" s="176" t="s">
        <v>63</v>
      </c>
      <c r="B2" s="78" t="s">
        <v>60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66" t="s">
        <v>64</v>
      </c>
      <c r="B3" s="79" t="s">
        <v>65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3"/>
      <c r="C5" s="53"/>
      <c r="D5" s="53"/>
      <c r="E5" s="53"/>
      <c r="F5" s="54"/>
      <c r="G5" s="55"/>
      <c r="H5" s="55"/>
      <c r="I5" s="55"/>
      <c r="J5" s="56"/>
      <c r="K5" s="57"/>
      <c r="L5" s="58"/>
      <c r="M5" s="58"/>
      <c r="N5" s="59"/>
      <c r="O5" s="59"/>
      <c r="P5" s="60"/>
      <c r="Q5" s="61"/>
      <c r="R5" s="61"/>
      <c r="S5" s="62"/>
      <c r="T5" s="63"/>
      <c r="U5" s="64"/>
      <c r="V5" s="62"/>
      <c r="W5" s="62"/>
      <c r="X5" s="65"/>
      <c r="Y5" s="62"/>
      <c r="Z5" s="62"/>
      <c r="AA5" s="62"/>
      <c r="AB5" s="62"/>
      <c r="AC5" s="62"/>
      <c r="AD5" s="62"/>
      <c r="AE5" s="62"/>
      <c r="AF5" s="62"/>
      <c r="AG5" s="62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2" t="s">
        <v>56</v>
      </c>
      <c r="B6" s="154">
        <v>2</v>
      </c>
      <c r="C6" s="154">
        <f t="shared" ref="C6" si="0">(B6+1)</f>
        <v>3</v>
      </c>
      <c r="D6" s="154">
        <f t="shared" ref="D6" si="1">(C6+1)</f>
        <v>4</v>
      </c>
      <c r="E6" s="154">
        <f t="shared" ref="E6" si="2">(D6+1)</f>
        <v>5</v>
      </c>
      <c r="F6" s="154">
        <f t="shared" ref="F6" si="3">(E6+1)</f>
        <v>6</v>
      </c>
      <c r="G6" s="154">
        <f t="shared" ref="G6" si="4">(F6+1)</f>
        <v>7</v>
      </c>
      <c r="H6" s="154">
        <f t="shared" ref="H6" si="5">(G6+1)</f>
        <v>8</v>
      </c>
      <c r="I6" s="154">
        <f t="shared" ref="I6" si="6">(H6+1)</f>
        <v>9</v>
      </c>
      <c r="J6" s="154">
        <f t="shared" ref="J6" si="7">(I6+1)</f>
        <v>10</v>
      </c>
      <c r="K6" s="154">
        <f t="shared" ref="K6" si="8">(J6+1)</f>
        <v>11</v>
      </c>
      <c r="L6" s="154">
        <f t="shared" ref="L6" si="9">(K6+1)</f>
        <v>12</v>
      </c>
      <c r="M6" s="154">
        <f t="shared" ref="M6" si="10">(L6+1)</f>
        <v>13</v>
      </c>
      <c r="N6" s="154">
        <f t="shared" ref="N6" si="11">(M6+1)</f>
        <v>14</v>
      </c>
      <c r="O6" s="154">
        <f t="shared" ref="O6" si="12">(N6+1)</f>
        <v>15</v>
      </c>
      <c r="P6" s="154">
        <f t="shared" ref="P6" si="13">(O6+1)</f>
        <v>16</v>
      </c>
      <c r="Q6" s="154">
        <f t="shared" ref="Q6" si="14">(P6+1)</f>
        <v>17</v>
      </c>
      <c r="R6" s="154">
        <f t="shared" ref="R6" si="15">(Q6+1)</f>
        <v>18</v>
      </c>
      <c r="S6" s="154">
        <f t="shared" ref="S6" si="16">(R6+1)</f>
        <v>19</v>
      </c>
      <c r="T6" s="154">
        <f t="shared" ref="T6" si="17">(S6+1)</f>
        <v>20</v>
      </c>
      <c r="U6" s="154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3">
        <v>44393</v>
      </c>
      <c r="B7" s="155" t="s">
        <v>4</v>
      </c>
      <c r="C7" s="155" t="s">
        <v>5</v>
      </c>
      <c r="D7" s="156" t="s">
        <v>6</v>
      </c>
      <c r="E7" s="156" t="s">
        <v>6</v>
      </c>
      <c r="F7" s="157" t="s">
        <v>6</v>
      </c>
      <c r="G7" s="156" t="s">
        <v>6</v>
      </c>
      <c r="H7" s="156" t="s">
        <v>6</v>
      </c>
      <c r="I7" s="156" t="s">
        <v>6</v>
      </c>
      <c r="J7" s="158" t="s">
        <v>7</v>
      </c>
      <c r="K7" s="158" t="s">
        <v>7</v>
      </c>
      <c r="L7" s="158" t="s">
        <v>7</v>
      </c>
      <c r="M7" s="158" t="s">
        <v>7</v>
      </c>
      <c r="N7" s="159" t="s">
        <v>7</v>
      </c>
      <c r="O7" s="160" t="s">
        <v>8</v>
      </c>
      <c r="P7" s="161" t="s">
        <v>9</v>
      </c>
      <c r="Q7" s="155" t="s">
        <v>10</v>
      </c>
      <c r="R7" s="162" t="s">
        <v>11</v>
      </c>
      <c r="S7" s="162" t="s">
        <v>11</v>
      </c>
      <c r="T7" s="163" t="s">
        <v>12</v>
      </c>
      <c r="U7" s="164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4" t="s">
        <v>58</v>
      </c>
      <c r="B8" s="155" t="s">
        <v>61</v>
      </c>
      <c r="C8" s="155" t="s">
        <v>13</v>
      </c>
      <c r="D8" s="165" t="s">
        <v>14</v>
      </c>
      <c r="E8" s="165" t="s">
        <v>14</v>
      </c>
      <c r="F8" s="166" t="s">
        <v>15</v>
      </c>
      <c r="G8" s="155" t="s">
        <v>15</v>
      </c>
      <c r="H8" s="155" t="s">
        <v>15</v>
      </c>
      <c r="I8" s="155" t="s">
        <v>15</v>
      </c>
      <c r="J8" s="167"/>
      <c r="K8" s="167" t="s">
        <v>3</v>
      </c>
      <c r="L8" s="168" t="s">
        <v>16</v>
      </c>
      <c r="M8" s="168" t="s">
        <v>16</v>
      </c>
      <c r="N8" s="160" t="s">
        <v>15</v>
      </c>
      <c r="O8" s="160" t="s">
        <v>17</v>
      </c>
      <c r="P8" s="161"/>
      <c r="Q8" s="155"/>
      <c r="R8" s="155"/>
      <c r="S8" s="162"/>
      <c r="T8" s="163" t="s">
        <v>18</v>
      </c>
      <c r="U8" s="164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3">
        <v>44399</v>
      </c>
      <c r="B9" s="169" t="s">
        <v>66</v>
      </c>
      <c r="C9" s="155"/>
      <c r="D9" s="165" t="s">
        <v>57</v>
      </c>
      <c r="E9" s="155"/>
      <c r="F9" s="166" t="s">
        <v>19</v>
      </c>
      <c r="G9" s="155" t="s">
        <v>20</v>
      </c>
      <c r="H9" s="155" t="s">
        <v>20</v>
      </c>
      <c r="I9" s="155" t="s">
        <v>20</v>
      </c>
      <c r="J9" s="167" t="s">
        <v>21</v>
      </c>
      <c r="K9" s="167" t="s">
        <v>22</v>
      </c>
      <c r="L9" s="168" t="s">
        <v>23</v>
      </c>
      <c r="M9" s="168" t="s">
        <v>23</v>
      </c>
      <c r="N9" s="160" t="s">
        <v>24</v>
      </c>
      <c r="O9" s="155" t="s">
        <v>20</v>
      </c>
      <c r="P9" s="161"/>
      <c r="Q9" s="155"/>
      <c r="R9" s="155"/>
      <c r="S9" s="162"/>
      <c r="T9" s="163" t="s">
        <v>25</v>
      </c>
      <c r="U9" s="164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4" t="s">
        <v>59</v>
      </c>
      <c r="B10" s="155" t="s">
        <v>62</v>
      </c>
      <c r="C10" s="155" t="s">
        <v>26</v>
      </c>
      <c r="D10" s="165" t="s">
        <v>27</v>
      </c>
      <c r="E10" s="165" t="s">
        <v>27</v>
      </c>
      <c r="F10" s="166" t="s">
        <v>28</v>
      </c>
      <c r="G10" s="155" t="s">
        <v>29</v>
      </c>
      <c r="H10" s="155" t="s">
        <v>30</v>
      </c>
      <c r="I10" s="155" t="s">
        <v>31</v>
      </c>
      <c r="J10" s="167" t="s">
        <v>32</v>
      </c>
      <c r="K10" s="167" t="s">
        <v>16</v>
      </c>
      <c r="L10" s="155" t="s">
        <v>33</v>
      </c>
      <c r="M10" s="155" t="s">
        <v>34</v>
      </c>
      <c r="N10" s="155" t="s">
        <v>35</v>
      </c>
      <c r="O10" s="160" t="s">
        <v>36</v>
      </c>
      <c r="P10" s="161"/>
      <c r="Q10" s="155" t="s">
        <v>37</v>
      </c>
      <c r="R10" s="155" t="s">
        <v>49</v>
      </c>
      <c r="S10" s="162"/>
      <c r="T10" s="163"/>
      <c r="U10" s="164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5">
        <v>45016</v>
      </c>
      <c r="B11" s="155" t="s">
        <v>46</v>
      </c>
      <c r="C11" s="155" t="s">
        <v>46</v>
      </c>
      <c r="D11" s="155"/>
      <c r="E11" s="167"/>
      <c r="F11" s="166"/>
      <c r="G11" s="170"/>
      <c r="H11" s="170" t="s">
        <v>47</v>
      </c>
      <c r="I11" s="170"/>
      <c r="J11" s="167"/>
      <c r="K11" s="167" t="s">
        <v>23</v>
      </c>
      <c r="L11" s="166"/>
      <c r="M11" s="166"/>
      <c r="N11" s="171"/>
      <c r="O11" s="171"/>
      <c r="P11" s="161"/>
      <c r="Q11" s="155" t="s">
        <v>46</v>
      </c>
      <c r="R11" s="164"/>
      <c r="S11" s="162" t="s">
        <v>46</v>
      </c>
      <c r="T11" s="163"/>
      <c r="U11" s="164"/>
      <c r="V11" s="39"/>
      <c r="W11" s="68"/>
      <c r="X11" s="69"/>
      <c r="Y11" s="68" t="s">
        <v>46</v>
      </c>
      <c r="Z11" s="68" t="s">
        <v>48</v>
      </c>
      <c r="AA11" s="75">
        <f>J12</f>
        <v>5.5E-2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8.75" x14ac:dyDescent="0.3">
      <c r="A12" s="133">
        <f>WORKDAY($A13,-1,$W$166:$W$544)</f>
        <v>44397</v>
      </c>
      <c r="B12" s="129">
        <f ca="1">IF(A12&lt;=TODAY(),C12+Q12,IF(AND(A12&gt;TODAY(),A12&lt;=$B$1),IF(VLOOKUP(TODAY(),$A$10:$E$5000,4,FALSE)=0,"n.d",C12+Q12),"n.d"))</f>
        <v>7000000</v>
      </c>
      <c r="C12" s="130">
        <v>7000000</v>
      </c>
      <c r="D12" s="128">
        <f>WORKDAY($A12,-1,$W$160:$W$544)</f>
        <v>44396</v>
      </c>
      <c r="E12" s="131">
        <f ca="1">IF(D12&lt;$B$1,VLOOKUP(D12,[1]DI!$A$4:$B$15000,2,FALSE),0)</f>
        <v>4.1500000000000002E-2</v>
      </c>
      <c r="F12" s="132">
        <f t="shared" ref="F12:F13" ca="1" si="19">ROUND(((1+E12)^(1/252)),8)</f>
        <v>1.00016137</v>
      </c>
      <c r="G12" s="132">
        <v>1</v>
      </c>
      <c r="H12" s="132">
        <f>G12</f>
        <v>1</v>
      </c>
      <c r="I12" s="132">
        <f t="shared" ref="I12:I77" si="20">ROUND(G12/H12,8)</f>
        <v>1</v>
      </c>
      <c r="J12" s="177">
        <v>5.5E-2</v>
      </c>
      <c r="K12" s="112">
        <f>A9</f>
        <v>44399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44764</v>
      </c>
      <c r="V12" s="19"/>
      <c r="W12" s="134">
        <v>0</v>
      </c>
      <c r="X12" s="135">
        <f t="shared" ref="X12:X13" si="25">AD160</f>
        <v>44399</v>
      </c>
      <c r="Y12" s="136">
        <f>C12</f>
        <v>7000000</v>
      </c>
      <c r="Z12" s="137"/>
      <c r="AA12" s="138"/>
      <c r="AB12" s="137"/>
      <c r="AC12" s="139"/>
      <c r="AD12" s="138"/>
      <c r="AE12" s="134">
        <v>0</v>
      </c>
      <c r="AF12" s="140" t="s">
        <v>51</v>
      </c>
      <c r="AG12" s="135">
        <f t="shared" ref="AG12:AG13" si="26">X13</f>
        <v>44764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3">
        <f>WORKDAY($A14,-1,$W$166:$W$544)</f>
        <v>44398</v>
      </c>
      <c r="B13" s="129">
        <f ca="1">IF(A13&lt;=TODAY(),C13+Q13,IF(AND(A13&gt;TODAY(),A13&lt;=$B$1),IF(VLOOKUP(TODAY(),$A$10:$E$5000,4,FALSE)=0,"n.d",C13+Q13),"n.d"))</f>
        <v>7001129.5899999999</v>
      </c>
      <c r="C13" s="130">
        <f t="shared" ref="C13:C76" si="27">(C12-S12)</f>
        <v>7000000</v>
      </c>
      <c r="D13" s="128">
        <f>WORKDAY($A13,-1,$W$160:$W$544)</f>
        <v>44397</v>
      </c>
      <c r="E13" s="131">
        <f ca="1">IF(D13&lt;$B$1,VLOOKUP(D13,[1]DI!$A$4:$B$15000,2,FALSE),0)</f>
        <v>4.1500000000000002E-2</v>
      </c>
      <c r="F13" s="132">
        <f t="shared" ca="1" si="19"/>
        <v>1.00016137</v>
      </c>
      <c r="G13" s="132">
        <f ca="1">(TRUNC(PRODUCT($F$12:$F12),16))</f>
        <v>1.00016137</v>
      </c>
      <c r="H13" s="132">
        <f t="shared" ref="H13" si="28">IF(P12&gt;0,G12,H12)</f>
        <v>1</v>
      </c>
      <c r="I13" s="132">
        <f t="shared" ca="1" si="20"/>
        <v>1.00016137</v>
      </c>
      <c r="J13" s="13">
        <f t="shared" ref="J13:J76" si="29">J12</f>
        <v>5.5E-2</v>
      </c>
      <c r="K13" s="33">
        <f t="shared" ref="K13:K76" si="30">IF(P12&gt;0,VLOOKUP(P12,W$12:AG$150,2),K12)</f>
        <v>44399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1.00016137</v>
      </c>
      <c r="P13" s="17">
        <v>0</v>
      </c>
      <c r="Q13" s="14">
        <f t="shared" ca="1" si="23"/>
        <v>1129.5899999999999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44764</v>
      </c>
      <c r="V13" s="4"/>
      <c r="W13" s="134">
        <f t="shared" ref="W13:W14" si="38">W12+1</f>
        <v>1</v>
      </c>
      <c r="X13" s="135">
        <f t="shared" si="25"/>
        <v>44764</v>
      </c>
      <c r="Y13" s="137">
        <f t="shared" ref="Y13" si="39">(Y12-AB13)</f>
        <v>7000000</v>
      </c>
      <c r="Z13" s="138">
        <f t="shared" ref="Z13" si="40">NETWORKDAYS(X12,X13,W$160:W$444)-1</f>
        <v>252</v>
      </c>
      <c r="AA13" s="141">
        <f>TRUNC((ROUND(((1+AA$11)^(Z13/252)),9)-1)*Y12,8)</f>
        <v>385000</v>
      </c>
      <c r="AB13" s="141">
        <f>TRUNC(Y12*AC13,8)</f>
        <v>0</v>
      </c>
      <c r="AC13" s="139">
        <v>0</v>
      </c>
      <c r="AD13" s="141">
        <f t="shared" ref="AD13" si="41">(AA13+AB13)</f>
        <v>385000</v>
      </c>
      <c r="AE13" s="134">
        <f t="shared" ref="AE13:AE14" si="42">AE12+1</f>
        <v>1</v>
      </c>
      <c r="AF13" s="140" t="s">
        <v>51</v>
      </c>
      <c r="AG13" s="135">
        <f t="shared" si="26"/>
        <v>44901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3">
        <f>A9</f>
        <v>44399</v>
      </c>
      <c r="B14" s="123">
        <f t="shared" ref="B14:B77" ca="1" si="43">IF(A14&lt;=TODAY(),C14+Q14,IF(AND(A14&gt;TODAY(),A14&lt;=$B$1),IF(VLOOKUP(TODAY(),$A$10:$E$5000,4,FALSE)=0,"n.d",C14+Q14),"n.d"))</f>
        <v>7002259.3899999904</v>
      </c>
      <c r="C14" s="7">
        <f t="shared" si="27"/>
        <v>7000000</v>
      </c>
      <c r="D14" s="95">
        <f>WORKDAY($A14,-1,$W$160:$W$544)</f>
        <v>44398</v>
      </c>
      <c r="E14" s="93">
        <f ca="1">IF(D14&lt;$B$1,VLOOKUP(D14,[1]DI!$A$4:$B$15000,2,FALSE),0)</f>
        <v>4.1500000000000002E-2</v>
      </c>
      <c r="F14" s="14">
        <f t="shared" ref="F14:F77" ca="1" si="44">ROUND(((1+E14)^(1/252)),8)</f>
        <v>1.00016137</v>
      </c>
      <c r="G14" s="14">
        <f ca="1">(TRUNC(PRODUCT($F$12:$F13),16))</f>
        <v>1.00032276604028</v>
      </c>
      <c r="H14" s="14">
        <f t="shared" ref="H14:H77" si="45">IF(P13&gt;0,G13,H13)</f>
        <v>1</v>
      </c>
      <c r="I14" s="14">
        <f t="shared" ca="1" si="20"/>
        <v>1.0003227699999999</v>
      </c>
      <c r="J14" s="13">
        <f t="shared" si="29"/>
        <v>5.5E-2</v>
      </c>
      <c r="K14" s="33">
        <f t="shared" si="30"/>
        <v>44399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1.0003227699999999</v>
      </c>
      <c r="P14" s="17">
        <v>0</v>
      </c>
      <c r="Q14" s="14">
        <f t="shared" ca="1" si="23"/>
        <v>2259.38999999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44764</v>
      </c>
      <c r="V14" s="4"/>
      <c r="W14" s="134">
        <f t="shared" si="38"/>
        <v>2</v>
      </c>
      <c r="X14" s="135">
        <v>44901</v>
      </c>
      <c r="Y14" s="137">
        <f t="shared" ref="Y14" si="46">(Y13-AB14)</f>
        <v>0</v>
      </c>
      <c r="Z14" s="138">
        <f t="shared" ref="Z14" si="47">NETWORKDAYS(X13,X14,W$160:W$444)-1</f>
        <v>93</v>
      </c>
      <c r="AA14" s="141">
        <f>TRUNC((ROUND(((1+AA$11)^(Z14/252)),9)-1)*Y13,8)</f>
        <v>139689.17199999999</v>
      </c>
      <c r="AB14" s="141">
        <f>TRUNC(Y13*AC14,8)</f>
        <v>7000000</v>
      </c>
      <c r="AC14" s="139">
        <v>1</v>
      </c>
      <c r="AD14" s="141">
        <f t="shared" ref="AD14" si="48">(AA14+AB14)</f>
        <v>7139689.1720000003</v>
      </c>
      <c r="AE14" s="134">
        <f t="shared" si="42"/>
        <v>2</v>
      </c>
      <c r="AF14" s="140"/>
      <c r="AG14" s="135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2">
        <f t="shared" ref="A15:A76" si="49">WORKDAY($A14,1,$W$166:$W$544)</f>
        <v>44400</v>
      </c>
      <c r="B15" s="123">
        <f t="shared" ca="1" si="43"/>
        <v>7004877.4529999997</v>
      </c>
      <c r="C15" s="7">
        <f t="shared" si="27"/>
        <v>7000000</v>
      </c>
      <c r="D15" s="95">
        <f t="shared" ref="D15:D78" si="50">WORKDAY($A15,-1,$W$160:$W$544)</f>
        <v>44399</v>
      </c>
      <c r="E15" s="93">
        <f ca="1">IF(D15&lt;$B$1,VLOOKUP(D15,[1]DI!$A$4:$B$15000,2,FALSE),0)</f>
        <v>4.1500000000000002E-2</v>
      </c>
      <c r="F15" s="14">
        <f t="shared" ca="1" si="44"/>
        <v>1.00016137</v>
      </c>
      <c r="G15" s="14">
        <f ca="1">(TRUNC(PRODUCT($F$12:$F14),16))</f>
        <v>1.0004841881250299</v>
      </c>
      <c r="H15" s="14">
        <f t="shared" si="45"/>
        <v>1</v>
      </c>
      <c r="I15" s="14">
        <f t="shared" ca="1" si="20"/>
        <v>1.0004841900000001</v>
      </c>
      <c r="J15" s="13">
        <f t="shared" si="29"/>
        <v>5.5E-2</v>
      </c>
      <c r="K15" s="33">
        <f t="shared" si="30"/>
        <v>44399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1.0006967790000001</v>
      </c>
      <c r="P15" s="17">
        <f t="shared" ref="P15:P78" si="51">IF(VLOOKUP(A15,X$12:AE$150,8)=VLOOKUP(A14,X$12:AE$150,8),0,VLOOKUP(A15,X$12:AE$150,8))</f>
        <v>0</v>
      </c>
      <c r="Q15" s="14">
        <f t="shared" ca="1" si="23"/>
        <v>4877.4530000000004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44764</v>
      </c>
      <c r="V15" s="4"/>
      <c r="W15" s="134"/>
      <c r="X15" s="135"/>
      <c r="Y15" s="137"/>
      <c r="Z15" s="138"/>
      <c r="AA15" s="141"/>
      <c r="AB15" s="141"/>
      <c r="AC15" s="139"/>
      <c r="AD15" s="141"/>
      <c r="AE15" s="134"/>
      <c r="AF15" s="140"/>
      <c r="AG15" s="135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2">
        <f t="shared" si="49"/>
        <v>44403</v>
      </c>
      <c r="B16" s="123">
        <f t="shared" ca="1" si="43"/>
        <v>7007496.517</v>
      </c>
      <c r="C16" s="7">
        <f t="shared" si="27"/>
        <v>7000000</v>
      </c>
      <c r="D16" s="95">
        <f t="shared" si="50"/>
        <v>44400</v>
      </c>
      <c r="E16" s="93">
        <f ca="1">IF(D16&lt;$B$1,VLOOKUP(D16,[1]DI!$A$4:$B$15000,2,FALSE),0)</f>
        <v>4.1500000000000002E-2</v>
      </c>
      <c r="F16" s="14">
        <f t="shared" ca="1" si="44"/>
        <v>1.00016137</v>
      </c>
      <c r="G16" s="14">
        <f ca="1">(TRUNC(PRODUCT($F$12:$F15),16))</f>
        <v>1.0006456362584699</v>
      </c>
      <c r="H16" s="14">
        <f t="shared" si="45"/>
        <v>1</v>
      </c>
      <c r="I16" s="14">
        <f t="shared" ca="1" si="20"/>
        <v>1.0006456399999999</v>
      </c>
      <c r="J16" s="13">
        <f t="shared" si="29"/>
        <v>5.5E-2</v>
      </c>
      <c r="K16" s="33">
        <f t="shared" si="30"/>
        <v>44399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1.0010709310000001</v>
      </c>
      <c r="P16" s="17">
        <f t="shared" si="51"/>
        <v>0</v>
      </c>
      <c r="Q16" s="14">
        <f t="shared" ca="1" si="23"/>
        <v>7496.5169999999998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44764</v>
      </c>
      <c r="V16" s="4"/>
      <c r="W16" s="134"/>
      <c r="X16" s="135"/>
      <c r="Y16" s="137"/>
      <c r="Z16" s="138"/>
      <c r="AA16" s="141"/>
      <c r="AB16" s="141"/>
      <c r="AC16" s="139"/>
      <c r="AD16" s="141"/>
      <c r="AE16" s="134"/>
      <c r="AF16" s="140"/>
      <c r="AG16" s="135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2">
        <f t="shared" si="49"/>
        <v>44404</v>
      </c>
      <c r="B17" s="123">
        <f t="shared" ca="1" si="43"/>
        <v>7010116.5259999903</v>
      </c>
      <c r="C17" s="7">
        <f t="shared" si="27"/>
        <v>7000000</v>
      </c>
      <c r="D17" s="95">
        <f t="shared" si="50"/>
        <v>44403</v>
      </c>
      <c r="E17" s="93">
        <f ca="1">IF(D17&lt;$B$1,VLOOKUP(D17,[1]DI!$A$4:$B$15000,2,FALSE),0)</f>
        <v>4.1500000000000002E-2</v>
      </c>
      <c r="F17" s="14">
        <f t="shared" ca="1" si="44"/>
        <v>1.00016137</v>
      </c>
      <c r="G17" s="14">
        <f ca="1">(TRUNC(PRODUCT($F$12:$F16),16))</f>
        <v>1.00080711044479</v>
      </c>
      <c r="H17" s="14">
        <f t="shared" si="45"/>
        <v>1</v>
      </c>
      <c r="I17" s="14">
        <f t="shared" ca="1" si="20"/>
        <v>1.00080711</v>
      </c>
      <c r="J17" s="13">
        <f t="shared" si="29"/>
        <v>5.5E-2</v>
      </c>
      <c r="K17" s="33">
        <f t="shared" si="30"/>
        <v>44399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1.001445218</v>
      </c>
      <c r="P17" s="17">
        <f t="shared" si="51"/>
        <v>0</v>
      </c>
      <c r="Q17" s="14">
        <f t="shared" ca="1" si="23"/>
        <v>10116.525999990001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44764</v>
      </c>
      <c r="V17" s="4"/>
      <c r="W17" s="134"/>
      <c r="X17" s="135"/>
      <c r="Y17" s="137"/>
      <c r="Z17" s="138"/>
      <c r="AA17" s="141"/>
      <c r="AB17" s="141"/>
      <c r="AC17" s="139"/>
      <c r="AD17" s="141"/>
      <c r="AE17" s="134"/>
      <c r="AF17" s="140"/>
      <c r="AG17" s="135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2">
        <f t="shared" si="49"/>
        <v>44405</v>
      </c>
      <c r="B18" s="123">
        <f t="shared" ca="1" si="43"/>
        <v>7012737.5429999903</v>
      </c>
      <c r="C18" s="7">
        <f t="shared" si="27"/>
        <v>7000000</v>
      </c>
      <c r="D18" s="95">
        <f t="shared" si="50"/>
        <v>44404</v>
      </c>
      <c r="E18" s="93">
        <f ca="1">IF(D18&lt;$B$1,VLOOKUP(D18,[1]DI!$A$4:$B$15000,2,FALSE),0)</f>
        <v>4.1500000000000002E-2</v>
      </c>
      <c r="F18" s="14">
        <f t="shared" ca="1" si="44"/>
        <v>1.00016137</v>
      </c>
      <c r="G18" s="14">
        <f ca="1">(TRUNC(PRODUCT($F$12:$F17),16))</f>
        <v>1.0009686106882101</v>
      </c>
      <c r="H18" s="14">
        <f t="shared" si="45"/>
        <v>1</v>
      </c>
      <c r="I18" s="14">
        <f t="shared" ca="1" si="20"/>
        <v>1.0009686099999999</v>
      </c>
      <c r="J18" s="13">
        <f t="shared" si="29"/>
        <v>5.5E-2</v>
      </c>
      <c r="K18" s="33">
        <f t="shared" si="30"/>
        <v>44399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1.001819649</v>
      </c>
      <c r="P18" s="17">
        <f t="shared" si="51"/>
        <v>0</v>
      </c>
      <c r="Q18" s="14">
        <f t="shared" ca="1" si="23"/>
        <v>12737.542999990001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44764</v>
      </c>
      <c r="V18" s="4"/>
      <c r="W18" s="134"/>
      <c r="X18" s="135"/>
      <c r="Y18" s="137"/>
      <c r="Z18" s="138"/>
      <c r="AA18" s="141"/>
      <c r="AB18" s="141"/>
      <c r="AC18" s="139"/>
      <c r="AD18" s="141"/>
      <c r="AE18" s="134"/>
      <c r="AF18" s="140"/>
      <c r="AG18" s="135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2">
        <f t="shared" si="49"/>
        <v>44406</v>
      </c>
      <c r="B19" s="123">
        <f t="shared" ca="1" si="43"/>
        <v>7015359.5539999902</v>
      </c>
      <c r="C19" s="7">
        <f t="shared" si="27"/>
        <v>7000000</v>
      </c>
      <c r="D19" s="95">
        <f t="shared" si="50"/>
        <v>44405</v>
      </c>
      <c r="E19" s="93">
        <f ca="1">IF(D19&lt;$B$1,VLOOKUP(D19,[1]DI!$A$4:$B$15000,2,FALSE),0)</f>
        <v>4.1500000000000002E-2</v>
      </c>
      <c r="F19" s="14">
        <f t="shared" ca="1" si="44"/>
        <v>1.00016137</v>
      </c>
      <c r="G19" s="14">
        <f ca="1">(TRUNC(PRODUCT($F$12:$F18),16))</f>
        <v>1.00113013699291</v>
      </c>
      <c r="H19" s="14">
        <f t="shared" si="45"/>
        <v>1</v>
      </c>
      <c r="I19" s="14">
        <f t="shared" ca="1" si="20"/>
        <v>1.0011301399999999</v>
      </c>
      <c r="J19" s="13">
        <f t="shared" si="29"/>
        <v>5.5E-2</v>
      </c>
      <c r="K19" s="33">
        <f t="shared" si="30"/>
        <v>44399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1.002194222</v>
      </c>
      <c r="P19" s="17">
        <f t="shared" si="51"/>
        <v>0</v>
      </c>
      <c r="Q19" s="14">
        <f t="shared" ca="1" si="23"/>
        <v>15359.553999989999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44764</v>
      </c>
      <c r="V19" s="4"/>
      <c r="W19" s="134"/>
      <c r="X19" s="135"/>
      <c r="Y19" s="137"/>
      <c r="Z19" s="138"/>
      <c r="AA19" s="141"/>
      <c r="AB19" s="141"/>
      <c r="AC19" s="139"/>
      <c r="AD19" s="141"/>
      <c r="AE19" s="134"/>
      <c r="AF19" s="140"/>
      <c r="AG19" s="135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2">
        <f t="shared" si="49"/>
        <v>44407</v>
      </c>
      <c r="B20" s="123">
        <f t="shared" ca="1" si="43"/>
        <v>7017982.517</v>
      </c>
      <c r="C20" s="7">
        <f t="shared" si="27"/>
        <v>7000000</v>
      </c>
      <c r="D20" s="95">
        <f t="shared" si="50"/>
        <v>44406</v>
      </c>
      <c r="E20" s="93">
        <f ca="1">IF(D20&lt;$B$1,VLOOKUP(D20,[1]DI!$A$4:$B$15000,2,FALSE),0)</f>
        <v>4.1500000000000002E-2</v>
      </c>
      <c r="F20" s="14">
        <f t="shared" ca="1" si="44"/>
        <v>1.00016137</v>
      </c>
      <c r="G20" s="14">
        <f ca="1">(TRUNC(PRODUCT($F$12:$F19),16))</f>
        <v>1.0012916893631201</v>
      </c>
      <c r="H20" s="14">
        <f t="shared" si="45"/>
        <v>1</v>
      </c>
      <c r="I20" s="14">
        <f t="shared" ca="1" si="20"/>
        <v>1.00129169</v>
      </c>
      <c r="J20" s="13">
        <f t="shared" si="29"/>
        <v>5.5E-2</v>
      </c>
      <c r="K20" s="33">
        <f t="shared" si="30"/>
        <v>44399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1.0025689310000001</v>
      </c>
      <c r="P20" s="17">
        <f t="shared" si="51"/>
        <v>0</v>
      </c>
      <c r="Q20" s="14">
        <f t="shared" ca="1" si="23"/>
        <v>17982.517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44764</v>
      </c>
      <c r="V20" s="4"/>
      <c r="W20" s="134"/>
      <c r="X20" s="135"/>
      <c r="Y20" s="137"/>
      <c r="Z20" s="138"/>
      <c r="AA20" s="141"/>
      <c r="AB20" s="141"/>
      <c r="AC20" s="139"/>
      <c r="AD20" s="141"/>
      <c r="AE20" s="134"/>
      <c r="AF20" s="140"/>
      <c r="AG20" s="135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2">
        <f t="shared" si="49"/>
        <v>44410</v>
      </c>
      <c r="B21" s="123">
        <f t="shared" ca="1" si="43"/>
        <v>7020606.4809999997</v>
      </c>
      <c r="C21" s="7">
        <f t="shared" si="27"/>
        <v>7000000</v>
      </c>
      <c r="D21" s="95">
        <f t="shared" si="50"/>
        <v>44407</v>
      </c>
      <c r="E21" s="93">
        <f ca="1">IF(D21&lt;$B$1,VLOOKUP(D21,[1]DI!$A$4:$B$15000,2,FALSE),0)</f>
        <v>4.1500000000000002E-2</v>
      </c>
      <c r="F21" s="14">
        <f t="shared" ca="1" si="44"/>
        <v>1.00016137</v>
      </c>
      <c r="G21" s="14">
        <f ca="1">(TRUNC(PRODUCT($F$12:$F20),16))</f>
        <v>1.0014532678030299</v>
      </c>
      <c r="H21" s="14">
        <f t="shared" si="45"/>
        <v>1</v>
      </c>
      <c r="I21" s="14">
        <f t="shared" ca="1" si="20"/>
        <v>1.0014532700000001</v>
      </c>
      <c r="J21" s="13">
        <f t="shared" si="29"/>
        <v>5.5E-2</v>
      </c>
      <c r="K21" s="33">
        <f t="shared" si="30"/>
        <v>44399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1.0029437830000001</v>
      </c>
      <c r="P21" s="17">
        <f t="shared" si="51"/>
        <v>0</v>
      </c>
      <c r="Q21" s="14">
        <f t="shared" ca="1" si="23"/>
        <v>20606.481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44764</v>
      </c>
      <c r="V21" s="4"/>
      <c r="W21" s="134"/>
      <c r="X21" s="135"/>
      <c r="Y21" s="137"/>
      <c r="Z21" s="138"/>
      <c r="AA21" s="141"/>
      <c r="AB21" s="141"/>
      <c r="AC21" s="139"/>
      <c r="AD21" s="141"/>
      <c r="AE21" s="134"/>
      <c r="AF21" s="140"/>
      <c r="AG21" s="135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2">
        <f t="shared" si="49"/>
        <v>44411</v>
      </c>
      <c r="B22" s="123">
        <f t="shared" ca="1" si="43"/>
        <v>7023231.3830000004</v>
      </c>
      <c r="C22" s="7">
        <f t="shared" si="27"/>
        <v>7000000</v>
      </c>
      <c r="D22" s="95">
        <f t="shared" si="50"/>
        <v>44410</v>
      </c>
      <c r="E22" s="93">
        <f ca="1">IF(D22&lt;$B$1,VLOOKUP(D22,[1]DI!$A$4:$B$15000,2,FALSE),0)</f>
        <v>4.1500000000000002E-2</v>
      </c>
      <c r="F22" s="14">
        <f t="shared" ca="1" si="44"/>
        <v>1.00016137</v>
      </c>
      <c r="G22" s="14">
        <f ca="1">(TRUNC(PRODUCT($F$12:$F21),16))</f>
        <v>1.0016148723168601</v>
      </c>
      <c r="H22" s="14">
        <f t="shared" si="45"/>
        <v>1</v>
      </c>
      <c r="I22" s="14">
        <f t="shared" ca="1" si="20"/>
        <v>1.00161487</v>
      </c>
      <c r="J22" s="13">
        <f t="shared" si="29"/>
        <v>5.5E-2</v>
      </c>
      <c r="K22" s="33">
        <f t="shared" si="30"/>
        <v>44399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1.0033187690000001</v>
      </c>
      <c r="P22" s="17">
        <f t="shared" si="51"/>
        <v>0</v>
      </c>
      <c r="Q22" s="14">
        <f t="shared" ca="1" si="23"/>
        <v>23231.383000000002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44764</v>
      </c>
      <c r="V22" s="4"/>
      <c r="W22" s="134"/>
      <c r="X22" s="135"/>
      <c r="Y22" s="137"/>
      <c r="Z22" s="138"/>
      <c r="AA22" s="141"/>
      <c r="AB22" s="141"/>
      <c r="AC22" s="139"/>
      <c r="AD22" s="141"/>
      <c r="AE22" s="134"/>
      <c r="AF22" s="140"/>
      <c r="AG22" s="135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2">
        <f t="shared" si="49"/>
        <v>44412</v>
      </c>
      <c r="B23" s="123">
        <f t="shared" ca="1" si="43"/>
        <v>7025857.2999999998</v>
      </c>
      <c r="C23" s="7">
        <f t="shared" si="27"/>
        <v>7000000</v>
      </c>
      <c r="D23" s="95">
        <f t="shared" si="50"/>
        <v>44411</v>
      </c>
      <c r="E23" s="93">
        <f ca="1">IF(D23&lt;$B$1,VLOOKUP(D23,[1]DI!$A$4:$B$15000,2,FALSE),0)</f>
        <v>4.1500000000000002E-2</v>
      </c>
      <c r="F23" s="14">
        <f t="shared" ca="1" si="44"/>
        <v>1.00016137</v>
      </c>
      <c r="G23" s="14">
        <f ca="1">(TRUNC(PRODUCT($F$12:$F22),16))</f>
        <v>1.0017765029087999</v>
      </c>
      <c r="H23" s="14">
        <f t="shared" si="45"/>
        <v>1</v>
      </c>
      <c r="I23" s="14">
        <f t="shared" ca="1" si="20"/>
        <v>1.0017765000000001</v>
      </c>
      <c r="J23" s="13">
        <f t="shared" si="29"/>
        <v>5.5E-2</v>
      </c>
      <c r="K23" s="33">
        <f t="shared" si="30"/>
        <v>44399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1.0036939</v>
      </c>
      <c r="P23" s="17">
        <f t="shared" si="51"/>
        <v>0</v>
      </c>
      <c r="Q23" s="14">
        <f t="shared" ca="1" si="23"/>
        <v>25857.3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44764</v>
      </c>
      <c r="V23" s="4"/>
      <c r="W23" s="134"/>
      <c r="X23" s="135"/>
      <c r="Y23" s="137"/>
      <c r="Z23" s="138"/>
      <c r="AA23" s="141"/>
      <c r="AB23" s="141"/>
      <c r="AC23" s="139"/>
      <c r="AD23" s="141"/>
      <c r="AE23" s="134"/>
      <c r="AF23" s="140"/>
      <c r="AG23" s="135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2">
        <f t="shared" si="49"/>
        <v>44413</v>
      </c>
      <c r="B24" s="123">
        <f t="shared" ca="1" si="43"/>
        <v>7028484.2180000003</v>
      </c>
      <c r="C24" s="7">
        <f t="shared" si="27"/>
        <v>7000000</v>
      </c>
      <c r="D24" s="95">
        <f t="shared" si="50"/>
        <v>44412</v>
      </c>
      <c r="E24" s="93">
        <f ca="1">IF(D24&lt;$B$1,VLOOKUP(D24,[1]DI!$A$4:$B$15000,2,FALSE),0)</f>
        <v>4.1500000000000002E-2</v>
      </c>
      <c r="F24" s="14">
        <f t="shared" ca="1" si="44"/>
        <v>1.00016137</v>
      </c>
      <c r="G24" s="14">
        <f ca="1">(TRUNC(PRODUCT($F$12:$F23),16))</f>
        <v>1.0019381595830801</v>
      </c>
      <c r="H24" s="14">
        <f t="shared" si="45"/>
        <v>1</v>
      </c>
      <c r="I24" s="14">
        <f t="shared" ca="1" si="20"/>
        <v>1.0019381599999999</v>
      </c>
      <c r="J24" s="13">
        <f t="shared" si="29"/>
        <v>5.5E-2</v>
      </c>
      <c r="K24" s="33">
        <f t="shared" si="30"/>
        <v>44399</v>
      </c>
      <c r="L24" s="2">
        <f t="shared" si="31"/>
        <v>10</v>
      </c>
      <c r="M24" s="17">
        <f t="shared" si="32"/>
        <v>10</v>
      </c>
      <c r="N24" s="12">
        <f t="shared" si="33"/>
        <v>1.0021268919999999</v>
      </c>
      <c r="O24" s="12">
        <f t="shared" ca="1" si="34"/>
        <v>1.0040691740000001</v>
      </c>
      <c r="P24" s="17">
        <f t="shared" si="51"/>
        <v>0</v>
      </c>
      <c r="Q24" s="14">
        <f t="shared" ca="1" si="23"/>
        <v>28484.218000000001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44764</v>
      </c>
      <c r="V24" s="4"/>
      <c r="W24" s="134"/>
      <c r="X24" s="135"/>
      <c r="Y24" s="137"/>
      <c r="Z24" s="138"/>
      <c r="AA24" s="141"/>
      <c r="AB24" s="141"/>
      <c r="AC24" s="139"/>
      <c r="AD24" s="141"/>
      <c r="AE24" s="134"/>
      <c r="AF24" s="140"/>
      <c r="AG24" s="135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2">
        <f t="shared" si="49"/>
        <v>44414</v>
      </c>
      <c r="B25" s="123">
        <f t="shared" ca="1" si="43"/>
        <v>7031112.08099999</v>
      </c>
      <c r="C25" s="7">
        <f t="shared" si="27"/>
        <v>7000000</v>
      </c>
      <c r="D25" s="95">
        <f t="shared" si="50"/>
        <v>44413</v>
      </c>
      <c r="E25" s="93">
        <f ca="1">IF(D25&lt;$B$1,VLOOKUP(D25,[1]DI!$A$4:$B$15000,2,FALSE),0)</f>
        <v>5.1499999999999997E-2</v>
      </c>
      <c r="F25" s="14">
        <f t="shared" ca="1" si="44"/>
        <v>1.0001993</v>
      </c>
      <c r="G25" s="14">
        <f ca="1">(TRUNC(PRODUCT($F$12:$F24),16))</f>
        <v>1.00209984234389</v>
      </c>
      <c r="H25" s="14">
        <f t="shared" si="45"/>
        <v>1</v>
      </c>
      <c r="I25" s="14">
        <f t="shared" ca="1" si="20"/>
        <v>1.0020998400000001</v>
      </c>
      <c r="J25" s="13">
        <f t="shared" si="29"/>
        <v>5.5E-2</v>
      </c>
      <c r="K25" s="33">
        <f t="shared" si="30"/>
        <v>44399</v>
      </c>
      <c r="L25" s="2">
        <f t="shared" si="31"/>
        <v>11</v>
      </c>
      <c r="M25" s="17">
        <f t="shared" si="32"/>
        <v>11</v>
      </c>
      <c r="N25" s="12">
        <f t="shared" si="33"/>
        <v>1.0023398299999999</v>
      </c>
      <c r="O25" s="12">
        <f t="shared" ca="1" si="34"/>
        <v>1.0044445829999999</v>
      </c>
      <c r="P25" s="17">
        <f t="shared" si="51"/>
        <v>0</v>
      </c>
      <c r="Q25" s="14">
        <f t="shared" ca="1" si="23"/>
        <v>31112.080999990001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44764</v>
      </c>
      <c r="V25" s="4"/>
      <c r="W25" s="134"/>
      <c r="X25" s="135"/>
      <c r="Y25" s="137"/>
      <c r="Z25" s="138"/>
      <c r="AA25" s="141"/>
      <c r="AB25" s="141"/>
      <c r="AC25" s="139"/>
      <c r="AD25" s="141"/>
      <c r="AE25" s="134"/>
      <c r="AF25" s="140"/>
      <c r="AG25" s="135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2">
        <f t="shared" si="49"/>
        <v>44417</v>
      </c>
      <c r="B26" s="123">
        <f t="shared" ca="1" si="43"/>
        <v>7034007.7009999901</v>
      </c>
      <c r="C26" s="7">
        <f t="shared" si="27"/>
        <v>7000000</v>
      </c>
      <c r="D26" s="95">
        <f t="shared" si="50"/>
        <v>44414</v>
      </c>
      <c r="E26" s="93">
        <f ca="1">IF(D26&lt;$B$1,VLOOKUP(D26,[1]DI!$A$4:$B$15000,2,FALSE),0)</f>
        <v>5.1499999999999997E-2</v>
      </c>
      <c r="F26" s="14">
        <f t="shared" ca="1" si="44"/>
        <v>1.0001993</v>
      </c>
      <c r="G26" s="14">
        <f ca="1">(TRUNC(PRODUCT($F$12:$F25),16))</f>
        <v>1.0022995608424701</v>
      </c>
      <c r="H26" s="14">
        <f t="shared" si="45"/>
        <v>1</v>
      </c>
      <c r="I26" s="14">
        <f t="shared" ca="1" si="20"/>
        <v>1.00229956</v>
      </c>
      <c r="J26" s="13">
        <f t="shared" si="29"/>
        <v>5.5E-2</v>
      </c>
      <c r="K26" s="33">
        <f t="shared" si="30"/>
        <v>44399</v>
      </c>
      <c r="L26" s="2">
        <f t="shared" si="31"/>
        <v>12</v>
      </c>
      <c r="M26" s="17">
        <f t="shared" si="32"/>
        <v>12</v>
      </c>
      <c r="N26" s="12">
        <f t="shared" si="33"/>
        <v>1.0025528130000001</v>
      </c>
      <c r="O26" s="12">
        <f t="shared" ca="1" si="34"/>
        <v>1.0048582429999999</v>
      </c>
      <c r="P26" s="17">
        <f t="shared" si="51"/>
        <v>0</v>
      </c>
      <c r="Q26" s="14">
        <f t="shared" ca="1" si="23"/>
        <v>34007.700999989996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44764</v>
      </c>
      <c r="V26" s="4"/>
      <c r="W26" s="134"/>
      <c r="X26" s="135"/>
      <c r="Y26" s="137"/>
      <c r="Z26" s="138"/>
      <c r="AA26" s="141"/>
      <c r="AB26" s="141"/>
      <c r="AC26" s="139"/>
      <c r="AD26" s="141"/>
      <c r="AE26" s="134"/>
      <c r="AF26" s="140"/>
      <c r="AG26" s="135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2">
        <f t="shared" si="49"/>
        <v>44418</v>
      </c>
      <c r="B27" s="123">
        <f t="shared" ca="1" si="43"/>
        <v>7036904.5249999901</v>
      </c>
      <c r="C27" s="7">
        <f t="shared" si="27"/>
        <v>7000000</v>
      </c>
      <c r="D27" s="95">
        <f t="shared" si="50"/>
        <v>44417</v>
      </c>
      <c r="E27" s="93">
        <f ca="1">IF(D27&lt;$B$1,VLOOKUP(D27,[1]DI!$A$4:$B$15000,2,FALSE),0)</f>
        <v>5.1499999999999997E-2</v>
      </c>
      <c r="F27" s="14">
        <f t="shared" ca="1" si="44"/>
        <v>1.0001993</v>
      </c>
      <c r="G27" s="14">
        <f ca="1">(TRUNC(PRODUCT($F$12:$F26),16))</f>
        <v>1.0024993191449401</v>
      </c>
      <c r="H27" s="14">
        <f t="shared" si="45"/>
        <v>1</v>
      </c>
      <c r="I27" s="14">
        <f t="shared" ca="1" si="20"/>
        <v>1.0024993200000001</v>
      </c>
      <c r="J27" s="13">
        <f t="shared" si="29"/>
        <v>5.5E-2</v>
      </c>
      <c r="K27" s="33">
        <f t="shared" si="30"/>
        <v>44399</v>
      </c>
      <c r="L27" s="2">
        <f t="shared" si="31"/>
        <v>13</v>
      </c>
      <c r="M27" s="17">
        <f t="shared" si="32"/>
        <v>13</v>
      </c>
      <c r="N27" s="12">
        <f t="shared" si="33"/>
        <v>1.0027658420000001</v>
      </c>
      <c r="O27" s="12">
        <f t="shared" ca="1" si="34"/>
        <v>1.0052720749999999</v>
      </c>
      <c r="P27" s="17">
        <f t="shared" si="51"/>
        <v>0</v>
      </c>
      <c r="Q27" s="14">
        <f t="shared" ca="1" si="23"/>
        <v>36904.524999989997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44764</v>
      </c>
      <c r="V27" s="4"/>
      <c r="W27" s="134"/>
      <c r="X27" s="135"/>
      <c r="Y27" s="137"/>
      <c r="Z27" s="138"/>
      <c r="AA27" s="141"/>
      <c r="AB27" s="141"/>
      <c r="AC27" s="139"/>
      <c r="AD27" s="141"/>
      <c r="AE27" s="134"/>
      <c r="AF27" s="140"/>
      <c r="AG27" s="135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2">
        <f t="shared" si="49"/>
        <v>44419</v>
      </c>
      <c r="B28" s="123">
        <f t="shared" ca="1" si="43"/>
        <v>7039802.5250000004</v>
      </c>
      <c r="C28" s="7">
        <f t="shared" si="27"/>
        <v>7000000</v>
      </c>
      <c r="D28" s="95">
        <f t="shared" si="50"/>
        <v>44418</v>
      </c>
      <c r="E28" s="93">
        <f ca="1">IF(D28&lt;$B$1,VLOOKUP(D28,[1]DI!$A$4:$B$15000,2,FALSE),0)</f>
        <v>5.1499999999999997E-2</v>
      </c>
      <c r="F28" s="14">
        <f t="shared" ca="1" si="44"/>
        <v>1.0001993</v>
      </c>
      <c r="G28" s="14">
        <f ca="1">(TRUNC(PRODUCT($F$12:$F27),16))</f>
        <v>1.0026991172592501</v>
      </c>
      <c r="H28" s="14">
        <f t="shared" si="45"/>
        <v>1</v>
      </c>
      <c r="I28" s="14">
        <f t="shared" ca="1" si="20"/>
        <v>1.0026991199999999</v>
      </c>
      <c r="J28" s="13">
        <f t="shared" si="29"/>
        <v>5.5E-2</v>
      </c>
      <c r="K28" s="33">
        <f t="shared" si="30"/>
        <v>44399</v>
      </c>
      <c r="L28" s="2">
        <f t="shared" si="31"/>
        <v>14</v>
      </c>
      <c r="M28" s="17">
        <f t="shared" si="32"/>
        <v>14</v>
      </c>
      <c r="N28" s="12">
        <f t="shared" si="33"/>
        <v>1.0029789149999999</v>
      </c>
      <c r="O28" s="12">
        <f t="shared" ca="1" si="34"/>
        <v>1.0056860750000001</v>
      </c>
      <c r="P28" s="17">
        <f t="shared" si="51"/>
        <v>0</v>
      </c>
      <c r="Q28" s="14">
        <f t="shared" ca="1" si="23"/>
        <v>39802.525000000001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44764</v>
      </c>
      <c r="V28" s="4"/>
      <c r="W28" s="134"/>
      <c r="X28" s="135"/>
      <c r="Y28" s="137"/>
      <c r="Z28" s="138"/>
      <c r="AA28" s="141"/>
      <c r="AB28" s="141"/>
      <c r="AC28" s="139"/>
      <c r="AD28" s="141"/>
      <c r="AE28" s="134"/>
      <c r="AF28" s="140"/>
      <c r="AG28" s="135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2">
        <f t="shared" si="49"/>
        <v>44420</v>
      </c>
      <c r="B29" s="123">
        <f t="shared" ca="1" si="43"/>
        <v>7042701.7359999996</v>
      </c>
      <c r="C29" s="7">
        <f t="shared" si="27"/>
        <v>7000000</v>
      </c>
      <c r="D29" s="95">
        <f t="shared" si="50"/>
        <v>44419</v>
      </c>
      <c r="E29" s="93">
        <f ca="1">IF(D29&lt;$B$1,VLOOKUP(D29,[1]DI!$A$4:$B$15000,2,FALSE),0)</f>
        <v>5.1499999999999997E-2</v>
      </c>
      <c r="F29" s="14">
        <f t="shared" ca="1" si="44"/>
        <v>1.0001993</v>
      </c>
      <c r="G29" s="14">
        <f ca="1">(TRUNC(PRODUCT($F$12:$F28),16))</f>
        <v>1.0028989551933201</v>
      </c>
      <c r="H29" s="14">
        <f t="shared" si="45"/>
        <v>1</v>
      </c>
      <c r="I29" s="14">
        <f t="shared" ca="1" si="20"/>
        <v>1.00289896</v>
      </c>
      <c r="J29" s="13">
        <f t="shared" si="29"/>
        <v>5.5E-2</v>
      </c>
      <c r="K29" s="33">
        <f t="shared" si="30"/>
        <v>44399</v>
      </c>
      <c r="L29" s="2">
        <f t="shared" si="31"/>
        <v>15</v>
      </c>
      <c r="M29" s="17">
        <f t="shared" si="32"/>
        <v>15</v>
      </c>
      <c r="N29" s="12">
        <f t="shared" si="33"/>
        <v>1.003192034</v>
      </c>
      <c r="O29" s="12">
        <f t="shared" ca="1" si="34"/>
        <v>1.0061002480000001</v>
      </c>
      <c r="P29" s="17">
        <f t="shared" si="51"/>
        <v>0</v>
      </c>
      <c r="Q29" s="14">
        <f t="shared" ca="1" si="23"/>
        <v>42701.735999999997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44764</v>
      </c>
      <c r="V29" s="4"/>
      <c r="W29" s="134"/>
      <c r="X29" s="135"/>
      <c r="Y29" s="137"/>
      <c r="Z29" s="138"/>
      <c r="AA29" s="141"/>
      <c r="AB29" s="141"/>
      <c r="AC29" s="139"/>
      <c r="AD29" s="141"/>
      <c r="AE29" s="134"/>
      <c r="AF29" s="140"/>
      <c r="AG29" s="135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2">
        <f t="shared" si="49"/>
        <v>44421</v>
      </c>
      <c r="B30" s="123">
        <f t="shared" ca="1" si="43"/>
        <v>7045602.0599999903</v>
      </c>
      <c r="C30" s="7">
        <f t="shared" si="27"/>
        <v>7000000</v>
      </c>
      <c r="D30" s="95">
        <f t="shared" si="50"/>
        <v>44420</v>
      </c>
      <c r="E30" s="93">
        <f ca="1">IF(D30&lt;$B$1,VLOOKUP(D30,[1]DI!$A$4:$B$15000,2,FALSE),0)</f>
        <v>5.1499999999999997E-2</v>
      </c>
      <c r="F30" s="14">
        <f t="shared" ca="1" si="44"/>
        <v>1.0001993</v>
      </c>
      <c r="G30" s="14">
        <f ca="1">(TRUNC(PRODUCT($F$12:$F29),16))</f>
        <v>1.0030988329550901</v>
      </c>
      <c r="H30" s="14">
        <f t="shared" si="45"/>
        <v>1</v>
      </c>
      <c r="I30" s="14">
        <f t="shared" ca="1" si="20"/>
        <v>1.0030988300000001</v>
      </c>
      <c r="J30" s="13">
        <f t="shared" si="29"/>
        <v>5.5E-2</v>
      </c>
      <c r="K30" s="33">
        <f t="shared" si="30"/>
        <v>44399</v>
      </c>
      <c r="L30" s="2">
        <f t="shared" si="31"/>
        <v>16</v>
      </c>
      <c r="M30" s="17">
        <f t="shared" si="32"/>
        <v>16</v>
      </c>
      <c r="N30" s="12">
        <f t="shared" si="33"/>
        <v>1.0034051980000001</v>
      </c>
      <c r="O30" s="12">
        <f t="shared" ca="1" si="34"/>
        <v>1.0065145799999999</v>
      </c>
      <c r="P30" s="17">
        <f t="shared" si="51"/>
        <v>0</v>
      </c>
      <c r="Q30" s="14">
        <f t="shared" ca="1" si="23"/>
        <v>45602.059999990001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44764</v>
      </c>
      <c r="V30" s="4"/>
      <c r="W30" s="134"/>
      <c r="X30" s="135"/>
      <c r="Y30" s="137"/>
      <c r="Z30" s="138"/>
      <c r="AA30" s="141"/>
      <c r="AB30" s="141"/>
      <c r="AC30" s="139"/>
      <c r="AD30" s="141"/>
      <c r="AE30" s="134"/>
      <c r="AF30" s="140"/>
      <c r="AG30" s="135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2">
        <f t="shared" si="49"/>
        <v>44424</v>
      </c>
      <c r="B31" s="123">
        <f t="shared" ca="1" si="43"/>
        <v>7048503.6579999896</v>
      </c>
      <c r="C31" s="7">
        <f t="shared" si="27"/>
        <v>7000000</v>
      </c>
      <c r="D31" s="95">
        <f t="shared" si="50"/>
        <v>44421</v>
      </c>
      <c r="E31" s="93">
        <f ca="1">IF(D31&lt;$B$1,VLOOKUP(D31,[1]DI!$A$4:$B$15000,2,FALSE),0)</f>
        <v>5.1499999999999997E-2</v>
      </c>
      <c r="F31" s="14">
        <f t="shared" ca="1" si="44"/>
        <v>1.0001993</v>
      </c>
      <c r="G31" s="14">
        <f ca="1">(TRUNC(PRODUCT($F$12:$F30),16))</f>
        <v>1.0032987505525</v>
      </c>
      <c r="H31" s="14">
        <f t="shared" si="45"/>
        <v>1</v>
      </c>
      <c r="I31" s="14">
        <f t="shared" ca="1" si="20"/>
        <v>1.0032987499999999</v>
      </c>
      <c r="J31" s="13">
        <f t="shared" si="29"/>
        <v>5.5E-2</v>
      </c>
      <c r="K31" s="33">
        <f t="shared" si="30"/>
        <v>44399</v>
      </c>
      <c r="L31" s="2">
        <f t="shared" si="31"/>
        <v>17</v>
      </c>
      <c r="M31" s="17">
        <f t="shared" si="32"/>
        <v>17</v>
      </c>
      <c r="N31" s="12">
        <f t="shared" si="33"/>
        <v>1.0036184079999999</v>
      </c>
      <c r="O31" s="12">
        <f t="shared" ca="1" si="34"/>
        <v>1.006929094</v>
      </c>
      <c r="P31" s="17">
        <f t="shared" si="51"/>
        <v>0</v>
      </c>
      <c r="Q31" s="14">
        <f t="shared" ca="1" si="23"/>
        <v>48503.657999989999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44764</v>
      </c>
      <c r="V31" s="4"/>
      <c r="W31" s="134"/>
      <c r="X31" s="135"/>
      <c r="Y31" s="137"/>
      <c r="Z31" s="138"/>
      <c r="AA31" s="141"/>
      <c r="AB31" s="141"/>
      <c r="AC31" s="139"/>
      <c r="AD31" s="141"/>
      <c r="AE31" s="134"/>
      <c r="AF31" s="140"/>
      <c r="AG31" s="135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2">
        <f t="shared" si="49"/>
        <v>44425</v>
      </c>
      <c r="B32" s="123">
        <f t="shared" ca="1" si="43"/>
        <v>7051406.4529999904</v>
      </c>
      <c r="C32" s="7">
        <f t="shared" si="27"/>
        <v>7000000</v>
      </c>
      <c r="D32" s="95">
        <f t="shared" si="50"/>
        <v>44424</v>
      </c>
      <c r="E32" s="93">
        <f ca="1">IF(D32&lt;$B$1,VLOOKUP(D32,[1]DI!$A$4:$B$15000,2,FALSE),0)</f>
        <v>5.1499999999999997E-2</v>
      </c>
      <c r="F32" s="14">
        <f t="shared" ca="1" si="44"/>
        <v>1.0001993</v>
      </c>
      <c r="G32" s="14">
        <f ca="1">(TRUNC(PRODUCT($F$12:$F31),16))</f>
        <v>1.0034987079934801</v>
      </c>
      <c r="H32" s="14">
        <f t="shared" si="45"/>
        <v>1</v>
      </c>
      <c r="I32" s="14">
        <f t="shared" ca="1" si="20"/>
        <v>1.0034987099999999</v>
      </c>
      <c r="J32" s="13">
        <f t="shared" si="29"/>
        <v>5.5E-2</v>
      </c>
      <c r="K32" s="33">
        <f t="shared" si="30"/>
        <v>44399</v>
      </c>
      <c r="L32" s="2">
        <f t="shared" si="31"/>
        <v>18</v>
      </c>
      <c r="M32" s="17">
        <f t="shared" si="32"/>
        <v>18</v>
      </c>
      <c r="N32" s="12">
        <f t="shared" si="33"/>
        <v>1.0038316629999999</v>
      </c>
      <c r="O32" s="12">
        <f t="shared" ca="1" si="34"/>
        <v>1.0073437789999999</v>
      </c>
      <c r="P32" s="17">
        <f t="shared" si="51"/>
        <v>0</v>
      </c>
      <c r="Q32" s="14">
        <f t="shared" ca="1" si="23"/>
        <v>51406.452999989997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44764</v>
      </c>
      <c r="V32" s="4"/>
      <c r="W32" s="134"/>
      <c r="X32" s="135"/>
      <c r="Y32" s="137"/>
      <c r="Z32" s="138"/>
      <c r="AA32" s="141"/>
      <c r="AB32" s="141"/>
      <c r="AC32" s="139"/>
      <c r="AD32" s="141"/>
      <c r="AE32" s="134"/>
      <c r="AF32" s="140"/>
      <c r="AG32" s="135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2">
        <f t="shared" si="49"/>
        <v>44426</v>
      </c>
      <c r="B33" s="123">
        <f t="shared" ca="1" si="43"/>
        <v>7054310.4379999898</v>
      </c>
      <c r="C33" s="7">
        <f t="shared" si="27"/>
        <v>7000000</v>
      </c>
      <c r="D33" s="95">
        <f t="shared" si="50"/>
        <v>44425</v>
      </c>
      <c r="E33" s="93">
        <f ca="1">IF(D33&lt;$B$1,VLOOKUP(D33,[1]DI!$A$4:$B$15000,2,FALSE),0)</f>
        <v>5.1499999999999997E-2</v>
      </c>
      <c r="F33" s="14">
        <f t="shared" ca="1" si="44"/>
        <v>1.0001993</v>
      </c>
      <c r="G33" s="14">
        <f ca="1">(TRUNC(PRODUCT($F$12:$F32),16))</f>
        <v>1.00369870528599</v>
      </c>
      <c r="H33" s="14">
        <f t="shared" si="45"/>
        <v>1</v>
      </c>
      <c r="I33" s="14">
        <f t="shared" ca="1" si="20"/>
        <v>1.0036987100000001</v>
      </c>
      <c r="J33" s="13">
        <f t="shared" si="29"/>
        <v>5.5E-2</v>
      </c>
      <c r="K33" s="33">
        <f t="shared" si="30"/>
        <v>44399</v>
      </c>
      <c r="L33" s="2">
        <f t="shared" si="31"/>
        <v>19</v>
      </c>
      <c r="M33" s="17">
        <f t="shared" si="32"/>
        <v>19</v>
      </c>
      <c r="N33" s="12">
        <f t="shared" si="33"/>
        <v>1.0040449629999999</v>
      </c>
      <c r="O33" s="12">
        <f t="shared" ca="1" si="34"/>
        <v>1.007758634</v>
      </c>
      <c r="P33" s="17">
        <f t="shared" si="51"/>
        <v>0</v>
      </c>
      <c r="Q33" s="14">
        <f t="shared" ca="1" si="23"/>
        <v>54310.437999989997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44764</v>
      </c>
      <c r="V33" s="4"/>
      <c r="W33" s="134"/>
      <c r="X33" s="135"/>
      <c r="Y33" s="137"/>
      <c r="Z33" s="138"/>
      <c r="AA33" s="141"/>
      <c r="AB33" s="141"/>
      <c r="AC33" s="139"/>
      <c r="AD33" s="141"/>
      <c r="AE33" s="134"/>
      <c r="AF33" s="140"/>
      <c r="AG33" s="135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2">
        <f t="shared" si="49"/>
        <v>44427</v>
      </c>
      <c r="B34" s="123">
        <f ca="1">IF(A34&lt;=TODAY(),C34+Q34,IF(AND(A34&gt;TODAY(),A34&lt;=$B$1),IF(VLOOKUP(TODAY(),$A$10:$E$5000,4,FALSE)=0,"n.d",C34+Q34),"n.d"))</f>
        <v>7057215.5499999998</v>
      </c>
      <c r="C34" s="7">
        <f t="shared" si="27"/>
        <v>7000000</v>
      </c>
      <c r="D34" s="95">
        <f t="shared" si="50"/>
        <v>44426</v>
      </c>
      <c r="E34" s="93">
        <f ca="1">IF(D34&lt;$B$1,VLOOKUP(D34,[1]DI!$A$4:$B$15000,2,FALSE),0)</f>
        <v>5.1499999999999997E-2</v>
      </c>
      <c r="F34" s="14">
        <f t="shared" ca="1" si="44"/>
        <v>1.0001993</v>
      </c>
      <c r="G34" s="14">
        <f ca="1">(TRUNC(PRODUCT($F$12:$F33),16))</f>
        <v>1.00389874243795</v>
      </c>
      <c r="H34" s="14">
        <f t="shared" si="45"/>
        <v>1</v>
      </c>
      <c r="I34" s="14">
        <f t="shared" ca="1" si="20"/>
        <v>1.0038987399999999</v>
      </c>
      <c r="J34" s="13">
        <f t="shared" si="29"/>
        <v>5.5E-2</v>
      </c>
      <c r="K34" s="33">
        <f t="shared" si="30"/>
        <v>44399</v>
      </c>
      <c r="L34" s="2">
        <f t="shared" si="31"/>
        <v>20</v>
      </c>
      <c r="M34" s="17">
        <f t="shared" si="32"/>
        <v>20</v>
      </c>
      <c r="N34" s="12">
        <f t="shared" si="33"/>
        <v>1.004258308</v>
      </c>
      <c r="O34" s="12">
        <f t="shared" ca="1" si="34"/>
        <v>1.00817365</v>
      </c>
      <c r="P34" s="17">
        <f t="shared" si="51"/>
        <v>0</v>
      </c>
      <c r="Q34" s="14">
        <f t="shared" ca="1" si="23"/>
        <v>57215.55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44764</v>
      </c>
      <c r="V34" s="4"/>
      <c r="W34" s="134"/>
      <c r="X34" s="135"/>
      <c r="Y34" s="137"/>
      <c r="Z34" s="138"/>
      <c r="AA34" s="141"/>
      <c r="AB34" s="141"/>
      <c r="AC34" s="139"/>
      <c r="AD34" s="141"/>
      <c r="AE34" s="134"/>
      <c r="AF34" s="140"/>
      <c r="AG34" s="135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2">
        <f t="shared" si="49"/>
        <v>44428</v>
      </c>
      <c r="B35" s="123">
        <f t="shared" ca="1" si="43"/>
        <v>7060121.9359999998</v>
      </c>
      <c r="C35" s="7">
        <f t="shared" si="27"/>
        <v>7000000</v>
      </c>
      <c r="D35" s="95">
        <f t="shared" si="50"/>
        <v>44427</v>
      </c>
      <c r="E35" s="93">
        <f ca="1">IF(D35&lt;$B$1,VLOOKUP(D35,[1]DI!$A$4:$B$15000,2,FALSE),0)</f>
        <v>5.1499999999999997E-2</v>
      </c>
      <c r="F35" s="14">
        <f t="shared" ca="1" si="44"/>
        <v>1.0001993</v>
      </c>
      <c r="G35" s="14">
        <f ca="1">(TRUNC(PRODUCT($F$12:$F34),16))</f>
        <v>1.0040988194573199</v>
      </c>
      <c r="H35" s="14">
        <f t="shared" si="45"/>
        <v>1</v>
      </c>
      <c r="I35" s="14">
        <f t="shared" ca="1" si="20"/>
        <v>1.0040988200000001</v>
      </c>
      <c r="J35" s="13">
        <f t="shared" si="29"/>
        <v>5.5E-2</v>
      </c>
      <c r="K35" s="33">
        <f t="shared" si="30"/>
        <v>44399</v>
      </c>
      <c r="L35" s="2">
        <f t="shared" si="31"/>
        <v>21</v>
      </c>
      <c r="M35" s="17">
        <f t="shared" si="32"/>
        <v>21</v>
      </c>
      <c r="N35" s="12">
        <f t="shared" si="33"/>
        <v>1.004471699</v>
      </c>
      <c r="O35" s="12">
        <f t="shared" ca="1" si="34"/>
        <v>1.008588848</v>
      </c>
      <c r="P35" s="17">
        <f t="shared" si="51"/>
        <v>0</v>
      </c>
      <c r="Q35" s="14">
        <f t="shared" ca="1" si="23"/>
        <v>60121.936000000002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44764</v>
      </c>
      <c r="V35" s="4"/>
      <c r="W35" s="134"/>
      <c r="X35" s="135"/>
      <c r="Y35" s="137"/>
      <c r="Z35" s="138"/>
      <c r="AA35" s="141"/>
      <c r="AB35" s="141"/>
      <c r="AC35" s="139"/>
      <c r="AD35" s="141"/>
      <c r="AE35" s="134"/>
      <c r="AF35" s="140"/>
      <c r="AG35" s="135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2">
        <f t="shared" si="49"/>
        <v>44431</v>
      </c>
      <c r="B36" s="123">
        <f t="shared" ca="1" si="43"/>
        <v>7063029.5119999899</v>
      </c>
      <c r="C36" s="7">
        <f t="shared" si="27"/>
        <v>7000000</v>
      </c>
      <c r="D36" s="95">
        <f t="shared" si="50"/>
        <v>44428</v>
      </c>
      <c r="E36" s="93">
        <f ca="1">IF(D36&lt;$B$1,VLOOKUP(D36,[1]DI!$A$4:$B$15000,2,FALSE),0)</f>
        <v>5.1499999999999997E-2</v>
      </c>
      <c r="F36" s="14">
        <f t="shared" ca="1" si="44"/>
        <v>1.0001993</v>
      </c>
      <c r="G36" s="14">
        <f ca="1">(TRUNC(PRODUCT($F$12:$F35),16))</f>
        <v>1.00429893635204</v>
      </c>
      <c r="H36" s="14">
        <f t="shared" si="45"/>
        <v>1</v>
      </c>
      <c r="I36" s="14">
        <f t="shared" ca="1" si="20"/>
        <v>1.00429894</v>
      </c>
      <c r="J36" s="13">
        <f t="shared" si="29"/>
        <v>5.5E-2</v>
      </c>
      <c r="K36" s="33">
        <f t="shared" si="30"/>
        <v>44399</v>
      </c>
      <c r="L36" s="2">
        <f t="shared" si="31"/>
        <v>22</v>
      </c>
      <c r="M36" s="17">
        <f t="shared" si="32"/>
        <v>22</v>
      </c>
      <c r="N36" s="12">
        <f t="shared" si="33"/>
        <v>1.0046851349999999</v>
      </c>
      <c r="O36" s="12">
        <f t="shared" ca="1" si="34"/>
        <v>1.0090042159999999</v>
      </c>
      <c r="P36" s="17">
        <f t="shared" si="51"/>
        <v>0</v>
      </c>
      <c r="Q36" s="14">
        <f t="shared" ca="1" si="23"/>
        <v>63029.511999989998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44764</v>
      </c>
      <c r="V36" s="4"/>
      <c r="W36" s="134"/>
      <c r="X36" s="135"/>
      <c r="Y36" s="137"/>
      <c r="Z36" s="138"/>
      <c r="AA36" s="141"/>
      <c r="AB36" s="141"/>
      <c r="AC36" s="139"/>
      <c r="AD36" s="141"/>
      <c r="AE36" s="134"/>
      <c r="AF36" s="140"/>
      <c r="AG36" s="135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2">
        <f t="shared" si="49"/>
        <v>44432</v>
      </c>
      <c r="B37" s="123">
        <f t="shared" ca="1" si="43"/>
        <v>7065938.2149999896</v>
      </c>
      <c r="C37" s="7">
        <f t="shared" si="27"/>
        <v>7000000</v>
      </c>
      <c r="D37" s="95">
        <f t="shared" si="50"/>
        <v>44431</v>
      </c>
      <c r="E37" s="93">
        <f ca="1">IF(D37&lt;$B$1,VLOOKUP(D37,[1]DI!$A$4:$B$15000,2,FALSE),0)</f>
        <v>5.1499999999999997E-2</v>
      </c>
      <c r="F37" s="14">
        <f t="shared" ca="1" si="44"/>
        <v>1.0001993</v>
      </c>
      <c r="G37" s="14">
        <f ca="1">(TRUNC(PRODUCT($F$12:$F36),16))</f>
        <v>1.0044990931300499</v>
      </c>
      <c r="H37" s="14">
        <f t="shared" si="45"/>
        <v>1</v>
      </c>
      <c r="I37" s="14">
        <f t="shared" ca="1" si="20"/>
        <v>1.0044990899999999</v>
      </c>
      <c r="J37" s="13">
        <f t="shared" si="29"/>
        <v>5.5E-2</v>
      </c>
      <c r="K37" s="33">
        <f t="shared" si="30"/>
        <v>44399</v>
      </c>
      <c r="L37" s="2">
        <f t="shared" si="31"/>
        <v>23</v>
      </c>
      <c r="M37" s="17">
        <f t="shared" si="32"/>
        <v>23</v>
      </c>
      <c r="N37" s="12">
        <f t="shared" si="33"/>
        <v>1.004898616</v>
      </c>
      <c r="O37" s="12">
        <f t="shared" ca="1" si="34"/>
        <v>1.009419745</v>
      </c>
      <c r="P37" s="17">
        <f t="shared" si="51"/>
        <v>0</v>
      </c>
      <c r="Q37" s="14">
        <f t="shared" ca="1" si="23"/>
        <v>65938.214999989999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44764</v>
      </c>
      <c r="V37" s="4"/>
      <c r="W37" s="134"/>
      <c r="X37" s="135"/>
      <c r="Y37" s="137"/>
      <c r="Z37" s="138"/>
      <c r="AA37" s="141"/>
      <c r="AB37" s="141"/>
      <c r="AC37" s="139"/>
      <c r="AD37" s="141"/>
      <c r="AE37" s="134"/>
      <c r="AF37" s="140"/>
      <c r="AG37" s="135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2">
        <f t="shared" si="49"/>
        <v>44433</v>
      </c>
      <c r="B38" s="123">
        <f t="shared" ca="1" si="43"/>
        <v>7068848.1919999998</v>
      </c>
      <c r="C38" s="7">
        <f t="shared" si="27"/>
        <v>7000000</v>
      </c>
      <c r="D38" s="95">
        <f t="shared" si="50"/>
        <v>44432</v>
      </c>
      <c r="E38" s="93">
        <f ca="1">IF(D38&lt;$B$1,VLOOKUP(D38,[1]DI!$A$4:$B$15000,2,FALSE),0)</f>
        <v>5.1499999999999997E-2</v>
      </c>
      <c r="F38" s="14">
        <f t="shared" ca="1" si="44"/>
        <v>1.0001993</v>
      </c>
      <c r="G38" s="14">
        <f ca="1">(TRUNC(PRODUCT($F$12:$F37),16))</f>
        <v>1.0046992897993099</v>
      </c>
      <c r="H38" s="14">
        <f t="shared" si="45"/>
        <v>1</v>
      </c>
      <c r="I38" s="14">
        <f t="shared" ca="1" si="20"/>
        <v>1.00469929</v>
      </c>
      <c r="J38" s="13">
        <f t="shared" si="29"/>
        <v>5.5E-2</v>
      </c>
      <c r="K38" s="33">
        <f t="shared" si="30"/>
        <v>44399</v>
      </c>
      <c r="L38" s="2">
        <f t="shared" si="31"/>
        <v>24</v>
      </c>
      <c r="M38" s="17">
        <f t="shared" si="32"/>
        <v>24</v>
      </c>
      <c r="N38" s="12">
        <f t="shared" si="33"/>
        <v>1.0051121430000001</v>
      </c>
      <c r="O38" s="12">
        <f t="shared" ca="1" si="34"/>
        <v>1.009835456</v>
      </c>
      <c r="P38" s="17">
        <f t="shared" si="51"/>
        <v>0</v>
      </c>
      <c r="Q38" s="14">
        <f t="shared" ca="1" si="23"/>
        <v>68848.191999999995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44764</v>
      </c>
      <c r="V38" s="4"/>
      <c r="W38" s="134"/>
      <c r="X38" s="135"/>
      <c r="Y38" s="137"/>
      <c r="Z38" s="138"/>
      <c r="AA38" s="141"/>
      <c r="AB38" s="141"/>
      <c r="AC38" s="139"/>
      <c r="AD38" s="141"/>
      <c r="AE38" s="134"/>
      <c r="AF38" s="140"/>
      <c r="AG38" s="135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2">
        <f t="shared" si="49"/>
        <v>44434</v>
      </c>
      <c r="B39" s="123">
        <f t="shared" ca="1" si="43"/>
        <v>7071759.3729999997</v>
      </c>
      <c r="C39" s="7">
        <f t="shared" si="27"/>
        <v>7000000</v>
      </c>
      <c r="D39" s="95">
        <f t="shared" si="50"/>
        <v>44433</v>
      </c>
      <c r="E39" s="93">
        <f ca="1">IF(D39&lt;$B$1,VLOOKUP(D39,[1]DI!$A$4:$B$15000,2,FALSE),0)</f>
        <v>5.1499999999999997E-2</v>
      </c>
      <c r="F39" s="14">
        <f t="shared" ca="1" si="44"/>
        <v>1.0001993</v>
      </c>
      <c r="G39" s="14">
        <f ca="1">(TRUNC(PRODUCT($F$12:$F38),16))</f>
        <v>1.00489952636777</v>
      </c>
      <c r="H39" s="14">
        <f t="shared" si="45"/>
        <v>1</v>
      </c>
      <c r="I39" s="14">
        <f t="shared" ca="1" si="20"/>
        <v>1.0048995300000001</v>
      </c>
      <c r="J39" s="13">
        <f t="shared" si="29"/>
        <v>5.5E-2</v>
      </c>
      <c r="K39" s="33">
        <f t="shared" si="30"/>
        <v>44399</v>
      </c>
      <c r="L39" s="2">
        <f t="shared" si="31"/>
        <v>25</v>
      </c>
      <c r="M39" s="17">
        <f t="shared" si="32"/>
        <v>25</v>
      </c>
      <c r="N39" s="12">
        <f t="shared" si="33"/>
        <v>1.0053257149999999</v>
      </c>
      <c r="O39" s="12">
        <f t="shared" ca="1" si="34"/>
        <v>1.0102513390000001</v>
      </c>
      <c r="P39" s="17">
        <f t="shared" si="51"/>
        <v>0</v>
      </c>
      <c r="Q39" s="14">
        <f t="shared" ca="1" si="23"/>
        <v>71759.373000000007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44764</v>
      </c>
      <c r="V39" s="4"/>
      <c r="W39" s="134"/>
      <c r="X39" s="135"/>
      <c r="Y39" s="137"/>
      <c r="Z39" s="138"/>
      <c r="AA39" s="141"/>
      <c r="AB39" s="141"/>
      <c r="AC39" s="139"/>
      <c r="AD39" s="141"/>
      <c r="AE39" s="134"/>
      <c r="AF39" s="140"/>
      <c r="AG39" s="135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2">
        <f t="shared" si="49"/>
        <v>44435</v>
      </c>
      <c r="B40" s="123">
        <f t="shared" ca="1" si="43"/>
        <v>7074671.6739999996</v>
      </c>
      <c r="C40" s="7">
        <f t="shared" si="27"/>
        <v>7000000</v>
      </c>
      <c r="D40" s="95">
        <f t="shared" si="50"/>
        <v>44434</v>
      </c>
      <c r="E40" s="93">
        <f ca="1">IF(D40&lt;$B$1,VLOOKUP(D40,[1]DI!$A$4:$B$15000,2,FALSE),0)</f>
        <v>5.1499999999999997E-2</v>
      </c>
      <c r="F40" s="14">
        <f t="shared" ca="1" si="44"/>
        <v>1.0001993</v>
      </c>
      <c r="G40" s="14">
        <f ca="1">(TRUNC(PRODUCT($F$12:$F39),16))</f>
        <v>1.00509980284337</v>
      </c>
      <c r="H40" s="14">
        <f t="shared" si="45"/>
        <v>1</v>
      </c>
      <c r="I40" s="14">
        <f t="shared" ca="1" si="20"/>
        <v>1.0050998</v>
      </c>
      <c r="J40" s="13">
        <f t="shared" si="29"/>
        <v>5.5E-2</v>
      </c>
      <c r="K40" s="33">
        <f t="shared" si="30"/>
        <v>44399</v>
      </c>
      <c r="L40" s="2">
        <f t="shared" si="31"/>
        <v>26</v>
      </c>
      <c r="M40" s="17">
        <f t="shared" si="32"/>
        <v>26</v>
      </c>
      <c r="N40" s="12">
        <f t="shared" si="33"/>
        <v>1.005539333</v>
      </c>
      <c r="O40" s="12">
        <f t="shared" ca="1" si="34"/>
        <v>1.0106673820000001</v>
      </c>
      <c r="P40" s="17">
        <f t="shared" si="51"/>
        <v>0</v>
      </c>
      <c r="Q40" s="14">
        <f t="shared" ca="1" si="23"/>
        <v>74671.673999999999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44764</v>
      </c>
      <c r="V40" s="4"/>
      <c r="W40" s="134"/>
      <c r="X40" s="135"/>
      <c r="Y40" s="137"/>
      <c r="Z40" s="138"/>
      <c r="AA40" s="141"/>
      <c r="AB40" s="141"/>
      <c r="AC40" s="139"/>
      <c r="AD40" s="141"/>
      <c r="AE40" s="134"/>
      <c r="AF40" s="140"/>
      <c r="AG40" s="135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2">
        <f t="shared" si="49"/>
        <v>44438</v>
      </c>
      <c r="B41" s="123">
        <f t="shared" ca="1" si="43"/>
        <v>7077585.2560000001</v>
      </c>
      <c r="C41" s="7">
        <f t="shared" si="27"/>
        <v>7000000</v>
      </c>
      <c r="D41" s="95">
        <f t="shared" si="50"/>
        <v>44435</v>
      </c>
      <c r="E41" s="93">
        <f ca="1">IF(D41&lt;$B$1,VLOOKUP(D41,[1]DI!$A$4:$B$15000,2,FALSE),0)</f>
        <v>5.1499999999999997E-2</v>
      </c>
      <c r="F41" s="14">
        <f t="shared" ca="1" si="44"/>
        <v>1.0001993</v>
      </c>
      <c r="G41" s="14">
        <f ca="1">(TRUNC(PRODUCT($F$12:$F40),16))</f>
        <v>1.00530011923408</v>
      </c>
      <c r="H41" s="14">
        <f t="shared" si="45"/>
        <v>1</v>
      </c>
      <c r="I41" s="14">
        <f t="shared" ca="1" si="20"/>
        <v>1.00530012</v>
      </c>
      <c r="J41" s="13">
        <f t="shared" si="29"/>
        <v>5.5E-2</v>
      </c>
      <c r="K41" s="33">
        <f t="shared" si="30"/>
        <v>44399</v>
      </c>
      <c r="L41" s="2">
        <f t="shared" si="31"/>
        <v>27</v>
      </c>
      <c r="M41" s="17">
        <f t="shared" si="32"/>
        <v>27</v>
      </c>
      <c r="N41" s="12">
        <f t="shared" si="33"/>
        <v>1.005752996</v>
      </c>
      <c r="O41" s="12">
        <f t="shared" ca="1" si="34"/>
        <v>1.0110836080000001</v>
      </c>
      <c r="P41" s="17">
        <f t="shared" si="51"/>
        <v>0</v>
      </c>
      <c r="Q41" s="14">
        <f t="shared" ca="1" si="23"/>
        <v>77585.255999999994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44764</v>
      </c>
      <c r="V41" s="4"/>
      <c r="W41" s="134"/>
      <c r="X41" s="135"/>
      <c r="Y41" s="137"/>
      <c r="Z41" s="138"/>
      <c r="AA41" s="141"/>
      <c r="AB41" s="141"/>
      <c r="AC41" s="139"/>
      <c r="AD41" s="141"/>
      <c r="AE41" s="134"/>
      <c r="AF41" s="140"/>
      <c r="AG41" s="135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2">
        <f t="shared" si="49"/>
        <v>44439</v>
      </c>
      <c r="B42" s="123">
        <f t="shared" ca="1" si="43"/>
        <v>7080500.0279999897</v>
      </c>
      <c r="C42" s="7">
        <f t="shared" si="27"/>
        <v>7000000</v>
      </c>
      <c r="D42" s="95">
        <f t="shared" si="50"/>
        <v>44438</v>
      </c>
      <c r="E42" s="93">
        <f ca="1">IF(D42&lt;$B$1,VLOOKUP(D42,[1]DI!$A$4:$B$15000,2,FALSE),0)</f>
        <v>5.1499999999999997E-2</v>
      </c>
      <c r="F42" s="14">
        <f t="shared" ca="1" si="44"/>
        <v>1.0001993</v>
      </c>
      <c r="G42" s="14">
        <f ca="1">(TRUNC(PRODUCT($F$12:$F41),16))</f>
        <v>1.0055004755478401</v>
      </c>
      <c r="H42" s="14">
        <f t="shared" si="45"/>
        <v>1</v>
      </c>
      <c r="I42" s="14">
        <f t="shared" ca="1" si="20"/>
        <v>1.00550048</v>
      </c>
      <c r="J42" s="13">
        <f t="shared" si="29"/>
        <v>5.5E-2</v>
      </c>
      <c r="K42" s="33">
        <f t="shared" si="30"/>
        <v>44399</v>
      </c>
      <c r="L42" s="2">
        <f t="shared" si="31"/>
        <v>28</v>
      </c>
      <c r="M42" s="17">
        <f t="shared" si="32"/>
        <v>28</v>
      </c>
      <c r="N42" s="12">
        <f t="shared" si="33"/>
        <v>1.005966704</v>
      </c>
      <c r="O42" s="12">
        <f t="shared" ca="1" si="34"/>
        <v>1.011500004</v>
      </c>
      <c r="P42" s="17">
        <f t="shared" si="51"/>
        <v>0</v>
      </c>
      <c r="Q42" s="14">
        <f t="shared" ca="1" si="23"/>
        <v>80500.027999989994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44764</v>
      </c>
      <c r="V42" s="4"/>
      <c r="W42" s="134"/>
      <c r="X42" s="135"/>
      <c r="Y42" s="137"/>
      <c r="Z42" s="138"/>
      <c r="AA42" s="141"/>
      <c r="AB42" s="141"/>
      <c r="AC42" s="139"/>
      <c r="AD42" s="141"/>
      <c r="AE42" s="134"/>
      <c r="AF42" s="140"/>
      <c r="AG42" s="135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2">
        <f t="shared" si="49"/>
        <v>44440</v>
      </c>
      <c r="B43" s="123">
        <f t="shared" ca="1" si="43"/>
        <v>7083415.9339999901</v>
      </c>
      <c r="C43" s="7">
        <f t="shared" si="27"/>
        <v>7000000</v>
      </c>
      <c r="D43" s="95">
        <f t="shared" si="50"/>
        <v>44439</v>
      </c>
      <c r="E43" s="93">
        <f ca="1">IF(D43&lt;$B$1,VLOOKUP(D43,[1]DI!$A$4:$B$15000,2,FALSE),0)</f>
        <v>5.1499999999999997E-2</v>
      </c>
      <c r="F43" s="14">
        <f t="shared" ca="1" si="44"/>
        <v>1.0001993</v>
      </c>
      <c r="G43" s="14">
        <f ca="1">(TRUNC(PRODUCT($F$12:$F42),16))</f>
        <v>1.0057008717926199</v>
      </c>
      <c r="H43" s="14">
        <f t="shared" si="45"/>
        <v>1</v>
      </c>
      <c r="I43" s="14">
        <f t="shared" ca="1" si="20"/>
        <v>1.0057008700000001</v>
      </c>
      <c r="J43" s="13">
        <f t="shared" si="29"/>
        <v>5.5E-2</v>
      </c>
      <c r="K43" s="33">
        <f t="shared" si="30"/>
        <v>44399</v>
      </c>
      <c r="L43" s="2">
        <f t="shared" si="31"/>
        <v>29</v>
      </c>
      <c r="M43" s="17">
        <f t="shared" si="32"/>
        <v>29</v>
      </c>
      <c r="N43" s="12">
        <f t="shared" si="33"/>
        <v>1.006180458</v>
      </c>
      <c r="O43" s="12">
        <f t="shared" ca="1" si="34"/>
        <v>1.0119165619999999</v>
      </c>
      <c r="P43" s="17">
        <f t="shared" si="51"/>
        <v>0</v>
      </c>
      <c r="Q43" s="14">
        <f t="shared" ca="1" si="23"/>
        <v>83415.933999989997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44764</v>
      </c>
      <c r="V43" s="4"/>
      <c r="W43" s="134"/>
      <c r="X43" s="135"/>
      <c r="Y43" s="137"/>
      <c r="Z43" s="138"/>
      <c r="AA43" s="141"/>
      <c r="AB43" s="141"/>
      <c r="AC43" s="139"/>
      <c r="AD43" s="141"/>
      <c r="AE43" s="134"/>
      <c r="AF43" s="140"/>
      <c r="AG43" s="135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2">
        <f t="shared" si="49"/>
        <v>44441</v>
      </c>
      <c r="B44" s="123">
        <f t="shared" ca="1" si="43"/>
        <v>7086333.1069999896</v>
      </c>
      <c r="C44" s="7">
        <f t="shared" si="27"/>
        <v>7000000</v>
      </c>
      <c r="D44" s="95">
        <f t="shared" si="50"/>
        <v>44440</v>
      </c>
      <c r="E44" s="93">
        <f ca="1">IF(D44&lt;$B$1,VLOOKUP(D44,[1]DI!$A$4:$B$15000,2,FALSE),0)</f>
        <v>5.1499999999999997E-2</v>
      </c>
      <c r="F44" s="14">
        <f t="shared" ca="1" si="44"/>
        <v>1.0001993</v>
      </c>
      <c r="G44" s="14">
        <f ca="1">(TRUNC(PRODUCT($F$12:$F43),16))</f>
        <v>1.0059013079763699</v>
      </c>
      <c r="H44" s="14">
        <f t="shared" si="45"/>
        <v>1</v>
      </c>
      <c r="I44" s="14">
        <f t="shared" ca="1" si="20"/>
        <v>1.00590131</v>
      </c>
      <c r="J44" s="13">
        <f t="shared" si="29"/>
        <v>5.5E-2</v>
      </c>
      <c r="K44" s="33">
        <f t="shared" si="30"/>
        <v>44399</v>
      </c>
      <c r="L44" s="2">
        <f t="shared" si="31"/>
        <v>30</v>
      </c>
      <c r="M44" s="17">
        <f t="shared" si="32"/>
        <v>30</v>
      </c>
      <c r="N44" s="12">
        <f t="shared" si="33"/>
        <v>1.006394257</v>
      </c>
      <c r="O44" s="12">
        <f t="shared" ca="1" si="34"/>
        <v>1.012333301</v>
      </c>
      <c r="P44" s="17">
        <f t="shared" si="51"/>
        <v>0</v>
      </c>
      <c r="Q44" s="14">
        <f t="shared" ca="1" si="23"/>
        <v>86333.106999990006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44764</v>
      </c>
      <c r="V44" s="4"/>
      <c r="W44" s="134"/>
      <c r="X44" s="135"/>
      <c r="Y44" s="137"/>
      <c r="Z44" s="138"/>
      <c r="AA44" s="141"/>
      <c r="AB44" s="141"/>
      <c r="AC44" s="139"/>
      <c r="AD44" s="141"/>
      <c r="AE44" s="134"/>
      <c r="AF44" s="140"/>
      <c r="AG44" s="135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2">
        <f t="shared" si="49"/>
        <v>44442</v>
      </c>
      <c r="B45" s="123">
        <f t="shared" ca="1" si="43"/>
        <v>7089251.4209999898</v>
      </c>
      <c r="C45" s="7">
        <f t="shared" si="27"/>
        <v>7000000</v>
      </c>
      <c r="D45" s="95">
        <f t="shared" si="50"/>
        <v>44441</v>
      </c>
      <c r="E45" s="93">
        <f ca="1">IF(D45&lt;$B$1,VLOOKUP(D45,[1]DI!$A$4:$B$15000,2,FALSE),0)</f>
        <v>5.1499999999999997E-2</v>
      </c>
      <c r="F45" s="14">
        <f t="shared" ca="1" si="44"/>
        <v>1.0001993</v>
      </c>
      <c r="G45" s="14">
        <f ca="1">(TRUNC(PRODUCT($F$12:$F44),16))</f>
        <v>1.0061017841070501</v>
      </c>
      <c r="H45" s="14">
        <f t="shared" si="45"/>
        <v>1</v>
      </c>
      <c r="I45" s="14">
        <f t="shared" ca="1" si="20"/>
        <v>1.0061017800000001</v>
      </c>
      <c r="J45" s="13">
        <f t="shared" si="29"/>
        <v>5.5E-2</v>
      </c>
      <c r="K45" s="33">
        <f t="shared" si="30"/>
        <v>44399</v>
      </c>
      <c r="L45" s="2">
        <f t="shared" si="31"/>
        <v>31</v>
      </c>
      <c r="M45" s="17">
        <f t="shared" si="32"/>
        <v>31</v>
      </c>
      <c r="N45" s="12">
        <f t="shared" si="33"/>
        <v>1.0066081019999999</v>
      </c>
      <c r="O45" s="12">
        <f t="shared" ca="1" si="34"/>
        <v>1.012750203</v>
      </c>
      <c r="P45" s="17">
        <f t="shared" si="51"/>
        <v>0</v>
      </c>
      <c r="Q45" s="14">
        <f t="shared" ca="1" si="23"/>
        <v>89251.420999990005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44764</v>
      </c>
      <c r="V45" s="4"/>
      <c r="W45" s="134"/>
      <c r="X45" s="135"/>
      <c r="Y45" s="137"/>
      <c r="Z45" s="138"/>
      <c r="AA45" s="141"/>
      <c r="AB45" s="141"/>
      <c r="AC45" s="139"/>
      <c r="AD45" s="141"/>
      <c r="AE45" s="134"/>
      <c r="AF45" s="140"/>
      <c r="AG45" s="135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2">
        <f t="shared" si="49"/>
        <v>44445</v>
      </c>
      <c r="B46" s="123">
        <f t="shared" ca="1" si="43"/>
        <v>7092171.0020000003</v>
      </c>
      <c r="C46" s="7">
        <f t="shared" si="27"/>
        <v>7000000</v>
      </c>
      <c r="D46" s="95">
        <f t="shared" si="50"/>
        <v>44442</v>
      </c>
      <c r="E46" s="93">
        <f ca="1">IF(D46&lt;$B$1,VLOOKUP(D46,[1]DI!$A$4:$B$15000,2,FALSE),0)</f>
        <v>5.1499999999999997E-2</v>
      </c>
      <c r="F46" s="14">
        <f t="shared" ca="1" si="44"/>
        <v>1.0001993</v>
      </c>
      <c r="G46" s="14">
        <f ca="1">(TRUNC(PRODUCT($F$12:$F45),16))</f>
        <v>1.0063023001926199</v>
      </c>
      <c r="H46" s="14">
        <f t="shared" si="45"/>
        <v>1</v>
      </c>
      <c r="I46" s="14">
        <f t="shared" ca="1" si="20"/>
        <v>1.0063023</v>
      </c>
      <c r="J46" s="13">
        <f t="shared" si="29"/>
        <v>5.5E-2</v>
      </c>
      <c r="K46" s="33">
        <f t="shared" si="30"/>
        <v>44399</v>
      </c>
      <c r="L46" s="2">
        <f t="shared" si="31"/>
        <v>32</v>
      </c>
      <c r="M46" s="17">
        <f t="shared" si="32"/>
        <v>32</v>
      </c>
      <c r="N46" s="12">
        <f t="shared" si="33"/>
        <v>1.0068219920000001</v>
      </c>
      <c r="O46" s="12">
        <f t="shared" ca="1" si="34"/>
        <v>1.0131672860000001</v>
      </c>
      <c r="P46" s="17">
        <f t="shared" si="51"/>
        <v>0</v>
      </c>
      <c r="Q46" s="14">
        <f t="shared" ca="1" si="23"/>
        <v>92171.001999999993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44764</v>
      </c>
      <c r="V46" s="4"/>
      <c r="W46" s="134"/>
      <c r="X46" s="135"/>
      <c r="Y46" s="137"/>
      <c r="Z46" s="138"/>
      <c r="AA46" s="141"/>
      <c r="AB46" s="141"/>
      <c r="AC46" s="139"/>
      <c r="AD46" s="141"/>
      <c r="AE46" s="134"/>
      <c r="AF46" s="140"/>
      <c r="AG46" s="135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2">
        <f t="shared" si="49"/>
        <v>44447</v>
      </c>
      <c r="B47" s="123">
        <f t="shared" ca="1" si="43"/>
        <v>7095091.7939999998</v>
      </c>
      <c r="C47" s="7">
        <f t="shared" si="27"/>
        <v>7000000</v>
      </c>
      <c r="D47" s="95">
        <f t="shared" si="50"/>
        <v>44445</v>
      </c>
      <c r="E47" s="93">
        <f ca="1">IF(D47&lt;$B$1,VLOOKUP(D47,[1]DI!$A$4:$B$15000,2,FALSE),0)</f>
        <v>5.1499999999999997E-2</v>
      </c>
      <c r="F47" s="14">
        <f t="shared" ca="1" si="44"/>
        <v>1.0001993</v>
      </c>
      <c r="G47" s="14">
        <f ca="1">(TRUNC(PRODUCT($F$12:$F46),16))</f>
        <v>1.0065028562410501</v>
      </c>
      <c r="H47" s="14">
        <f t="shared" si="45"/>
        <v>1</v>
      </c>
      <c r="I47" s="14">
        <f t="shared" ca="1" si="20"/>
        <v>1.0065028600000001</v>
      </c>
      <c r="J47" s="13">
        <f t="shared" si="29"/>
        <v>5.5E-2</v>
      </c>
      <c r="K47" s="33">
        <f t="shared" si="30"/>
        <v>44399</v>
      </c>
      <c r="L47" s="2">
        <f t="shared" si="31"/>
        <v>33</v>
      </c>
      <c r="M47" s="17">
        <f t="shared" si="32"/>
        <v>33</v>
      </c>
      <c r="N47" s="12">
        <f t="shared" si="33"/>
        <v>1.0070359280000001</v>
      </c>
      <c r="O47" s="12">
        <f t="shared" ca="1" si="34"/>
        <v>1.013584542</v>
      </c>
      <c r="P47" s="17">
        <f t="shared" si="51"/>
        <v>0</v>
      </c>
      <c r="Q47" s="14">
        <f t="shared" ca="1" si="23"/>
        <v>95091.793999999994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44764</v>
      </c>
      <c r="V47" s="4"/>
      <c r="W47" s="134"/>
      <c r="X47" s="135"/>
      <c r="Y47" s="137"/>
      <c r="Z47" s="138"/>
      <c r="AA47" s="141"/>
      <c r="AB47" s="141"/>
      <c r="AC47" s="139"/>
      <c r="AD47" s="141"/>
      <c r="AE47" s="134"/>
      <c r="AF47" s="140"/>
      <c r="AG47" s="135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2">
        <f t="shared" si="49"/>
        <v>44448</v>
      </c>
      <c r="B48" s="123">
        <f t="shared" ca="1" si="43"/>
        <v>7098013.70599999</v>
      </c>
      <c r="C48" s="7">
        <f t="shared" si="27"/>
        <v>7000000</v>
      </c>
      <c r="D48" s="95">
        <f t="shared" si="50"/>
        <v>44447</v>
      </c>
      <c r="E48" s="93">
        <f ca="1">IF(D48&lt;$B$1,VLOOKUP(D48,[1]DI!$A$4:$B$15000,2,FALSE),0)</f>
        <v>5.1499999999999997E-2</v>
      </c>
      <c r="F48" s="14">
        <f t="shared" ca="1" si="44"/>
        <v>1.0001993</v>
      </c>
      <c r="G48" s="14">
        <f ca="1">(TRUNC(PRODUCT($F$12:$F47),16))</f>
        <v>1.0067034522603</v>
      </c>
      <c r="H48" s="14">
        <f t="shared" si="45"/>
        <v>1</v>
      </c>
      <c r="I48" s="14">
        <f t="shared" ca="1" si="20"/>
        <v>1.0067034500000001</v>
      </c>
      <c r="J48" s="13">
        <f t="shared" si="29"/>
        <v>5.5E-2</v>
      </c>
      <c r="K48" s="33">
        <f t="shared" si="30"/>
        <v>44399</v>
      </c>
      <c r="L48" s="2">
        <f t="shared" si="31"/>
        <v>34</v>
      </c>
      <c r="M48" s="17">
        <f t="shared" si="32"/>
        <v>34</v>
      </c>
      <c r="N48" s="12">
        <f t="shared" si="33"/>
        <v>1.007249909</v>
      </c>
      <c r="O48" s="12">
        <f t="shared" ca="1" si="34"/>
        <v>1.0140019579999999</v>
      </c>
      <c r="P48" s="17">
        <f t="shared" si="51"/>
        <v>0</v>
      </c>
      <c r="Q48" s="14">
        <f t="shared" ca="1" si="23"/>
        <v>98013.705999989994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44764</v>
      </c>
      <c r="V48" s="4"/>
      <c r="W48" s="134"/>
      <c r="X48" s="135"/>
      <c r="Y48" s="137"/>
      <c r="Z48" s="138"/>
      <c r="AA48" s="141"/>
      <c r="AB48" s="141"/>
      <c r="AC48" s="139"/>
      <c r="AD48" s="141"/>
      <c r="AE48" s="134"/>
      <c r="AF48" s="140"/>
      <c r="AG48" s="135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2">
        <f t="shared" si="49"/>
        <v>44449</v>
      </c>
      <c r="B49" s="123">
        <f t="shared" ca="1" si="43"/>
        <v>7100936.8990000002</v>
      </c>
      <c r="C49" s="7">
        <f t="shared" si="27"/>
        <v>7000000</v>
      </c>
      <c r="D49" s="95">
        <f t="shared" si="50"/>
        <v>44448</v>
      </c>
      <c r="E49" s="93">
        <f ca="1">IF(D49&lt;$B$1,VLOOKUP(D49,[1]DI!$A$4:$B$15000,2,FALSE),0)</f>
        <v>5.1499999999999997E-2</v>
      </c>
      <c r="F49" s="14">
        <f t="shared" ca="1" si="44"/>
        <v>1.0001993</v>
      </c>
      <c r="G49" s="14">
        <f ca="1">(TRUNC(PRODUCT($F$12:$F48),16))</f>
        <v>1.00690408825833</v>
      </c>
      <c r="H49" s="14">
        <f t="shared" si="45"/>
        <v>1</v>
      </c>
      <c r="I49" s="14">
        <f t="shared" ca="1" si="20"/>
        <v>1.0069040899999999</v>
      </c>
      <c r="J49" s="13">
        <f t="shared" si="29"/>
        <v>5.5E-2</v>
      </c>
      <c r="K49" s="33">
        <f t="shared" si="30"/>
        <v>44399</v>
      </c>
      <c r="L49" s="2">
        <f t="shared" si="31"/>
        <v>35</v>
      </c>
      <c r="M49" s="17">
        <f t="shared" si="32"/>
        <v>35</v>
      </c>
      <c r="N49" s="12">
        <f t="shared" si="33"/>
        <v>1.0074639350000001</v>
      </c>
      <c r="O49" s="12">
        <f t="shared" ca="1" si="34"/>
        <v>1.0144195570000001</v>
      </c>
      <c r="P49" s="17">
        <f t="shared" si="51"/>
        <v>0</v>
      </c>
      <c r="Q49" s="14">
        <f t="shared" ca="1" si="23"/>
        <v>100936.899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44764</v>
      </c>
      <c r="V49" s="4"/>
      <c r="W49" s="134"/>
      <c r="X49" s="135"/>
      <c r="Y49" s="137"/>
      <c r="Z49" s="138"/>
      <c r="AA49" s="141"/>
      <c r="AB49" s="141"/>
      <c r="AC49" s="139"/>
      <c r="AD49" s="141"/>
      <c r="AE49" s="134"/>
      <c r="AF49" s="140"/>
      <c r="AG49" s="135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2">
        <f t="shared" si="49"/>
        <v>44452</v>
      </c>
      <c r="B50" s="123">
        <f t="shared" ca="1" si="43"/>
        <v>7103861.2189999996</v>
      </c>
      <c r="C50" s="7">
        <f t="shared" si="27"/>
        <v>7000000</v>
      </c>
      <c r="D50" s="95">
        <f t="shared" si="50"/>
        <v>44449</v>
      </c>
      <c r="E50" s="93">
        <f ca="1">IF(D50&lt;$B$1,VLOOKUP(D50,[1]DI!$A$4:$B$15000,2,FALSE),0)</f>
        <v>5.1499999999999997E-2</v>
      </c>
      <c r="F50" s="14">
        <f t="shared" ca="1" si="44"/>
        <v>1.0001993</v>
      </c>
      <c r="G50" s="14">
        <f ca="1">(TRUNC(PRODUCT($F$12:$F49),16))</f>
        <v>1.0071047642431199</v>
      </c>
      <c r="H50" s="14">
        <f t="shared" si="45"/>
        <v>1</v>
      </c>
      <c r="I50" s="14">
        <f t="shared" ca="1" si="20"/>
        <v>1.00710476</v>
      </c>
      <c r="J50" s="13">
        <f t="shared" si="29"/>
        <v>5.5E-2</v>
      </c>
      <c r="K50" s="33">
        <f t="shared" si="30"/>
        <v>44399</v>
      </c>
      <c r="L50" s="2">
        <f t="shared" si="31"/>
        <v>36</v>
      </c>
      <c r="M50" s="17">
        <f t="shared" si="32"/>
        <v>36</v>
      </c>
      <c r="N50" s="12">
        <f t="shared" si="33"/>
        <v>1.007678007</v>
      </c>
      <c r="O50" s="12">
        <f t="shared" ca="1" si="34"/>
        <v>1.014837317</v>
      </c>
      <c r="P50" s="17">
        <f t="shared" si="51"/>
        <v>0</v>
      </c>
      <c r="Q50" s="14">
        <f t="shared" ca="1" si="23"/>
        <v>103861.219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44764</v>
      </c>
      <c r="V50" s="4"/>
      <c r="W50" s="134"/>
      <c r="X50" s="135"/>
      <c r="Y50" s="137"/>
      <c r="Z50" s="138"/>
      <c r="AA50" s="141"/>
      <c r="AB50" s="141"/>
      <c r="AC50" s="139"/>
      <c r="AD50" s="141"/>
      <c r="AE50" s="134"/>
      <c r="AF50" s="140"/>
      <c r="AG50" s="135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2">
        <f t="shared" si="49"/>
        <v>44453</v>
      </c>
      <c r="B51" s="123">
        <f t="shared" ca="1" si="43"/>
        <v>7106786.8200000003</v>
      </c>
      <c r="C51" s="7">
        <f t="shared" si="27"/>
        <v>7000000</v>
      </c>
      <c r="D51" s="95">
        <f t="shared" si="50"/>
        <v>44452</v>
      </c>
      <c r="E51" s="93">
        <f ca="1">IF(D51&lt;$B$1,VLOOKUP(D51,[1]DI!$A$4:$B$15000,2,FALSE),0)</f>
        <v>5.1499999999999997E-2</v>
      </c>
      <c r="F51" s="14">
        <f t="shared" ca="1" si="44"/>
        <v>1.0001993</v>
      </c>
      <c r="G51" s="14">
        <f ca="1">(TRUNC(PRODUCT($F$12:$F50),16))</f>
        <v>1.00730548022264</v>
      </c>
      <c r="H51" s="14">
        <f t="shared" si="45"/>
        <v>1</v>
      </c>
      <c r="I51" s="14">
        <f t="shared" ca="1" si="20"/>
        <v>1.0073054800000001</v>
      </c>
      <c r="J51" s="13">
        <f t="shared" si="29"/>
        <v>5.5E-2</v>
      </c>
      <c r="K51" s="33">
        <f t="shared" si="30"/>
        <v>44399</v>
      </c>
      <c r="L51" s="2">
        <f t="shared" si="31"/>
        <v>37</v>
      </c>
      <c r="M51" s="17">
        <f t="shared" si="32"/>
        <v>37</v>
      </c>
      <c r="N51" s="12">
        <f t="shared" si="33"/>
        <v>1.0078921240000001</v>
      </c>
      <c r="O51" s="12">
        <f t="shared" ca="1" si="34"/>
        <v>1.01525526</v>
      </c>
      <c r="P51" s="17">
        <f t="shared" si="51"/>
        <v>0</v>
      </c>
      <c r="Q51" s="14">
        <f t="shared" ca="1" si="23"/>
        <v>106786.82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44764</v>
      </c>
      <c r="V51" s="4"/>
      <c r="W51" s="134"/>
      <c r="X51" s="135"/>
      <c r="Y51" s="137"/>
      <c r="Z51" s="138"/>
      <c r="AA51" s="141"/>
      <c r="AB51" s="141"/>
      <c r="AC51" s="139"/>
      <c r="AD51" s="141"/>
      <c r="AE51" s="134"/>
      <c r="AF51" s="140"/>
      <c r="AG51" s="135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2">
        <f t="shared" si="49"/>
        <v>44454</v>
      </c>
      <c r="B52" s="123">
        <f t="shared" ca="1" si="43"/>
        <v>7109713.625</v>
      </c>
      <c r="C52" s="7">
        <f t="shared" si="27"/>
        <v>7000000</v>
      </c>
      <c r="D52" s="95">
        <f t="shared" si="50"/>
        <v>44453</v>
      </c>
      <c r="E52" s="93">
        <f ca="1">IF(D52&lt;$B$1,VLOOKUP(D52,[1]DI!$A$4:$B$15000,2,FALSE),0)</f>
        <v>5.1499999999999997E-2</v>
      </c>
      <c r="F52" s="14">
        <f t="shared" ca="1" si="44"/>
        <v>1.0001993</v>
      </c>
      <c r="G52" s="14">
        <f ca="1">(TRUNC(PRODUCT($F$12:$F51),16))</f>
        <v>1.0075062362048499</v>
      </c>
      <c r="H52" s="14">
        <f t="shared" si="45"/>
        <v>1</v>
      </c>
      <c r="I52" s="14">
        <f t="shared" ca="1" si="20"/>
        <v>1.0075062400000001</v>
      </c>
      <c r="J52" s="13">
        <f t="shared" si="29"/>
        <v>5.5E-2</v>
      </c>
      <c r="K52" s="33">
        <f t="shared" si="30"/>
        <v>44399</v>
      </c>
      <c r="L52" s="2">
        <f t="shared" si="31"/>
        <v>38</v>
      </c>
      <c r="M52" s="17">
        <f t="shared" si="32"/>
        <v>38</v>
      </c>
      <c r="N52" s="12">
        <f t="shared" si="33"/>
        <v>1.0081062869999999</v>
      </c>
      <c r="O52" s="12">
        <f t="shared" ca="1" si="34"/>
        <v>1.015673375</v>
      </c>
      <c r="P52" s="17">
        <f t="shared" si="51"/>
        <v>0</v>
      </c>
      <c r="Q52" s="14">
        <f t="shared" ca="1" si="23"/>
        <v>109713.625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44764</v>
      </c>
      <c r="V52" s="4"/>
      <c r="W52" s="134"/>
      <c r="X52" s="135"/>
      <c r="Y52" s="137"/>
      <c r="Z52" s="138"/>
      <c r="AA52" s="141"/>
      <c r="AB52" s="141"/>
      <c r="AC52" s="139"/>
      <c r="AD52" s="141"/>
      <c r="AE52" s="134"/>
      <c r="AF52" s="140"/>
      <c r="AG52" s="135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2">
        <f t="shared" si="49"/>
        <v>44455</v>
      </c>
      <c r="B53" s="123">
        <f t="shared" ca="1" si="43"/>
        <v>7112641.5640000002</v>
      </c>
      <c r="C53" s="7">
        <f t="shared" si="27"/>
        <v>7000000</v>
      </c>
      <c r="D53" s="95">
        <f t="shared" si="50"/>
        <v>44454</v>
      </c>
      <c r="E53" s="93">
        <f ca="1">IF(D53&lt;$B$1,VLOOKUP(D53,[1]DI!$A$4:$B$15000,2,FALSE),0)</f>
        <v>5.1499999999999997E-2</v>
      </c>
      <c r="F53" s="14">
        <f t="shared" ca="1" si="44"/>
        <v>1.0001993</v>
      </c>
      <c r="G53" s="14">
        <f ca="1">(TRUNC(PRODUCT($F$12:$F52),16))</f>
        <v>1.00770703219772</v>
      </c>
      <c r="H53" s="14">
        <f t="shared" si="45"/>
        <v>1</v>
      </c>
      <c r="I53" s="14">
        <f t="shared" ca="1" si="20"/>
        <v>1.0077070299999999</v>
      </c>
      <c r="J53" s="13">
        <f t="shared" si="29"/>
        <v>5.5E-2</v>
      </c>
      <c r="K53" s="33">
        <f t="shared" si="30"/>
        <v>44399</v>
      </c>
      <c r="L53" s="2">
        <f t="shared" si="31"/>
        <v>39</v>
      </c>
      <c r="M53" s="17">
        <f t="shared" si="32"/>
        <v>39</v>
      </c>
      <c r="N53" s="12">
        <f t="shared" si="33"/>
        <v>1.0083204960000001</v>
      </c>
      <c r="O53" s="12">
        <f t="shared" ca="1" si="34"/>
        <v>1.0160916520000001</v>
      </c>
      <c r="P53" s="17">
        <f t="shared" si="51"/>
        <v>0</v>
      </c>
      <c r="Q53" s="14">
        <f t="shared" ca="1" si="23"/>
        <v>112641.564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44764</v>
      </c>
      <c r="V53" s="4"/>
      <c r="W53" s="134"/>
      <c r="X53" s="135"/>
      <c r="Y53" s="137"/>
      <c r="Z53" s="138"/>
      <c r="AA53" s="141"/>
      <c r="AB53" s="141"/>
      <c r="AC53" s="139"/>
      <c r="AD53" s="141"/>
      <c r="AE53" s="134"/>
      <c r="AF53" s="140"/>
      <c r="AG53" s="135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2">
        <f t="shared" si="49"/>
        <v>44456</v>
      </c>
      <c r="B54" s="123">
        <f t="shared" ca="1" si="43"/>
        <v>7115570.7769999998</v>
      </c>
      <c r="C54" s="7">
        <f t="shared" si="27"/>
        <v>7000000</v>
      </c>
      <c r="D54" s="95">
        <f t="shared" si="50"/>
        <v>44455</v>
      </c>
      <c r="E54" s="93">
        <f ca="1">IF(D54&lt;$B$1,VLOOKUP(D54,[1]DI!$A$4:$B$15000,2,FALSE),0)</f>
        <v>5.1499999999999997E-2</v>
      </c>
      <c r="F54" s="14">
        <f t="shared" ca="1" si="44"/>
        <v>1.0001993</v>
      </c>
      <c r="G54" s="14">
        <f ca="1">(TRUNC(PRODUCT($F$12:$F53),16))</f>
        <v>1.0079078682092399</v>
      </c>
      <c r="H54" s="14">
        <f t="shared" si="45"/>
        <v>1</v>
      </c>
      <c r="I54" s="14">
        <f t="shared" ca="1" si="20"/>
        <v>1.0079078699999999</v>
      </c>
      <c r="J54" s="13">
        <f t="shared" si="29"/>
        <v>5.5E-2</v>
      </c>
      <c r="K54" s="33">
        <f t="shared" si="30"/>
        <v>44399</v>
      </c>
      <c r="L54" s="2">
        <f t="shared" si="31"/>
        <v>40</v>
      </c>
      <c r="M54" s="17">
        <f t="shared" si="32"/>
        <v>40</v>
      </c>
      <c r="N54" s="12">
        <f t="shared" si="33"/>
        <v>1.0085347490000001</v>
      </c>
      <c r="O54" s="12">
        <f t="shared" ca="1" si="34"/>
        <v>1.0165101110000001</v>
      </c>
      <c r="P54" s="17">
        <f t="shared" si="51"/>
        <v>0</v>
      </c>
      <c r="Q54" s="14">
        <f t="shared" ca="1" si="23"/>
        <v>115570.777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44764</v>
      </c>
      <c r="V54" s="4"/>
      <c r="W54" s="134"/>
      <c r="X54" s="135"/>
      <c r="Y54" s="137"/>
      <c r="Z54" s="138"/>
      <c r="AA54" s="141"/>
      <c r="AB54" s="141"/>
      <c r="AC54" s="139"/>
      <c r="AD54" s="141"/>
      <c r="AE54" s="134"/>
      <c r="AF54" s="140"/>
      <c r="AG54" s="135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2">
        <f t="shared" si="49"/>
        <v>44459</v>
      </c>
      <c r="B55" s="123">
        <f t="shared" ca="1" si="43"/>
        <v>7118501.1310000001</v>
      </c>
      <c r="C55" s="7">
        <f t="shared" si="27"/>
        <v>7000000</v>
      </c>
      <c r="D55" s="95">
        <f t="shared" si="50"/>
        <v>44456</v>
      </c>
      <c r="E55" s="93">
        <f ca="1">IF(D55&lt;$B$1,VLOOKUP(D55,[1]DI!$A$4:$B$15000,2,FALSE),0)</f>
        <v>5.1499999999999997E-2</v>
      </c>
      <c r="F55" s="14">
        <f t="shared" ca="1" si="44"/>
        <v>1.0001993</v>
      </c>
      <c r="G55" s="14">
        <f ca="1">(TRUNC(PRODUCT($F$12:$F54),16))</f>
        <v>1.00810874424737</v>
      </c>
      <c r="H55" s="14">
        <f t="shared" si="45"/>
        <v>1</v>
      </c>
      <c r="I55" s="14">
        <f t="shared" ca="1" si="20"/>
        <v>1.0081087399999999</v>
      </c>
      <c r="J55" s="13">
        <f t="shared" si="29"/>
        <v>5.5E-2</v>
      </c>
      <c r="K55" s="33">
        <f t="shared" si="30"/>
        <v>44399</v>
      </c>
      <c r="L55" s="2">
        <f t="shared" si="31"/>
        <v>41</v>
      </c>
      <c r="M55" s="17">
        <f t="shared" si="32"/>
        <v>41</v>
      </c>
      <c r="N55" s="12">
        <f t="shared" si="33"/>
        <v>1.008749049</v>
      </c>
      <c r="O55" s="12">
        <f t="shared" ca="1" si="34"/>
        <v>1.0169287330000001</v>
      </c>
      <c r="P55" s="17">
        <f t="shared" si="51"/>
        <v>0</v>
      </c>
      <c r="Q55" s="14">
        <f t="shared" ca="1" si="23"/>
        <v>118501.13099999999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44764</v>
      </c>
      <c r="V55" s="4"/>
      <c r="W55" s="134"/>
      <c r="X55" s="135"/>
      <c r="Y55" s="137"/>
      <c r="Z55" s="138"/>
      <c r="AA55" s="141"/>
      <c r="AB55" s="141"/>
      <c r="AC55" s="139"/>
      <c r="AD55" s="141"/>
      <c r="AE55" s="134"/>
      <c r="AF55" s="140"/>
      <c r="AG55" s="135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2">
        <f t="shared" si="49"/>
        <v>44460</v>
      </c>
      <c r="B56" s="123">
        <f t="shared" ca="1" si="43"/>
        <v>7121432.7589999996</v>
      </c>
      <c r="C56" s="7">
        <f t="shared" si="27"/>
        <v>7000000</v>
      </c>
      <c r="D56" s="95">
        <f t="shared" si="50"/>
        <v>44459</v>
      </c>
      <c r="E56" s="93">
        <f ca="1">IF(D56&lt;$B$1,VLOOKUP(D56,[1]DI!$A$4:$B$15000,2,FALSE),0)</f>
        <v>5.1499999999999997E-2</v>
      </c>
      <c r="F56" s="14">
        <f t="shared" ca="1" si="44"/>
        <v>1.0001993</v>
      </c>
      <c r="G56" s="14">
        <f ca="1">(TRUNC(PRODUCT($F$12:$F55),16))</f>
        <v>1.0083096603201001</v>
      </c>
      <c r="H56" s="14">
        <f t="shared" si="45"/>
        <v>1</v>
      </c>
      <c r="I56" s="14">
        <f t="shared" ca="1" si="20"/>
        <v>1.0083096600000001</v>
      </c>
      <c r="J56" s="13">
        <f t="shared" si="29"/>
        <v>5.5E-2</v>
      </c>
      <c r="K56" s="33">
        <f t="shared" si="30"/>
        <v>44399</v>
      </c>
      <c r="L56" s="2">
        <f t="shared" si="31"/>
        <v>42</v>
      </c>
      <c r="M56" s="17">
        <f t="shared" si="32"/>
        <v>42</v>
      </c>
      <c r="N56" s="12">
        <f t="shared" si="33"/>
        <v>1.008963394</v>
      </c>
      <c r="O56" s="12">
        <f t="shared" ca="1" si="34"/>
        <v>1.017347537</v>
      </c>
      <c r="P56" s="17">
        <f t="shared" si="51"/>
        <v>0</v>
      </c>
      <c r="Q56" s="14">
        <f t="shared" ca="1" si="23"/>
        <v>121432.75900000001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44764</v>
      </c>
      <c r="V56" s="4"/>
      <c r="W56" s="134"/>
      <c r="X56" s="135"/>
      <c r="Y56" s="137"/>
      <c r="Z56" s="138"/>
      <c r="AA56" s="141"/>
      <c r="AB56" s="141"/>
      <c r="AC56" s="139"/>
      <c r="AD56" s="141"/>
      <c r="AE56" s="134"/>
      <c r="AF56" s="140"/>
      <c r="AG56" s="135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2">
        <f t="shared" si="49"/>
        <v>44461</v>
      </c>
      <c r="B57" s="123">
        <f t="shared" ca="1" si="43"/>
        <v>7124365.591</v>
      </c>
      <c r="C57" s="7">
        <f t="shared" si="27"/>
        <v>7000000</v>
      </c>
      <c r="D57" s="95">
        <f t="shared" si="50"/>
        <v>44460</v>
      </c>
      <c r="E57" s="93">
        <f ca="1">IF(D57&lt;$B$1,VLOOKUP(D57,[1]DI!$A$4:$B$15000,2,FALSE),0)</f>
        <v>5.1499999999999997E-2</v>
      </c>
      <c r="F57" s="14">
        <f t="shared" ca="1" si="44"/>
        <v>1.0001993</v>
      </c>
      <c r="G57" s="14">
        <f ca="1">(TRUNC(PRODUCT($F$12:$F56),16))</f>
        <v>1.0085106164354001</v>
      </c>
      <c r="H57" s="14">
        <f t="shared" si="45"/>
        <v>1</v>
      </c>
      <c r="I57" s="14">
        <f t="shared" ca="1" si="20"/>
        <v>1.00851062</v>
      </c>
      <c r="J57" s="13">
        <f t="shared" si="29"/>
        <v>5.5E-2</v>
      </c>
      <c r="K57" s="33">
        <f t="shared" si="30"/>
        <v>44399</v>
      </c>
      <c r="L57" s="2">
        <f t="shared" si="31"/>
        <v>43</v>
      </c>
      <c r="M57" s="17">
        <f t="shared" si="32"/>
        <v>43</v>
      </c>
      <c r="N57" s="12">
        <f t="shared" si="33"/>
        <v>1.009177784</v>
      </c>
      <c r="O57" s="12">
        <f t="shared" ca="1" si="34"/>
        <v>1.017766513</v>
      </c>
      <c r="P57" s="17">
        <f t="shared" si="51"/>
        <v>0</v>
      </c>
      <c r="Q57" s="14">
        <f t="shared" ca="1" si="23"/>
        <v>124365.591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44764</v>
      </c>
      <c r="V57" s="4"/>
      <c r="W57" s="134"/>
      <c r="X57" s="135"/>
      <c r="Y57" s="137"/>
      <c r="Z57" s="138"/>
      <c r="AA57" s="141"/>
      <c r="AB57" s="141"/>
      <c r="AC57" s="139"/>
      <c r="AD57" s="141"/>
      <c r="AE57" s="134"/>
      <c r="AF57" s="140"/>
      <c r="AG57" s="135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2">
        <f t="shared" si="49"/>
        <v>44462</v>
      </c>
      <c r="B58" s="123">
        <f t="shared" ca="1" si="43"/>
        <v>7127299.5640000002</v>
      </c>
      <c r="C58" s="7">
        <f t="shared" si="27"/>
        <v>7000000</v>
      </c>
      <c r="D58" s="95">
        <f t="shared" si="50"/>
        <v>44461</v>
      </c>
      <c r="E58" s="93">
        <f ca="1">IF(D58&lt;$B$1,VLOOKUP(D58,[1]DI!$A$4:$B$15000,2,FALSE),0)</f>
        <v>5.1499999999999997E-2</v>
      </c>
      <c r="F58" s="14">
        <f t="shared" ca="1" si="44"/>
        <v>1.0001993</v>
      </c>
      <c r="G58" s="14">
        <f ca="1">(TRUNC(PRODUCT($F$12:$F57),16))</f>
        <v>1.0087116126012601</v>
      </c>
      <c r="H58" s="14">
        <f t="shared" si="45"/>
        <v>1</v>
      </c>
      <c r="I58" s="14">
        <f t="shared" ca="1" si="20"/>
        <v>1.00871161</v>
      </c>
      <c r="J58" s="13">
        <f t="shared" si="29"/>
        <v>5.5E-2</v>
      </c>
      <c r="K58" s="33">
        <f t="shared" si="30"/>
        <v>44399</v>
      </c>
      <c r="L58" s="2">
        <f t="shared" si="31"/>
        <v>44</v>
      </c>
      <c r="M58" s="17">
        <f t="shared" si="32"/>
        <v>44</v>
      </c>
      <c r="N58" s="12">
        <f t="shared" si="33"/>
        <v>1.0093922209999999</v>
      </c>
      <c r="O58" s="12">
        <f t="shared" ca="1" si="34"/>
        <v>1.0181856520000001</v>
      </c>
      <c r="P58" s="17">
        <f t="shared" si="51"/>
        <v>0</v>
      </c>
      <c r="Q58" s="14">
        <f t="shared" ca="1" si="23"/>
        <v>127299.564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44764</v>
      </c>
      <c r="V58" s="4"/>
      <c r="W58" s="134"/>
      <c r="X58" s="135"/>
      <c r="Y58" s="137"/>
      <c r="Z58" s="138"/>
      <c r="AA58" s="141"/>
      <c r="AB58" s="141"/>
      <c r="AC58" s="139"/>
      <c r="AD58" s="141"/>
      <c r="AE58" s="134"/>
      <c r="AF58" s="140"/>
      <c r="AG58" s="135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2">
        <f t="shared" si="49"/>
        <v>44463</v>
      </c>
      <c r="B59" s="123">
        <f t="shared" ca="1" si="43"/>
        <v>7130234.8109999998</v>
      </c>
      <c r="C59" s="7">
        <f t="shared" si="27"/>
        <v>7000000</v>
      </c>
      <c r="D59" s="95">
        <f t="shared" si="50"/>
        <v>44462</v>
      </c>
      <c r="E59" s="93">
        <f ca="1">IF(D59&lt;$B$1,VLOOKUP(D59,[1]DI!$A$4:$B$15000,2,FALSE),0)</f>
        <v>6.1499999999999999E-2</v>
      </c>
      <c r="F59" s="14">
        <f t="shared" ca="1" si="44"/>
        <v>1.0002368699999999</v>
      </c>
      <c r="G59" s="14">
        <f ca="1">(TRUNC(PRODUCT($F$12:$F58),16))</f>
        <v>1.0089126488256499</v>
      </c>
      <c r="H59" s="14">
        <f t="shared" si="45"/>
        <v>1</v>
      </c>
      <c r="I59" s="14">
        <f t="shared" ca="1" si="20"/>
        <v>1.0089126500000001</v>
      </c>
      <c r="J59" s="13">
        <f t="shared" si="29"/>
        <v>5.5E-2</v>
      </c>
      <c r="K59" s="33">
        <f t="shared" si="30"/>
        <v>44399</v>
      </c>
      <c r="L59" s="2">
        <f t="shared" si="31"/>
        <v>45</v>
      </c>
      <c r="M59" s="17">
        <f t="shared" si="32"/>
        <v>45</v>
      </c>
      <c r="N59" s="12">
        <f t="shared" si="33"/>
        <v>1.0096067019999999</v>
      </c>
      <c r="O59" s="12">
        <f t="shared" ca="1" si="34"/>
        <v>1.018604973</v>
      </c>
      <c r="P59" s="17">
        <f t="shared" si="51"/>
        <v>0</v>
      </c>
      <c r="Q59" s="14">
        <f t="shared" ca="1" si="23"/>
        <v>130234.811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44764</v>
      </c>
      <c r="V59" s="4"/>
      <c r="W59" s="134"/>
      <c r="X59" s="135"/>
      <c r="Y59" s="137"/>
      <c r="Z59" s="138"/>
      <c r="AA59" s="141"/>
      <c r="AB59" s="141"/>
      <c r="AC59" s="139"/>
      <c r="AD59" s="141"/>
      <c r="AE59" s="134"/>
      <c r="AF59" s="140"/>
      <c r="AG59" s="135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2">
        <f t="shared" si="49"/>
        <v>44466</v>
      </c>
      <c r="B60" s="123">
        <f t="shared" ca="1" si="43"/>
        <v>7133439.1730000004</v>
      </c>
      <c r="C60" s="7">
        <f t="shared" si="27"/>
        <v>7000000</v>
      </c>
      <c r="D60" s="95">
        <f t="shared" si="50"/>
        <v>44463</v>
      </c>
      <c r="E60" s="93">
        <f ca="1">IF(D60&lt;$B$1,VLOOKUP(D60,[1]DI!$A$4:$B$15000,2,FALSE),0)</f>
        <v>6.1499999999999999E-2</v>
      </c>
      <c r="F60" s="14">
        <f t="shared" ca="1" si="44"/>
        <v>1.0002368699999999</v>
      </c>
      <c r="G60" s="14">
        <f ca="1">(TRUNC(PRODUCT($F$12:$F59),16))</f>
        <v>1.00915162996478</v>
      </c>
      <c r="H60" s="14">
        <f t="shared" si="45"/>
        <v>1</v>
      </c>
      <c r="I60" s="14">
        <f t="shared" ca="1" si="20"/>
        <v>1.0091516300000001</v>
      </c>
      <c r="J60" s="13">
        <f t="shared" si="29"/>
        <v>5.5E-2</v>
      </c>
      <c r="K60" s="33">
        <f t="shared" si="30"/>
        <v>44399</v>
      </c>
      <c r="L60" s="2">
        <f t="shared" si="31"/>
        <v>46</v>
      </c>
      <c r="M60" s="17">
        <f t="shared" si="32"/>
        <v>46</v>
      </c>
      <c r="N60" s="12">
        <f t="shared" si="33"/>
        <v>1.0098212289999999</v>
      </c>
      <c r="O60" s="12">
        <f t="shared" ca="1" si="34"/>
        <v>1.019062739</v>
      </c>
      <c r="P60" s="17">
        <f t="shared" si="51"/>
        <v>0</v>
      </c>
      <c r="Q60" s="14">
        <f t="shared" ca="1" si="23"/>
        <v>133439.17300000001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44764</v>
      </c>
      <c r="V60" s="4"/>
      <c r="W60" s="134"/>
      <c r="X60" s="135"/>
      <c r="Y60" s="137"/>
      <c r="Z60" s="138"/>
      <c r="AA60" s="141"/>
      <c r="AB60" s="141"/>
      <c r="AC60" s="139"/>
      <c r="AD60" s="141"/>
      <c r="AE60" s="134"/>
      <c r="AF60" s="140"/>
      <c r="AG60" s="135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2">
        <f t="shared" si="49"/>
        <v>44467</v>
      </c>
      <c r="B61" s="123">
        <f t="shared" ca="1" si="43"/>
        <v>7136645.0049999999</v>
      </c>
      <c r="C61" s="7">
        <f t="shared" si="27"/>
        <v>7000000</v>
      </c>
      <c r="D61" s="95">
        <f t="shared" si="50"/>
        <v>44466</v>
      </c>
      <c r="E61" s="93">
        <f ca="1">IF(D61&lt;$B$1,VLOOKUP(D61,[1]DI!$A$4:$B$15000,2,FALSE),0)</f>
        <v>6.1499999999999999E-2</v>
      </c>
      <c r="F61" s="14">
        <f t="shared" ca="1" si="44"/>
        <v>1.0002368699999999</v>
      </c>
      <c r="G61" s="14">
        <f ca="1">(TRUNC(PRODUCT($F$12:$F60),16))</f>
        <v>1.00939066771137</v>
      </c>
      <c r="H61" s="14">
        <f t="shared" si="45"/>
        <v>1</v>
      </c>
      <c r="I61" s="14">
        <f t="shared" ca="1" si="20"/>
        <v>1.0093906699999999</v>
      </c>
      <c r="J61" s="13">
        <f t="shared" si="29"/>
        <v>5.5E-2</v>
      </c>
      <c r="K61" s="33">
        <f t="shared" si="30"/>
        <v>44399</v>
      </c>
      <c r="L61" s="2">
        <f t="shared" si="31"/>
        <v>47</v>
      </c>
      <c r="M61" s="17">
        <f t="shared" si="32"/>
        <v>47</v>
      </c>
      <c r="N61" s="12">
        <f t="shared" si="33"/>
        <v>1.010035802</v>
      </c>
      <c r="O61" s="12">
        <f t="shared" ca="1" si="34"/>
        <v>1.0195207150000001</v>
      </c>
      <c r="P61" s="17">
        <f t="shared" si="51"/>
        <v>0</v>
      </c>
      <c r="Q61" s="14">
        <f t="shared" ca="1" si="23"/>
        <v>136645.005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44764</v>
      </c>
      <c r="V61" s="4"/>
      <c r="W61" s="134"/>
      <c r="X61" s="135"/>
      <c r="Y61" s="137"/>
      <c r="Z61" s="138"/>
      <c r="AA61" s="141"/>
      <c r="AB61" s="141"/>
      <c r="AC61" s="139"/>
      <c r="AD61" s="141"/>
      <c r="AE61" s="134"/>
      <c r="AF61" s="140"/>
      <c r="AG61" s="135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2">
        <f t="shared" si="49"/>
        <v>44468</v>
      </c>
      <c r="B62" s="123">
        <f t="shared" ca="1" si="43"/>
        <v>7139852.2300000004</v>
      </c>
      <c r="C62" s="7">
        <f t="shared" si="27"/>
        <v>7000000</v>
      </c>
      <c r="D62" s="95">
        <f t="shared" si="50"/>
        <v>44467</v>
      </c>
      <c r="E62" s="93">
        <f ca="1">IF(D62&lt;$B$1,VLOOKUP(D62,[1]DI!$A$4:$B$15000,2,FALSE),0)</f>
        <v>6.1499999999999999E-2</v>
      </c>
      <c r="F62" s="14">
        <f t="shared" ca="1" si="44"/>
        <v>1.0002368699999999</v>
      </c>
      <c r="G62" s="14">
        <f ca="1">(TRUNC(PRODUCT($F$12:$F61),16))</f>
        <v>1.0096297620788299</v>
      </c>
      <c r="H62" s="14">
        <f t="shared" si="45"/>
        <v>1</v>
      </c>
      <c r="I62" s="14">
        <f t="shared" ca="1" si="20"/>
        <v>1.0096297599999999</v>
      </c>
      <c r="J62" s="13">
        <f t="shared" si="29"/>
        <v>5.5E-2</v>
      </c>
      <c r="K62" s="33">
        <f t="shared" si="30"/>
        <v>44399</v>
      </c>
      <c r="L62" s="2">
        <f t="shared" si="31"/>
        <v>48</v>
      </c>
      <c r="M62" s="17">
        <f t="shared" si="32"/>
        <v>48</v>
      </c>
      <c r="N62" s="12">
        <f t="shared" si="33"/>
        <v>1.0102504210000001</v>
      </c>
      <c r="O62" s="12">
        <f t="shared" ca="1" si="34"/>
        <v>1.01997889</v>
      </c>
      <c r="P62" s="17">
        <f t="shared" si="51"/>
        <v>0</v>
      </c>
      <c r="Q62" s="14">
        <f t="shared" ca="1" si="23"/>
        <v>139852.23000000001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44764</v>
      </c>
      <c r="V62" s="4"/>
      <c r="W62" s="134"/>
      <c r="X62" s="135"/>
      <c r="Y62" s="137"/>
      <c r="Z62" s="138"/>
      <c r="AA62" s="141"/>
      <c r="AB62" s="141"/>
      <c r="AC62" s="139"/>
      <c r="AD62" s="141"/>
      <c r="AE62" s="134"/>
      <c r="AF62" s="140"/>
      <c r="AG62" s="135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2">
        <f t="shared" si="49"/>
        <v>44469</v>
      </c>
      <c r="B63" s="123">
        <f t="shared" ca="1" si="43"/>
        <v>7143060.9179999996</v>
      </c>
      <c r="C63" s="7">
        <f t="shared" si="27"/>
        <v>7000000</v>
      </c>
      <c r="D63" s="95">
        <f t="shared" si="50"/>
        <v>44468</v>
      </c>
      <c r="E63" s="93">
        <f ca="1">IF(D63&lt;$B$1,VLOOKUP(D63,[1]DI!$A$4:$B$15000,2,FALSE),0)</f>
        <v>6.1499999999999999E-2</v>
      </c>
      <c r="F63" s="14">
        <f t="shared" ca="1" si="44"/>
        <v>1.0002368699999999</v>
      </c>
      <c r="G63" s="14">
        <f ca="1">(TRUNC(PRODUCT($F$12:$F62),16))</f>
        <v>1.00986891308057</v>
      </c>
      <c r="H63" s="14">
        <f t="shared" si="45"/>
        <v>1</v>
      </c>
      <c r="I63" s="14">
        <f t="shared" ca="1" si="20"/>
        <v>1.00986891</v>
      </c>
      <c r="J63" s="13">
        <f t="shared" si="29"/>
        <v>5.5E-2</v>
      </c>
      <c r="K63" s="33">
        <f t="shared" si="30"/>
        <v>44399</v>
      </c>
      <c r="L63" s="2">
        <f t="shared" si="31"/>
        <v>49</v>
      </c>
      <c r="M63" s="17">
        <f t="shared" si="32"/>
        <v>49</v>
      </c>
      <c r="N63" s="12">
        <f t="shared" si="33"/>
        <v>1.0104650850000001</v>
      </c>
      <c r="O63" s="12">
        <f t="shared" ca="1" si="34"/>
        <v>1.0204372740000001</v>
      </c>
      <c r="P63" s="17">
        <f t="shared" si="51"/>
        <v>0</v>
      </c>
      <c r="Q63" s="14">
        <f t="shared" ca="1" si="23"/>
        <v>143060.91800000001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44764</v>
      </c>
      <c r="V63" s="4"/>
      <c r="W63" s="134"/>
      <c r="X63" s="135"/>
      <c r="Y63" s="137"/>
      <c r="Z63" s="138"/>
      <c r="AA63" s="141"/>
      <c r="AB63" s="141"/>
      <c r="AC63" s="139"/>
      <c r="AD63" s="141"/>
      <c r="AE63" s="134"/>
      <c r="AF63" s="140"/>
      <c r="AG63" s="135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2">
        <f t="shared" si="49"/>
        <v>44470</v>
      </c>
      <c r="B64" s="123">
        <f t="shared" ca="1" si="43"/>
        <v>7146271.0689999899</v>
      </c>
      <c r="C64" s="7">
        <f t="shared" si="27"/>
        <v>7000000</v>
      </c>
      <c r="D64" s="95">
        <f t="shared" si="50"/>
        <v>44469</v>
      </c>
      <c r="E64" s="93">
        <f ca="1">IF(D64&lt;$B$1,VLOOKUP(D64,[1]DI!$A$4:$B$15000,2,FALSE),0)</f>
        <v>6.1499999999999999E-2</v>
      </c>
      <c r="F64" s="14">
        <f t="shared" ca="1" si="44"/>
        <v>1.0002368699999999</v>
      </c>
      <c r="G64" s="14">
        <f ca="1">(TRUNC(PRODUCT($F$12:$F63),16))</f>
        <v>1.01010812073001</v>
      </c>
      <c r="H64" s="14">
        <f t="shared" si="45"/>
        <v>1</v>
      </c>
      <c r="I64" s="14">
        <f t="shared" ca="1" si="20"/>
        <v>1.0101081199999999</v>
      </c>
      <c r="J64" s="13">
        <f t="shared" si="29"/>
        <v>5.5E-2</v>
      </c>
      <c r="K64" s="33">
        <f t="shared" si="30"/>
        <v>44399</v>
      </c>
      <c r="L64" s="2">
        <f t="shared" si="31"/>
        <v>50</v>
      </c>
      <c r="M64" s="17">
        <f t="shared" si="32"/>
        <v>50</v>
      </c>
      <c r="N64" s="12">
        <f t="shared" si="33"/>
        <v>1.0106797940000001</v>
      </c>
      <c r="O64" s="12">
        <f t="shared" ca="1" si="34"/>
        <v>1.0208958669999999</v>
      </c>
      <c r="P64" s="17">
        <f t="shared" si="51"/>
        <v>0</v>
      </c>
      <c r="Q64" s="14">
        <f t="shared" ca="1" si="23"/>
        <v>146271.06899999001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44764</v>
      </c>
      <c r="V64" s="4"/>
      <c r="W64" s="134"/>
      <c r="X64" s="135"/>
      <c r="Y64" s="137"/>
      <c r="Z64" s="138"/>
      <c r="AA64" s="141"/>
      <c r="AB64" s="141"/>
      <c r="AC64" s="139"/>
      <c r="AD64" s="141"/>
      <c r="AE64" s="134"/>
      <c r="AF64" s="140"/>
      <c r="AG64" s="135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2">
        <f t="shared" si="49"/>
        <v>44473</v>
      </c>
      <c r="B65" s="123">
        <f t="shared" ca="1" si="43"/>
        <v>7149482.6830000002</v>
      </c>
      <c r="C65" s="7">
        <f t="shared" si="27"/>
        <v>7000000</v>
      </c>
      <c r="D65" s="95">
        <f t="shared" si="50"/>
        <v>44470</v>
      </c>
      <c r="E65" s="93">
        <f ca="1">IF(D65&lt;$B$1,VLOOKUP(D65,[1]DI!$A$4:$B$15000,2,FALSE),0)</f>
        <v>6.1499999999999999E-2</v>
      </c>
      <c r="F65" s="14">
        <f t="shared" ca="1" si="44"/>
        <v>1.0002368699999999</v>
      </c>
      <c r="G65" s="14">
        <f ca="1">(TRUNC(PRODUCT($F$12:$F64),16))</f>
        <v>1.01034738504057</v>
      </c>
      <c r="H65" s="14">
        <f t="shared" si="45"/>
        <v>1</v>
      </c>
      <c r="I65" s="14">
        <f t="shared" ca="1" si="20"/>
        <v>1.01034739</v>
      </c>
      <c r="J65" s="13">
        <f t="shared" si="29"/>
        <v>5.5E-2</v>
      </c>
      <c r="K65" s="33">
        <f t="shared" si="30"/>
        <v>44399</v>
      </c>
      <c r="L65" s="2">
        <f t="shared" si="31"/>
        <v>51</v>
      </c>
      <c r="M65" s="17">
        <f t="shared" si="32"/>
        <v>51</v>
      </c>
      <c r="N65" s="12">
        <f t="shared" si="33"/>
        <v>1.0108945490000001</v>
      </c>
      <c r="O65" s="12">
        <f t="shared" ca="1" si="34"/>
        <v>1.0213546689999999</v>
      </c>
      <c r="P65" s="17">
        <f t="shared" si="51"/>
        <v>0</v>
      </c>
      <c r="Q65" s="14">
        <f t="shared" ca="1" si="23"/>
        <v>149482.68299999999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44764</v>
      </c>
      <c r="V65" s="4"/>
      <c r="W65" s="134"/>
      <c r="X65" s="135"/>
      <c r="Y65" s="137"/>
      <c r="Z65" s="138"/>
      <c r="AA65" s="141"/>
      <c r="AB65" s="141"/>
      <c r="AC65" s="139"/>
      <c r="AD65" s="141"/>
      <c r="AE65" s="134"/>
      <c r="AF65" s="140"/>
      <c r="AG65" s="135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2">
        <f t="shared" si="49"/>
        <v>44474</v>
      </c>
      <c r="B66" s="123">
        <f t="shared" ca="1" si="43"/>
        <v>7152695.6969999997</v>
      </c>
      <c r="C66" s="7">
        <f t="shared" si="27"/>
        <v>7000000</v>
      </c>
      <c r="D66" s="95">
        <f t="shared" si="50"/>
        <v>44473</v>
      </c>
      <c r="E66" s="93">
        <f ca="1">IF(D66&lt;$B$1,VLOOKUP(D66,[1]DI!$A$4:$B$15000,2,FALSE),0)</f>
        <v>6.1499999999999999E-2</v>
      </c>
      <c r="F66" s="14">
        <f t="shared" ca="1" si="44"/>
        <v>1.0002368699999999</v>
      </c>
      <c r="G66" s="14">
        <f ca="1">(TRUNC(PRODUCT($F$12:$F65),16))</f>
        <v>1.0105867060256599</v>
      </c>
      <c r="H66" s="14">
        <f t="shared" si="45"/>
        <v>1</v>
      </c>
      <c r="I66" s="14">
        <f t="shared" ca="1" si="20"/>
        <v>1.0105867100000001</v>
      </c>
      <c r="J66" s="13">
        <f t="shared" si="29"/>
        <v>5.5E-2</v>
      </c>
      <c r="K66" s="33">
        <f t="shared" si="30"/>
        <v>44399</v>
      </c>
      <c r="L66" s="2">
        <f t="shared" si="31"/>
        <v>52</v>
      </c>
      <c r="M66" s="17">
        <f t="shared" si="32"/>
        <v>52</v>
      </c>
      <c r="N66" s="12">
        <f t="shared" si="33"/>
        <v>1.0111093499999999</v>
      </c>
      <c r="O66" s="12">
        <f t="shared" ca="1" si="34"/>
        <v>1.0218136710000001</v>
      </c>
      <c r="P66" s="17">
        <f t="shared" si="51"/>
        <v>0</v>
      </c>
      <c r="Q66" s="14">
        <f t="shared" ca="1" si="23"/>
        <v>152695.69699999999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44764</v>
      </c>
      <c r="V66" s="4"/>
      <c r="W66" s="134"/>
      <c r="X66" s="135"/>
      <c r="Y66" s="137"/>
      <c r="Z66" s="138"/>
      <c r="AA66" s="141"/>
      <c r="AB66" s="141"/>
      <c r="AC66" s="139"/>
      <c r="AD66" s="141"/>
      <c r="AE66" s="134"/>
      <c r="AF66" s="140"/>
      <c r="AG66" s="135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2">
        <f t="shared" si="49"/>
        <v>44475</v>
      </c>
      <c r="B67" s="123">
        <f t="shared" ca="1" si="43"/>
        <v>7155910.1179999998</v>
      </c>
      <c r="C67" s="7">
        <f t="shared" si="27"/>
        <v>7000000</v>
      </c>
      <c r="D67" s="95">
        <f t="shared" si="50"/>
        <v>44474</v>
      </c>
      <c r="E67" s="93">
        <f ca="1">IF(D67&lt;$B$1,VLOOKUP(D67,[1]DI!$A$4:$B$15000,2,FALSE),0)</f>
        <v>6.1499999999999999E-2</v>
      </c>
      <c r="F67" s="14">
        <f t="shared" ca="1" si="44"/>
        <v>1.0002368699999999</v>
      </c>
      <c r="G67" s="14">
        <f ca="1">(TRUNC(PRODUCT($F$12:$F66),16))</f>
        <v>1.01082608369872</v>
      </c>
      <c r="H67" s="14">
        <f t="shared" si="45"/>
        <v>1</v>
      </c>
      <c r="I67" s="14">
        <f t="shared" ca="1" si="20"/>
        <v>1.01082608</v>
      </c>
      <c r="J67" s="13">
        <f t="shared" si="29"/>
        <v>5.5E-2</v>
      </c>
      <c r="K67" s="33">
        <f t="shared" si="30"/>
        <v>44399</v>
      </c>
      <c r="L67" s="2">
        <f t="shared" si="31"/>
        <v>53</v>
      </c>
      <c r="M67" s="17">
        <f t="shared" si="32"/>
        <v>53</v>
      </c>
      <c r="N67" s="12">
        <f t="shared" si="33"/>
        <v>1.011324197</v>
      </c>
      <c r="O67" s="12">
        <f t="shared" ca="1" si="34"/>
        <v>1.022272874</v>
      </c>
      <c r="P67" s="17">
        <f t="shared" si="51"/>
        <v>0</v>
      </c>
      <c r="Q67" s="14">
        <f t="shared" ca="1" si="23"/>
        <v>155910.11799999999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44764</v>
      </c>
      <c r="V67" s="4"/>
      <c r="W67" s="134"/>
      <c r="X67" s="135"/>
      <c r="Y67" s="137"/>
      <c r="Z67" s="138"/>
      <c r="AA67" s="141"/>
      <c r="AB67" s="141"/>
      <c r="AC67" s="139"/>
      <c r="AD67" s="141"/>
      <c r="AE67" s="134"/>
      <c r="AF67" s="140"/>
      <c r="AG67" s="135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2">
        <f t="shared" si="49"/>
        <v>44476</v>
      </c>
      <c r="B68" s="123">
        <f t="shared" ca="1" si="43"/>
        <v>7159126.0650000004</v>
      </c>
      <c r="C68" s="7">
        <f t="shared" si="27"/>
        <v>7000000</v>
      </c>
      <c r="D68" s="95">
        <f t="shared" si="50"/>
        <v>44475</v>
      </c>
      <c r="E68" s="93">
        <f ca="1">IF(D68&lt;$B$1,VLOOKUP(D68,[1]DI!$A$4:$B$15000,2,FALSE),0)</f>
        <v>6.1499999999999999E-2</v>
      </c>
      <c r="F68" s="14">
        <f t="shared" ca="1" si="44"/>
        <v>1.0002368699999999</v>
      </c>
      <c r="G68" s="14">
        <f ca="1">(TRUNC(PRODUCT($F$12:$F67),16))</f>
        <v>1.01106551807317</v>
      </c>
      <c r="H68" s="14">
        <f t="shared" si="45"/>
        <v>1</v>
      </c>
      <c r="I68" s="14">
        <f t="shared" ca="1" si="20"/>
        <v>1.0110655200000001</v>
      </c>
      <c r="J68" s="13">
        <f t="shared" si="29"/>
        <v>5.5E-2</v>
      </c>
      <c r="K68" s="33">
        <f t="shared" si="30"/>
        <v>44399</v>
      </c>
      <c r="L68" s="2">
        <f t="shared" si="31"/>
        <v>54</v>
      </c>
      <c r="M68" s="17">
        <f t="shared" si="32"/>
        <v>54</v>
      </c>
      <c r="N68" s="12">
        <f t="shared" si="33"/>
        <v>1.011539089</v>
      </c>
      <c r="O68" s="12">
        <f t="shared" ca="1" si="34"/>
        <v>1.022732295</v>
      </c>
      <c r="P68" s="17">
        <f t="shared" si="51"/>
        <v>0</v>
      </c>
      <c r="Q68" s="14">
        <f t="shared" ca="1" si="23"/>
        <v>159126.065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44764</v>
      </c>
      <c r="V68" s="4"/>
      <c r="W68" s="134"/>
      <c r="X68" s="135"/>
      <c r="Y68" s="137"/>
      <c r="Z68" s="138"/>
      <c r="AA68" s="141"/>
      <c r="AB68" s="141"/>
      <c r="AC68" s="139"/>
      <c r="AD68" s="141"/>
      <c r="AE68" s="134"/>
      <c r="AF68" s="140"/>
      <c r="AG68" s="135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2">
        <f t="shared" si="49"/>
        <v>44477</v>
      </c>
      <c r="B69" s="123">
        <f t="shared" ca="1" si="43"/>
        <v>7162343.4120000005</v>
      </c>
      <c r="C69" s="7">
        <f t="shared" si="27"/>
        <v>7000000</v>
      </c>
      <c r="D69" s="95">
        <f t="shared" si="50"/>
        <v>44476</v>
      </c>
      <c r="E69" s="93">
        <f ca="1">IF(D69&lt;$B$1,VLOOKUP(D69,[1]DI!$A$4:$B$15000,2,FALSE),0)</f>
        <v>6.1499999999999999E-2</v>
      </c>
      <c r="F69" s="14">
        <f t="shared" ca="1" si="44"/>
        <v>1.0002368699999999</v>
      </c>
      <c r="G69" s="14">
        <f ca="1">(TRUNC(PRODUCT($F$12:$F68),16))</f>
        <v>1.01130500916243</v>
      </c>
      <c r="H69" s="14">
        <f t="shared" si="45"/>
        <v>1</v>
      </c>
      <c r="I69" s="14">
        <f t="shared" ca="1" si="20"/>
        <v>1.0113050100000001</v>
      </c>
      <c r="J69" s="13">
        <f t="shared" si="29"/>
        <v>5.5E-2</v>
      </c>
      <c r="K69" s="33">
        <f t="shared" si="30"/>
        <v>44399</v>
      </c>
      <c r="L69" s="2">
        <f t="shared" si="31"/>
        <v>55</v>
      </c>
      <c r="M69" s="17">
        <f t="shared" si="32"/>
        <v>55</v>
      </c>
      <c r="N69" s="12">
        <f t="shared" si="33"/>
        <v>1.0117540270000001</v>
      </c>
      <c r="O69" s="12">
        <f t="shared" ca="1" si="34"/>
        <v>1.023191916</v>
      </c>
      <c r="P69" s="17">
        <f t="shared" si="51"/>
        <v>0</v>
      </c>
      <c r="Q69" s="14">
        <f t="shared" ca="1" si="23"/>
        <v>162343.41200000001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44764</v>
      </c>
      <c r="V69" s="4"/>
      <c r="W69" s="134"/>
      <c r="X69" s="135"/>
      <c r="Y69" s="137"/>
      <c r="Z69" s="138"/>
      <c r="AA69" s="141"/>
      <c r="AB69" s="141"/>
      <c r="AC69" s="139"/>
      <c r="AD69" s="141"/>
      <c r="AE69" s="134"/>
      <c r="AF69" s="140"/>
      <c r="AG69" s="135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2">
        <f t="shared" si="49"/>
        <v>44480</v>
      </c>
      <c r="B70" s="123">
        <f t="shared" ca="1" si="43"/>
        <v>7165562.2290000003</v>
      </c>
      <c r="C70" s="7">
        <f t="shared" si="27"/>
        <v>7000000</v>
      </c>
      <c r="D70" s="95">
        <f t="shared" si="50"/>
        <v>44477</v>
      </c>
      <c r="E70" s="93">
        <f ca="1">IF(D70&lt;$B$1,VLOOKUP(D70,[1]DI!$A$4:$B$15000,2,FALSE),0)</f>
        <v>6.1499999999999999E-2</v>
      </c>
      <c r="F70" s="14">
        <f t="shared" ca="1" si="44"/>
        <v>1.0002368699999999</v>
      </c>
      <c r="G70" s="14">
        <f ca="1">(TRUNC(PRODUCT($F$12:$F69),16))</f>
        <v>1.0115445569799499</v>
      </c>
      <c r="H70" s="14">
        <f t="shared" si="45"/>
        <v>1</v>
      </c>
      <c r="I70" s="14">
        <f t="shared" ca="1" si="20"/>
        <v>1.0115445599999999</v>
      </c>
      <c r="J70" s="13">
        <f t="shared" si="29"/>
        <v>5.5E-2</v>
      </c>
      <c r="K70" s="33">
        <f t="shared" si="30"/>
        <v>44399</v>
      </c>
      <c r="L70" s="2">
        <f t="shared" si="31"/>
        <v>56</v>
      </c>
      <c r="M70" s="17">
        <f t="shared" si="32"/>
        <v>56</v>
      </c>
      <c r="N70" s="12">
        <f t="shared" si="33"/>
        <v>1.0119690100000001</v>
      </c>
      <c r="O70" s="12">
        <f t="shared" ca="1" si="34"/>
        <v>1.0236517469999999</v>
      </c>
      <c r="P70" s="17">
        <f t="shared" si="51"/>
        <v>0</v>
      </c>
      <c r="Q70" s="14">
        <f t="shared" ca="1" si="23"/>
        <v>165562.22899999999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44764</v>
      </c>
      <c r="V70" s="4"/>
      <c r="W70" s="134"/>
      <c r="X70" s="135"/>
      <c r="Y70" s="137"/>
      <c r="Z70" s="138"/>
      <c r="AA70" s="141"/>
      <c r="AB70" s="141"/>
      <c r="AC70" s="139"/>
      <c r="AD70" s="141"/>
      <c r="AE70" s="134"/>
      <c r="AF70" s="140"/>
      <c r="AG70" s="135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2">
        <f t="shared" si="49"/>
        <v>44482</v>
      </c>
      <c r="B71" s="123">
        <f t="shared" ca="1" si="43"/>
        <v>7168782.4529999997</v>
      </c>
      <c r="C71" s="7">
        <f t="shared" si="27"/>
        <v>7000000</v>
      </c>
      <c r="D71" s="95">
        <f t="shared" si="50"/>
        <v>44480</v>
      </c>
      <c r="E71" s="93">
        <f ca="1">IF(D71&lt;$B$1,VLOOKUP(D71,[1]DI!$A$4:$B$15000,2,FALSE),0)</f>
        <v>6.1499999999999999E-2</v>
      </c>
      <c r="F71" s="14">
        <f t="shared" ca="1" si="44"/>
        <v>1.0002368699999999</v>
      </c>
      <c r="G71" s="14">
        <f ca="1">(TRUNC(PRODUCT($F$12:$F70),16))</f>
        <v>1.0117841615391601</v>
      </c>
      <c r="H71" s="14">
        <f t="shared" si="45"/>
        <v>1</v>
      </c>
      <c r="I71" s="14">
        <f t="shared" ca="1" si="20"/>
        <v>1.0117841599999999</v>
      </c>
      <c r="J71" s="13">
        <f t="shared" si="29"/>
        <v>5.5E-2</v>
      </c>
      <c r="K71" s="33">
        <f t="shared" si="30"/>
        <v>44399</v>
      </c>
      <c r="L71" s="2">
        <f t="shared" si="31"/>
        <v>57</v>
      </c>
      <c r="M71" s="17">
        <f t="shared" si="32"/>
        <v>57</v>
      </c>
      <c r="N71" s="12">
        <f t="shared" si="33"/>
        <v>1.01218404</v>
      </c>
      <c r="O71" s="12">
        <f t="shared" ca="1" si="34"/>
        <v>1.0241117790000001</v>
      </c>
      <c r="P71" s="17">
        <f t="shared" si="51"/>
        <v>0</v>
      </c>
      <c r="Q71" s="14">
        <f t="shared" ca="1" si="23"/>
        <v>168782.45300000001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44764</v>
      </c>
      <c r="V71" s="4"/>
      <c r="W71" s="134"/>
      <c r="X71" s="135"/>
      <c r="Y71" s="137"/>
      <c r="Z71" s="138"/>
      <c r="AA71" s="141"/>
      <c r="AB71" s="141"/>
      <c r="AC71" s="139"/>
      <c r="AD71" s="141"/>
      <c r="AE71" s="134"/>
      <c r="AF71" s="140"/>
      <c r="AG71" s="135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2">
        <f t="shared" si="49"/>
        <v>44483</v>
      </c>
      <c r="B72" s="123">
        <f t="shared" ca="1" si="43"/>
        <v>7172004.1330000004</v>
      </c>
      <c r="C72" s="7">
        <f t="shared" si="27"/>
        <v>7000000</v>
      </c>
      <c r="D72" s="95">
        <f t="shared" si="50"/>
        <v>44482</v>
      </c>
      <c r="E72" s="93">
        <f ca="1">IF(D72&lt;$B$1,VLOOKUP(D72,[1]DI!$A$4:$B$15000,2,FALSE),0)</f>
        <v>6.1499999999999999E-2</v>
      </c>
      <c r="F72" s="14">
        <f t="shared" ca="1" si="44"/>
        <v>1.0002368699999999</v>
      </c>
      <c r="G72" s="14">
        <f ca="1">(TRUNC(PRODUCT($F$12:$F71),16))</f>
        <v>1.0120238228535099</v>
      </c>
      <c r="H72" s="14">
        <f t="shared" si="45"/>
        <v>1</v>
      </c>
      <c r="I72" s="14">
        <f t="shared" ca="1" si="20"/>
        <v>1.01202382</v>
      </c>
      <c r="J72" s="13">
        <f t="shared" si="29"/>
        <v>5.5E-2</v>
      </c>
      <c r="K72" s="33">
        <f t="shared" si="30"/>
        <v>44399</v>
      </c>
      <c r="L72" s="2">
        <f t="shared" si="31"/>
        <v>58</v>
      </c>
      <c r="M72" s="17">
        <f t="shared" si="32"/>
        <v>58</v>
      </c>
      <c r="N72" s="12">
        <f t="shared" si="33"/>
        <v>1.0123991139999999</v>
      </c>
      <c r="O72" s="12">
        <f t="shared" ca="1" si="34"/>
        <v>1.0245720190000001</v>
      </c>
      <c r="P72" s="17">
        <f t="shared" si="51"/>
        <v>0</v>
      </c>
      <c r="Q72" s="14">
        <f t="shared" ca="1" si="23"/>
        <v>172004.133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44764</v>
      </c>
      <c r="V72" s="4"/>
      <c r="W72" s="134"/>
      <c r="X72" s="135"/>
      <c r="Y72" s="137"/>
      <c r="Z72" s="138"/>
      <c r="AA72" s="141"/>
      <c r="AB72" s="141"/>
      <c r="AC72" s="139"/>
      <c r="AD72" s="141"/>
      <c r="AE72" s="134"/>
      <c r="AF72" s="140"/>
      <c r="AG72" s="135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2">
        <f t="shared" si="49"/>
        <v>44484</v>
      </c>
      <c r="B73" s="123">
        <f t="shared" ca="1" si="43"/>
        <v>7175227.29</v>
      </c>
      <c r="C73" s="7">
        <f t="shared" si="27"/>
        <v>7000000</v>
      </c>
      <c r="D73" s="95">
        <f t="shared" si="50"/>
        <v>44483</v>
      </c>
      <c r="E73" s="93">
        <f ca="1">IF(D73&lt;$B$1,VLOOKUP(D73,[1]DI!$A$4:$B$15000,2,FALSE),0)</f>
        <v>6.1499999999999999E-2</v>
      </c>
      <c r="F73" s="14">
        <f t="shared" ca="1" si="44"/>
        <v>1.0002368699999999</v>
      </c>
      <c r="G73" s="14">
        <f ca="1">(TRUNC(PRODUCT($F$12:$F72),16))</f>
        <v>1.01226354093643</v>
      </c>
      <c r="H73" s="14">
        <f t="shared" si="45"/>
        <v>1</v>
      </c>
      <c r="I73" s="14">
        <f t="shared" ca="1" si="20"/>
        <v>1.01226354</v>
      </c>
      <c r="J73" s="13">
        <f t="shared" si="29"/>
        <v>5.5E-2</v>
      </c>
      <c r="K73" s="33">
        <f t="shared" si="30"/>
        <v>44399</v>
      </c>
      <c r="L73" s="2">
        <f t="shared" si="31"/>
        <v>59</v>
      </c>
      <c r="M73" s="17">
        <f t="shared" si="32"/>
        <v>59</v>
      </c>
      <c r="N73" s="12">
        <f t="shared" si="33"/>
        <v>1.012614235</v>
      </c>
      <c r="O73" s="12">
        <f t="shared" ca="1" si="34"/>
        <v>1.02503247</v>
      </c>
      <c r="P73" s="17">
        <f t="shared" si="51"/>
        <v>0</v>
      </c>
      <c r="Q73" s="14">
        <f t="shared" ca="1" si="23"/>
        <v>175227.29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44764</v>
      </c>
      <c r="V73" s="4"/>
      <c r="W73" s="134"/>
      <c r="X73" s="135"/>
      <c r="Y73" s="137"/>
      <c r="Z73" s="138"/>
      <c r="AA73" s="141"/>
      <c r="AB73" s="141"/>
      <c r="AC73" s="139"/>
      <c r="AD73" s="141"/>
      <c r="AE73" s="134"/>
      <c r="AF73" s="140"/>
      <c r="AG73" s="135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2">
        <f t="shared" si="49"/>
        <v>44487</v>
      </c>
      <c r="B74" s="123">
        <f t="shared" ca="1" si="43"/>
        <v>7178451.9170000004</v>
      </c>
      <c r="C74" s="7">
        <f t="shared" si="27"/>
        <v>7000000</v>
      </c>
      <c r="D74" s="95">
        <f t="shared" si="50"/>
        <v>44484</v>
      </c>
      <c r="E74" s="93">
        <f ca="1">IF(D74&lt;$B$1,VLOOKUP(D74,[1]DI!$A$4:$B$15000,2,FALSE),0)</f>
        <v>6.1499999999999999E-2</v>
      </c>
      <c r="F74" s="14">
        <f t="shared" ca="1" si="44"/>
        <v>1.0002368699999999</v>
      </c>
      <c r="G74" s="14">
        <f ca="1">(TRUNC(PRODUCT($F$12:$F73),16))</f>
        <v>1.0125033158013701</v>
      </c>
      <c r="H74" s="14">
        <f t="shared" si="45"/>
        <v>1</v>
      </c>
      <c r="I74" s="14">
        <f t="shared" ca="1" si="20"/>
        <v>1.01250332</v>
      </c>
      <c r="J74" s="13">
        <f t="shared" si="29"/>
        <v>5.5E-2</v>
      </c>
      <c r="K74" s="33">
        <f t="shared" si="30"/>
        <v>44399</v>
      </c>
      <c r="L74" s="2">
        <f t="shared" si="31"/>
        <v>60</v>
      </c>
      <c r="M74" s="17">
        <f t="shared" si="32"/>
        <v>60</v>
      </c>
      <c r="N74" s="12">
        <f t="shared" si="33"/>
        <v>1.0128294010000001</v>
      </c>
      <c r="O74" s="12">
        <f t="shared" ca="1" si="34"/>
        <v>1.0254931309999999</v>
      </c>
      <c r="P74" s="17">
        <f t="shared" si="51"/>
        <v>0</v>
      </c>
      <c r="Q74" s="14">
        <f t="shared" ca="1" si="23"/>
        <v>178451.91699999999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44764</v>
      </c>
      <c r="V74" s="4"/>
      <c r="W74" s="134"/>
      <c r="X74" s="135"/>
      <c r="Y74" s="137"/>
      <c r="Z74" s="138"/>
      <c r="AA74" s="141"/>
      <c r="AB74" s="141"/>
      <c r="AC74" s="139"/>
      <c r="AD74" s="141"/>
      <c r="AE74" s="134"/>
      <c r="AF74" s="140"/>
      <c r="AG74" s="135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2">
        <f t="shared" si="49"/>
        <v>44488</v>
      </c>
      <c r="B75" s="123">
        <f t="shared" ca="1" si="43"/>
        <v>7181677.9440000001</v>
      </c>
      <c r="C75" s="7">
        <f t="shared" si="27"/>
        <v>7000000</v>
      </c>
      <c r="D75" s="95">
        <f t="shared" si="50"/>
        <v>44487</v>
      </c>
      <c r="E75" s="93">
        <f ca="1">IF(D75&lt;$B$1,VLOOKUP(D75,[1]DI!$A$4:$B$15000,2,FALSE),0)</f>
        <v>6.1499999999999999E-2</v>
      </c>
      <c r="F75" s="14">
        <f t="shared" ca="1" si="44"/>
        <v>1.0002368699999999</v>
      </c>
      <c r="G75" s="14">
        <f ca="1">(TRUNC(PRODUCT($F$12:$F74),16))</f>
        <v>1.0127431474617801</v>
      </c>
      <c r="H75" s="14">
        <f t="shared" si="45"/>
        <v>1</v>
      </c>
      <c r="I75" s="14">
        <f t="shared" ca="1" si="20"/>
        <v>1.0127431499999999</v>
      </c>
      <c r="J75" s="13">
        <f t="shared" si="29"/>
        <v>5.5E-2</v>
      </c>
      <c r="K75" s="33">
        <f t="shared" si="30"/>
        <v>44399</v>
      </c>
      <c r="L75" s="2">
        <f t="shared" si="31"/>
        <v>61</v>
      </c>
      <c r="M75" s="17">
        <f t="shared" si="32"/>
        <v>61</v>
      </c>
      <c r="N75" s="12">
        <f t="shared" si="33"/>
        <v>1.0130446129999999</v>
      </c>
      <c r="O75" s="12">
        <f t="shared" ca="1" si="34"/>
        <v>1.025953992</v>
      </c>
      <c r="P75" s="17">
        <f t="shared" si="51"/>
        <v>0</v>
      </c>
      <c r="Q75" s="14">
        <f t="shared" ca="1" si="23"/>
        <v>181677.94399999999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44764</v>
      </c>
      <c r="V75" s="4"/>
      <c r="W75" s="134"/>
      <c r="X75" s="135"/>
      <c r="Y75" s="137"/>
      <c r="Z75" s="138"/>
      <c r="AA75" s="141"/>
      <c r="AB75" s="141"/>
      <c r="AC75" s="139"/>
      <c r="AD75" s="141"/>
      <c r="AE75" s="134"/>
      <c r="AF75" s="140"/>
      <c r="AG75" s="135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2">
        <f t="shared" si="49"/>
        <v>44489</v>
      </c>
      <c r="B76" s="123">
        <f t="shared" ca="1" si="43"/>
        <v>7184905.4479999999</v>
      </c>
      <c r="C76" s="7">
        <f t="shared" si="27"/>
        <v>7000000</v>
      </c>
      <c r="D76" s="95">
        <f t="shared" si="50"/>
        <v>44488</v>
      </c>
      <c r="E76" s="93">
        <f ca="1">IF(D76&lt;$B$1,VLOOKUP(D76,[1]DI!$A$4:$B$15000,2,FALSE),0)</f>
        <v>6.1499999999999999E-2</v>
      </c>
      <c r="F76" s="14">
        <f t="shared" ca="1" si="44"/>
        <v>1.0002368699999999</v>
      </c>
      <c r="G76" s="14">
        <f ca="1">(TRUNC(PRODUCT($F$12:$F75),16))</f>
        <v>1.01298303593112</v>
      </c>
      <c r="H76" s="14">
        <f t="shared" si="45"/>
        <v>1</v>
      </c>
      <c r="I76" s="14">
        <f t="shared" ca="1" si="20"/>
        <v>1.0129830399999999</v>
      </c>
      <c r="J76" s="13">
        <f t="shared" si="29"/>
        <v>5.5E-2</v>
      </c>
      <c r="K76" s="33">
        <f t="shared" si="30"/>
        <v>44399</v>
      </c>
      <c r="L76" s="2">
        <f t="shared" si="31"/>
        <v>62</v>
      </c>
      <c r="M76" s="17">
        <f t="shared" si="32"/>
        <v>62</v>
      </c>
      <c r="N76" s="12">
        <f t="shared" si="33"/>
        <v>1.013259871</v>
      </c>
      <c r="O76" s="12">
        <f t="shared" ca="1" si="34"/>
        <v>1.026415064</v>
      </c>
      <c r="P76" s="17">
        <f t="shared" si="51"/>
        <v>0</v>
      </c>
      <c r="Q76" s="14">
        <f t="shared" ref="Q76:Q139" ca="1" si="52">TRUNC(((O76-1)*C76),8)</f>
        <v>184905.448</v>
      </c>
      <c r="R76" s="21">
        <f t="shared" ref="R76:R139" si="53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44764</v>
      </c>
      <c r="V76" s="4"/>
      <c r="W76" s="134"/>
      <c r="X76" s="135"/>
      <c r="Y76" s="137"/>
      <c r="Z76" s="138"/>
      <c r="AA76" s="141"/>
      <c r="AB76" s="141"/>
      <c r="AC76" s="139"/>
      <c r="AD76" s="141"/>
      <c r="AE76" s="134"/>
      <c r="AF76" s="140"/>
      <c r="AG76" s="135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2">
        <f t="shared" ref="A77:A140" si="54">WORKDAY($A76,1,$W$166:$W$544)</f>
        <v>44490</v>
      </c>
      <c r="B77" s="123">
        <f t="shared" ca="1" si="43"/>
        <v>7188134.352</v>
      </c>
      <c r="C77" s="7">
        <f t="shared" ref="C77:C140" si="55">(C76-S76)</f>
        <v>7000000</v>
      </c>
      <c r="D77" s="95">
        <f t="shared" si="50"/>
        <v>44489</v>
      </c>
      <c r="E77" s="93">
        <f ca="1">IF(D77&lt;$B$1,VLOOKUP(D77,[1]DI!$A$4:$B$15000,2,FALSE),0)</f>
        <v>6.1499999999999999E-2</v>
      </c>
      <c r="F77" s="14">
        <f t="shared" ca="1" si="44"/>
        <v>1.0002368699999999</v>
      </c>
      <c r="G77" s="14">
        <f ca="1">(TRUNC(PRODUCT($F$12:$F76),16))</f>
        <v>1.0132229812228399</v>
      </c>
      <c r="H77" s="14">
        <f t="shared" si="45"/>
        <v>1</v>
      </c>
      <c r="I77" s="14">
        <f t="shared" ca="1" si="20"/>
        <v>1.0132229800000001</v>
      </c>
      <c r="J77" s="13">
        <f t="shared" ref="J77:J140" si="56">J76</f>
        <v>5.5E-2</v>
      </c>
      <c r="K77" s="33">
        <f t="shared" ref="K77:K140" si="57">IF(P76&gt;0,VLOOKUP(P76,W$12:AG$150,2),K76)</f>
        <v>44399</v>
      </c>
      <c r="L77" s="2">
        <f t="shared" ref="L77:L140" si="58">IF(A77&gt;K77,IF(NETWORKDAYS(K77,A77,$W$160:$W$544)-1=0,1,NETWORKDAYS(K77,A77,$W$160:$W$544)-1),0)</f>
        <v>63</v>
      </c>
      <c r="M77" s="17">
        <f t="shared" ref="M77:M140" si="59">IF(AND(L77=1,L76=1),1,IF(L77&gt;0,IF(L77=L76,L77+1,L77),0))</f>
        <v>63</v>
      </c>
      <c r="N77" s="12">
        <f t="shared" ref="N77:N140" si="60">ROUND((J77+1)^(M77/252),9)</f>
        <v>1.0134751740000001</v>
      </c>
      <c r="O77" s="12">
        <f t="shared" ref="O77:O140" ca="1" si="61">ROUND(I77*N77,9)</f>
        <v>1.0268763359999999</v>
      </c>
      <c r="P77" s="17">
        <f t="shared" si="51"/>
        <v>0</v>
      </c>
      <c r="Q77" s="14">
        <f t="shared" ca="1" si="52"/>
        <v>188134.35200000001</v>
      </c>
      <c r="R77" s="21">
        <f t="shared" si="53"/>
        <v>0</v>
      </c>
      <c r="S77" s="14">
        <f t="shared" ref="S77:S140" si="62">IF(R77&gt;0,TRUNC(R77*C77,8),0)</f>
        <v>0</v>
      </c>
      <c r="T77" s="4" t="str">
        <f t="shared" ref="T77:T140" si="63">IF(P76&gt;0,VLOOKUP(P76,W$12:AG$150,10),T76)</f>
        <v>A+J=</v>
      </c>
      <c r="U77" s="33">
        <f t="shared" ref="U77:U140" si="64">IF(P76&gt;0,VLOOKUP(P76,W$12:AG$150,11),U76)</f>
        <v>44764</v>
      </c>
      <c r="V77" s="4"/>
      <c r="W77" s="134"/>
      <c r="X77" s="135"/>
      <c r="Y77" s="137"/>
      <c r="Z77" s="138"/>
      <c r="AA77" s="141"/>
      <c r="AB77" s="141"/>
      <c r="AC77" s="139"/>
      <c r="AD77" s="141"/>
      <c r="AE77" s="134"/>
      <c r="AF77" s="140"/>
      <c r="AG77" s="135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2">
        <f t="shared" si="54"/>
        <v>44491</v>
      </c>
      <c r="B78" s="123">
        <f t="shared" ref="B78:B141" ca="1" si="65">IF(A78&lt;=TODAY(),C78+Q78,IF(AND(A78&gt;TODAY(),A78&lt;=$B$1),IF(VLOOKUP(TODAY(),$A$10:$E$5000,4,FALSE)=0,"n.d",C78+Q78),"n.d"))</f>
        <v>7191364.733</v>
      </c>
      <c r="C78" s="7">
        <f t="shared" si="55"/>
        <v>7000000</v>
      </c>
      <c r="D78" s="95">
        <f t="shared" si="50"/>
        <v>44490</v>
      </c>
      <c r="E78" s="93">
        <f ca="1">IF(D78&lt;$B$1,VLOOKUP(D78,[1]DI!$A$4:$B$15000,2,FALSE),0)</f>
        <v>6.1499999999999999E-2</v>
      </c>
      <c r="F78" s="14">
        <f t="shared" ref="F78:F141" ca="1" si="66">ROUND(((1+E78)^(1/252)),8)</f>
        <v>1.0002368699999999</v>
      </c>
      <c r="G78" s="14">
        <f ca="1">(TRUNC(PRODUCT($F$12:$F77),16))</f>
        <v>1.0134629833504101</v>
      </c>
      <c r="H78" s="14">
        <f t="shared" ref="H78:H141" si="67">IF(P77&gt;0,G77,H77)</f>
        <v>1</v>
      </c>
      <c r="I78" s="14">
        <f t="shared" ref="I78:I141" ca="1" si="68">ROUND(G78/H78,8)</f>
        <v>1.0134629799999999</v>
      </c>
      <c r="J78" s="13">
        <f t="shared" si="56"/>
        <v>5.5E-2</v>
      </c>
      <c r="K78" s="33">
        <f t="shared" si="57"/>
        <v>44399</v>
      </c>
      <c r="L78" s="2">
        <f t="shared" si="58"/>
        <v>64</v>
      </c>
      <c r="M78" s="17">
        <f t="shared" si="59"/>
        <v>64</v>
      </c>
      <c r="N78" s="12">
        <f t="shared" si="60"/>
        <v>1.013690524</v>
      </c>
      <c r="O78" s="12">
        <f t="shared" ca="1" si="61"/>
        <v>1.027337819</v>
      </c>
      <c r="P78" s="17">
        <f t="shared" si="51"/>
        <v>0</v>
      </c>
      <c r="Q78" s="14">
        <f t="shared" ca="1" si="52"/>
        <v>191364.73300000001</v>
      </c>
      <c r="R78" s="21">
        <f t="shared" si="53"/>
        <v>0</v>
      </c>
      <c r="S78" s="14">
        <f t="shared" si="62"/>
        <v>0</v>
      </c>
      <c r="T78" s="4" t="str">
        <f t="shared" si="63"/>
        <v>A+J=</v>
      </c>
      <c r="U78" s="33">
        <f t="shared" si="64"/>
        <v>44764</v>
      </c>
      <c r="V78" s="4"/>
      <c r="W78" s="134"/>
      <c r="X78" s="135"/>
      <c r="Y78" s="137"/>
      <c r="Z78" s="138"/>
      <c r="AA78" s="141"/>
      <c r="AB78" s="141"/>
      <c r="AC78" s="139"/>
      <c r="AD78" s="141"/>
      <c r="AE78" s="134"/>
      <c r="AF78" s="140"/>
      <c r="AG78" s="135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2">
        <f t="shared" si="54"/>
        <v>44494</v>
      </c>
      <c r="B79" s="123">
        <f t="shared" ca="1" si="65"/>
        <v>7194596.5839999998</v>
      </c>
      <c r="C79" s="7">
        <f t="shared" si="55"/>
        <v>7000000</v>
      </c>
      <c r="D79" s="95">
        <f t="shared" ref="D79:D142" si="69">WORKDAY($A79,-1,$W$160:$W$544)</f>
        <v>44491</v>
      </c>
      <c r="E79" s="93">
        <f ca="1">IF(D79&lt;$B$1,VLOOKUP(D79,[1]DI!$A$4:$B$15000,2,FALSE),0)</f>
        <v>6.1499999999999999E-2</v>
      </c>
      <c r="F79" s="14">
        <f t="shared" ca="1" si="66"/>
        <v>1.0002368699999999</v>
      </c>
      <c r="G79" s="14">
        <f ca="1">(TRUNC(PRODUCT($F$12:$F78),16))</f>
        <v>1.0137030423272699</v>
      </c>
      <c r="H79" s="14">
        <f t="shared" si="67"/>
        <v>1</v>
      </c>
      <c r="I79" s="14">
        <f t="shared" ca="1" si="68"/>
        <v>1.01370304</v>
      </c>
      <c r="J79" s="13">
        <f t="shared" si="56"/>
        <v>5.5E-2</v>
      </c>
      <c r="K79" s="33">
        <f t="shared" si="57"/>
        <v>44399</v>
      </c>
      <c r="L79" s="2">
        <f t="shared" si="58"/>
        <v>65</v>
      </c>
      <c r="M79" s="17">
        <f t="shared" si="59"/>
        <v>65</v>
      </c>
      <c r="N79" s="12">
        <f t="shared" si="60"/>
        <v>1.0139059189999999</v>
      </c>
      <c r="O79" s="12">
        <f t="shared" ca="1" si="61"/>
        <v>1.0277995120000001</v>
      </c>
      <c r="P79" s="17">
        <f t="shared" ref="P79:P142" si="70">IF(VLOOKUP(A79,X$12:AE$150,8)=VLOOKUP(A78,X$12:AE$150,8),0,VLOOKUP(A79,X$12:AE$150,8))</f>
        <v>0</v>
      </c>
      <c r="Q79" s="14">
        <f t="shared" ca="1" si="52"/>
        <v>194596.584</v>
      </c>
      <c r="R79" s="21">
        <f t="shared" si="53"/>
        <v>0</v>
      </c>
      <c r="S79" s="14">
        <f t="shared" si="62"/>
        <v>0</v>
      </c>
      <c r="T79" s="4" t="str">
        <f t="shared" si="63"/>
        <v>A+J=</v>
      </c>
      <c r="U79" s="33">
        <f t="shared" si="64"/>
        <v>44764</v>
      </c>
      <c r="V79" s="4"/>
      <c r="W79" s="134"/>
      <c r="X79" s="135"/>
      <c r="Y79" s="137"/>
      <c r="Z79" s="138"/>
      <c r="AA79" s="141"/>
      <c r="AB79" s="141"/>
      <c r="AC79" s="139"/>
      <c r="AD79" s="141"/>
      <c r="AE79" s="134"/>
      <c r="AF79" s="140"/>
      <c r="AG79" s="135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2">
        <f t="shared" si="54"/>
        <v>44495</v>
      </c>
      <c r="B80" s="123">
        <f t="shared" ca="1" si="65"/>
        <v>7197829.9050000003</v>
      </c>
      <c r="C80" s="7">
        <f t="shared" si="55"/>
        <v>7000000</v>
      </c>
      <c r="D80" s="95">
        <f t="shared" si="69"/>
        <v>44494</v>
      </c>
      <c r="E80" s="93">
        <f ca="1">IF(D80&lt;$B$1,VLOOKUP(D80,[1]DI!$A$4:$B$15000,2,FALSE),0)</f>
        <v>6.1499999999999999E-2</v>
      </c>
      <c r="F80" s="14">
        <f t="shared" ca="1" si="66"/>
        <v>1.0002368699999999</v>
      </c>
      <c r="G80" s="14">
        <f ca="1">(TRUNC(PRODUCT($F$12:$F79),16))</f>
        <v>1.0139431581669101</v>
      </c>
      <c r="H80" s="14">
        <f t="shared" si="67"/>
        <v>1</v>
      </c>
      <c r="I80" s="14">
        <f t="shared" ca="1" si="68"/>
        <v>1.01394316</v>
      </c>
      <c r="J80" s="13">
        <f t="shared" si="56"/>
        <v>5.5E-2</v>
      </c>
      <c r="K80" s="33">
        <f t="shared" si="57"/>
        <v>44399</v>
      </c>
      <c r="L80" s="2">
        <f t="shared" si="58"/>
        <v>66</v>
      </c>
      <c r="M80" s="17">
        <f t="shared" si="59"/>
        <v>66</v>
      </c>
      <c r="N80" s="12">
        <f t="shared" si="60"/>
        <v>1.014121359</v>
      </c>
      <c r="O80" s="12">
        <f t="shared" ca="1" si="61"/>
        <v>1.028261415</v>
      </c>
      <c r="P80" s="17">
        <f t="shared" si="70"/>
        <v>0</v>
      </c>
      <c r="Q80" s="14">
        <f t="shared" ca="1" si="52"/>
        <v>197829.905</v>
      </c>
      <c r="R80" s="21">
        <f t="shared" si="53"/>
        <v>0</v>
      </c>
      <c r="S80" s="14">
        <f t="shared" si="62"/>
        <v>0</v>
      </c>
      <c r="T80" s="4" t="str">
        <f t="shared" si="63"/>
        <v>A+J=</v>
      </c>
      <c r="U80" s="33">
        <f t="shared" si="64"/>
        <v>44764</v>
      </c>
      <c r="V80" s="4"/>
      <c r="W80" s="134"/>
      <c r="X80" s="135"/>
      <c r="Y80" s="137"/>
      <c r="Z80" s="138"/>
      <c r="AA80" s="141"/>
      <c r="AB80" s="141"/>
      <c r="AC80" s="139"/>
      <c r="AD80" s="141"/>
      <c r="AE80" s="134"/>
      <c r="AF80" s="140"/>
      <c r="AG80" s="135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2">
        <f t="shared" si="54"/>
        <v>44496</v>
      </c>
      <c r="B81" s="123">
        <f t="shared" ca="1" si="65"/>
        <v>7201064.6399999997</v>
      </c>
      <c r="C81" s="7">
        <f t="shared" si="55"/>
        <v>7000000</v>
      </c>
      <c r="D81" s="95">
        <f t="shared" si="69"/>
        <v>44495</v>
      </c>
      <c r="E81" s="93">
        <f ca="1">IF(D81&lt;$B$1,VLOOKUP(D81,[1]DI!$A$4:$B$15000,2,FALSE),0)</f>
        <v>6.1499999999999999E-2</v>
      </c>
      <c r="F81" s="14">
        <f t="shared" ca="1" si="66"/>
        <v>1.0002368699999999</v>
      </c>
      <c r="G81" s="14">
        <f ca="1">(TRUNC(PRODUCT($F$12:$F80),16))</f>
        <v>1.0141833308827799</v>
      </c>
      <c r="H81" s="14">
        <f t="shared" si="67"/>
        <v>1</v>
      </c>
      <c r="I81" s="14">
        <f t="shared" ca="1" si="68"/>
        <v>1.01418333</v>
      </c>
      <c r="J81" s="13">
        <f t="shared" si="56"/>
        <v>5.5E-2</v>
      </c>
      <c r="K81" s="33">
        <f t="shared" si="57"/>
        <v>44399</v>
      </c>
      <c r="L81" s="2">
        <f t="shared" si="58"/>
        <v>67</v>
      </c>
      <c r="M81" s="17">
        <f t="shared" si="59"/>
        <v>67</v>
      </c>
      <c r="N81" s="12">
        <f t="shared" si="60"/>
        <v>1.014336846</v>
      </c>
      <c r="O81" s="12">
        <f t="shared" ca="1" si="61"/>
        <v>1.02872352</v>
      </c>
      <c r="P81" s="17">
        <f t="shared" si="70"/>
        <v>0</v>
      </c>
      <c r="Q81" s="14">
        <f t="shared" ca="1" si="52"/>
        <v>201064.64</v>
      </c>
      <c r="R81" s="21">
        <f t="shared" si="53"/>
        <v>0</v>
      </c>
      <c r="S81" s="14">
        <f t="shared" si="62"/>
        <v>0</v>
      </c>
      <c r="T81" s="4" t="str">
        <f t="shared" si="63"/>
        <v>A+J=</v>
      </c>
      <c r="U81" s="33">
        <f t="shared" si="64"/>
        <v>44764</v>
      </c>
      <c r="V81" s="4"/>
      <c r="W81" s="134"/>
      <c r="X81" s="135"/>
      <c r="Y81" s="137"/>
      <c r="Z81" s="138"/>
      <c r="AA81" s="141"/>
      <c r="AB81" s="141"/>
      <c r="AC81" s="139"/>
      <c r="AD81" s="141"/>
      <c r="AE81" s="134"/>
      <c r="AF81" s="140"/>
      <c r="AG81" s="135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2">
        <f t="shared" si="54"/>
        <v>44497</v>
      </c>
      <c r="B82" s="123">
        <f t="shared" ca="1" si="65"/>
        <v>7204300.8449999997</v>
      </c>
      <c r="C82" s="7">
        <f t="shared" si="55"/>
        <v>7000000</v>
      </c>
      <c r="D82" s="95">
        <f t="shared" si="69"/>
        <v>44496</v>
      </c>
      <c r="E82" s="93">
        <f ca="1">IF(D82&lt;$B$1,VLOOKUP(D82,[1]DI!$A$4:$B$15000,2,FALSE),0)</f>
        <v>6.1499999999999999E-2</v>
      </c>
      <c r="F82" s="14">
        <f t="shared" ca="1" si="66"/>
        <v>1.0002368699999999</v>
      </c>
      <c r="G82" s="14">
        <f ca="1">(TRUNC(PRODUCT($F$12:$F81),16))</f>
        <v>1.01442356048837</v>
      </c>
      <c r="H82" s="14">
        <f t="shared" si="67"/>
        <v>1</v>
      </c>
      <c r="I82" s="14">
        <f t="shared" ca="1" si="68"/>
        <v>1.01442356</v>
      </c>
      <c r="J82" s="13">
        <f t="shared" si="56"/>
        <v>5.5E-2</v>
      </c>
      <c r="K82" s="33">
        <f t="shared" si="57"/>
        <v>44399</v>
      </c>
      <c r="L82" s="2">
        <f t="shared" si="58"/>
        <v>68</v>
      </c>
      <c r="M82" s="17">
        <f t="shared" si="59"/>
        <v>68</v>
      </c>
      <c r="N82" s="12">
        <f t="shared" si="60"/>
        <v>1.0145523780000001</v>
      </c>
      <c r="O82" s="12">
        <f t="shared" ca="1" si="61"/>
        <v>1.029185835</v>
      </c>
      <c r="P82" s="17">
        <f t="shared" si="70"/>
        <v>0</v>
      </c>
      <c r="Q82" s="14">
        <f t="shared" ca="1" si="52"/>
        <v>204300.845</v>
      </c>
      <c r="R82" s="21">
        <f t="shared" si="53"/>
        <v>0</v>
      </c>
      <c r="S82" s="14">
        <f t="shared" si="62"/>
        <v>0</v>
      </c>
      <c r="T82" s="4" t="str">
        <f t="shared" si="63"/>
        <v>A+J=</v>
      </c>
      <c r="U82" s="33">
        <f t="shared" si="64"/>
        <v>44764</v>
      </c>
      <c r="V82" s="4"/>
      <c r="W82" s="134"/>
      <c r="X82" s="135"/>
      <c r="Y82" s="137"/>
      <c r="Z82" s="138"/>
      <c r="AA82" s="141"/>
      <c r="AB82" s="141"/>
      <c r="AC82" s="139"/>
      <c r="AD82" s="141"/>
      <c r="AE82" s="134"/>
      <c r="AF82" s="140"/>
      <c r="AG82" s="135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2">
        <f t="shared" si="54"/>
        <v>44498</v>
      </c>
      <c r="B83" s="123">
        <f t="shared" ca="1" si="65"/>
        <v>7207538.5269999998</v>
      </c>
      <c r="C83" s="7">
        <f t="shared" si="55"/>
        <v>7000000</v>
      </c>
      <c r="D83" s="95">
        <f t="shared" si="69"/>
        <v>44497</v>
      </c>
      <c r="E83" s="93">
        <f ca="1">IF(D83&lt;$B$1,VLOOKUP(D83,[1]DI!$A$4:$B$15000,2,FALSE),0)</f>
        <v>7.6499999999999999E-2</v>
      </c>
      <c r="F83" s="14">
        <f t="shared" ca="1" si="66"/>
        <v>1.0002925600000001</v>
      </c>
      <c r="G83" s="14">
        <f ca="1">(TRUNC(PRODUCT($F$12:$F82),16))</f>
        <v>1.0146638469971401</v>
      </c>
      <c r="H83" s="14">
        <f t="shared" si="67"/>
        <v>1</v>
      </c>
      <c r="I83" s="14">
        <f t="shared" ca="1" si="68"/>
        <v>1.01466385</v>
      </c>
      <c r="J83" s="13">
        <f t="shared" si="56"/>
        <v>5.5E-2</v>
      </c>
      <c r="K83" s="33">
        <f t="shared" si="57"/>
        <v>44399</v>
      </c>
      <c r="L83" s="2">
        <f t="shared" si="58"/>
        <v>69</v>
      </c>
      <c r="M83" s="17">
        <f t="shared" si="59"/>
        <v>69</v>
      </c>
      <c r="N83" s="12">
        <f t="shared" si="60"/>
        <v>1.014767956</v>
      </c>
      <c r="O83" s="12">
        <f t="shared" ca="1" si="61"/>
        <v>1.029648361</v>
      </c>
      <c r="P83" s="17">
        <f t="shared" si="70"/>
        <v>0</v>
      </c>
      <c r="Q83" s="14">
        <f t="shared" ca="1" si="52"/>
        <v>207538.527</v>
      </c>
      <c r="R83" s="21">
        <f t="shared" si="53"/>
        <v>0</v>
      </c>
      <c r="S83" s="14">
        <f t="shared" si="62"/>
        <v>0</v>
      </c>
      <c r="T83" s="4" t="str">
        <f t="shared" si="63"/>
        <v>A+J=</v>
      </c>
      <c r="U83" s="33">
        <f t="shared" si="64"/>
        <v>44764</v>
      </c>
      <c r="V83" s="4"/>
      <c r="W83" s="134"/>
      <c r="X83" s="135"/>
      <c r="Y83" s="137"/>
      <c r="Z83" s="138"/>
      <c r="AA83" s="141"/>
      <c r="AB83" s="141"/>
      <c r="AC83" s="139"/>
      <c r="AD83" s="141"/>
      <c r="AE83" s="134"/>
      <c r="AF83" s="140"/>
      <c r="AG83" s="135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2">
        <f t="shared" si="54"/>
        <v>44501</v>
      </c>
      <c r="B84" s="123">
        <f t="shared" ca="1" si="65"/>
        <v>7211179.1150000002</v>
      </c>
      <c r="C84" s="7">
        <f t="shared" si="55"/>
        <v>7000000</v>
      </c>
      <c r="D84" s="95">
        <f t="shared" si="69"/>
        <v>44498</v>
      </c>
      <c r="E84" s="93">
        <f ca="1">IF(D84&lt;$B$1,VLOOKUP(D84,[1]DI!$A$4:$B$15000,2,FALSE),0)</f>
        <v>7.6499999999999999E-2</v>
      </c>
      <c r="F84" s="14">
        <f t="shared" ca="1" si="66"/>
        <v>1.0002925600000001</v>
      </c>
      <c r="G84" s="14">
        <f ca="1">(TRUNC(PRODUCT($F$12:$F83),16))</f>
        <v>1.01496069705222</v>
      </c>
      <c r="H84" s="14">
        <f t="shared" si="67"/>
        <v>1</v>
      </c>
      <c r="I84" s="14">
        <f t="shared" ca="1" si="68"/>
        <v>1.0149607</v>
      </c>
      <c r="J84" s="13">
        <f t="shared" si="56"/>
        <v>5.5E-2</v>
      </c>
      <c r="K84" s="33">
        <f t="shared" si="57"/>
        <v>44399</v>
      </c>
      <c r="L84" s="2">
        <f t="shared" si="58"/>
        <v>70</v>
      </c>
      <c r="M84" s="17">
        <f t="shared" si="59"/>
        <v>70</v>
      </c>
      <c r="N84" s="12">
        <f t="shared" si="60"/>
        <v>1.01498358</v>
      </c>
      <c r="O84" s="12">
        <f t="shared" ca="1" si="61"/>
        <v>1.0301684449999999</v>
      </c>
      <c r="P84" s="17">
        <f t="shared" si="70"/>
        <v>0</v>
      </c>
      <c r="Q84" s="14">
        <f t="shared" ca="1" si="52"/>
        <v>211179.11499999999</v>
      </c>
      <c r="R84" s="21">
        <f t="shared" si="53"/>
        <v>0</v>
      </c>
      <c r="S84" s="14">
        <f t="shared" si="62"/>
        <v>0</v>
      </c>
      <c r="T84" s="4" t="str">
        <f t="shared" si="63"/>
        <v>A+J=</v>
      </c>
      <c r="U84" s="33">
        <f t="shared" si="64"/>
        <v>44764</v>
      </c>
      <c r="V84" s="4"/>
      <c r="W84" s="134"/>
      <c r="X84" s="135"/>
      <c r="Y84" s="137"/>
      <c r="Z84" s="138"/>
      <c r="AA84" s="141"/>
      <c r="AB84" s="141"/>
      <c r="AC84" s="139"/>
      <c r="AD84" s="141"/>
      <c r="AE84" s="134"/>
      <c r="AF84" s="140"/>
      <c r="AG84" s="135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2">
        <f t="shared" si="54"/>
        <v>44503</v>
      </c>
      <c r="B85" s="123">
        <f t="shared" ca="1" si="65"/>
        <v>7214821.4950000001</v>
      </c>
      <c r="C85" s="7">
        <f t="shared" si="55"/>
        <v>7000000</v>
      </c>
      <c r="D85" s="95">
        <f t="shared" si="69"/>
        <v>44501</v>
      </c>
      <c r="E85" s="93">
        <f ca="1">IF(D85&lt;$B$1,VLOOKUP(D85,[1]DI!$A$4:$B$15000,2,FALSE),0)</f>
        <v>7.6499999999999999E-2</v>
      </c>
      <c r="F85" s="14">
        <f t="shared" ca="1" si="66"/>
        <v>1.0002925600000001</v>
      </c>
      <c r="G85" s="14">
        <f ca="1">(TRUNC(PRODUCT($F$12:$F84),16))</f>
        <v>1.01525763395375</v>
      </c>
      <c r="H85" s="14">
        <f t="shared" si="67"/>
        <v>1</v>
      </c>
      <c r="I85" s="14">
        <f t="shared" ca="1" si="68"/>
        <v>1.01525763</v>
      </c>
      <c r="J85" s="13">
        <f t="shared" si="56"/>
        <v>5.5E-2</v>
      </c>
      <c r="K85" s="33">
        <f t="shared" si="57"/>
        <v>44399</v>
      </c>
      <c r="L85" s="2">
        <f t="shared" si="58"/>
        <v>71</v>
      </c>
      <c r="M85" s="17">
        <f t="shared" si="59"/>
        <v>71</v>
      </c>
      <c r="N85" s="12">
        <f t="shared" si="60"/>
        <v>1.01519925</v>
      </c>
      <c r="O85" s="12">
        <f t="shared" ca="1" si="61"/>
        <v>1.0306887849999999</v>
      </c>
      <c r="P85" s="17">
        <f t="shared" si="70"/>
        <v>0</v>
      </c>
      <c r="Q85" s="14">
        <f t="shared" ca="1" si="52"/>
        <v>214821.495</v>
      </c>
      <c r="R85" s="21">
        <f t="shared" si="53"/>
        <v>0</v>
      </c>
      <c r="S85" s="14">
        <f t="shared" si="62"/>
        <v>0</v>
      </c>
      <c r="T85" s="4" t="str">
        <f t="shared" si="63"/>
        <v>A+J=</v>
      </c>
      <c r="U85" s="33">
        <f t="shared" si="64"/>
        <v>44764</v>
      </c>
      <c r="V85" s="4"/>
      <c r="W85" s="134"/>
      <c r="X85" s="135"/>
      <c r="Y85" s="137"/>
      <c r="Z85" s="138"/>
      <c r="AA85" s="141"/>
      <c r="AB85" s="141"/>
      <c r="AC85" s="139"/>
      <c r="AD85" s="141"/>
      <c r="AE85" s="134"/>
      <c r="AF85" s="140"/>
      <c r="AG85" s="135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2">
        <f t="shared" si="54"/>
        <v>44504</v>
      </c>
      <c r="B86" s="123">
        <f t="shared" ca="1" si="65"/>
        <v>7218465.8069999898</v>
      </c>
      <c r="C86" s="7">
        <f t="shared" si="55"/>
        <v>7000000</v>
      </c>
      <c r="D86" s="95">
        <f t="shared" si="69"/>
        <v>44503</v>
      </c>
      <c r="E86" s="93">
        <f ca="1">IF(D86&lt;$B$1,VLOOKUP(D86,[1]DI!$A$4:$B$15000,2,FALSE),0)</f>
        <v>7.6499999999999999E-2</v>
      </c>
      <c r="F86" s="14">
        <f t="shared" ca="1" si="66"/>
        <v>1.0002925600000001</v>
      </c>
      <c r="G86" s="14">
        <f ca="1">(TRUNC(PRODUCT($F$12:$F85),16))</f>
        <v>1.0155546577271399</v>
      </c>
      <c r="H86" s="14">
        <f t="shared" si="67"/>
        <v>1</v>
      </c>
      <c r="I86" s="14">
        <f t="shared" ca="1" si="68"/>
        <v>1.0155546600000001</v>
      </c>
      <c r="J86" s="13">
        <f t="shared" si="56"/>
        <v>5.5E-2</v>
      </c>
      <c r="K86" s="33">
        <f t="shared" si="57"/>
        <v>44399</v>
      </c>
      <c r="L86" s="2">
        <f t="shared" si="58"/>
        <v>72</v>
      </c>
      <c r="M86" s="17">
        <f t="shared" si="59"/>
        <v>72</v>
      </c>
      <c r="N86" s="12">
        <f t="shared" si="60"/>
        <v>1.015414966</v>
      </c>
      <c r="O86" s="12">
        <f t="shared" ca="1" si="61"/>
        <v>1.0312094009999999</v>
      </c>
      <c r="P86" s="17">
        <f t="shared" si="70"/>
        <v>0</v>
      </c>
      <c r="Q86" s="14">
        <f t="shared" ca="1" si="52"/>
        <v>218465.80699998999</v>
      </c>
      <c r="R86" s="21">
        <f t="shared" si="53"/>
        <v>0</v>
      </c>
      <c r="S86" s="14">
        <f t="shared" si="62"/>
        <v>0</v>
      </c>
      <c r="T86" s="4" t="str">
        <f t="shared" si="63"/>
        <v>A+J=</v>
      </c>
      <c r="U86" s="33">
        <f t="shared" si="64"/>
        <v>44764</v>
      </c>
      <c r="V86" s="4"/>
      <c r="W86" s="134"/>
      <c r="X86" s="135"/>
      <c r="Y86" s="137"/>
      <c r="Z86" s="138"/>
      <c r="AA86" s="141"/>
      <c r="AB86" s="141"/>
      <c r="AC86" s="139"/>
      <c r="AD86" s="141"/>
      <c r="AE86" s="134"/>
      <c r="AF86" s="140"/>
      <c r="AG86" s="135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2">
        <f t="shared" si="54"/>
        <v>44505</v>
      </c>
      <c r="B87" s="123">
        <f t="shared" ca="1" si="65"/>
        <v>7222111.9039999899</v>
      </c>
      <c r="C87" s="7">
        <f t="shared" si="55"/>
        <v>7000000</v>
      </c>
      <c r="D87" s="95">
        <f t="shared" si="69"/>
        <v>44504</v>
      </c>
      <c r="E87" s="93">
        <f ca="1">IF(D87&lt;$B$1,VLOOKUP(D87,[1]DI!$A$4:$B$15000,2,FALSE),0)</f>
        <v>7.6499999999999999E-2</v>
      </c>
      <c r="F87" s="14">
        <f t="shared" ca="1" si="66"/>
        <v>1.0002925600000001</v>
      </c>
      <c r="G87" s="14">
        <f ca="1">(TRUNC(PRODUCT($F$12:$F86),16))</f>
        <v>1.0158517683977999</v>
      </c>
      <c r="H87" s="14">
        <f t="shared" si="67"/>
        <v>1</v>
      </c>
      <c r="I87" s="14">
        <f t="shared" ca="1" si="68"/>
        <v>1.01585177</v>
      </c>
      <c r="J87" s="13">
        <f t="shared" si="56"/>
        <v>5.5E-2</v>
      </c>
      <c r="K87" s="33">
        <f t="shared" si="57"/>
        <v>44399</v>
      </c>
      <c r="L87" s="2">
        <f t="shared" si="58"/>
        <v>73</v>
      </c>
      <c r="M87" s="17">
        <f t="shared" si="59"/>
        <v>73</v>
      </c>
      <c r="N87" s="12">
        <f t="shared" si="60"/>
        <v>1.015630727</v>
      </c>
      <c r="O87" s="12">
        <f t="shared" ca="1" si="61"/>
        <v>1.0317302719999999</v>
      </c>
      <c r="P87" s="17">
        <f t="shared" si="70"/>
        <v>0</v>
      </c>
      <c r="Q87" s="14">
        <f t="shared" ca="1" si="52"/>
        <v>222111.90399999</v>
      </c>
      <c r="R87" s="21">
        <f t="shared" si="53"/>
        <v>0</v>
      </c>
      <c r="S87" s="14">
        <f t="shared" si="62"/>
        <v>0</v>
      </c>
      <c r="T87" s="4" t="str">
        <f t="shared" si="63"/>
        <v>A+J=</v>
      </c>
      <c r="U87" s="33">
        <f t="shared" si="64"/>
        <v>44764</v>
      </c>
      <c r="V87" s="4"/>
      <c r="W87" s="134"/>
      <c r="X87" s="135"/>
      <c r="Y87" s="137"/>
      <c r="Z87" s="138"/>
      <c r="AA87" s="141"/>
      <c r="AB87" s="141"/>
      <c r="AC87" s="139"/>
      <c r="AD87" s="141"/>
      <c r="AE87" s="134"/>
      <c r="AF87" s="140"/>
      <c r="AG87" s="135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2">
        <f t="shared" si="54"/>
        <v>44508</v>
      </c>
      <c r="B88" s="123">
        <f t="shared" ca="1" si="65"/>
        <v>7225759.8629999897</v>
      </c>
      <c r="C88" s="7">
        <f t="shared" si="55"/>
        <v>7000000</v>
      </c>
      <c r="D88" s="95">
        <f t="shared" si="69"/>
        <v>44505</v>
      </c>
      <c r="E88" s="93">
        <f ca="1">IF(D88&lt;$B$1,VLOOKUP(D88,[1]DI!$A$4:$B$15000,2,FALSE),0)</f>
        <v>7.6499999999999999E-2</v>
      </c>
      <c r="F88" s="14">
        <f t="shared" ca="1" si="66"/>
        <v>1.0002925600000001</v>
      </c>
      <c r="G88" s="14">
        <f ca="1">(TRUNC(PRODUCT($F$12:$F87),16))</f>
        <v>1.01614896599117</v>
      </c>
      <c r="H88" s="14">
        <f t="shared" si="67"/>
        <v>1</v>
      </c>
      <c r="I88" s="14">
        <f t="shared" ca="1" si="68"/>
        <v>1.0161489699999999</v>
      </c>
      <c r="J88" s="13">
        <f t="shared" si="56"/>
        <v>5.5E-2</v>
      </c>
      <c r="K88" s="33">
        <f t="shared" si="57"/>
        <v>44399</v>
      </c>
      <c r="L88" s="2">
        <f t="shared" si="58"/>
        <v>74</v>
      </c>
      <c r="M88" s="17">
        <f t="shared" si="59"/>
        <v>74</v>
      </c>
      <c r="N88" s="12">
        <f t="shared" si="60"/>
        <v>1.015846534</v>
      </c>
      <c r="O88" s="12">
        <f t="shared" ca="1" si="61"/>
        <v>1.0322514089999999</v>
      </c>
      <c r="P88" s="17">
        <f t="shared" si="70"/>
        <v>0</v>
      </c>
      <c r="Q88" s="14">
        <f t="shared" ca="1" si="52"/>
        <v>225759.86299999</v>
      </c>
      <c r="R88" s="21">
        <f t="shared" si="53"/>
        <v>0</v>
      </c>
      <c r="S88" s="14">
        <f t="shared" si="62"/>
        <v>0</v>
      </c>
      <c r="T88" s="4" t="str">
        <f t="shared" si="63"/>
        <v>A+J=</v>
      </c>
      <c r="U88" s="33">
        <f t="shared" si="64"/>
        <v>44764</v>
      </c>
      <c r="V88" s="4"/>
      <c r="W88" s="134"/>
      <c r="X88" s="135"/>
      <c r="Y88" s="137"/>
      <c r="Z88" s="138"/>
      <c r="AA88" s="141"/>
      <c r="AB88" s="141"/>
      <c r="AC88" s="139"/>
      <c r="AD88" s="141"/>
      <c r="AE88" s="134"/>
      <c r="AF88" s="140"/>
      <c r="AG88" s="135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2">
        <f t="shared" si="54"/>
        <v>44509</v>
      </c>
      <c r="B89" s="123">
        <f t="shared" ca="1" si="65"/>
        <v>7229409.6210000003</v>
      </c>
      <c r="C89" s="7">
        <f t="shared" si="55"/>
        <v>7000000</v>
      </c>
      <c r="D89" s="95">
        <f t="shared" si="69"/>
        <v>44508</v>
      </c>
      <c r="E89" s="93">
        <f ca="1">IF(D89&lt;$B$1,VLOOKUP(D89,[1]DI!$A$4:$B$15000,2,FALSE),0)</f>
        <v>7.6499999999999999E-2</v>
      </c>
      <c r="F89" s="14">
        <f t="shared" ca="1" si="66"/>
        <v>1.0002925600000001</v>
      </c>
      <c r="G89" s="14">
        <f ca="1">(TRUNC(PRODUCT($F$12:$F88),16))</f>
        <v>1.0164462505326599</v>
      </c>
      <c r="H89" s="14">
        <f t="shared" si="67"/>
        <v>1</v>
      </c>
      <c r="I89" s="14">
        <f t="shared" ca="1" si="68"/>
        <v>1.01644625</v>
      </c>
      <c r="J89" s="13">
        <f t="shared" si="56"/>
        <v>5.5E-2</v>
      </c>
      <c r="K89" s="33">
        <f t="shared" si="57"/>
        <v>44399</v>
      </c>
      <c r="L89" s="2">
        <f t="shared" si="58"/>
        <v>75</v>
      </c>
      <c r="M89" s="17">
        <f t="shared" si="59"/>
        <v>75</v>
      </c>
      <c r="N89" s="12">
        <f t="shared" si="60"/>
        <v>1.0160623870000001</v>
      </c>
      <c r="O89" s="12">
        <f t="shared" ca="1" si="61"/>
        <v>1.0327728030000001</v>
      </c>
      <c r="P89" s="17">
        <f t="shared" si="70"/>
        <v>0</v>
      </c>
      <c r="Q89" s="14">
        <f t="shared" ca="1" si="52"/>
        <v>229409.62100000001</v>
      </c>
      <c r="R89" s="21">
        <f t="shared" si="53"/>
        <v>0</v>
      </c>
      <c r="S89" s="14">
        <f t="shared" si="62"/>
        <v>0</v>
      </c>
      <c r="T89" s="4" t="str">
        <f t="shared" si="63"/>
        <v>A+J=</v>
      </c>
      <c r="U89" s="33">
        <f t="shared" si="64"/>
        <v>44764</v>
      </c>
      <c r="V89" s="126"/>
      <c r="W89" s="134"/>
      <c r="X89" s="135"/>
      <c r="Y89" s="137"/>
      <c r="Z89" s="138"/>
      <c r="AA89" s="141"/>
      <c r="AB89" s="141"/>
      <c r="AC89" s="139"/>
      <c r="AD89" s="141"/>
      <c r="AE89" s="134"/>
      <c r="AF89" s="140"/>
      <c r="AG89" s="135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2">
        <f t="shared" si="54"/>
        <v>44510</v>
      </c>
      <c r="B90" s="123">
        <f t="shared" ca="1" si="65"/>
        <v>7233061.2410000004</v>
      </c>
      <c r="C90" s="7">
        <f t="shared" si="55"/>
        <v>7000000</v>
      </c>
      <c r="D90" s="95">
        <f t="shared" si="69"/>
        <v>44509</v>
      </c>
      <c r="E90" s="93">
        <f ca="1">IF(D90&lt;$B$1,VLOOKUP(D90,[1]DI!$A$4:$B$15000,2,FALSE),0)</f>
        <v>7.6499999999999999E-2</v>
      </c>
      <c r="F90" s="14">
        <f t="shared" ca="1" si="66"/>
        <v>1.0002925600000001</v>
      </c>
      <c r="G90" s="14">
        <f ca="1">(TRUNC(PRODUCT($F$12:$F89),16))</f>
        <v>1.01674362204771</v>
      </c>
      <c r="H90" s="14">
        <f t="shared" si="67"/>
        <v>1</v>
      </c>
      <c r="I90" s="14">
        <f t="shared" ca="1" si="68"/>
        <v>1.01674362</v>
      </c>
      <c r="J90" s="13">
        <f t="shared" si="56"/>
        <v>5.5E-2</v>
      </c>
      <c r="K90" s="33">
        <f t="shared" si="57"/>
        <v>44399</v>
      </c>
      <c r="L90" s="2">
        <f t="shared" si="58"/>
        <v>76</v>
      </c>
      <c r="M90" s="17">
        <f t="shared" si="59"/>
        <v>76</v>
      </c>
      <c r="N90" s="12">
        <f t="shared" si="60"/>
        <v>1.0162782859999999</v>
      </c>
      <c r="O90" s="12">
        <f t="shared" ca="1" si="61"/>
        <v>1.0332944630000001</v>
      </c>
      <c r="P90" s="17">
        <f t="shared" si="70"/>
        <v>0</v>
      </c>
      <c r="Q90" s="14">
        <f t="shared" ca="1" si="52"/>
        <v>233061.24100000001</v>
      </c>
      <c r="R90" s="21">
        <f t="shared" si="53"/>
        <v>0</v>
      </c>
      <c r="S90" s="14">
        <f t="shared" si="62"/>
        <v>0</v>
      </c>
      <c r="T90" s="4" t="str">
        <f t="shared" si="63"/>
        <v>A+J=</v>
      </c>
      <c r="U90" s="33">
        <f t="shared" si="64"/>
        <v>44764</v>
      </c>
      <c r="V90" s="127"/>
      <c r="W90" s="134"/>
      <c r="X90" s="135"/>
      <c r="Y90" s="137"/>
      <c r="Z90" s="138"/>
      <c r="AA90" s="141"/>
      <c r="AB90" s="141"/>
      <c r="AC90" s="139"/>
      <c r="AD90" s="141"/>
      <c r="AE90" s="134"/>
      <c r="AF90" s="140"/>
      <c r="AG90" s="135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2">
        <f t="shared" si="54"/>
        <v>44511</v>
      </c>
      <c r="B91" s="123">
        <f t="shared" ca="1" si="65"/>
        <v>7236714.7369999997</v>
      </c>
      <c r="C91" s="7">
        <f t="shared" si="55"/>
        <v>7000000</v>
      </c>
      <c r="D91" s="95">
        <f t="shared" si="69"/>
        <v>44510</v>
      </c>
      <c r="E91" s="93">
        <f ca="1">IF(D91&lt;$B$1,VLOOKUP(D91,[1]DI!$A$4:$B$15000,2,FALSE),0)</f>
        <v>7.6499999999999999E-2</v>
      </c>
      <c r="F91" s="14">
        <f t="shared" ca="1" si="66"/>
        <v>1.0002925600000001</v>
      </c>
      <c r="G91" s="14">
        <f ca="1">(TRUNC(PRODUCT($F$12:$F90),16))</f>
        <v>1.01704108056178</v>
      </c>
      <c r="H91" s="14">
        <f t="shared" si="67"/>
        <v>1</v>
      </c>
      <c r="I91" s="14">
        <f t="shared" ca="1" si="68"/>
        <v>1.01704108</v>
      </c>
      <c r="J91" s="13">
        <f t="shared" si="56"/>
        <v>5.5E-2</v>
      </c>
      <c r="K91" s="33">
        <f t="shared" si="57"/>
        <v>44399</v>
      </c>
      <c r="L91" s="2">
        <f t="shared" si="58"/>
        <v>77</v>
      </c>
      <c r="M91" s="17">
        <f t="shared" si="59"/>
        <v>77</v>
      </c>
      <c r="N91" s="12">
        <f t="shared" si="60"/>
        <v>1.016494231</v>
      </c>
      <c r="O91" s="12">
        <f t="shared" ca="1" si="61"/>
        <v>1.033816391</v>
      </c>
      <c r="P91" s="17">
        <f t="shared" si="70"/>
        <v>0</v>
      </c>
      <c r="Q91" s="14">
        <f t="shared" ca="1" si="52"/>
        <v>236714.73699999999</v>
      </c>
      <c r="R91" s="21">
        <f t="shared" si="53"/>
        <v>0</v>
      </c>
      <c r="S91" s="14">
        <f t="shared" si="62"/>
        <v>0</v>
      </c>
      <c r="T91" s="4" t="str">
        <f t="shared" si="63"/>
        <v>A+J=</v>
      </c>
      <c r="U91" s="33">
        <f t="shared" si="64"/>
        <v>44764</v>
      </c>
      <c r="V91" s="126"/>
      <c r="W91" s="134"/>
      <c r="X91" s="135"/>
      <c r="Y91" s="137"/>
      <c r="Z91" s="138"/>
      <c r="AA91" s="141"/>
      <c r="AB91" s="141"/>
      <c r="AC91" s="139"/>
      <c r="AD91" s="141"/>
      <c r="AE91" s="134"/>
      <c r="AF91" s="140"/>
      <c r="AG91" s="135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2">
        <f t="shared" si="54"/>
        <v>44512</v>
      </c>
      <c r="B92" s="123">
        <f t="shared" ca="1" si="65"/>
        <v>7240370.0879999902</v>
      </c>
      <c r="C92" s="7">
        <f t="shared" si="55"/>
        <v>7000000</v>
      </c>
      <c r="D92" s="95">
        <f t="shared" si="69"/>
        <v>44511</v>
      </c>
      <c r="E92" s="93">
        <f ca="1">IF(D92&lt;$B$1,VLOOKUP(D92,[1]DI!$A$4:$B$15000,2,FALSE),0)</f>
        <v>7.6499999999999999E-2</v>
      </c>
      <c r="F92" s="14">
        <f t="shared" ca="1" si="66"/>
        <v>1.0002925600000001</v>
      </c>
      <c r="G92" s="14">
        <f ca="1">(TRUNC(PRODUCT($F$12:$F91),16))</f>
        <v>1.0173386261003099</v>
      </c>
      <c r="H92" s="14">
        <f t="shared" si="67"/>
        <v>1</v>
      </c>
      <c r="I92" s="14">
        <f t="shared" ca="1" si="68"/>
        <v>1.01733863</v>
      </c>
      <c r="J92" s="13">
        <f t="shared" si="56"/>
        <v>5.5E-2</v>
      </c>
      <c r="K92" s="33">
        <f t="shared" si="57"/>
        <v>44399</v>
      </c>
      <c r="L92" s="2">
        <f t="shared" si="58"/>
        <v>78</v>
      </c>
      <c r="M92" s="17">
        <f t="shared" si="59"/>
        <v>78</v>
      </c>
      <c r="N92" s="12">
        <f t="shared" si="60"/>
        <v>1.0167102219999999</v>
      </c>
      <c r="O92" s="12">
        <f t="shared" ca="1" si="61"/>
        <v>1.0343385839999999</v>
      </c>
      <c r="P92" s="17">
        <f t="shared" si="70"/>
        <v>0</v>
      </c>
      <c r="Q92" s="14">
        <f t="shared" ca="1" si="52"/>
        <v>240370.08799999001</v>
      </c>
      <c r="R92" s="21">
        <f t="shared" si="53"/>
        <v>0</v>
      </c>
      <c r="S92" s="14">
        <f t="shared" si="62"/>
        <v>0</v>
      </c>
      <c r="T92" s="4" t="str">
        <f t="shared" si="63"/>
        <v>A+J=</v>
      </c>
      <c r="U92" s="33">
        <f t="shared" si="64"/>
        <v>44764</v>
      </c>
      <c r="V92" s="126"/>
      <c r="W92" s="134"/>
      <c r="X92" s="135"/>
      <c r="Y92" s="137"/>
      <c r="Z92" s="138"/>
      <c r="AA92" s="141"/>
      <c r="AB92" s="141"/>
      <c r="AC92" s="139"/>
      <c r="AD92" s="141"/>
      <c r="AE92" s="134"/>
      <c r="AF92" s="140"/>
      <c r="AG92" s="135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2">
        <f t="shared" si="54"/>
        <v>44516</v>
      </c>
      <c r="B93" s="123">
        <f t="shared" ca="1" si="65"/>
        <v>7244027.2379999999</v>
      </c>
      <c r="C93" s="7">
        <f t="shared" si="55"/>
        <v>7000000</v>
      </c>
      <c r="D93" s="95">
        <f t="shared" si="69"/>
        <v>44512</v>
      </c>
      <c r="E93" s="93">
        <f ca="1">IF(D93&lt;$B$1,VLOOKUP(D93,[1]DI!$A$4:$B$15000,2,FALSE),0)</f>
        <v>7.6499999999999999E-2</v>
      </c>
      <c r="F93" s="14">
        <f t="shared" ca="1" si="66"/>
        <v>1.0002925600000001</v>
      </c>
      <c r="G93" s="14">
        <f ca="1">(TRUNC(PRODUCT($F$12:$F92),16))</f>
        <v>1.01763625868876</v>
      </c>
      <c r="H93" s="14">
        <f t="shared" si="67"/>
        <v>1</v>
      </c>
      <c r="I93" s="14">
        <f t="shared" ca="1" si="68"/>
        <v>1.01763626</v>
      </c>
      <c r="J93" s="13">
        <f t="shared" si="56"/>
        <v>5.5E-2</v>
      </c>
      <c r="K93" s="33">
        <f t="shared" si="57"/>
        <v>44399</v>
      </c>
      <c r="L93" s="2">
        <f t="shared" si="58"/>
        <v>79</v>
      </c>
      <c r="M93" s="17">
        <f t="shared" si="59"/>
        <v>79</v>
      </c>
      <c r="N93" s="12">
        <f t="shared" si="60"/>
        <v>1.016926258</v>
      </c>
      <c r="O93" s="12">
        <f t="shared" ca="1" si="61"/>
        <v>1.034861034</v>
      </c>
      <c r="P93" s="17">
        <f t="shared" si="70"/>
        <v>0</v>
      </c>
      <c r="Q93" s="14">
        <f t="shared" ca="1" si="52"/>
        <v>244027.23800000001</v>
      </c>
      <c r="R93" s="21">
        <f t="shared" si="53"/>
        <v>0</v>
      </c>
      <c r="S93" s="14">
        <f t="shared" si="62"/>
        <v>0</v>
      </c>
      <c r="T93" s="4" t="str">
        <f t="shared" si="63"/>
        <v>A+J=</v>
      </c>
      <c r="U93" s="33">
        <f t="shared" si="64"/>
        <v>44764</v>
      </c>
      <c r="V93" s="127"/>
      <c r="W93" s="134"/>
      <c r="X93" s="135"/>
      <c r="Y93" s="137"/>
      <c r="Z93" s="138"/>
      <c r="AA93" s="141"/>
      <c r="AB93" s="141"/>
      <c r="AC93" s="139"/>
      <c r="AD93" s="141"/>
      <c r="AE93" s="134"/>
      <c r="AF93" s="140"/>
      <c r="AG93" s="135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2">
        <f t="shared" si="54"/>
        <v>44517</v>
      </c>
      <c r="B94" s="123">
        <f t="shared" ca="1" si="65"/>
        <v>7247686.25699999</v>
      </c>
      <c r="C94" s="7">
        <f t="shared" si="55"/>
        <v>7000000</v>
      </c>
      <c r="D94" s="95">
        <f t="shared" si="69"/>
        <v>44516</v>
      </c>
      <c r="E94" s="93">
        <f ca="1">IF(D94&lt;$B$1,VLOOKUP(D94,[1]DI!$A$4:$B$15000,2,FALSE),0)</f>
        <v>7.6499999999999999E-2</v>
      </c>
      <c r="F94" s="14">
        <f t="shared" ca="1" si="66"/>
        <v>1.0002925600000001</v>
      </c>
      <c r="G94" s="14">
        <f ca="1">(TRUNC(PRODUCT($F$12:$F93),16))</f>
        <v>1.0179339783526</v>
      </c>
      <c r="H94" s="14">
        <f t="shared" si="67"/>
        <v>1</v>
      </c>
      <c r="I94" s="14">
        <f t="shared" ca="1" si="68"/>
        <v>1.01793398</v>
      </c>
      <c r="J94" s="13">
        <f t="shared" si="56"/>
        <v>5.5E-2</v>
      </c>
      <c r="K94" s="33">
        <f t="shared" si="57"/>
        <v>44399</v>
      </c>
      <c r="L94" s="2">
        <f t="shared" si="58"/>
        <v>80</v>
      </c>
      <c r="M94" s="17">
        <f t="shared" si="59"/>
        <v>80</v>
      </c>
      <c r="N94" s="12">
        <f t="shared" si="60"/>
        <v>1.017142341</v>
      </c>
      <c r="O94" s="12">
        <f t="shared" ca="1" si="61"/>
        <v>1.0353837509999999</v>
      </c>
      <c r="P94" s="17">
        <f t="shared" si="70"/>
        <v>0</v>
      </c>
      <c r="Q94" s="14">
        <f t="shared" ca="1" si="52"/>
        <v>247686.25699999</v>
      </c>
      <c r="R94" s="21">
        <f t="shared" si="53"/>
        <v>0</v>
      </c>
      <c r="S94" s="14">
        <f t="shared" si="62"/>
        <v>0</v>
      </c>
      <c r="T94" s="4" t="str">
        <f t="shared" si="63"/>
        <v>A+J=</v>
      </c>
      <c r="U94" s="33">
        <f t="shared" si="64"/>
        <v>44764</v>
      </c>
      <c r="V94" s="4"/>
      <c r="W94" s="134"/>
      <c r="X94" s="135"/>
      <c r="Y94" s="137"/>
      <c r="Z94" s="138"/>
      <c r="AA94" s="141"/>
      <c r="AB94" s="141"/>
      <c r="AC94" s="139"/>
      <c r="AD94" s="141"/>
      <c r="AE94" s="134"/>
      <c r="AF94" s="140"/>
      <c r="AG94" s="135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2">
        <f t="shared" si="54"/>
        <v>44518</v>
      </c>
      <c r="B95" s="123">
        <f t="shared" ca="1" si="65"/>
        <v>7251347.1449999996</v>
      </c>
      <c r="C95" s="7">
        <f t="shared" si="55"/>
        <v>7000000</v>
      </c>
      <c r="D95" s="95">
        <f t="shared" si="69"/>
        <v>44517</v>
      </c>
      <c r="E95" s="93">
        <f ca="1">IF(D95&lt;$B$1,VLOOKUP(D95,[1]DI!$A$4:$B$15000,2,FALSE),0)</f>
        <v>7.6499999999999999E-2</v>
      </c>
      <c r="F95" s="14">
        <f t="shared" ca="1" si="66"/>
        <v>1.0002925600000001</v>
      </c>
      <c r="G95" s="14">
        <f ca="1">(TRUNC(PRODUCT($F$12:$F94),16))</f>
        <v>1.0182317851173099</v>
      </c>
      <c r="H95" s="14">
        <f t="shared" si="67"/>
        <v>1</v>
      </c>
      <c r="I95" s="14">
        <f t="shared" ca="1" si="68"/>
        <v>1.01823179</v>
      </c>
      <c r="J95" s="13">
        <f t="shared" si="56"/>
        <v>5.5E-2</v>
      </c>
      <c r="K95" s="33">
        <f t="shared" si="57"/>
        <v>44399</v>
      </c>
      <c r="L95" s="2">
        <f t="shared" si="58"/>
        <v>81</v>
      </c>
      <c r="M95" s="17">
        <f t="shared" si="59"/>
        <v>81</v>
      </c>
      <c r="N95" s="12">
        <f t="shared" si="60"/>
        <v>1.0173584689999999</v>
      </c>
      <c r="O95" s="12">
        <f t="shared" ca="1" si="61"/>
        <v>1.035906735</v>
      </c>
      <c r="P95" s="17">
        <f t="shared" si="70"/>
        <v>0</v>
      </c>
      <c r="Q95" s="14">
        <f t="shared" ca="1" si="52"/>
        <v>251347.14499999999</v>
      </c>
      <c r="R95" s="21">
        <f t="shared" si="53"/>
        <v>0</v>
      </c>
      <c r="S95" s="14">
        <f t="shared" si="62"/>
        <v>0</v>
      </c>
      <c r="T95" s="4" t="str">
        <f t="shared" si="63"/>
        <v>A+J=</v>
      </c>
      <c r="U95" s="33">
        <f t="shared" si="64"/>
        <v>44764</v>
      </c>
      <c r="V95" s="4"/>
      <c r="W95" s="134"/>
      <c r="X95" s="135"/>
      <c r="Y95" s="137"/>
      <c r="Z95" s="138"/>
      <c r="AA95" s="141"/>
      <c r="AB95" s="141"/>
      <c r="AC95" s="139"/>
      <c r="AD95" s="141"/>
      <c r="AE95" s="134"/>
      <c r="AF95" s="140"/>
      <c r="AG95" s="135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2">
        <f t="shared" si="54"/>
        <v>44519</v>
      </c>
      <c r="B96" s="123">
        <f t="shared" ca="1" si="65"/>
        <v>7255009.8389999997</v>
      </c>
      <c r="C96" s="7">
        <f t="shared" si="55"/>
        <v>7000000</v>
      </c>
      <c r="D96" s="95">
        <f t="shared" si="69"/>
        <v>44518</v>
      </c>
      <c r="E96" s="93">
        <f ca="1">IF(D96&lt;$B$1,VLOOKUP(D96,[1]DI!$A$4:$B$15000,2,FALSE),0)</f>
        <v>7.6499999999999999E-2</v>
      </c>
      <c r="F96" s="14">
        <f t="shared" ca="1" si="66"/>
        <v>1.0002925600000001</v>
      </c>
      <c r="G96" s="14">
        <f ca="1">(TRUNC(PRODUCT($F$12:$F95),16))</f>
        <v>1.01852967900836</v>
      </c>
      <c r="H96" s="14">
        <f t="shared" si="67"/>
        <v>1</v>
      </c>
      <c r="I96" s="14">
        <f t="shared" ca="1" si="68"/>
        <v>1.0185296800000001</v>
      </c>
      <c r="J96" s="13">
        <f t="shared" si="56"/>
        <v>5.5E-2</v>
      </c>
      <c r="K96" s="33">
        <f t="shared" si="57"/>
        <v>44399</v>
      </c>
      <c r="L96" s="2">
        <f t="shared" si="58"/>
        <v>82</v>
      </c>
      <c r="M96" s="17">
        <f t="shared" si="59"/>
        <v>82</v>
      </c>
      <c r="N96" s="12">
        <f t="shared" si="60"/>
        <v>1.017574644</v>
      </c>
      <c r="O96" s="12">
        <f t="shared" ca="1" si="61"/>
        <v>1.0364299770000001</v>
      </c>
      <c r="P96" s="17">
        <f t="shared" si="70"/>
        <v>0</v>
      </c>
      <c r="Q96" s="14">
        <f t="shared" ca="1" si="52"/>
        <v>255009.83900000001</v>
      </c>
      <c r="R96" s="21">
        <f t="shared" si="53"/>
        <v>0</v>
      </c>
      <c r="S96" s="14">
        <f t="shared" si="62"/>
        <v>0</v>
      </c>
      <c r="T96" s="4" t="str">
        <f t="shared" si="63"/>
        <v>A+J=</v>
      </c>
      <c r="U96" s="33">
        <f t="shared" si="64"/>
        <v>44764</v>
      </c>
      <c r="V96" s="4"/>
      <c r="W96" s="134"/>
      <c r="X96" s="135"/>
      <c r="Y96" s="137"/>
      <c r="Z96" s="138"/>
      <c r="AA96" s="141"/>
      <c r="AB96" s="141"/>
      <c r="AC96" s="139"/>
      <c r="AD96" s="141"/>
      <c r="AE96" s="134"/>
      <c r="AF96" s="140"/>
      <c r="AG96" s="135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2">
        <f t="shared" si="54"/>
        <v>44522</v>
      </c>
      <c r="B97" s="123">
        <f t="shared" ca="1" si="65"/>
        <v>7258674.3880000003</v>
      </c>
      <c r="C97" s="7">
        <f t="shared" si="55"/>
        <v>7000000</v>
      </c>
      <c r="D97" s="95">
        <f t="shared" si="69"/>
        <v>44519</v>
      </c>
      <c r="E97" s="93">
        <f ca="1">IF(D97&lt;$B$1,VLOOKUP(D97,[1]DI!$A$4:$B$15000,2,FALSE),0)</f>
        <v>7.6499999999999999E-2</v>
      </c>
      <c r="F97" s="14">
        <f t="shared" ca="1" si="66"/>
        <v>1.0002925600000001</v>
      </c>
      <c r="G97" s="14">
        <f ca="1">(TRUNC(PRODUCT($F$12:$F96),16))</f>
        <v>1.01882766005125</v>
      </c>
      <c r="H97" s="14">
        <f t="shared" si="67"/>
        <v>1</v>
      </c>
      <c r="I97" s="14">
        <f t="shared" ca="1" si="68"/>
        <v>1.0188276599999999</v>
      </c>
      <c r="J97" s="13">
        <f t="shared" si="56"/>
        <v>5.5E-2</v>
      </c>
      <c r="K97" s="33">
        <f t="shared" si="57"/>
        <v>44399</v>
      </c>
      <c r="L97" s="2">
        <f t="shared" si="58"/>
        <v>83</v>
      </c>
      <c r="M97" s="17">
        <f t="shared" si="59"/>
        <v>83</v>
      </c>
      <c r="N97" s="12">
        <f t="shared" si="60"/>
        <v>1.017790864</v>
      </c>
      <c r="O97" s="12">
        <f t="shared" ca="1" si="61"/>
        <v>1.0369534840000001</v>
      </c>
      <c r="P97" s="17">
        <f t="shared" si="70"/>
        <v>0</v>
      </c>
      <c r="Q97" s="14">
        <f t="shared" ca="1" si="52"/>
        <v>258674.38800000001</v>
      </c>
      <c r="R97" s="21">
        <f t="shared" si="53"/>
        <v>0</v>
      </c>
      <c r="S97" s="14">
        <f t="shared" si="62"/>
        <v>0</v>
      </c>
      <c r="T97" s="4" t="str">
        <f t="shared" si="63"/>
        <v>A+J=</v>
      </c>
      <c r="U97" s="33">
        <f t="shared" si="64"/>
        <v>44764</v>
      </c>
      <c r="V97" s="4"/>
      <c r="W97" s="134"/>
      <c r="X97" s="135"/>
      <c r="Y97" s="137"/>
      <c r="Z97" s="138"/>
      <c r="AA97" s="137"/>
      <c r="AB97" s="142"/>
      <c r="AC97" s="143"/>
      <c r="AD97" s="137"/>
      <c r="AE97" s="134"/>
      <c r="AF97" s="140"/>
      <c r="AG97" s="14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2">
        <f t="shared" si="54"/>
        <v>44523</v>
      </c>
      <c r="B98" s="123">
        <f t="shared" ca="1" si="65"/>
        <v>7262340.8200000003</v>
      </c>
      <c r="C98" s="7">
        <f t="shared" si="55"/>
        <v>7000000</v>
      </c>
      <c r="D98" s="95">
        <f t="shared" si="69"/>
        <v>44522</v>
      </c>
      <c r="E98" s="93">
        <f ca="1">IF(D98&lt;$B$1,VLOOKUP(D98,[1]DI!$A$4:$B$15000,2,FALSE),0)</f>
        <v>7.6499999999999999E-2</v>
      </c>
      <c r="F98" s="14">
        <f t="shared" ca="1" si="66"/>
        <v>1.0002925600000001</v>
      </c>
      <c r="G98" s="14">
        <f ca="1">(TRUNC(PRODUCT($F$12:$F97),16))</f>
        <v>1.0191257282714801</v>
      </c>
      <c r="H98" s="14">
        <f t="shared" si="67"/>
        <v>1</v>
      </c>
      <c r="I98" s="14">
        <f t="shared" ca="1" si="68"/>
        <v>1.0191257300000001</v>
      </c>
      <c r="J98" s="13">
        <f t="shared" si="56"/>
        <v>5.5E-2</v>
      </c>
      <c r="K98" s="33">
        <f t="shared" si="57"/>
        <v>44399</v>
      </c>
      <c r="L98" s="2">
        <f t="shared" si="58"/>
        <v>84</v>
      </c>
      <c r="M98" s="17">
        <f t="shared" si="59"/>
        <v>84</v>
      </c>
      <c r="N98" s="12">
        <f t="shared" si="60"/>
        <v>1.01800713</v>
      </c>
      <c r="O98" s="12">
        <f t="shared" ca="1" si="61"/>
        <v>1.03747726</v>
      </c>
      <c r="P98" s="17">
        <f t="shared" si="70"/>
        <v>0</v>
      </c>
      <c r="Q98" s="14">
        <f t="shared" ca="1" si="52"/>
        <v>262340.82</v>
      </c>
      <c r="R98" s="21">
        <f t="shared" si="53"/>
        <v>0</v>
      </c>
      <c r="S98" s="14">
        <f t="shared" si="62"/>
        <v>0</v>
      </c>
      <c r="T98" s="4" t="str">
        <f t="shared" si="63"/>
        <v>A+J=</v>
      </c>
      <c r="U98" s="33">
        <f t="shared" si="64"/>
        <v>44764</v>
      </c>
      <c r="V98" s="4"/>
      <c r="W98" s="134"/>
      <c r="X98" s="135"/>
      <c r="Y98" s="137"/>
      <c r="Z98" s="138"/>
      <c r="AA98" s="137"/>
      <c r="AB98" s="142"/>
      <c r="AC98" s="143"/>
      <c r="AD98" s="137"/>
      <c r="AE98" s="134"/>
      <c r="AF98" s="140"/>
      <c r="AG98" s="14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2">
        <f t="shared" si="54"/>
        <v>44524</v>
      </c>
      <c r="B99" s="123">
        <f t="shared" ca="1" si="65"/>
        <v>7266009.0439999904</v>
      </c>
      <c r="C99" s="7">
        <f t="shared" si="55"/>
        <v>7000000</v>
      </c>
      <c r="D99" s="95">
        <f t="shared" si="69"/>
        <v>44523</v>
      </c>
      <c r="E99" s="93">
        <f ca="1">IF(D99&lt;$B$1,VLOOKUP(D99,[1]DI!$A$4:$B$15000,2,FALSE),0)</f>
        <v>7.6499999999999999E-2</v>
      </c>
      <c r="F99" s="14">
        <f t="shared" ca="1" si="66"/>
        <v>1.0002925600000001</v>
      </c>
      <c r="G99" s="14">
        <f ca="1">(TRUNC(PRODUCT($F$12:$F98),16))</f>
        <v>1.01942388369454</v>
      </c>
      <c r="H99" s="14">
        <f t="shared" si="67"/>
        <v>1</v>
      </c>
      <c r="I99" s="14">
        <f t="shared" ca="1" si="68"/>
        <v>1.0194238799999999</v>
      </c>
      <c r="J99" s="13">
        <f t="shared" si="56"/>
        <v>5.5E-2</v>
      </c>
      <c r="K99" s="33">
        <f t="shared" si="57"/>
        <v>44399</v>
      </c>
      <c r="L99" s="2">
        <f t="shared" si="58"/>
        <v>85</v>
      </c>
      <c r="M99" s="17">
        <f t="shared" si="59"/>
        <v>85</v>
      </c>
      <c r="N99" s="12">
        <f t="shared" si="60"/>
        <v>1.018223442</v>
      </c>
      <c r="O99" s="12">
        <f t="shared" ca="1" si="61"/>
        <v>1.0380012919999999</v>
      </c>
      <c r="P99" s="17">
        <f t="shared" si="70"/>
        <v>0</v>
      </c>
      <c r="Q99" s="14">
        <f t="shared" ca="1" si="52"/>
        <v>266009.04399998998</v>
      </c>
      <c r="R99" s="21">
        <f t="shared" si="53"/>
        <v>0</v>
      </c>
      <c r="S99" s="14">
        <f t="shared" si="62"/>
        <v>0</v>
      </c>
      <c r="T99" s="4" t="str">
        <f t="shared" si="63"/>
        <v>A+J=</v>
      </c>
      <c r="U99" s="33">
        <f t="shared" si="64"/>
        <v>44764</v>
      </c>
      <c r="V99" s="4"/>
      <c r="W99" s="134"/>
      <c r="X99" s="135"/>
      <c r="Y99" s="137"/>
      <c r="Z99" s="138"/>
      <c r="AA99" s="137"/>
      <c r="AB99" s="142"/>
      <c r="AC99" s="143"/>
      <c r="AD99" s="137"/>
      <c r="AE99" s="134"/>
      <c r="AF99" s="140"/>
      <c r="AG99" s="14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2">
        <f t="shared" si="54"/>
        <v>44525</v>
      </c>
      <c r="B100" s="123">
        <f t="shared" ca="1" si="65"/>
        <v>7269679.2209999999</v>
      </c>
      <c r="C100" s="7">
        <f t="shared" si="55"/>
        <v>7000000</v>
      </c>
      <c r="D100" s="95">
        <f t="shared" si="69"/>
        <v>44524</v>
      </c>
      <c r="E100" s="93">
        <f ca="1">IF(D100&lt;$B$1,VLOOKUP(D100,[1]DI!$A$4:$B$15000,2,FALSE),0)</f>
        <v>7.6499999999999999E-2</v>
      </c>
      <c r="F100" s="14">
        <f t="shared" ca="1" si="66"/>
        <v>1.0002925600000001</v>
      </c>
      <c r="G100" s="14">
        <f ca="1">(TRUNC(PRODUCT($F$12:$F99),16))</f>
        <v>1.0197221263459599</v>
      </c>
      <c r="H100" s="14">
        <f t="shared" si="67"/>
        <v>1</v>
      </c>
      <c r="I100" s="14">
        <f t="shared" ca="1" si="68"/>
        <v>1.0197221299999999</v>
      </c>
      <c r="J100" s="13">
        <f t="shared" si="56"/>
        <v>5.5E-2</v>
      </c>
      <c r="K100" s="33">
        <f t="shared" si="57"/>
        <v>44399</v>
      </c>
      <c r="L100" s="2">
        <f t="shared" si="58"/>
        <v>86</v>
      </c>
      <c r="M100" s="17">
        <f t="shared" si="59"/>
        <v>86</v>
      </c>
      <c r="N100" s="12">
        <f t="shared" si="60"/>
        <v>1.018439801</v>
      </c>
      <c r="O100" s="12">
        <f t="shared" ca="1" si="61"/>
        <v>1.0385256030000001</v>
      </c>
      <c r="P100" s="17">
        <f t="shared" si="70"/>
        <v>0</v>
      </c>
      <c r="Q100" s="14">
        <f t="shared" ca="1" si="52"/>
        <v>269679.22100000002</v>
      </c>
      <c r="R100" s="21">
        <f t="shared" si="53"/>
        <v>0</v>
      </c>
      <c r="S100" s="14">
        <f t="shared" si="62"/>
        <v>0</v>
      </c>
      <c r="T100" s="4" t="str">
        <f t="shared" si="63"/>
        <v>A+J=</v>
      </c>
      <c r="U100" s="33">
        <f t="shared" si="64"/>
        <v>44764</v>
      </c>
      <c r="V100" s="4"/>
      <c r="W100" s="134"/>
      <c r="X100" s="135"/>
      <c r="Y100" s="137"/>
      <c r="Z100" s="138"/>
      <c r="AA100" s="137"/>
      <c r="AB100" s="142"/>
      <c r="AC100" s="143"/>
      <c r="AD100" s="137"/>
      <c r="AE100" s="134"/>
      <c r="AF100" s="140"/>
      <c r="AG100" s="14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2">
        <f t="shared" si="54"/>
        <v>44526</v>
      </c>
      <c r="B101" s="123">
        <f t="shared" ca="1" si="65"/>
        <v>7273351.1969999997</v>
      </c>
      <c r="C101" s="7">
        <f t="shared" si="55"/>
        <v>7000000</v>
      </c>
      <c r="D101" s="95">
        <f t="shared" si="69"/>
        <v>44525</v>
      </c>
      <c r="E101" s="93">
        <f ca="1">IF(D101&lt;$B$1,VLOOKUP(D101,[1]DI!$A$4:$B$15000,2,FALSE),0)</f>
        <v>7.6499999999999999E-2</v>
      </c>
      <c r="F101" s="14">
        <f t="shared" ca="1" si="66"/>
        <v>1.0002925600000001</v>
      </c>
      <c r="G101" s="14">
        <f ca="1">(TRUNC(PRODUCT($F$12:$F100),16))</f>
        <v>1.02002045625124</v>
      </c>
      <c r="H101" s="14">
        <f t="shared" si="67"/>
        <v>1</v>
      </c>
      <c r="I101" s="14">
        <f t="shared" ca="1" si="68"/>
        <v>1.02002046</v>
      </c>
      <c r="J101" s="13">
        <f t="shared" si="56"/>
        <v>5.5E-2</v>
      </c>
      <c r="K101" s="33">
        <f t="shared" si="57"/>
        <v>44399</v>
      </c>
      <c r="L101" s="2">
        <f t="shared" si="58"/>
        <v>87</v>
      </c>
      <c r="M101" s="17">
        <f t="shared" si="59"/>
        <v>87</v>
      </c>
      <c r="N101" s="12">
        <f t="shared" si="60"/>
        <v>1.0186562050000001</v>
      </c>
      <c r="O101" s="12">
        <f t="shared" ca="1" si="61"/>
        <v>1.039050171</v>
      </c>
      <c r="P101" s="17">
        <f t="shared" si="70"/>
        <v>0</v>
      </c>
      <c r="Q101" s="14">
        <f t="shared" ca="1" si="52"/>
        <v>273351.19699999999</v>
      </c>
      <c r="R101" s="21">
        <f t="shared" si="53"/>
        <v>0</v>
      </c>
      <c r="S101" s="14">
        <f t="shared" si="62"/>
        <v>0</v>
      </c>
      <c r="T101" s="4" t="str">
        <f t="shared" si="63"/>
        <v>A+J=</v>
      </c>
      <c r="U101" s="33">
        <f t="shared" si="64"/>
        <v>44764</v>
      </c>
      <c r="V101" s="4"/>
      <c r="W101" s="134"/>
      <c r="X101" s="135"/>
      <c r="Y101" s="137"/>
      <c r="Z101" s="138"/>
      <c r="AA101" s="137"/>
      <c r="AB101" s="142"/>
      <c r="AC101" s="143"/>
      <c r="AD101" s="137"/>
      <c r="AE101" s="134"/>
      <c r="AF101" s="140"/>
      <c r="AG101" s="14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2">
        <f t="shared" si="54"/>
        <v>44529</v>
      </c>
      <c r="B102" s="123">
        <f t="shared" ca="1" si="65"/>
        <v>7277024.9720000001</v>
      </c>
      <c r="C102" s="7">
        <f t="shared" si="55"/>
        <v>7000000</v>
      </c>
      <c r="D102" s="95">
        <f t="shared" si="69"/>
        <v>44526</v>
      </c>
      <c r="E102" s="93">
        <f ca="1">IF(D102&lt;$B$1,VLOOKUP(D102,[1]DI!$A$4:$B$15000,2,FALSE),0)</f>
        <v>7.6499999999999999E-2</v>
      </c>
      <c r="F102" s="14">
        <f t="shared" ca="1" si="66"/>
        <v>1.0002925600000001</v>
      </c>
      <c r="G102" s="14">
        <f ca="1">(TRUNC(PRODUCT($F$12:$F101),16))</f>
        <v>1.0203188734359201</v>
      </c>
      <c r="H102" s="14">
        <f t="shared" si="67"/>
        <v>1</v>
      </c>
      <c r="I102" s="14">
        <f t="shared" ca="1" si="68"/>
        <v>1.0203188700000001</v>
      </c>
      <c r="J102" s="13">
        <f t="shared" si="56"/>
        <v>5.5E-2</v>
      </c>
      <c r="K102" s="33">
        <f t="shared" si="57"/>
        <v>44399</v>
      </c>
      <c r="L102" s="2">
        <f t="shared" si="58"/>
        <v>88</v>
      </c>
      <c r="M102" s="17">
        <f t="shared" si="59"/>
        <v>88</v>
      </c>
      <c r="N102" s="12">
        <f t="shared" si="60"/>
        <v>1.018872655</v>
      </c>
      <c r="O102" s="12">
        <f t="shared" ca="1" si="61"/>
        <v>1.039574996</v>
      </c>
      <c r="P102" s="17">
        <f t="shared" si="70"/>
        <v>0</v>
      </c>
      <c r="Q102" s="14">
        <f t="shared" ca="1" si="52"/>
        <v>277024.97200000001</v>
      </c>
      <c r="R102" s="21">
        <f t="shared" si="53"/>
        <v>0</v>
      </c>
      <c r="S102" s="14">
        <f t="shared" si="62"/>
        <v>0</v>
      </c>
      <c r="T102" s="4" t="str">
        <f t="shared" si="63"/>
        <v>A+J=</v>
      </c>
      <c r="U102" s="33">
        <f t="shared" si="64"/>
        <v>44764</v>
      </c>
      <c r="V102" s="4"/>
      <c r="W102" s="134"/>
      <c r="X102" s="135"/>
      <c r="Y102" s="137"/>
      <c r="Z102" s="138"/>
      <c r="AA102" s="137"/>
      <c r="AB102" s="142"/>
      <c r="AC102" s="143"/>
      <c r="AD102" s="137"/>
      <c r="AE102" s="134"/>
      <c r="AF102" s="140"/>
      <c r="AG102" s="14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2">
        <f t="shared" si="54"/>
        <v>44530</v>
      </c>
      <c r="B103" s="123">
        <f t="shared" ca="1" si="65"/>
        <v>7280700.693</v>
      </c>
      <c r="C103" s="7">
        <f t="shared" si="55"/>
        <v>7000000</v>
      </c>
      <c r="D103" s="95">
        <f t="shared" si="69"/>
        <v>44529</v>
      </c>
      <c r="E103" s="93">
        <f ca="1">IF(D103&lt;$B$1,VLOOKUP(D103,[1]DI!$A$4:$B$15000,2,FALSE),0)</f>
        <v>7.6499999999999999E-2</v>
      </c>
      <c r="F103" s="14">
        <f t="shared" ca="1" si="66"/>
        <v>1.0002925600000001</v>
      </c>
      <c r="G103" s="14">
        <f ca="1">(TRUNC(PRODUCT($F$12:$F102),16))</f>
        <v>1.0206173779255301</v>
      </c>
      <c r="H103" s="14">
        <f t="shared" si="67"/>
        <v>1</v>
      </c>
      <c r="I103" s="14">
        <f t="shared" ca="1" si="68"/>
        <v>1.02061738</v>
      </c>
      <c r="J103" s="13">
        <f t="shared" si="56"/>
        <v>5.5E-2</v>
      </c>
      <c r="K103" s="33">
        <f t="shared" si="57"/>
        <v>44399</v>
      </c>
      <c r="L103" s="2">
        <f t="shared" si="58"/>
        <v>89</v>
      </c>
      <c r="M103" s="17">
        <f t="shared" si="59"/>
        <v>89</v>
      </c>
      <c r="N103" s="12">
        <f t="shared" si="60"/>
        <v>1.019089151</v>
      </c>
      <c r="O103" s="12">
        <f t="shared" ca="1" si="61"/>
        <v>1.040100099</v>
      </c>
      <c r="P103" s="17">
        <f t="shared" si="70"/>
        <v>0</v>
      </c>
      <c r="Q103" s="14">
        <f t="shared" ca="1" si="52"/>
        <v>280700.69300000003</v>
      </c>
      <c r="R103" s="21">
        <f t="shared" si="53"/>
        <v>0</v>
      </c>
      <c r="S103" s="14">
        <f t="shared" si="62"/>
        <v>0</v>
      </c>
      <c r="T103" s="4" t="str">
        <f t="shared" si="63"/>
        <v>A+J=</v>
      </c>
      <c r="U103" s="33">
        <f t="shared" si="64"/>
        <v>44764</v>
      </c>
      <c r="V103" s="4"/>
      <c r="W103" s="134"/>
      <c r="X103" s="135"/>
      <c r="Y103" s="137"/>
      <c r="Z103" s="138"/>
      <c r="AA103" s="137"/>
      <c r="AB103" s="142"/>
      <c r="AC103" s="143"/>
      <c r="AD103" s="137"/>
      <c r="AE103" s="134"/>
      <c r="AF103" s="140"/>
      <c r="AG103" s="14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2">
        <f t="shared" si="54"/>
        <v>44531</v>
      </c>
      <c r="B104" s="123">
        <f t="shared" ca="1" si="65"/>
        <v>7284378.2199999997</v>
      </c>
      <c r="C104" s="7">
        <f t="shared" si="55"/>
        <v>7000000</v>
      </c>
      <c r="D104" s="95">
        <f t="shared" si="69"/>
        <v>44530</v>
      </c>
      <c r="E104" s="93">
        <f ca="1">IF(D104&lt;$B$1,VLOOKUP(D104,[1]DI!$A$4:$B$15000,2,FALSE),0)</f>
        <v>7.6499999999999999E-2</v>
      </c>
      <c r="F104" s="14">
        <f t="shared" ca="1" si="66"/>
        <v>1.0002925600000001</v>
      </c>
      <c r="G104" s="14">
        <f ca="1">(TRUNC(PRODUCT($F$12:$F103),16))</f>
        <v>1.02091596974562</v>
      </c>
      <c r="H104" s="14">
        <f t="shared" si="67"/>
        <v>1</v>
      </c>
      <c r="I104" s="14">
        <f t="shared" ca="1" si="68"/>
        <v>1.0209159699999999</v>
      </c>
      <c r="J104" s="13">
        <f t="shared" si="56"/>
        <v>5.5E-2</v>
      </c>
      <c r="K104" s="33">
        <f t="shared" si="57"/>
        <v>44399</v>
      </c>
      <c r="L104" s="2">
        <f t="shared" si="58"/>
        <v>90</v>
      </c>
      <c r="M104" s="17">
        <f t="shared" si="59"/>
        <v>90</v>
      </c>
      <c r="N104" s="12">
        <f t="shared" si="60"/>
        <v>1.019305693</v>
      </c>
      <c r="O104" s="12">
        <f t="shared" ca="1" si="61"/>
        <v>1.04062546</v>
      </c>
      <c r="P104" s="17">
        <f t="shared" si="70"/>
        <v>0</v>
      </c>
      <c r="Q104" s="14">
        <f t="shared" ca="1" si="52"/>
        <v>284378.21999999997</v>
      </c>
      <c r="R104" s="21">
        <f t="shared" si="53"/>
        <v>0</v>
      </c>
      <c r="S104" s="14">
        <f t="shared" si="62"/>
        <v>0</v>
      </c>
      <c r="T104" s="4" t="str">
        <f t="shared" si="63"/>
        <v>A+J=</v>
      </c>
      <c r="U104" s="33">
        <f t="shared" si="64"/>
        <v>44764</v>
      </c>
      <c r="V104" s="11"/>
      <c r="W104" s="134"/>
      <c r="X104" s="135"/>
      <c r="Y104" s="137"/>
      <c r="Z104" s="138"/>
      <c r="AA104" s="137"/>
      <c r="AB104" s="142"/>
      <c r="AC104" s="143"/>
      <c r="AD104" s="137"/>
      <c r="AE104" s="134"/>
      <c r="AF104" s="140"/>
      <c r="AG104" s="14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2">
        <f t="shared" si="54"/>
        <v>44532</v>
      </c>
      <c r="B105" s="123">
        <f t="shared" ca="1" si="65"/>
        <v>7288057.6229999997</v>
      </c>
      <c r="C105" s="7">
        <f t="shared" si="55"/>
        <v>7000000</v>
      </c>
      <c r="D105" s="95">
        <f t="shared" si="69"/>
        <v>44531</v>
      </c>
      <c r="E105" s="93">
        <f ca="1">IF(D105&lt;$B$1,VLOOKUP(D105,[1]DI!$A$4:$B$15000,2,FALSE),0)</f>
        <v>7.6499999999999999E-2</v>
      </c>
      <c r="F105" s="14">
        <f t="shared" ca="1" si="66"/>
        <v>1.0002925600000001</v>
      </c>
      <c r="G105" s="14">
        <f ca="1">(TRUNC(PRODUCT($F$12:$F104),16))</f>
        <v>1.02121464892173</v>
      </c>
      <c r="H105" s="14">
        <f t="shared" si="67"/>
        <v>1</v>
      </c>
      <c r="I105" s="14">
        <f t="shared" ca="1" si="68"/>
        <v>1.0212146499999999</v>
      </c>
      <c r="J105" s="13">
        <f t="shared" si="56"/>
        <v>5.5E-2</v>
      </c>
      <c r="K105" s="33">
        <f t="shared" si="57"/>
        <v>44399</v>
      </c>
      <c r="L105" s="2">
        <f t="shared" si="58"/>
        <v>91</v>
      </c>
      <c r="M105" s="17">
        <f t="shared" si="59"/>
        <v>91</v>
      </c>
      <c r="N105" s="12">
        <f t="shared" si="60"/>
        <v>1.019522281</v>
      </c>
      <c r="O105" s="12">
        <f t="shared" ca="1" si="61"/>
        <v>1.041151089</v>
      </c>
      <c r="P105" s="17">
        <f t="shared" si="70"/>
        <v>0</v>
      </c>
      <c r="Q105" s="14">
        <f t="shared" ca="1" si="52"/>
        <v>288057.62300000002</v>
      </c>
      <c r="R105" s="21">
        <f t="shared" si="53"/>
        <v>0</v>
      </c>
      <c r="S105" s="14">
        <f t="shared" si="62"/>
        <v>0</v>
      </c>
      <c r="T105" s="4" t="str">
        <f t="shared" si="63"/>
        <v>A+J=</v>
      </c>
      <c r="U105" s="33">
        <f t="shared" si="64"/>
        <v>44764</v>
      </c>
      <c r="V105" s="4"/>
      <c r="W105" s="134"/>
      <c r="X105" s="135"/>
      <c r="Y105" s="137"/>
      <c r="Z105" s="138"/>
      <c r="AA105" s="137"/>
      <c r="AB105" s="142"/>
      <c r="AC105" s="143"/>
      <c r="AD105" s="137"/>
      <c r="AE105" s="134"/>
      <c r="AF105" s="140"/>
      <c r="AG105" s="14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2">
        <f t="shared" si="54"/>
        <v>44533</v>
      </c>
      <c r="B106" s="123">
        <f t="shared" ca="1" si="65"/>
        <v>7291738.909</v>
      </c>
      <c r="C106" s="7">
        <f t="shared" si="55"/>
        <v>7000000</v>
      </c>
      <c r="D106" s="95">
        <f t="shared" si="69"/>
        <v>44532</v>
      </c>
      <c r="E106" s="93">
        <f ca="1">IF(D106&lt;$B$1,VLOOKUP(D106,[1]DI!$A$4:$B$15000,2,FALSE),0)</f>
        <v>7.6499999999999999E-2</v>
      </c>
      <c r="F106" s="14">
        <f t="shared" ca="1" si="66"/>
        <v>1.0002925600000001</v>
      </c>
      <c r="G106" s="14">
        <f ca="1">(TRUNC(PRODUCT($F$12:$F105),16))</f>
        <v>1.0215134154794201</v>
      </c>
      <c r="H106" s="14">
        <f t="shared" si="67"/>
        <v>1</v>
      </c>
      <c r="I106" s="14">
        <f t="shared" ca="1" si="68"/>
        <v>1.02151342</v>
      </c>
      <c r="J106" s="13">
        <f t="shared" si="56"/>
        <v>5.5E-2</v>
      </c>
      <c r="K106" s="33">
        <f t="shared" si="57"/>
        <v>44399</v>
      </c>
      <c r="L106" s="2">
        <f t="shared" si="58"/>
        <v>92</v>
      </c>
      <c r="M106" s="17">
        <f t="shared" si="59"/>
        <v>92</v>
      </c>
      <c r="N106" s="12">
        <f t="shared" si="60"/>
        <v>1.019738915</v>
      </c>
      <c r="O106" s="12">
        <f t="shared" ca="1" si="61"/>
        <v>1.041676987</v>
      </c>
      <c r="P106" s="17">
        <f t="shared" si="70"/>
        <v>0</v>
      </c>
      <c r="Q106" s="14">
        <f t="shared" ca="1" si="52"/>
        <v>291738.90899999999</v>
      </c>
      <c r="R106" s="21">
        <f t="shared" si="53"/>
        <v>0</v>
      </c>
      <c r="S106" s="14">
        <f t="shared" si="62"/>
        <v>0</v>
      </c>
      <c r="T106" s="4" t="str">
        <f t="shared" si="63"/>
        <v>A+J=</v>
      </c>
      <c r="U106" s="33">
        <f t="shared" si="64"/>
        <v>44764</v>
      </c>
      <c r="V106" s="4"/>
      <c r="W106" s="134"/>
      <c r="X106" s="135"/>
      <c r="Y106" s="137"/>
      <c r="Z106" s="138"/>
      <c r="AA106" s="137"/>
      <c r="AB106" s="142"/>
      <c r="AC106" s="143"/>
      <c r="AD106" s="137"/>
      <c r="AE106" s="134"/>
      <c r="AF106" s="140"/>
      <c r="AG106" s="14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2">
        <f t="shared" si="54"/>
        <v>44536</v>
      </c>
      <c r="B107" s="123">
        <f t="shared" ca="1" si="65"/>
        <v>7295422.0010000002</v>
      </c>
      <c r="C107" s="7">
        <f t="shared" si="55"/>
        <v>7000000</v>
      </c>
      <c r="D107" s="95">
        <f t="shared" si="69"/>
        <v>44533</v>
      </c>
      <c r="E107" s="93">
        <f ca="1">IF(D107&lt;$B$1,VLOOKUP(D107,[1]DI!$A$4:$B$15000,2,FALSE),0)</f>
        <v>7.6499999999999999E-2</v>
      </c>
      <c r="F107" s="14">
        <f t="shared" ca="1" si="66"/>
        <v>1.0002925600000001</v>
      </c>
      <c r="G107" s="14">
        <f ca="1">(TRUNC(PRODUCT($F$12:$F106),16))</f>
        <v>1.02181226944425</v>
      </c>
      <c r="H107" s="14">
        <f t="shared" si="67"/>
        <v>1</v>
      </c>
      <c r="I107" s="14">
        <f t="shared" ca="1" si="68"/>
        <v>1.0218122700000001</v>
      </c>
      <c r="J107" s="13">
        <f t="shared" si="56"/>
        <v>5.5E-2</v>
      </c>
      <c r="K107" s="33">
        <f t="shared" si="57"/>
        <v>44399</v>
      </c>
      <c r="L107" s="2">
        <f t="shared" si="58"/>
        <v>93</v>
      </c>
      <c r="M107" s="17">
        <f t="shared" si="59"/>
        <v>93</v>
      </c>
      <c r="N107" s="12">
        <f t="shared" si="60"/>
        <v>1.019955596</v>
      </c>
      <c r="O107" s="12">
        <f t="shared" ca="1" si="61"/>
        <v>1.0422031430000001</v>
      </c>
      <c r="P107" s="17">
        <f t="shared" si="70"/>
        <v>0</v>
      </c>
      <c r="Q107" s="14">
        <f t="shared" ca="1" si="52"/>
        <v>295422.00099999999</v>
      </c>
      <c r="R107" s="21">
        <f t="shared" si="53"/>
        <v>0</v>
      </c>
      <c r="S107" s="14">
        <f t="shared" si="62"/>
        <v>0</v>
      </c>
      <c r="T107" s="4" t="str">
        <f t="shared" si="63"/>
        <v>A+J=</v>
      </c>
      <c r="U107" s="33">
        <f t="shared" si="64"/>
        <v>44764</v>
      </c>
      <c r="V107" s="4"/>
      <c r="W107" s="134"/>
      <c r="X107" s="135"/>
      <c r="Y107" s="137"/>
      <c r="Z107" s="138"/>
      <c r="AA107" s="137"/>
      <c r="AB107" s="142"/>
      <c r="AC107" s="143"/>
      <c r="AD107" s="137"/>
      <c r="AE107" s="134"/>
      <c r="AF107" s="140"/>
      <c r="AG107" s="14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2">
        <f t="shared" si="54"/>
        <v>44537</v>
      </c>
      <c r="B108" s="123">
        <f t="shared" ca="1" si="65"/>
        <v>7299106.9620000003</v>
      </c>
      <c r="C108" s="7">
        <f t="shared" si="55"/>
        <v>7000000</v>
      </c>
      <c r="D108" s="95">
        <f t="shared" si="69"/>
        <v>44536</v>
      </c>
      <c r="E108" s="93">
        <f ca="1">IF(D108&lt;$B$1,VLOOKUP(D108,[1]DI!$A$4:$B$15000,2,FALSE),0)</f>
        <v>7.6499999999999999E-2</v>
      </c>
      <c r="F108" s="14">
        <f t="shared" ca="1" si="66"/>
        <v>1.0002925600000001</v>
      </c>
      <c r="G108" s="14">
        <f ca="1">(TRUNC(PRODUCT($F$12:$F107),16))</f>
        <v>1.0221112108418</v>
      </c>
      <c r="H108" s="14">
        <f t="shared" si="67"/>
        <v>1</v>
      </c>
      <c r="I108" s="14">
        <f t="shared" ca="1" si="68"/>
        <v>1.02211121</v>
      </c>
      <c r="J108" s="13">
        <f t="shared" si="56"/>
        <v>5.5E-2</v>
      </c>
      <c r="K108" s="33">
        <f t="shared" si="57"/>
        <v>44399</v>
      </c>
      <c r="L108" s="2">
        <f t="shared" si="58"/>
        <v>94</v>
      </c>
      <c r="M108" s="17">
        <f t="shared" si="59"/>
        <v>94</v>
      </c>
      <c r="N108" s="12">
        <f t="shared" si="60"/>
        <v>1.0201723220000001</v>
      </c>
      <c r="O108" s="12">
        <f t="shared" ca="1" si="61"/>
        <v>1.042729566</v>
      </c>
      <c r="P108" s="17">
        <f t="shared" si="70"/>
        <v>0</v>
      </c>
      <c r="Q108" s="14">
        <f t="shared" ca="1" si="52"/>
        <v>299106.962</v>
      </c>
      <c r="R108" s="21">
        <f t="shared" si="53"/>
        <v>0</v>
      </c>
      <c r="S108" s="14">
        <f t="shared" si="62"/>
        <v>0</v>
      </c>
      <c r="T108" s="4" t="str">
        <f t="shared" si="63"/>
        <v>A+J=</v>
      </c>
      <c r="U108" s="33">
        <f t="shared" si="64"/>
        <v>44764</v>
      </c>
      <c r="V108" s="4"/>
      <c r="W108" s="134"/>
      <c r="X108" s="135"/>
      <c r="Y108" s="137"/>
      <c r="Z108" s="138"/>
      <c r="AA108" s="137"/>
      <c r="AB108" s="142"/>
      <c r="AC108" s="143"/>
      <c r="AD108" s="137"/>
      <c r="AE108" s="134"/>
      <c r="AF108" s="140"/>
      <c r="AG108" s="14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2">
        <f t="shared" si="54"/>
        <v>44538</v>
      </c>
      <c r="B109" s="123">
        <f t="shared" ca="1" si="65"/>
        <v>7302793.8059999999</v>
      </c>
      <c r="C109" s="7">
        <f t="shared" si="55"/>
        <v>7000000</v>
      </c>
      <c r="D109" s="95">
        <f t="shared" si="69"/>
        <v>44537</v>
      </c>
      <c r="E109" s="93">
        <f ca="1">IF(D109&lt;$B$1,VLOOKUP(D109,[1]DI!$A$4:$B$15000,2,FALSE),0)</f>
        <v>7.6499999999999999E-2</v>
      </c>
      <c r="F109" s="14">
        <f t="shared" ca="1" si="66"/>
        <v>1.0002925600000001</v>
      </c>
      <c r="G109" s="14">
        <f ca="1">(TRUNC(PRODUCT($F$12:$F108),16))</f>
        <v>1.02241023969764</v>
      </c>
      <c r="H109" s="14">
        <f t="shared" si="67"/>
        <v>1</v>
      </c>
      <c r="I109" s="14">
        <f t="shared" ca="1" si="68"/>
        <v>1.0224102399999999</v>
      </c>
      <c r="J109" s="13">
        <f t="shared" si="56"/>
        <v>5.5E-2</v>
      </c>
      <c r="K109" s="33">
        <f t="shared" si="57"/>
        <v>44399</v>
      </c>
      <c r="L109" s="2">
        <f t="shared" si="58"/>
        <v>95</v>
      </c>
      <c r="M109" s="17">
        <f t="shared" si="59"/>
        <v>95</v>
      </c>
      <c r="N109" s="12">
        <f t="shared" si="60"/>
        <v>1.020389094</v>
      </c>
      <c r="O109" s="12">
        <f t="shared" ca="1" si="61"/>
        <v>1.043256258</v>
      </c>
      <c r="P109" s="17">
        <f t="shared" si="70"/>
        <v>0</v>
      </c>
      <c r="Q109" s="14">
        <f t="shared" ca="1" si="52"/>
        <v>302793.80599999998</v>
      </c>
      <c r="R109" s="21">
        <f t="shared" si="53"/>
        <v>0</v>
      </c>
      <c r="S109" s="14">
        <f t="shared" si="62"/>
        <v>0</v>
      </c>
      <c r="T109" s="4" t="str">
        <f t="shared" si="63"/>
        <v>A+J=</v>
      </c>
      <c r="U109" s="33">
        <f t="shared" si="64"/>
        <v>44764</v>
      </c>
      <c r="V109" s="4"/>
      <c r="W109" s="134"/>
      <c r="X109" s="135"/>
      <c r="Y109" s="137"/>
      <c r="Z109" s="138"/>
      <c r="AA109" s="137"/>
      <c r="AB109" s="142"/>
      <c r="AC109" s="143"/>
      <c r="AD109" s="137"/>
      <c r="AE109" s="134"/>
      <c r="AF109" s="140"/>
      <c r="AG109" s="14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2">
        <f t="shared" si="54"/>
        <v>44539</v>
      </c>
      <c r="B110" s="123">
        <f t="shared" ca="1" si="65"/>
        <v>7306482.5329999998</v>
      </c>
      <c r="C110" s="7">
        <f t="shared" si="55"/>
        <v>7000000</v>
      </c>
      <c r="D110" s="95">
        <f t="shared" si="69"/>
        <v>44538</v>
      </c>
      <c r="E110" s="93">
        <f ca="1">IF(D110&lt;$B$1,VLOOKUP(D110,[1]DI!$A$4:$B$15000,2,FALSE),0)</f>
        <v>7.6499999999999999E-2</v>
      </c>
      <c r="F110" s="14">
        <f t="shared" ca="1" si="66"/>
        <v>1.0002925600000001</v>
      </c>
      <c r="G110" s="14">
        <f ca="1">(TRUNC(PRODUCT($F$12:$F109),16))</f>
        <v>1.0227093560373699</v>
      </c>
      <c r="H110" s="14">
        <f t="shared" si="67"/>
        <v>1</v>
      </c>
      <c r="I110" s="14">
        <f t="shared" ca="1" si="68"/>
        <v>1.0227093599999999</v>
      </c>
      <c r="J110" s="13">
        <f t="shared" si="56"/>
        <v>5.5E-2</v>
      </c>
      <c r="K110" s="33">
        <f t="shared" si="57"/>
        <v>44399</v>
      </c>
      <c r="L110" s="2">
        <f t="shared" si="58"/>
        <v>96</v>
      </c>
      <c r="M110" s="17">
        <f t="shared" si="59"/>
        <v>96</v>
      </c>
      <c r="N110" s="12">
        <f t="shared" si="60"/>
        <v>1.0206059119999999</v>
      </c>
      <c r="O110" s="12">
        <f t="shared" ca="1" si="61"/>
        <v>1.043783219</v>
      </c>
      <c r="P110" s="17">
        <f t="shared" si="70"/>
        <v>0</v>
      </c>
      <c r="Q110" s="14">
        <f t="shared" ca="1" si="52"/>
        <v>306482.533</v>
      </c>
      <c r="R110" s="21">
        <f t="shared" si="53"/>
        <v>0</v>
      </c>
      <c r="S110" s="14">
        <f t="shared" si="62"/>
        <v>0</v>
      </c>
      <c r="T110" s="4" t="str">
        <f t="shared" si="63"/>
        <v>A+J=</v>
      </c>
      <c r="U110" s="33">
        <f t="shared" si="64"/>
        <v>44764</v>
      </c>
      <c r="V110" s="4"/>
      <c r="W110" s="134"/>
      <c r="X110" s="135"/>
      <c r="Y110" s="137"/>
      <c r="Z110" s="138"/>
      <c r="AA110" s="137"/>
      <c r="AB110" s="142"/>
      <c r="AC110" s="143"/>
      <c r="AD110" s="137"/>
      <c r="AE110" s="134"/>
      <c r="AF110" s="140"/>
      <c r="AG110" s="14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2">
        <f t="shared" si="54"/>
        <v>44540</v>
      </c>
      <c r="B111" s="123">
        <f t="shared" ca="1" si="65"/>
        <v>7310173.0729999999</v>
      </c>
      <c r="C111" s="7">
        <f t="shared" si="55"/>
        <v>7000000</v>
      </c>
      <c r="D111" s="95">
        <f t="shared" si="69"/>
        <v>44539</v>
      </c>
      <c r="E111" s="93">
        <f ca="1">IF(D111&lt;$B$1,VLOOKUP(D111,[1]DI!$A$4:$B$15000,2,FALSE),0)</f>
        <v>9.1499999999999998E-2</v>
      </c>
      <c r="F111" s="14">
        <f t="shared" ca="1" si="66"/>
        <v>1.00034749</v>
      </c>
      <c r="G111" s="14">
        <f ca="1">(TRUNC(PRODUCT($F$12:$F110),16))</f>
        <v>1.0230085598865699</v>
      </c>
      <c r="H111" s="14">
        <f t="shared" si="67"/>
        <v>1</v>
      </c>
      <c r="I111" s="14">
        <f t="shared" ca="1" si="68"/>
        <v>1.0230085600000001</v>
      </c>
      <c r="J111" s="13">
        <f t="shared" si="56"/>
        <v>5.5E-2</v>
      </c>
      <c r="K111" s="33">
        <f t="shared" si="57"/>
        <v>44399</v>
      </c>
      <c r="L111" s="2">
        <f t="shared" si="58"/>
        <v>97</v>
      </c>
      <c r="M111" s="17">
        <f t="shared" si="59"/>
        <v>97</v>
      </c>
      <c r="N111" s="12">
        <f t="shared" si="60"/>
        <v>1.020822777</v>
      </c>
      <c r="O111" s="12">
        <f t="shared" ca="1" si="61"/>
        <v>1.044310439</v>
      </c>
      <c r="P111" s="17">
        <f t="shared" si="70"/>
        <v>0</v>
      </c>
      <c r="Q111" s="14">
        <f t="shared" ca="1" si="52"/>
        <v>310173.07299999997</v>
      </c>
      <c r="R111" s="21">
        <f t="shared" si="53"/>
        <v>0</v>
      </c>
      <c r="S111" s="14">
        <f t="shared" si="62"/>
        <v>0</v>
      </c>
      <c r="T111" s="4" t="str">
        <f t="shared" si="63"/>
        <v>A+J=</v>
      </c>
      <c r="U111" s="33">
        <f t="shared" si="64"/>
        <v>44764</v>
      </c>
      <c r="V111" s="4"/>
      <c r="W111" s="134"/>
      <c r="X111" s="135"/>
      <c r="Y111" s="137"/>
      <c r="Z111" s="138"/>
      <c r="AA111" s="137"/>
      <c r="AB111" s="142"/>
      <c r="AC111" s="143"/>
      <c r="AD111" s="137"/>
      <c r="AE111" s="134"/>
      <c r="AF111" s="140"/>
      <c r="AG111" s="14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2">
        <f t="shared" si="54"/>
        <v>44543</v>
      </c>
      <c r="B112" s="123">
        <f t="shared" ca="1" si="65"/>
        <v>7314267.1629999997</v>
      </c>
      <c r="C112" s="7">
        <f t="shared" si="55"/>
        <v>7000000</v>
      </c>
      <c r="D112" s="95">
        <f t="shared" si="69"/>
        <v>44540</v>
      </c>
      <c r="E112" s="93">
        <f ca="1">IF(D112&lt;$B$1,VLOOKUP(D112,[1]DI!$A$4:$B$15000,2,FALSE),0)</f>
        <v>9.1499999999999998E-2</v>
      </c>
      <c r="F112" s="14">
        <f t="shared" ca="1" si="66"/>
        <v>1.00034749</v>
      </c>
      <c r="G112" s="14">
        <f ca="1">(TRUNC(PRODUCT($F$12:$F111),16))</f>
        <v>1.02336404513104</v>
      </c>
      <c r="H112" s="14">
        <f t="shared" si="67"/>
        <v>1</v>
      </c>
      <c r="I112" s="14">
        <f t="shared" ca="1" si="68"/>
        <v>1.0233640500000001</v>
      </c>
      <c r="J112" s="13">
        <f t="shared" si="56"/>
        <v>5.5E-2</v>
      </c>
      <c r="K112" s="33">
        <f t="shared" si="57"/>
        <v>44399</v>
      </c>
      <c r="L112" s="2">
        <f t="shared" si="58"/>
        <v>98</v>
      </c>
      <c r="M112" s="17">
        <f t="shared" si="59"/>
        <v>98</v>
      </c>
      <c r="N112" s="12">
        <f t="shared" si="60"/>
        <v>1.021039687</v>
      </c>
      <c r="O112" s="12">
        <f t="shared" ca="1" si="61"/>
        <v>1.0448953089999999</v>
      </c>
      <c r="P112" s="17">
        <f t="shared" si="70"/>
        <v>0</v>
      </c>
      <c r="Q112" s="14">
        <f t="shared" ca="1" si="52"/>
        <v>314267.163</v>
      </c>
      <c r="R112" s="21">
        <f t="shared" si="53"/>
        <v>0</v>
      </c>
      <c r="S112" s="14">
        <f t="shared" si="62"/>
        <v>0</v>
      </c>
      <c r="T112" s="4" t="str">
        <f t="shared" si="63"/>
        <v>A+J=</v>
      </c>
      <c r="U112" s="33">
        <f t="shared" si="64"/>
        <v>44764</v>
      </c>
      <c r="V112" s="4"/>
      <c r="W112" s="134"/>
      <c r="X112" s="135"/>
      <c r="Y112" s="137"/>
      <c r="Z112" s="138"/>
      <c r="AA112" s="137"/>
      <c r="AB112" s="142"/>
      <c r="AC112" s="143"/>
      <c r="AD112" s="137"/>
      <c r="AE112" s="134"/>
      <c r="AF112" s="140"/>
      <c r="AG112" s="14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2">
        <f t="shared" si="54"/>
        <v>44544</v>
      </c>
      <c r="B113" s="123">
        <f t="shared" ca="1" si="65"/>
        <v>7318363.4579999996</v>
      </c>
      <c r="C113" s="7">
        <f t="shared" si="55"/>
        <v>7000000</v>
      </c>
      <c r="D113" s="95">
        <f t="shared" si="69"/>
        <v>44543</v>
      </c>
      <c r="E113" s="93">
        <f ca="1">IF(D113&lt;$B$1,VLOOKUP(D113,[1]DI!$A$4:$B$15000,2,FALSE),0)</f>
        <v>9.1499999999999998E-2</v>
      </c>
      <c r="F113" s="14">
        <f t="shared" ca="1" si="66"/>
        <v>1.00034749</v>
      </c>
      <c r="G113" s="14">
        <f ca="1">(TRUNC(PRODUCT($F$12:$F112),16))</f>
        <v>1.0237196539030899</v>
      </c>
      <c r="H113" s="14">
        <f t="shared" si="67"/>
        <v>1</v>
      </c>
      <c r="I113" s="14">
        <f t="shared" ca="1" si="68"/>
        <v>1.0237196500000001</v>
      </c>
      <c r="J113" s="13">
        <f t="shared" si="56"/>
        <v>5.5E-2</v>
      </c>
      <c r="K113" s="33">
        <f t="shared" si="57"/>
        <v>44399</v>
      </c>
      <c r="L113" s="2">
        <f t="shared" si="58"/>
        <v>99</v>
      </c>
      <c r="M113" s="17">
        <f t="shared" si="59"/>
        <v>99</v>
      </c>
      <c r="N113" s="12">
        <f t="shared" si="60"/>
        <v>1.0212566439999999</v>
      </c>
      <c r="O113" s="12">
        <f t="shared" ca="1" si="61"/>
        <v>1.045480494</v>
      </c>
      <c r="P113" s="17">
        <f t="shared" si="70"/>
        <v>0</v>
      </c>
      <c r="Q113" s="14">
        <f t="shared" ca="1" si="52"/>
        <v>318363.45799999998</v>
      </c>
      <c r="R113" s="21">
        <f t="shared" si="53"/>
        <v>0</v>
      </c>
      <c r="S113" s="14">
        <f t="shared" si="62"/>
        <v>0</v>
      </c>
      <c r="T113" s="4" t="str">
        <f t="shared" si="63"/>
        <v>A+J=</v>
      </c>
      <c r="U113" s="33">
        <f t="shared" si="64"/>
        <v>44764</v>
      </c>
      <c r="V113" s="4"/>
      <c r="W113" s="134"/>
      <c r="X113" s="135"/>
      <c r="Y113" s="137"/>
      <c r="Z113" s="138"/>
      <c r="AA113" s="137"/>
      <c r="AB113" s="142"/>
      <c r="AC113" s="143"/>
      <c r="AD113" s="137"/>
      <c r="AE113" s="134"/>
      <c r="AF113" s="140"/>
      <c r="AG113" s="14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2">
        <f t="shared" si="54"/>
        <v>44545</v>
      </c>
      <c r="B114" s="123">
        <f t="shared" ca="1" si="65"/>
        <v>7322462.1540000001</v>
      </c>
      <c r="C114" s="7">
        <f t="shared" si="55"/>
        <v>7000000</v>
      </c>
      <c r="D114" s="95">
        <f t="shared" si="69"/>
        <v>44544</v>
      </c>
      <c r="E114" s="93">
        <f ca="1">IF(D114&lt;$B$1,VLOOKUP(D114,[1]DI!$A$4:$B$15000,2,FALSE),0)</f>
        <v>9.1499999999999998E-2</v>
      </c>
      <c r="F114" s="14">
        <f t="shared" ca="1" si="66"/>
        <v>1.00034749</v>
      </c>
      <c r="G114" s="14">
        <f ca="1">(TRUNC(PRODUCT($F$12:$F113),16))</f>
        <v>1.02407538624562</v>
      </c>
      <c r="H114" s="14">
        <f t="shared" si="67"/>
        <v>1</v>
      </c>
      <c r="I114" s="14">
        <f t="shared" ca="1" si="68"/>
        <v>1.0240753899999999</v>
      </c>
      <c r="J114" s="13">
        <f t="shared" si="56"/>
        <v>5.5E-2</v>
      </c>
      <c r="K114" s="33">
        <f t="shared" si="57"/>
        <v>44399</v>
      </c>
      <c r="L114" s="2">
        <f t="shared" si="58"/>
        <v>100</v>
      </c>
      <c r="M114" s="17">
        <f t="shared" si="59"/>
        <v>100</v>
      </c>
      <c r="N114" s="12">
        <f t="shared" si="60"/>
        <v>1.021473646</v>
      </c>
      <c r="O114" s="12">
        <f t="shared" ca="1" si="61"/>
        <v>1.046066022</v>
      </c>
      <c r="P114" s="17">
        <f t="shared" si="70"/>
        <v>0</v>
      </c>
      <c r="Q114" s="14">
        <f t="shared" ca="1" si="52"/>
        <v>322462.15399999998</v>
      </c>
      <c r="R114" s="21">
        <f t="shared" si="53"/>
        <v>0</v>
      </c>
      <c r="S114" s="14">
        <f t="shared" si="62"/>
        <v>0</v>
      </c>
      <c r="T114" s="4" t="str">
        <f t="shared" si="63"/>
        <v>A+J=</v>
      </c>
      <c r="U114" s="33">
        <f t="shared" si="64"/>
        <v>44764</v>
      </c>
      <c r="V114" s="4"/>
      <c r="W114" s="134"/>
      <c r="X114" s="135"/>
      <c r="Y114" s="137"/>
      <c r="Z114" s="138"/>
      <c r="AA114" s="137"/>
      <c r="AB114" s="142"/>
      <c r="AC114" s="143"/>
      <c r="AD114" s="137"/>
      <c r="AE114" s="134"/>
      <c r="AF114" s="140"/>
      <c r="AG114" s="14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2">
        <f t="shared" si="54"/>
        <v>44546</v>
      </c>
      <c r="B115" s="123">
        <f t="shared" ca="1" si="65"/>
        <v>7326563.0619999999</v>
      </c>
      <c r="C115" s="7">
        <f t="shared" si="55"/>
        <v>7000000</v>
      </c>
      <c r="D115" s="95">
        <f t="shared" si="69"/>
        <v>44545</v>
      </c>
      <c r="E115" s="93">
        <f ca="1">IF(D115&lt;$B$1,VLOOKUP(D115,[1]DI!$A$4:$B$15000,2,FALSE),0)</f>
        <v>9.1499999999999998E-2</v>
      </c>
      <c r="F115" s="14">
        <f t="shared" ca="1" si="66"/>
        <v>1.00034749</v>
      </c>
      <c r="G115" s="14">
        <f ca="1">(TRUNC(PRODUCT($F$12:$F114),16))</f>
        <v>1.02443124220159</v>
      </c>
      <c r="H115" s="14">
        <f t="shared" si="67"/>
        <v>1</v>
      </c>
      <c r="I115" s="14">
        <f t="shared" ca="1" si="68"/>
        <v>1.02443124</v>
      </c>
      <c r="J115" s="13">
        <f t="shared" si="56"/>
        <v>5.5E-2</v>
      </c>
      <c r="K115" s="33">
        <f t="shared" si="57"/>
        <v>44399</v>
      </c>
      <c r="L115" s="2">
        <f t="shared" si="58"/>
        <v>101</v>
      </c>
      <c r="M115" s="17">
        <f t="shared" si="59"/>
        <v>101</v>
      </c>
      <c r="N115" s="12">
        <f t="shared" si="60"/>
        <v>1.021690695</v>
      </c>
      <c r="O115" s="12">
        <f t="shared" ca="1" si="61"/>
        <v>1.0466518659999999</v>
      </c>
      <c r="P115" s="17">
        <f t="shared" si="70"/>
        <v>0</v>
      </c>
      <c r="Q115" s="14">
        <f t="shared" ca="1" si="52"/>
        <v>326563.06199999998</v>
      </c>
      <c r="R115" s="21">
        <f t="shared" si="53"/>
        <v>0</v>
      </c>
      <c r="S115" s="14">
        <f t="shared" si="62"/>
        <v>0</v>
      </c>
      <c r="T115" s="4" t="str">
        <f t="shared" si="63"/>
        <v>A+J=</v>
      </c>
      <c r="U115" s="33">
        <f t="shared" si="64"/>
        <v>44764</v>
      </c>
      <c r="V115" s="4"/>
      <c r="W115" s="134"/>
      <c r="X115" s="135"/>
      <c r="Y115" s="137"/>
      <c r="Z115" s="138"/>
      <c r="AA115" s="137"/>
      <c r="AB115" s="142"/>
      <c r="AC115" s="143"/>
      <c r="AD115" s="137"/>
      <c r="AE115" s="134"/>
      <c r="AF115" s="140"/>
      <c r="AG115" s="14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2">
        <f t="shared" si="54"/>
        <v>44547</v>
      </c>
      <c r="B116" s="123">
        <f t="shared" ca="1" si="65"/>
        <v>7330666.3009999897</v>
      </c>
      <c r="C116" s="7">
        <f t="shared" si="55"/>
        <v>7000000</v>
      </c>
      <c r="D116" s="95">
        <f t="shared" si="69"/>
        <v>44546</v>
      </c>
      <c r="E116" s="93">
        <f ca="1">IF(D116&lt;$B$1,VLOOKUP(D116,[1]DI!$A$4:$B$15000,2,FALSE),0)</f>
        <v>9.1499999999999998E-2</v>
      </c>
      <c r="F116" s="14">
        <f t="shared" ca="1" si="66"/>
        <v>1.00034749</v>
      </c>
      <c r="G116" s="14">
        <f ca="1">(TRUNC(PRODUCT($F$12:$F115),16))</f>
        <v>1.02478722181394</v>
      </c>
      <c r="H116" s="14">
        <f t="shared" si="67"/>
        <v>1</v>
      </c>
      <c r="I116" s="14">
        <f t="shared" ca="1" si="68"/>
        <v>1.0247872200000001</v>
      </c>
      <c r="J116" s="13">
        <f t="shared" si="56"/>
        <v>5.5E-2</v>
      </c>
      <c r="K116" s="33">
        <f t="shared" si="57"/>
        <v>44399</v>
      </c>
      <c r="L116" s="2">
        <f t="shared" si="58"/>
        <v>102</v>
      </c>
      <c r="M116" s="17">
        <f t="shared" si="59"/>
        <v>102</v>
      </c>
      <c r="N116" s="12">
        <f t="shared" si="60"/>
        <v>1.02190779</v>
      </c>
      <c r="O116" s="12">
        <f t="shared" ca="1" si="61"/>
        <v>1.0472380429999999</v>
      </c>
      <c r="P116" s="17">
        <f t="shared" si="70"/>
        <v>0</v>
      </c>
      <c r="Q116" s="14">
        <f t="shared" ca="1" si="52"/>
        <v>330666.30099999002</v>
      </c>
      <c r="R116" s="21">
        <f t="shared" si="53"/>
        <v>0</v>
      </c>
      <c r="S116" s="14">
        <f t="shared" si="62"/>
        <v>0</v>
      </c>
      <c r="T116" s="4" t="str">
        <f t="shared" si="63"/>
        <v>A+J=</v>
      </c>
      <c r="U116" s="33">
        <f t="shared" si="64"/>
        <v>44764</v>
      </c>
      <c r="V116" s="4"/>
      <c r="W116" s="134"/>
      <c r="X116" s="135"/>
      <c r="Y116" s="137"/>
      <c r="Z116" s="138"/>
      <c r="AA116" s="137"/>
      <c r="AB116" s="142"/>
      <c r="AC116" s="143"/>
      <c r="AD116" s="137"/>
      <c r="AE116" s="134"/>
      <c r="AF116" s="140"/>
      <c r="AG116" s="14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2">
        <f t="shared" si="54"/>
        <v>44550</v>
      </c>
      <c r="B117" s="123">
        <f t="shared" ca="1" si="65"/>
        <v>7334771.8849999998</v>
      </c>
      <c r="C117" s="7">
        <f t="shared" si="55"/>
        <v>7000000</v>
      </c>
      <c r="D117" s="95">
        <f t="shared" si="69"/>
        <v>44547</v>
      </c>
      <c r="E117" s="93">
        <f ca="1">IF(D117&lt;$B$1,VLOOKUP(D117,[1]DI!$A$4:$B$15000,2,FALSE),0)</f>
        <v>9.1499999999999998E-2</v>
      </c>
      <c r="F117" s="14">
        <f t="shared" ca="1" si="66"/>
        <v>1.00034749</v>
      </c>
      <c r="G117" s="14">
        <f ca="1">(TRUNC(PRODUCT($F$12:$F116),16))</f>
        <v>1.0251433251256501</v>
      </c>
      <c r="H117" s="14">
        <f t="shared" si="67"/>
        <v>1</v>
      </c>
      <c r="I117" s="14">
        <f t="shared" ca="1" si="68"/>
        <v>1.0251433299999999</v>
      </c>
      <c r="J117" s="13">
        <f t="shared" si="56"/>
        <v>5.5E-2</v>
      </c>
      <c r="K117" s="33">
        <f t="shared" si="57"/>
        <v>44399</v>
      </c>
      <c r="L117" s="2">
        <f t="shared" si="58"/>
        <v>103</v>
      </c>
      <c r="M117" s="17">
        <f t="shared" si="59"/>
        <v>103</v>
      </c>
      <c r="N117" s="12">
        <f t="shared" si="60"/>
        <v>1.022124931</v>
      </c>
      <c r="O117" s="12">
        <f t="shared" ca="1" si="61"/>
        <v>1.047824555</v>
      </c>
      <c r="P117" s="17">
        <f t="shared" si="70"/>
        <v>0</v>
      </c>
      <c r="Q117" s="14">
        <f t="shared" ca="1" si="52"/>
        <v>334771.88500000001</v>
      </c>
      <c r="R117" s="21">
        <f t="shared" si="53"/>
        <v>0</v>
      </c>
      <c r="S117" s="14">
        <f t="shared" si="62"/>
        <v>0</v>
      </c>
      <c r="T117" s="4" t="str">
        <f t="shared" si="63"/>
        <v>A+J=</v>
      </c>
      <c r="U117" s="33">
        <f t="shared" si="64"/>
        <v>44764</v>
      </c>
      <c r="V117" s="4"/>
      <c r="W117" s="134"/>
      <c r="X117" s="135"/>
      <c r="Y117" s="137"/>
      <c r="Z117" s="138"/>
      <c r="AA117" s="137"/>
      <c r="AB117" s="142"/>
      <c r="AC117" s="143"/>
      <c r="AD117" s="137"/>
      <c r="AE117" s="134"/>
      <c r="AF117" s="140"/>
      <c r="AG117" s="14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2">
        <f t="shared" si="54"/>
        <v>44551</v>
      </c>
      <c r="B118" s="123">
        <f t="shared" ca="1" si="65"/>
        <v>7338879.6739999996</v>
      </c>
      <c r="C118" s="7">
        <f t="shared" si="55"/>
        <v>7000000</v>
      </c>
      <c r="D118" s="95">
        <f t="shared" si="69"/>
        <v>44550</v>
      </c>
      <c r="E118" s="93">
        <f ca="1">IF(D118&lt;$B$1,VLOOKUP(D118,[1]DI!$A$4:$B$15000,2,FALSE),0)</f>
        <v>9.1499999999999998E-2</v>
      </c>
      <c r="F118" s="14">
        <f t="shared" ca="1" si="66"/>
        <v>1.00034749</v>
      </c>
      <c r="G118" s="14">
        <f ca="1">(TRUNC(PRODUCT($F$12:$F117),16))</f>
        <v>1.0254995521796999</v>
      </c>
      <c r="H118" s="14">
        <f t="shared" si="67"/>
        <v>1</v>
      </c>
      <c r="I118" s="14">
        <f t="shared" ca="1" si="68"/>
        <v>1.0254995499999999</v>
      </c>
      <c r="J118" s="13">
        <f t="shared" si="56"/>
        <v>5.5E-2</v>
      </c>
      <c r="K118" s="33">
        <f t="shared" si="57"/>
        <v>44399</v>
      </c>
      <c r="L118" s="2">
        <f t="shared" si="58"/>
        <v>104</v>
      </c>
      <c r="M118" s="17">
        <f t="shared" si="59"/>
        <v>104</v>
      </c>
      <c r="N118" s="12">
        <f t="shared" si="60"/>
        <v>1.0223421180000001</v>
      </c>
      <c r="O118" s="12">
        <f t="shared" ca="1" si="61"/>
        <v>1.0484113820000001</v>
      </c>
      <c r="P118" s="17">
        <f t="shared" si="70"/>
        <v>0</v>
      </c>
      <c r="Q118" s="14">
        <f t="shared" ca="1" si="52"/>
        <v>338879.674</v>
      </c>
      <c r="R118" s="21">
        <f t="shared" si="53"/>
        <v>0</v>
      </c>
      <c r="S118" s="14">
        <f t="shared" si="62"/>
        <v>0</v>
      </c>
      <c r="T118" s="4" t="str">
        <f t="shared" si="63"/>
        <v>A+J=</v>
      </c>
      <c r="U118" s="33">
        <f t="shared" si="64"/>
        <v>44764</v>
      </c>
      <c r="V118" s="4"/>
      <c r="W118" s="134"/>
      <c r="X118" s="135"/>
      <c r="Y118" s="137"/>
      <c r="Z118" s="138"/>
      <c r="AA118" s="137"/>
      <c r="AB118" s="142"/>
      <c r="AC118" s="143"/>
      <c r="AD118" s="137"/>
      <c r="AE118" s="134"/>
      <c r="AF118" s="140"/>
      <c r="AG118" s="14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2">
        <f t="shared" si="54"/>
        <v>44552</v>
      </c>
      <c r="B119" s="123">
        <f t="shared" ca="1" si="65"/>
        <v>7342989.8080000002</v>
      </c>
      <c r="C119" s="7">
        <f t="shared" si="55"/>
        <v>7000000</v>
      </c>
      <c r="D119" s="95">
        <f t="shared" si="69"/>
        <v>44551</v>
      </c>
      <c r="E119" s="93">
        <f ca="1">IF(D119&lt;$B$1,VLOOKUP(D119,[1]DI!$A$4:$B$15000,2,FALSE),0)</f>
        <v>9.1499999999999998E-2</v>
      </c>
      <c r="F119" s="14">
        <f t="shared" ca="1" si="66"/>
        <v>1.00034749</v>
      </c>
      <c r="G119" s="14">
        <f ca="1">(TRUNC(PRODUCT($F$12:$F118),16))</f>
        <v>1.0258559030190799</v>
      </c>
      <c r="H119" s="14">
        <f t="shared" si="67"/>
        <v>1</v>
      </c>
      <c r="I119" s="14">
        <f t="shared" ca="1" si="68"/>
        <v>1.0258559</v>
      </c>
      <c r="J119" s="13">
        <f t="shared" si="56"/>
        <v>5.5E-2</v>
      </c>
      <c r="K119" s="33">
        <f t="shared" si="57"/>
        <v>44399</v>
      </c>
      <c r="L119" s="2">
        <f t="shared" si="58"/>
        <v>105</v>
      </c>
      <c r="M119" s="17">
        <f t="shared" si="59"/>
        <v>105</v>
      </c>
      <c r="N119" s="12">
        <f t="shared" si="60"/>
        <v>1.022559352</v>
      </c>
      <c r="O119" s="12">
        <f t="shared" ca="1" si="61"/>
        <v>1.048998544</v>
      </c>
      <c r="P119" s="17">
        <f t="shared" si="70"/>
        <v>0</v>
      </c>
      <c r="Q119" s="14">
        <f t="shared" ca="1" si="52"/>
        <v>342989.80800000002</v>
      </c>
      <c r="R119" s="21">
        <f t="shared" si="53"/>
        <v>0</v>
      </c>
      <c r="S119" s="14">
        <f t="shared" si="62"/>
        <v>0</v>
      </c>
      <c r="T119" s="4" t="str">
        <f t="shared" si="63"/>
        <v>A+J=</v>
      </c>
      <c r="U119" s="33">
        <f t="shared" si="64"/>
        <v>44764</v>
      </c>
      <c r="V119" s="4"/>
      <c r="W119" s="134"/>
      <c r="X119" s="135"/>
      <c r="Y119" s="137"/>
      <c r="Z119" s="138"/>
      <c r="AA119" s="137"/>
      <c r="AB119" s="142"/>
      <c r="AC119" s="143"/>
      <c r="AD119" s="137"/>
      <c r="AE119" s="134"/>
      <c r="AF119" s="140"/>
      <c r="AG119" s="14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2">
        <f t="shared" si="54"/>
        <v>44553</v>
      </c>
      <c r="B120" s="123">
        <f t="shared" ca="1" si="65"/>
        <v>7347102.2870000005</v>
      </c>
      <c r="C120" s="7">
        <f t="shared" si="55"/>
        <v>7000000</v>
      </c>
      <c r="D120" s="95">
        <f t="shared" si="69"/>
        <v>44552</v>
      </c>
      <c r="E120" s="93">
        <f ca="1">IF(D120&lt;$B$1,VLOOKUP(D120,[1]DI!$A$4:$B$15000,2,FALSE),0)</f>
        <v>9.1499999999999998E-2</v>
      </c>
      <c r="F120" s="14">
        <f t="shared" ca="1" si="66"/>
        <v>1.00034749</v>
      </c>
      <c r="G120" s="14">
        <f ca="1">(TRUNC(PRODUCT($F$12:$F119),16))</f>
        <v>1.0262123776868199</v>
      </c>
      <c r="H120" s="14">
        <f t="shared" si="67"/>
        <v>1</v>
      </c>
      <c r="I120" s="14">
        <f t="shared" ca="1" si="68"/>
        <v>1.02621238</v>
      </c>
      <c r="J120" s="13">
        <f t="shared" si="56"/>
        <v>5.5E-2</v>
      </c>
      <c r="K120" s="33">
        <f t="shared" si="57"/>
        <v>44399</v>
      </c>
      <c r="L120" s="2">
        <f t="shared" si="58"/>
        <v>106</v>
      </c>
      <c r="M120" s="17">
        <f t="shared" si="59"/>
        <v>106</v>
      </c>
      <c r="N120" s="12">
        <f t="shared" si="60"/>
        <v>1.0227766309999999</v>
      </c>
      <c r="O120" s="12">
        <f t="shared" ca="1" si="61"/>
        <v>1.049586041</v>
      </c>
      <c r="P120" s="17">
        <f t="shared" si="70"/>
        <v>0</v>
      </c>
      <c r="Q120" s="14">
        <f t="shared" ca="1" si="52"/>
        <v>347102.28700000001</v>
      </c>
      <c r="R120" s="21">
        <f t="shared" si="53"/>
        <v>0</v>
      </c>
      <c r="S120" s="14">
        <f t="shared" si="62"/>
        <v>0</v>
      </c>
      <c r="T120" s="4" t="str">
        <f t="shared" si="63"/>
        <v>A+J=</v>
      </c>
      <c r="U120" s="33">
        <f t="shared" si="64"/>
        <v>44764</v>
      </c>
      <c r="V120" s="4"/>
      <c r="W120" s="134"/>
      <c r="X120" s="135"/>
      <c r="Y120" s="137"/>
      <c r="Z120" s="138"/>
      <c r="AA120" s="137"/>
      <c r="AB120" s="142"/>
      <c r="AC120" s="143"/>
      <c r="AD120" s="137"/>
      <c r="AE120" s="134"/>
      <c r="AF120" s="140"/>
      <c r="AG120" s="14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2">
        <f t="shared" si="54"/>
        <v>44554</v>
      </c>
      <c r="B121" s="123">
        <f t="shared" ca="1" si="65"/>
        <v>7351217.0410000002</v>
      </c>
      <c r="C121" s="7">
        <f t="shared" si="55"/>
        <v>7000000</v>
      </c>
      <c r="D121" s="95">
        <f t="shared" si="69"/>
        <v>44553</v>
      </c>
      <c r="E121" s="93">
        <f ca="1">IF(D121&lt;$B$1,VLOOKUP(D121,[1]DI!$A$4:$B$15000,2,FALSE),0)</f>
        <v>9.1499999999999998E-2</v>
      </c>
      <c r="F121" s="14">
        <f t="shared" ca="1" si="66"/>
        <v>1.00034749</v>
      </c>
      <c r="G121" s="14">
        <f ca="1">(TRUNC(PRODUCT($F$12:$F120),16))</f>
        <v>1.02656897622595</v>
      </c>
      <c r="H121" s="14">
        <f t="shared" si="67"/>
        <v>1</v>
      </c>
      <c r="I121" s="14">
        <f t="shared" ca="1" si="68"/>
        <v>1.02656898</v>
      </c>
      <c r="J121" s="13">
        <f t="shared" si="56"/>
        <v>5.5E-2</v>
      </c>
      <c r="K121" s="33">
        <f t="shared" si="57"/>
        <v>44399</v>
      </c>
      <c r="L121" s="2">
        <f t="shared" si="58"/>
        <v>107</v>
      </c>
      <c r="M121" s="17">
        <f t="shared" si="59"/>
        <v>107</v>
      </c>
      <c r="N121" s="12">
        <f t="shared" si="60"/>
        <v>1.022993957</v>
      </c>
      <c r="O121" s="12">
        <f t="shared" ca="1" si="61"/>
        <v>1.0501738629999999</v>
      </c>
      <c r="P121" s="17">
        <f t="shared" si="70"/>
        <v>0</v>
      </c>
      <c r="Q121" s="14">
        <f t="shared" ca="1" si="52"/>
        <v>351217.04100000003</v>
      </c>
      <c r="R121" s="21">
        <f t="shared" si="53"/>
        <v>0</v>
      </c>
      <c r="S121" s="14">
        <f t="shared" si="62"/>
        <v>0</v>
      </c>
      <c r="T121" s="4" t="str">
        <f t="shared" si="63"/>
        <v>A+J=</v>
      </c>
      <c r="U121" s="33">
        <f t="shared" si="64"/>
        <v>44764</v>
      </c>
      <c r="V121" s="4"/>
      <c r="W121" s="134"/>
      <c r="X121" s="135"/>
      <c r="Y121" s="137"/>
      <c r="Z121" s="138"/>
      <c r="AA121" s="137"/>
      <c r="AB121" s="142"/>
      <c r="AC121" s="143"/>
      <c r="AD121" s="137"/>
      <c r="AE121" s="134"/>
      <c r="AF121" s="140"/>
      <c r="AG121" s="14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2">
        <f t="shared" si="54"/>
        <v>44557</v>
      </c>
      <c r="B122" s="123">
        <f t="shared" ca="1" si="65"/>
        <v>7355334.0699999901</v>
      </c>
      <c r="C122" s="7">
        <f t="shared" si="55"/>
        <v>7000000</v>
      </c>
      <c r="D122" s="95">
        <f t="shared" si="69"/>
        <v>44554</v>
      </c>
      <c r="E122" s="93">
        <f ca="1">IF(D122&lt;$B$1,VLOOKUP(D122,[1]DI!$A$4:$B$15000,2,FALSE),0)</f>
        <v>9.1499999999999998E-2</v>
      </c>
      <c r="F122" s="14">
        <f t="shared" ca="1" si="66"/>
        <v>1.00034749</v>
      </c>
      <c r="G122" s="14">
        <f ca="1">(TRUNC(PRODUCT($F$12:$F121),16))</f>
        <v>1.0269256986794999</v>
      </c>
      <c r="H122" s="14">
        <f t="shared" si="67"/>
        <v>1</v>
      </c>
      <c r="I122" s="14">
        <f t="shared" ca="1" si="68"/>
        <v>1.0269257000000001</v>
      </c>
      <c r="J122" s="13">
        <f t="shared" si="56"/>
        <v>5.5E-2</v>
      </c>
      <c r="K122" s="33">
        <f t="shared" si="57"/>
        <v>44399</v>
      </c>
      <c r="L122" s="2">
        <f t="shared" si="58"/>
        <v>108</v>
      </c>
      <c r="M122" s="17">
        <f t="shared" si="59"/>
        <v>108</v>
      </c>
      <c r="N122" s="12">
        <f t="shared" si="60"/>
        <v>1.023211329</v>
      </c>
      <c r="O122" s="12">
        <f t="shared" ca="1" si="61"/>
        <v>1.0507620099999999</v>
      </c>
      <c r="P122" s="17">
        <f t="shared" si="70"/>
        <v>0</v>
      </c>
      <c r="Q122" s="14">
        <f t="shared" ca="1" si="52"/>
        <v>355334.06999999</v>
      </c>
      <c r="R122" s="21">
        <f t="shared" si="53"/>
        <v>0</v>
      </c>
      <c r="S122" s="14">
        <f t="shared" si="62"/>
        <v>0</v>
      </c>
      <c r="T122" s="4" t="str">
        <f t="shared" si="63"/>
        <v>A+J=</v>
      </c>
      <c r="U122" s="33">
        <f t="shared" si="64"/>
        <v>44764</v>
      </c>
      <c r="V122" s="4"/>
      <c r="W122" s="134"/>
      <c r="X122" s="135"/>
      <c r="Y122" s="137"/>
      <c r="Z122" s="138"/>
      <c r="AA122" s="137"/>
      <c r="AB122" s="142"/>
      <c r="AC122" s="143"/>
      <c r="AD122" s="137"/>
      <c r="AE122" s="134"/>
      <c r="AF122" s="140"/>
      <c r="AG122" s="14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2">
        <f t="shared" si="54"/>
        <v>44558</v>
      </c>
      <c r="B123" s="123">
        <f t="shared" ca="1" si="65"/>
        <v>7359453.4510000004</v>
      </c>
      <c r="C123" s="7">
        <f t="shared" si="55"/>
        <v>7000000</v>
      </c>
      <c r="D123" s="95">
        <f t="shared" si="69"/>
        <v>44557</v>
      </c>
      <c r="E123" s="93">
        <f ca="1">IF(D123&lt;$B$1,VLOOKUP(D123,[1]DI!$A$4:$B$15000,2,FALSE),0)</f>
        <v>9.1499999999999998E-2</v>
      </c>
      <c r="F123" s="14">
        <f t="shared" ca="1" si="66"/>
        <v>1.00034749</v>
      </c>
      <c r="G123" s="14">
        <f ca="1">(TRUNC(PRODUCT($F$12:$F122),16))</f>
        <v>1.0272825450905301</v>
      </c>
      <c r="H123" s="14">
        <f t="shared" si="67"/>
        <v>1</v>
      </c>
      <c r="I123" s="14">
        <f t="shared" ca="1" si="68"/>
        <v>1.02728255</v>
      </c>
      <c r="J123" s="13">
        <f t="shared" si="56"/>
        <v>5.5E-2</v>
      </c>
      <c r="K123" s="33">
        <f t="shared" si="57"/>
        <v>44399</v>
      </c>
      <c r="L123" s="2">
        <f t="shared" si="58"/>
        <v>109</v>
      </c>
      <c r="M123" s="17">
        <f t="shared" si="59"/>
        <v>109</v>
      </c>
      <c r="N123" s="12">
        <f t="shared" si="60"/>
        <v>1.0234287470000001</v>
      </c>
      <c r="O123" s="12">
        <f t="shared" ca="1" si="61"/>
        <v>1.0513504929999999</v>
      </c>
      <c r="P123" s="17">
        <f t="shared" si="70"/>
        <v>0</v>
      </c>
      <c r="Q123" s="14">
        <f t="shared" ca="1" si="52"/>
        <v>359453.451</v>
      </c>
      <c r="R123" s="21">
        <f t="shared" si="53"/>
        <v>0</v>
      </c>
      <c r="S123" s="14">
        <f t="shared" si="62"/>
        <v>0</v>
      </c>
      <c r="T123" s="4" t="str">
        <f t="shared" si="63"/>
        <v>A+J=</v>
      </c>
      <c r="U123" s="33">
        <f t="shared" si="64"/>
        <v>44764</v>
      </c>
      <c r="V123" s="4"/>
      <c r="W123" s="134"/>
      <c r="X123" s="135"/>
      <c r="Y123" s="137"/>
      <c r="Z123" s="138"/>
      <c r="AA123" s="137"/>
      <c r="AB123" s="142"/>
      <c r="AC123" s="143"/>
      <c r="AD123" s="137"/>
      <c r="AE123" s="134"/>
      <c r="AF123" s="140"/>
      <c r="AG123" s="14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2">
        <f t="shared" si="54"/>
        <v>44559</v>
      </c>
      <c r="B124" s="123">
        <f t="shared" ca="1" si="65"/>
        <v>7363575.1069999998</v>
      </c>
      <c r="C124" s="7">
        <f t="shared" si="55"/>
        <v>7000000</v>
      </c>
      <c r="D124" s="95">
        <f t="shared" si="69"/>
        <v>44558</v>
      </c>
      <c r="E124" s="93">
        <f ca="1">IF(D124&lt;$B$1,VLOOKUP(D124,[1]DI!$A$4:$B$15000,2,FALSE),0)</f>
        <v>9.1499999999999998E-2</v>
      </c>
      <c r="F124" s="14">
        <f t="shared" ca="1" si="66"/>
        <v>1.00034749</v>
      </c>
      <c r="G124" s="14">
        <f ca="1">(TRUNC(PRODUCT($F$12:$F123),16))</f>
        <v>1.0276395155021201</v>
      </c>
      <c r="H124" s="14">
        <f t="shared" si="67"/>
        <v>1</v>
      </c>
      <c r="I124" s="14">
        <f t="shared" ca="1" si="68"/>
        <v>1.0276395199999999</v>
      </c>
      <c r="J124" s="13">
        <f t="shared" si="56"/>
        <v>5.5E-2</v>
      </c>
      <c r="K124" s="33">
        <f t="shared" si="57"/>
        <v>44399</v>
      </c>
      <c r="L124" s="2">
        <f t="shared" si="58"/>
        <v>110</v>
      </c>
      <c r="M124" s="17">
        <f t="shared" si="59"/>
        <v>110</v>
      </c>
      <c r="N124" s="12">
        <f t="shared" si="60"/>
        <v>1.023646211</v>
      </c>
      <c r="O124" s="12">
        <f t="shared" ca="1" si="61"/>
        <v>1.051939301</v>
      </c>
      <c r="P124" s="17">
        <f t="shared" si="70"/>
        <v>0</v>
      </c>
      <c r="Q124" s="14">
        <f t="shared" ca="1" si="52"/>
        <v>363575.10700000002</v>
      </c>
      <c r="R124" s="21">
        <f t="shared" si="53"/>
        <v>0</v>
      </c>
      <c r="S124" s="14">
        <f t="shared" si="62"/>
        <v>0</v>
      </c>
      <c r="T124" s="4" t="str">
        <f t="shared" si="63"/>
        <v>A+J=</v>
      </c>
      <c r="U124" s="33">
        <f t="shared" si="64"/>
        <v>44764</v>
      </c>
      <c r="V124" s="4"/>
      <c r="W124" s="134"/>
      <c r="X124" s="135"/>
      <c r="Y124" s="137"/>
      <c r="Z124" s="138"/>
      <c r="AA124" s="137"/>
      <c r="AB124" s="142"/>
      <c r="AC124" s="143"/>
      <c r="AD124" s="137"/>
      <c r="AE124" s="134"/>
      <c r="AF124" s="140"/>
      <c r="AG124" s="14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2">
        <f t="shared" si="54"/>
        <v>44560</v>
      </c>
      <c r="B125" s="123">
        <f t="shared" ca="1" si="65"/>
        <v>7367699.0379999997</v>
      </c>
      <c r="C125" s="7">
        <f t="shared" si="55"/>
        <v>7000000</v>
      </c>
      <c r="D125" s="95">
        <f t="shared" si="69"/>
        <v>44559</v>
      </c>
      <c r="E125" s="93">
        <f ca="1">IF(D125&lt;$B$1,VLOOKUP(D125,[1]DI!$A$4:$B$15000,2,FALSE),0)</f>
        <v>9.1499999999999998E-2</v>
      </c>
      <c r="F125" s="14">
        <f t="shared" ca="1" si="66"/>
        <v>1.00034749</v>
      </c>
      <c r="G125" s="14">
        <f ca="1">(TRUNC(PRODUCT($F$12:$F124),16))</f>
        <v>1.0279966099573601</v>
      </c>
      <c r="H125" s="14">
        <f t="shared" si="67"/>
        <v>1</v>
      </c>
      <c r="I125" s="14">
        <f t="shared" ca="1" si="68"/>
        <v>1.02799661</v>
      </c>
      <c r="J125" s="13">
        <f t="shared" si="56"/>
        <v>5.5E-2</v>
      </c>
      <c r="K125" s="33">
        <f t="shared" si="57"/>
        <v>44399</v>
      </c>
      <c r="L125" s="2">
        <f t="shared" si="58"/>
        <v>111</v>
      </c>
      <c r="M125" s="17">
        <f t="shared" si="59"/>
        <v>111</v>
      </c>
      <c r="N125" s="12">
        <f t="shared" si="60"/>
        <v>1.0238637209999999</v>
      </c>
      <c r="O125" s="12">
        <f t="shared" ca="1" si="61"/>
        <v>1.0525284340000001</v>
      </c>
      <c r="P125" s="17">
        <f t="shared" si="70"/>
        <v>0</v>
      </c>
      <c r="Q125" s="14">
        <f t="shared" ca="1" si="52"/>
        <v>367699.038</v>
      </c>
      <c r="R125" s="21">
        <f t="shared" si="53"/>
        <v>0</v>
      </c>
      <c r="S125" s="14">
        <f t="shared" si="62"/>
        <v>0</v>
      </c>
      <c r="T125" s="4" t="str">
        <f t="shared" si="63"/>
        <v>A+J=</v>
      </c>
      <c r="U125" s="33">
        <f t="shared" si="64"/>
        <v>44764</v>
      </c>
      <c r="V125" s="4"/>
      <c r="W125" s="134"/>
      <c r="X125" s="135"/>
      <c r="Y125" s="137"/>
      <c r="Z125" s="138"/>
      <c r="AA125" s="137"/>
      <c r="AB125" s="142"/>
      <c r="AC125" s="143"/>
      <c r="AD125" s="137"/>
      <c r="AE125" s="134"/>
      <c r="AF125" s="140"/>
      <c r="AG125" s="14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2">
        <f t="shared" si="54"/>
        <v>44561</v>
      </c>
      <c r="B126" s="123">
        <f t="shared" ca="1" si="65"/>
        <v>7371825.3279999997</v>
      </c>
      <c r="C126" s="7">
        <f t="shared" si="55"/>
        <v>7000000</v>
      </c>
      <c r="D126" s="95">
        <f t="shared" si="69"/>
        <v>44560</v>
      </c>
      <c r="E126" s="93">
        <f ca="1">IF(D126&lt;$B$1,VLOOKUP(D126,[1]DI!$A$4:$B$15000,2,FALSE),0)</f>
        <v>9.1499999999999998E-2</v>
      </c>
      <c r="F126" s="14">
        <f t="shared" ca="1" si="66"/>
        <v>1.00034749</v>
      </c>
      <c r="G126" s="14">
        <f ca="1">(TRUNC(PRODUCT($F$12:$F125),16))</f>
        <v>1.0283538284993601</v>
      </c>
      <c r="H126" s="14">
        <f t="shared" si="67"/>
        <v>1</v>
      </c>
      <c r="I126" s="14">
        <f t="shared" ca="1" si="68"/>
        <v>1.0283538299999999</v>
      </c>
      <c r="J126" s="13">
        <f t="shared" si="56"/>
        <v>5.5E-2</v>
      </c>
      <c r="K126" s="33">
        <f t="shared" si="57"/>
        <v>44399</v>
      </c>
      <c r="L126" s="2">
        <f t="shared" si="58"/>
        <v>112</v>
      </c>
      <c r="M126" s="17">
        <f t="shared" si="59"/>
        <v>112</v>
      </c>
      <c r="N126" s="12">
        <f t="shared" si="60"/>
        <v>1.0240812779999999</v>
      </c>
      <c r="O126" s="12">
        <f t="shared" ca="1" si="61"/>
        <v>1.053117904</v>
      </c>
      <c r="P126" s="17">
        <f t="shared" si="70"/>
        <v>0</v>
      </c>
      <c r="Q126" s="14">
        <f t="shared" ca="1" si="52"/>
        <v>371825.32799999998</v>
      </c>
      <c r="R126" s="21">
        <f t="shared" si="53"/>
        <v>0</v>
      </c>
      <c r="S126" s="14">
        <f t="shared" si="62"/>
        <v>0</v>
      </c>
      <c r="T126" s="4" t="str">
        <f t="shared" si="63"/>
        <v>A+J=</v>
      </c>
      <c r="U126" s="33">
        <f t="shared" si="64"/>
        <v>44764</v>
      </c>
      <c r="V126" s="4"/>
      <c r="W126" s="134"/>
      <c r="X126" s="135"/>
      <c r="Y126" s="137"/>
      <c r="Z126" s="138"/>
      <c r="AA126" s="137"/>
      <c r="AB126" s="142"/>
      <c r="AC126" s="143"/>
      <c r="AD126" s="137"/>
      <c r="AE126" s="134"/>
      <c r="AF126" s="140"/>
      <c r="AG126" s="14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2">
        <f t="shared" si="54"/>
        <v>44564</v>
      </c>
      <c r="B127" s="123">
        <f t="shared" ca="1" si="65"/>
        <v>7375953.8999999901</v>
      </c>
      <c r="C127" s="7">
        <f t="shared" si="55"/>
        <v>7000000</v>
      </c>
      <c r="D127" s="95">
        <f t="shared" si="69"/>
        <v>44561</v>
      </c>
      <c r="E127" s="93">
        <f ca="1">IF(D127&lt;$B$1,VLOOKUP(D127,[1]DI!$A$4:$B$15000,2,FALSE),0)</f>
        <v>9.1499999999999998E-2</v>
      </c>
      <c r="F127" s="14">
        <f t="shared" ca="1" si="66"/>
        <v>1.00034749</v>
      </c>
      <c r="G127" s="14">
        <f ca="1">(TRUNC(PRODUCT($F$12:$F126),16))</f>
        <v>1.02871117117122</v>
      </c>
      <c r="H127" s="14">
        <f t="shared" si="67"/>
        <v>1</v>
      </c>
      <c r="I127" s="14">
        <f t="shared" ca="1" si="68"/>
        <v>1.02871117</v>
      </c>
      <c r="J127" s="13">
        <f t="shared" si="56"/>
        <v>5.5E-2</v>
      </c>
      <c r="K127" s="33">
        <f t="shared" si="57"/>
        <v>44399</v>
      </c>
      <c r="L127" s="2">
        <f t="shared" si="58"/>
        <v>113</v>
      </c>
      <c r="M127" s="17">
        <f t="shared" si="59"/>
        <v>113</v>
      </c>
      <c r="N127" s="12">
        <f t="shared" si="60"/>
        <v>1.024298881</v>
      </c>
      <c r="O127" s="12">
        <f t="shared" ca="1" si="61"/>
        <v>1.0537076999999999</v>
      </c>
      <c r="P127" s="17">
        <f t="shared" si="70"/>
        <v>0</v>
      </c>
      <c r="Q127" s="14">
        <f t="shared" ca="1" si="52"/>
        <v>375953.89999999001</v>
      </c>
      <c r="R127" s="21">
        <f t="shared" si="53"/>
        <v>0</v>
      </c>
      <c r="S127" s="14">
        <f t="shared" si="62"/>
        <v>0</v>
      </c>
      <c r="T127" s="4" t="str">
        <f t="shared" si="63"/>
        <v>A+J=</v>
      </c>
      <c r="U127" s="33">
        <f t="shared" si="64"/>
        <v>44764</v>
      </c>
      <c r="V127" s="4"/>
      <c r="W127" s="134"/>
      <c r="X127" s="135"/>
      <c r="Y127" s="137"/>
      <c r="Z127" s="138"/>
      <c r="AA127" s="137"/>
      <c r="AB127" s="142"/>
      <c r="AC127" s="143"/>
      <c r="AD127" s="137"/>
      <c r="AE127" s="134"/>
      <c r="AF127" s="140"/>
      <c r="AG127" s="14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2">
        <f t="shared" si="54"/>
        <v>44565</v>
      </c>
      <c r="B128" s="123">
        <f t="shared" ca="1" si="65"/>
        <v>7380084.824</v>
      </c>
      <c r="C128" s="7">
        <f t="shared" si="55"/>
        <v>7000000</v>
      </c>
      <c r="D128" s="95">
        <f t="shared" si="69"/>
        <v>44564</v>
      </c>
      <c r="E128" s="93">
        <f ca="1">IF(D128&lt;$B$1,VLOOKUP(D128,[1]DI!$A$4:$B$15000,2,FALSE),0)</f>
        <v>9.1499999999999998E-2</v>
      </c>
      <c r="F128" s="14">
        <f t="shared" ca="1" si="66"/>
        <v>1.00034749</v>
      </c>
      <c r="G128" s="14">
        <f ca="1">(TRUNC(PRODUCT($F$12:$F127),16))</f>
        <v>1.0290686380160901</v>
      </c>
      <c r="H128" s="14">
        <f t="shared" si="67"/>
        <v>1</v>
      </c>
      <c r="I128" s="14">
        <f t="shared" ca="1" si="68"/>
        <v>1.02906864</v>
      </c>
      <c r="J128" s="13">
        <f t="shared" si="56"/>
        <v>5.5E-2</v>
      </c>
      <c r="K128" s="33">
        <f t="shared" si="57"/>
        <v>44399</v>
      </c>
      <c r="L128" s="2">
        <f t="shared" si="58"/>
        <v>114</v>
      </c>
      <c r="M128" s="17">
        <f t="shared" si="59"/>
        <v>114</v>
      </c>
      <c r="N128" s="12">
        <f t="shared" si="60"/>
        <v>1.0245165300000001</v>
      </c>
      <c r="O128" s="12">
        <f t="shared" ca="1" si="61"/>
        <v>1.054297832</v>
      </c>
      <c r="P128" s="17">
        <f t="shared" si="70"/>
        <v>0</v>
      </c>
      <c r="Q128" s="14">
        <f t="shared" ca="1" si="52"/>
        <v>380084.82400000002</v>
      </c>
      <c r="R128" s="21">
        <f t="shared" si="53"/>
        <v>0</v>
      </c>
      <c r="S128" s="14">
        <f t="shared" si="62"/>
        <v>0</v>
      </c>
      <c r="T128" s="4" t="str">
        <f t="shared" si="63"/>
        <v>A+J=</v>
      </c>
      <c r="U128" s="33">
        <f t="shared" si="64"/>
        <v>44764</v>
      </c>
      <c r="V128" s="4"/>
      <c r="W128" s="134"/>
      <c r="X128" s="135"/>
      <c r="Y128" s="137"/>
      <c r="Z128" s="138"/>
      <c r="AA128" s="137"/>
      <c r="AB128" s="142"/>
      <c r="AC128" s="143"/>
      <c r="AD128" s="137"/>
      <c r="AE128" s="134"/>
      <c r="AF128" s="140"/>
      <c r="AG128" s="14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2">
        <f t="shared" si="54"/>
        <v>44566</v>
      </c>
      <c r="B129" s="123">
        <f t="shared" ca="1" si="65"/>
        <v>7384218.0300000003</v>
      </c>
      <c r="C129" s="7">
        <f t="shared" si="55"/>
        <v>7000000</v>
      </c>
      <c r="D129" s="95">
        <f t="shared" si="69"/>
        <v>44565</v>
      </c>
      <c r="E129" s="93">
        <f ca="1">IF(D129&lt;$B$1,VLOOKUP(D129,[1]DI!$A$4:$B$15000,2,FALSE),0)</f>
        <v>9.1499999999999998E-2</v>
      </c>
      <c r="F129" s="14">
        <f t="shared" ca="1" si="66"/>
        <v>1.00034749</v>
      </c>
      <c r="G129" s="14">
        <f ca="1">(TRUNC(PRODUCT($F$12:$F128),16))</f>
        <v>1.0294262290771199</v>
      </c>
      <c r="H129" s="14">
        <f t="shared" si="67"/>
        <v>1</v>
      </c>
      <c r="I129" s="14">
        <f t="shared" ca="1" si="68"/>
        <v>1.0294262300000001</v>
      </c>
      <c r="J129" s="13">
        <f t="shared" si="56"/>
        <v>5.5E-2</v>
      </c>
      <c r="K129" s="33">
        <f t="shared" si="57"/>
        <v>44399</v>
      </c>
      <c r="L129" s="2">
        <f t="shared" si="58"/>
        <v>115</v>
      </c>
      <c r="M129" s="17">
        <f t="shared" si="59"/>
        <v>115</v>
      </c>
      <c r="N129" s="12">
        <f t="shared" si="60"/>
        <v>1.024734225</v>
      </c>
      <c r="O129" s="12">
        <f t="shared" ca="1" si="61"/>
        <v>1.0548882900000001</v>
      </c>
      <c r="P129" s="17">
        <f t="shared" si="70"/>
        <v>0</v>
      </c>
      <c r="Q129" s="14">
        <f t="shared" ca="1" si="52"/>
        <v>384218.03</v>
      </c>
      <c r="R129" s="21">
        <f t="shared" si="53"/>
        <v>0</v>
      </c>
      <c r="S129" s="14">
        <f t="shared" si="62"/>
        <v>0</v>
      </c>
      <c r="T129" s="4" t="str">
        <f t="shared" si="63"/>
        <v>A+J=</v>
      </c>
      <c r="U129" s="33">
        <f t="shared" si="64"/>
        <v>44764</v>
      </c>
      <c r="V129" s="4"/>
      <c r="W129" s="134"/>
      <c r="X129" s="135"/>
      <c r="Y129" s="137"/>
      <c r="Z129" s="138"/>
      <c r="AA129" s="137"/>
      <c r="AB129" s="142"/>
      <c r="AC129" s="143"/>
      <c r="AD129" s="137"/>
      <c r="AE129" s="134"/>
      <c r="AF129" s="140"/>
      <c r="AG129" s="14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2">
        <f t="shared" si="54"/>
        <v>44567</v>
      </c>
      <c r="B130" s="123">
        <f t="shared" ca="1" si="65"/>
        <v>7388353.5250000004</v>
      </c>
      <c r="C130" s="7">
        <f t="shared" si="55"/>
        <v>7000000</v>
      </c>
      <c r="D130" s="95">
        <f t="shared" si="69"/>
        <v>44566</v>
      </c>
      <c r="E130" s="93">
        <f ca="1">IF(D130&lt;$B$1,VLOOKUP(D130,[1]DI!$A$4:$B$15000,2,FALSE),0)</f>
        <v>9.1499999999999998E-2</v>
      </c>
      <c r="F130" s="14">
        <f t="shared" ca="1" si="66"/>
        <v>1.00034749</v>
      </c>
      <c r="G130" s="14">
        <f ca="1">(TRUNC(PRODUCT($F$12:$F129),16))</f>
        <v>1.0297839443974599</v>
      </c>
      <c r="H130" s="14">
        <f t="shared" si="67"/>
        <v>1</v>
      </c>
      <c r="I130" s="14">
        <f t="shared" ca="1" si="68"/>
        <v>1.02978394</v>
      </c>
      <c r="J130" s="13">
        <f t="shared" si="56"/>
        <v>5.5E-2</v>
      </c>
      <c r="K130" s="33">
        <f t="shared" si="57"/>
        <v>44399</v>
      </c>
      <c r="L130" s="2">
        <f t="shared" si="58"/>
        <v>116</v>
      </c>
      <c r="M130" s="17">
        <f t="shared" si="59"/>
        <v>116</v>
      </c>
      <c r="N130" s="12">
        <f t="shared" si="60"/>
        <v>1.024951967</v>
      </c>
      <c r="O130" s="12">
        <f t="shared" ca="1" si="61"/>
        <v>1.055479075</v>
      </c>
      <c r="P130" s="17">
        <f t="shared" si="70"/>
        <v>0</v>
      </c>
      <c r="Q130" s="14">
        <f t="shared" ca="1" si="52"/>
        <v>388353.52500000002</v>
      </c>
      <c r="R130" s="21">
        <f t="shared" si="53"/>
        <v>0</v>
      </c>
      <c r="S130" s="14">
        <f t="shared" si="62"/>
        <v>0</v>
      </c>
      <c r="T130" s="4" t="str">
        <f t="shared" si="63"/>
        <v>A+J=</v>
      </c>
      <c r="U130" s="33">
        <f t="shared" si="64"/>
        <v>44764</v>
      </c>
      <c r="V130" s="4"/>
      <c r="W130" s="134"/>
      <c r="X130" s="135"/>
      <c r="Y130" s="137"/>
      <c r="Z130" s="138"/>
      <c r="AA130" s="137"/>
      <c r="AB130" s="142"/>
      <c r="AC130" s="143"/>
      <c r="AD130" s="137"/>
      <c r="AE130" s="134"/>
      <c r="AF130" s="140"/>
      <c r="AG130" s="14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2">
        <f t="shared" si="54"/>
        <v>44568</v>
      </c>
      <c r="B131" s="123">
        <f t="shared" ca="1" si="65"/>
        <v>7392491.3719999995</v>
      </c>
      <c r="C131" s="7">
        <f t="shared" si="55"/>
        <v>7000000</v>
      </c>
      <c r="D131" s="95">
        <f t="shared" si="69"/>
        <v>44567</v>
      </c>
      <c r="E131" s="93">
        <f ca="1">IF(D131&lt;$B$1,VLOOKUP(D131,[1]DI!$A$4:$B$15000,2,FALSE),0)</f>
        <v>9.1499999999999998E-2</v>
      </c>
      <c r="F131" s="14">
        <f t="shared" ca="1" si="66"/>
        <v>1.00034749</v>
      </c>
      <c r="G131" s="14">
        <f ca="1">(TRUNC(PRODUCT($F$12:$F130),16))</f>
        <v>1.0301417840203</v>
      </c>
      <c r="H131" s="14">
        <f t="shared" si="67"/>
        <v>1</v>
      </c>
      <c r="I131" s="14">
        <f t="shared" ca="1" si="68"/>
        <v>1.0301417799999999</v>
      </c>
      <c r="J131" s="13">
        <f t="shared" si="56"/>
        <v>5.5E-2</v>
      </c>
      <c r="K131" s="33">
        <f t="shared" si="57"/>
        <v>44399</v>
      </c>
      <c r="L131" s="2">
        <f t="shared" si="58"/>
        <v>117</v>
      </c>
      <c r="M131" s="17">
        <f t="shared" si="59"/>
        <v>117</v>
      </c>
      <c r="N131" s="12">
        <f t="shared" si="60"/>
        <v>1.0251697550000001</v>
      </c>
      <c r="O131" s="12">
        <f t="shared" ca="1" si="61"/>
        <v>1.0560701960000001</v>
      </c>
      <c r="P131" s="17">
        <f t="shared" si="70"/>
        <v>0</v>
      </c>
      <c r="Q131" s="14">
        <f t="shared" ca="1" si="52"/>
        <v>392491.37199999997</v>
      </c>
      <c r="R131" s="21">
        <f t="shared" si="53"/>
        <v>0</v>
      </c>
      <c r="S131" s="14">
        <f t="shared" si="62"/>
        <v>0</v>
      </c>
      <c r="T131" s="4" t="str">
        <f t="shared" si="63"/>
        <v>A+J=</v>
      </c>
      <c r="U131" s="33">
        <f t="shared" si="64"/>
        <v>44764</v>
      </c>
      <c r="V131" s="4"/>
      <c r="W131" s="134"/>
      <c r="X131" s="135"/>
      <c r="Y131" s="137"/>
      <c r="Z131" s="138"/>
      <c r="AA131" s="137"/>
      <c r="AB131" s="142"/>
      <c r="AC131" s="143"/>
      <c r="AD131" s="137"/>
      <c r="AE131" s="134"/>
      <c r="AF131" s="140"/>
      <c r="AG131" s="14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2">
        <f t="shared" si="54"/>
        <v>44571</v>
      </c>
      <c r="B132" s="123">
        <f t="shared" ca="1" si="65"/>
        <v>7396631.5779999997</v>
      </c>
      <c r="C132" s="7">
        <f t="shared" si="55"/>
        <v>7000000</v>
      </c>
      <c r="D132" s="95">
        <f t="shared" si="69"/>
        <v>44568</v>
      </c>
      <c r="E132" s="93">
        <f ca="1">IF(D132&lt;$B$1,VLOOKUP(D132,[1]DI!$A$4:$B$15000,2,FALSE),0)</f>
        <v>9.1499999999999998E-2</v>
      </c>
      <c r="F132" s="14">
        <f t="shared" ca="1" si="66"/>
        <v>1.00034749</v>
      </c>
      <c r="G132" s="14">
        <f ca="1">(TRUNC(PRODUCT($F$12:$F131),16))</f>
        <v>1.03049974798883</v>
      </c>
      <c r="H132" s="14">
        <f t="shared" si="67"/>
        <v>1</v>
      </c>
      <c r="I132" s="14">
        <f t="shared" ca="1" si="68"/>
        <v>1.0304997499999999</v>
      </c>
      <c r="J132" s="13">
        <f t="shared" si="56"/>
        <v>5.5E-2</v>
      </c>
      <c r="K132" s="33">
        <f t="shared" si="57"/>
        <v>44399</v>
      </c>
      <c r="L132" s="2">
        <f t="shared" si="58"/>
        <v>118</v>
      </c>
      <c r="M132" s="17">
        <f t="shared" si="59"/>
        <v>118</v>
      </c>
      <c r="N132" s="12">
        <f t="shared" si="60"/>
        <v>1.0253875889999999</v>
      </c>
      <c r="O132" s="12">
        <f t="shared" ca="1" si="61"/>
        <v>1.056661654</v>
      </c>
      <c r="P132" s="17">
        <f t="shared" si="70"/>
        <v>0</v>
      </c>
      <c r="Q132" s="14">
        <f t="shared" ca="1" si="52"/>
        <v>396631.57799999998</v>
      </c>
      <c r="R132" s="21">
        <f t="shared" si="53"/>
        <v>0</v>
      </c>
      <c r="S132" s="14">
        <f t="shared" si="62"/>
        <v>0</v>
      </c>
      <c r="T132" s="4" t="str">
        <f t="shared" si="63"/>
        <v>A+J=</v>
      </c>
      <c r="U132" s="33">
        <f t="shared" si="64"/>
        <v>44764</v>
      </c>
      <c r="V132" s="4"/>
      <c r="W132" s="134"/>
      <c r="X132" s="135"/>
      <c r="Y132" s="137"/>
      <c r="Z132" s="138"/>
      <c r="AA132" s="137"/>
      <c r="AB132" s="142"/>
      <c r="AC132" s="143"/>
      <c r="AD132" s="137"/>
      <c r="AE132" s="134"/>
      <c r="AF132" s="140"/>
      <c r="AG132" s="14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2">
        <f t="shared" si="54"/>
        <v>44572</v>
      </c>
      <c r="B133" s="123">
        <f t="shared" ca="1" si="65"/>
        <v>7400774.0659999996</v>
      </c>
      <c r="C133" s="7">
        <f t="shared" si="55"/>
        <v>7000000</v>
      </c>
      <c r="D133" s="95">
        <f t="shared" si="69"/>
        <v>44571</v>
      </c>
      <c r="E133" s="93">
        <f ca="1">IF(D133&lt;$B$1,VLOOKUP(D133,[1]DI!$A$4:$B$15000,2,FALSE),0)</f>
        <v>9.1499999999999998E-2</v>
      </c>
      <c r="F133" s="14">
        <f t="shared" ca="1" si="66"/>
        <v>1.00034749</v>
      </c>
      <c r="G133" s="14">
        <f ca="1">(TRUNC(PRODUCT($F$12:$F132),16))</f>
        <v>1.0308578363462599</v>
      </c>
      <c r="H133" s="14">
        <f t="shared" si="67"/>
        <v>1</v>
      </c>
      <c r="I133" s="14">
        <f t="shared" ca="1" si="68"/>
        <v>1.0308578399999999</v>
      </c>
      <c r="J133" s="13">
        <f t="shared" si="56"/>
        <v>5.5E-2</v>
      </c>
      <c r="K133" s="33">
        <f t="shared" si="57"/>
        <v>44399</v>
      </c>
      <c r="L133" s="2">
        <f t="shared" si="58"/>
        <v>119</v>
      </c>
      <c r="M133" s="17">
        <f t="shared" si="59"/>
        <v>119</v>
      </c>
      <c r="N133" s="12">
        <f t="shared" si="60"/>
        <v>1.025605469</v>
      </c>
      <c r="O133" s="12">
        <f t="shared" ca="1" si="61"/>
        <v>1.057253438</v>
      </c>
      <c r="P133" s="17">
        <f t="shared" si="70"/>
        <v>0</v>
      </c>
      <c r="Q133" s="14">
        <f t="shared" ca="1" si="52"/>
        <v>400774.06599999999</v>
      </c>
      <c r="R133" s="21">
        <f t="shared" si="53"/>
        <v>0</v>
      </c>
      <c r="S133" s="14">
        <f t="shared" si="62"/>
        <v>0</v>
      </c>
      <c r="T133" s="4" t="str">
        <f t="shared" si="63"/>
        <v>A+J=</v>
      </c>
      <c r="U133" s="33">
        <f t="shared" si="64"/>
        <v>44764</v>
      </c>
      <c r="V133" s="4"/>
      <c r="W133" s="134"/>
      <c r="X133" s="135"/>
      <c r="Y133" s="137"/>
      <c r="Z133" s="138"/>
      <c r="AA133" s="137"/>
      <c r="AB133" s="142"/>
      <c r="AC133" s="143"/>
      <c r="AD133" s="137"/>
      <c r="AE133" s="134"/>
      <c r="AF133" s="140"/>
      <c r="AG133" s="14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2">
        <f t="shared" si="54"/>
        <v>44573</v>
      </c>
      <c r="B134" s="123">
        <f t="shared" ca="1" si="65"/>
        <v>7404918.8499999903</v>
      </c>
      <c r="C134" s="7">
        <f t="shared" si="55"/>
        <v>7000000</v>
      </c>
      <c r="D134" s="95">
        <f t="shared" si="69"/>
        <v>44572</v>
      </c>
      <c r="E134" s="93">
        <f ca="1">IF(D134&lt;$B$1,VLOOKUP(D134,[1]DI!$A$4:$B$15000,2,FALSE),0)</f>
        <v>9.1499999999999998E-2</v>
      </c>
      <c r="F134" s="14">
        <f t="shared" ca="1" si="66"/>
        <v>1.00034749</v>
      </c>
      <c r="G134" s="14">
        <f ca="1">(TRUNC(PRODUCT($F$12:$F133),16))</f>
        <v>1.03121604913581</v>
      </c>
      <c r="H134" s="14">
        <f t="shared" si="67"/>
        <v>1</v>
      </c>
      <c r="I134" s="14">
        <f t="shared" ca="1" si="68"/>
        <v>1.0312160500000001</v>
      </c>
      <c r="J134" s="13">
        <f t="shared" si="56"/>
        <v>5.5E-2</v>
      </c>
      <c r="K134" s="33">
        <f t="shared" si="57"/>
        <v>44399</v>
      </c>
      <c r="L134" s="2">
        <f t="shared" si="58"/>
        <v>120</v>
      </c>
      <c r="M134" s="17">
        <f t="shared" si="59"/>
        <v>120</v>
      </c>
      <c r="N134" s="12">
        <f t="shared" si="60"/>
        <v>1.0258233960000001</v>
      </c>
      <c r="O134" s="12">
        <f t="shared" ca="1" si="61"/>
        <v>1.0578455499999999</v>
      </c>
      <c r="P134" s="17">
        <f t="shared" si="70"/>
        <v>0</v>
      </c>
      <c r="Q134" s="14">
        <f t="shared" ca="1" si="52"/>
        <v>404918.84999999002</v>
      </c>
      <c r="R134" s="21">
        <f t="shared" si="53"/>
        <v>0</v>
      </c>
      <c r="S134" s="14">
        <f t="shared" si="62"/>
        <v>0</v>
      </c>
      <c r="T134" s="4" t="str">
        <f t="shared" si="63"/>
        <v>A+J=</v>
      </c>
      <c r="U134" s="33">
        <f t="shared" si="64"/>
        <v>44764</v>
      </c>
      <c r="V134" s="4"/>
      <c r="W134" s="134"/>
      <c r="X134" s="135"/>
      <c r="Y134" s="137"/>
      <c r="Z134" s="138"/>
      <c r="AA134" s="137"/>
      <c r="AB134" s="142"/>
      <c r="AC134" s="143"/>
      <c r="AD134" s="137"/>
      <c r="AE134" s="134"/>
      <c r="AF134" s="140"/>
      <c r="AG134" s="14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2">
        <f t="shared" si="54"/>
        <v>44574</v>
      </c>
      <c r="B135" s="123">
        <f t="shared" ca="1" si="65"/>
        <v>7409065.9929999895</v>
      </c>
      <c r="C135" s="7">
        <f t="shared" si="55"/>
        <v>7000000</v>
      </c>
      <c r="D135" s="95">
        <f t="shared" si="69"/>
        <v>44573</v>
      </c>
      <c r="E135" s="93">
        <f ca="1">IF(D135&lt;$B$1,VLOOKUP(D135,[1]DI!$A$4:$B$15000,2,FALSE),0)</f>
        <v>9.1499999999999998E-2</v>
      </c>
      <c r="F135" s="14">
        <f t="shared" ca="1" si="66"/>
        <v>1.00034749</v>
      </c>
      <c r="G135" s="14">
        <f ca="1">(TRUNC(PRODUCT($F$12:$F134),16))</f>
        <v>1.0315743864007201</v>
      </c>
      <c r="H135" s="14">
        <f t="shared" si="67"/>
        <v>1</v>
      </c>
      <c r="I135" s="14">
        <f t="shared" ca="1" si="68"/>
        <v>1.0315743900000001</v>
      </c>
      <c r="J135" s="13">
        <f t="shared" si="56"/>
        <v>5.5E-2</v>
      </c>
      <c r="K135" s="33">
        <f t="shared" si="57"/>
        <v>44399</v>
      </c>
      <c r="L135" s="2">
        <f t="shared" si="58"/>
        <v>121</v>
      </c>
      <c r="M135" s="17">
        <f t="shared" si="59"/>
        <v>121</v>
      </c>
      <c r="N135" s="12">
        <f t="shared" si="60"/>
        <v>1.0260413690000001</v>
      </c>
      <c r="O135" s="12">
        <f t="shared" ca="1" si="61"/>
        <v>1.0584379989999999</v>
      </c>
      <c r="P135" s="17">
        <f t="shared" si="70"/>
        <v>0</v>
      </c>
      <c r="Q135" s="14">
        <f t="shared" ca="1" si="52"/>
        <v>409065.99299999001</v>
      </c>
      <c r="R135" s="21">
        <f t="shared" si="53"/>
        <v>0</v>
      </c>
      <c r="S135" s="14">
        <f t="shared" si="62"/>
        <v>0</v>
      </c>
      <c r="T135" s="4" t="str">
        <f t="shared" si="63"/>
        <v>A+J=</v>
      </c>
      <c r="U135" s="33">
        <f t="shared" si="64"/>
        <v>44764</v>
      </c>
      <c r="V135" s="4"/>
      <c r="W135" s="134"/>
      <c r="X135" s="135"/>
      <c r="Y135" s="137"/>
      <c r="Z135" s="138"/>
      <c r="AA135" s="137"/>
      <c r="AB135" s="142"/>
      <c r="AC135" s="143"/>
      <c r="AD135" s="137"/>
      <c r="AE135" s="134"/>
      <c r="AF135" s="140"/>
      <c r="AG135" s="14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2">
        <f t="shared" si="54"/>
        <v>44575</v>
      </c>
      <c r="B136" s="123">
        <f t="shared" ca="1" si="65"/>
        <v>7413215.4249999998</v>
      </c>
      <c r="C136" s="7">
        <f t="shared" si="55"/>
        <v>7000000</v>
      </c>
      <c r="D136" s="95">
        <f t="shared" si="69"/>
        <v>44574</v>
      </c>
      <c r="E136" s="93">
        <f ca="1">IF(D136&lt;$B$1,VLOOKUP(D136,[1]DI!$A$4:$B$15000,2,FALSE),0)</f>
        <v>9.1499999999999998E-2</v>
      </c>
      <c r="F136" s="14">
        <f t="shared" ca="1" si="66"/>
        <v>1.00034749</v>
      </c>
      <c r="G136" s="14">
        <f ca="1">(TRUNC(PRODUCT($F$12:$F135),16))</f>
        <v>1.03193284818425</v>
      </c>
      <c r="H136" s="14">
        <f t="shared" si="67"/>
        <v>1</v>
      </c>
      <c r="I136" s="14">
        <f t="shared" ca="1" si="68"/>
        <v>1.03193285</v>
      </c>
      <c r="J136" s="13">
        <f t="shared" si="56"/>
        <v>5.5E-2</v>
      </c>
      <c r="K136" s="33">
        <f t="shared" si="57"/>
        <v>44399</v>
      </c>
      <c r="L136" s="2">
        <f t="shared" si="58"/>
        <v>122</v>
      </c>
      <c r="M136" s="17">
        <f t="shared" si="59"/>
        <v>122</v>
      </c>
      <c r="N136" s="12">
        <f t="shared" si="60"/>
        <v>1.0262593879999999</v>
      </c>
      <c r="O136" s="12">
        <f t="shared" ca="1" si="61"/>
        <v>1.0590307750000001</v>
      </c>
      <c r="P136" s="17">
        <f t="shared" si="70"/>
        <v>0</v>
      </c>
      <c r="Q136" s="14">
        <f t="shared" ca="1" si="52"/>
        <v>413215.42499999999</v>
      </c>
      <c r="R136" s="21">
        <f t="shared" si="53"/>
        <v>0</v>
      </c>
      <c r="S136" s="14">
        <f t="shared" si="62"/>
        <v>0</v>
      </c>
      <c r="T136" s="4" t="str">
        <f t="shared" si="63"/>
        <v>A+J=</v>
      </c>
      <c r="U136" s="33">
        <f t="shared" si="64"/>
        <v>44764</v>
      </c>
      <c r="V136" s="4"/>
      <c r="W136" s="134"/>
      <c r="X136" s="135"/>
      <c r="Y136" s="137"/>
      <c r="Z136" s="138"/>
      <c r="AA136" s="137"/>
      <c r="AB136" s="142"/>
      <c r="AC136" s="143"/>
      <c r="AD136" s="137"/>
      <c r="AE136" s="134"/>
      <c r="AF136" s="140"/>
      <c r="AG136" s="14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2">
        <f t="shared" si="54"/>
        <v>44578</v>
      </c>
      <c r="B137" s="123">
        <f t="shared" ca="1" si="65"/>
        <v>7417367.1529999999</v>
      </c>
      <c r="C137" s="7">
        <f t="shared" si="55"/>
        <v>7000000</v>
      </c>
      <c r="D137" s="95">
        <f t="shared" si="69"/>
        <v>44575</v>
      </c>
      <c r="E137" s="93">
        <f ca="1">IF(D137&lt;$B$1,VLOOKUP(D137,[1]DI!$A$4:$B$15000,2,FALSE),0)</f>
        <v>9.1499999999999998E-2</v>
      </c>
      <c r="F137" s="14">
        <f t="shared" ca="1" si="66"/>
        <v>1.00034749</v>
      </c>
      <c r="G137" s="14">
        <f ca="1">(TRUNC(PRODUCT($F$12:$F136),16))</f>
        <v>1.0322914345296701</v>
      </c>
      <c r="H137" s="14">
        <f t="shared" si="67"/>
        <v>1</v>
      </c>
      <c r="I137" s="14">
        <f t="shared" ca="1" si="68"/>
        <v>1.0322914299999999</v>
      </c>
      <c r="J137" s="13">
        <f t="shared" si="56"/>
        <v>5.5E-2</v>
      </c>
      <c r="K137" s="33">
        <f t="shared" si="57"/>
        <v>44399</v>
      </c>
      <c r="L137" s="2">
        <f t="shared" si="58"/>
        <v>123</v>
      </c>
      <c r="M137" s="17">
        <f t="shared" si="59"/>
        <v>123</v>
      </c>
      <c r="N137" s="12">
        <f t="shared" si="60"/>
        <v>1.0264774539999999</v>
      </c>
      <c r="O137" s="12">
        <f t="shared" ca="1" si="61"/>
        <v>1.0596238790000001</v>
      </c>
      <c r="P137" s="17">
        <f t="shared" si="70"/>
        <v>0</v>
      </c>
      <c r="Q137" s="14">
        <f t="shared" ca="1" si="52"/>
        <v>417367.15299999999</v>
      </c>
      <c r="R137" s="21">
        <f t="shared" si="53"/>
        <v>0</v>
      </c>
      <c r="S137" s="14">
        <f t="shared" si="62"/>
        <v>0</v>
      </c>
      <c r="T137" s="4" t="str">
        <f t="shared" si="63"/>
        <v>A+J=</v>
      </c>
      <c r="U137" s="33">
        <f t="shared" si="64"/>
        <v>44764</v>
      </c>
      <c r="V137" s="4"/>
      <c r="W137" s="134"/>
      <c r="X137" s="135"/>
      <c r="Y137" s="137"/>
      <c r="Z137" s="138"/>
      <c r="AA137" s="137"/>
      <c r="AB137" s="142"/>
      <c r="AC137" s="143"/>
      <c r="AD137" s="137"/>
      <c r="AE137" s="134"/>
      <c r="AF137" s="140"/>
      <c r="AG137" s="14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2">
        <f t="shared" si="54"/>
        <v>44579</v>
      </c>
      <c r="B138" s="123">
        <f t="shared" ca="1" si="65"/>
        <v>7421521.3099999996</v>
      </c>
      <c r="C138" s="7">
        <f t="shared" si="55"/>
        <v>7000000</v>
      </c>
      <c r="D138" s="95">
        <f t="shared" si="69"/>
        <v>44578</v>
      </c>
      <c r="E138" s="93">
        <f ca="1">IF(D138&lt;$B$1,VLOOKUP(D138,[1]DI!$A$4:$B$15000,2,FALSE),0)</f>
        <v>9.1499999999999998E-2</v>
      </c>
      <c r="F138" s="14">
        <f t="shared" ca="1" si="66"/>
        <v>1.00034749</v>
      </c>
      <c r="G138" s="14">
        <f ca="1">(TRUNC(PRODUCT($F$12:$F137),16))</f>
        <v>1.0326501454802499</v>
      </c>
      <c r="H138" s="14">
        <f t="shared" si="67"/>
        <v>1</v>
      </c>
      <c r="I138" s="14">
        <f t="shared" ca="1" si="68"/>
        <v>1.03265015</v>
      </c>
      <c r="J138" s="13">
        <f t="shared" si="56"/>
        <v>5.5E-2</v>
      </c>
      <c r="K138" s="33">
        <f t="shared" si="57"/>
        <v>44399</v>
      </c>
      <c r="L138" s="2">
        <f t="shared" si="58"/>
        <v>124</v>
      </c>
      <c r="M138" s="17">
        <f t="shared" si="59"/>
        <v>124</v>
      </c>
      <c r="N138" s="12">
        <f t="shared" si="60"/>
        <v>1.0266955659999999</v>
      </c>
      <c r="O138" s="12">
        <f t="shared" ca="1" si="61"/>
        <v>1.06021733</v>
      </c>
      <c r="P138" s="17">
        <f t="shared" si="70"/>
        <v>0</v>
      </c>
      <c r="Q138" s="14">
        <f t="shared" ca="1" si="52"/>
        <v>421521.31</v>
      </c>
      <c r="R138" s="21">
        <f t="shared" si="53"/>
        <v>0</v>
      </c>
      <c r="S138" s="14">
        <f t="shared" si="62"/>
        <v>0</v>
      </c>
      <c r="T138" s="4" t="str">
        <f t="shared" si="63"/>
        <v>A+J=</v>
      </c>
      <c r="U138" s="33">
        <f t="shared" si="64"/>
        <v>44764</v>
      </c>
      <c r="V138" s="4"/>
      <c r="W138" s="134"/>
      <c r="X138" s="135"/>
      <c r="Y138" s="137"/>
      <c r="Z138" s="138"/>
      <c r="AA138" s="137"/>
      <c r="AB138" s="142"/>
      <c r="AC138" s="143"/>
      <c r="AD138" s="137"/>
      <c r="AE138" s="134"/>
      <c r="AF138" s="140"/>
      <c r="AG138" s="14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2">
        <f t="shared" si="54"/>
        <v>44580</v>
      </c>
      <c r="B139" s="123">
        <f t="shared" ca="1" si="65"/>
        <v>7425677.6929999897</v>
      </c>
      <c r="C139" s="7">
        <f t="shared" si="55"/>
        <v>7000000</v>
      </c>
      <c r="D139" s="95">
        <f t="shared" si="69"/>
        <v>44579</v>
      </c>
      <c r="E139" s="93">
        <f ca="1">IF(D139&lt;$B$1,VLOOKUP(D139,[1]DI!$A$4:$B$15000,2,FALSE),0)</f>
        <v>9.1499999999999998E-2</v>
      </c>
      <c r="F139" s="14">
        <f t="shared" ca="1" si="66"/>
        <v>1.00034749</v>
      </c>
      <c r="G139" s="14">
        <f ca="1">(TRUNC(PRODUCT($F$12:$F138),16))</f>
        <v>1.0330089810793099</v>
      </c>
      <c r="H139" s="14">
        <f t="shared" si="67"/>
        <v>1</v>
      </c>
      <c r="I139" s="14">
        <f t="shared" ca="1" si="68"/>
        <v>1.03300898</v>
      </c>
      <c r="J139" s="13">
        <f t="shared" si="56"/>
        <v>5.5E-2</v>
      </c>
      <c r="K139" s="33">
        <f t="shared" si="57"/>
        <v>44399</v>
      </c>
      <c r="L139" s="2">
        <f t="shared" si="58"/>
        <v>125</v>
      </c>
      <c r="M139" s="17">
        <f t="shared" si="59"/>
        <v>125</v>
      </c>
      <c r="N139" s="12">
        <f t="shared" si="60"/>
        <v>1.0269137239999999</v>
      </c>
      <c r="O139" s="12">
        <f t="shared" ca="1" si="61"/>
        <v>1.0608110989999999</v>
      </c>
      <c r="P139" s="17">
        <f t="shared" si="70"/>
        <v>0</v>
      </c>
      <c r="Q139" s="14">
        <f t="shared" ca="1" si="52"/>
        <v>425677.69299999002</v>
      </c>
      <c r="R139" s="21">
        <f t="shared" si="53"/>
        <v>0</v>
      </c>
      <c r="S139" s="14">
        <f t="shared" si="62"/>
        <v>0</v>
      </c>
      <c r="T139" s="4" t="str">
        <f t="shared" si="63"/>
        <v>A+J=</v>
      </c>
      <c r="U139" s="33">
        <f t="shared" si="64"/>
        <v>44764</v>
      </c>
      <c r="V139" s="4"/>
      <c r="W139" s="134"/>
      <c r="X139" s="135"/>
      <c r="Y139" s="137"/>
      <c r="Z139" s="138"/>
      <c r="AA139" s="137"/>
      <c r="AB139" s="142"/>
      <c r="AC139" s="143"/>
      <c r="AD139" s="137"/>
      <c r="AE139" s="134"/>
      <c r="AF139" s="140"/>
      <c r="AG139" s="14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2">
        <f t="shared" si="54"/>
        <v>44581</v>
      </c>
      <c r="B140" s="123">
        <f t="shared" ca="1" si="65"/>
        <v>7429836.4419999998</v>
      </c>
      <c r="C140" s="7">
        <f t="shared" si="55"/>
        <v>7000000</v>
      </c>
      <c r="D140" s="95">
        <f t="shared" si="69"/>
        <v>44580</v>
      </c>
      <c r="E140" s="93">
        <f ca="1">IF(D140&lt;$B$1,VLOOKUP(D140,[1]DI!$A$4:$B$15000,2,FALSE),0)</f>
        <v>9.1499999999999998E-2</v>
      </c>
      <c r="F140" s="14">
        <f t="shared" ca="1" si="66"/>
        <v>1.00034749</v>
      </c>
      <c r="G140" s="14">
        <f ca="1">(TRUNC(PRODUCT($F$12:$F139),16))</f>
        <v>1.03336794137014</v>
      </c>
      <c r="H140" s="14">
        <f t="shared" si="67"/>
        <v>1</v>
      </c>
      <c r="I140" s="14">
        <f t="shared" ca="1" si="68"/>
        <v>1.03336794</v>
      </c>
      <c r="J140" s="13">
        <f t="shared" si="56"/>
        <v>5.5E-2</v>
      </c>
      <c r="K140" s="33">
        <f t="shared" si="57"/>
        <v>44399</v>
      </c>
      <c r="L140" s="2">
        <f t="shared" si="58"/>
        <v>126</v>
      </c>
      <c r="M140" s="17">
        <f t="shared" si="59"/>
        <v>126</v>
      </c>
      <c r="N140" s="12">
        <f t="shared" si="60"/>
        <v>1.0271319290000001</v>
      </c>
      <c r="O140" s="12">
        <f t="shared" ca="1" si="61"/>
        <v>1.0614052060000001</v>
      </c>
      <c r="P140" s="17">
        <f t="shared" si="70"/>
        <v>0</v>
      </c>
      <c r="Q140" s="14">
        <f t="shared" ref="Q140:Q203" ca="1" si="71">TRUNC(((O140-1)*C140),8)</f>
        <v>429836.44199999998</v>
      </c>
      <c r="R140" s="21">
        <f t="shared" ref="R140:R203" si="72">IF($P140&gt;0,VLOOKUP($P140,$W$12:$AC$150,7),0)</f>
        <v>0</v>
      </c>
      <c r="S140" s="14">
        <f t="shared" si="62"/>
        <v>0</v>
      </c>
      <c r="T140" s="4" t="str">
        <f t="shared" si="63"/>
        <v>A+J=</v>
      </c>
      <c r="U140" s="33">
        <f t="shared" si="64"/>
        <v>44764</v>
      </c>
      <c r="V140" s="4"/>
      <c r="W140" s="134"/>
      <c r="X140" s="135"/>
      <c r="Y140" s="137"/>
      <c r="Z140" s="138"/>
      <c r="AA140" s="137"/>
      <c r="AB140" s="142"/>
      <c r="AC140" s="143"/>
      <c r="AD140" s="137"/>
      <c r="AE140" s="134"/>
      <c r="AF140" s="140"/>
      <c r="AG140" s="14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2">
        <f t="shared" ref="A141:A204" si="73">WORKDAY($A140,1,$W$166:$W$544)</f>
        <v>44582</v>
      </c>
      <c r="B141" s="123">
        <f t="shared" ca="1" si="65"/>
        <v>7433997.5499999998</v>
      </c>
      <c r="C141" s="7">
        <f t="shared" ref="C141:C204" si="74">(C140-S140)</f>
        <v>7000000</v>
      </c>
      <c r="D141" s="95">
        <f t="shared" si="69"/>
        <v>44581</v>
      </c>
      <c r="E141" s="93">
        <f ca="1">IF(D141&lt;$B$1,VLOOKUP(D141,[1]DI!$A$4:$B$15000,2,FALSE),0)</f>
        <v>9.1499999999999998E-2</v>
      </c>
      <c r="F141" s="14">
        <f t="shared" ca="1" si="66"/>
        <v>1.00034749</v>
      </c>
      <c r="G141" s="14">
        <f ca="1">(TRUNC(PRODUCT($F$12:$F140),16))</f>
        <v>1.03372702639609</v>
      </c>
      <c r="H141" s="14">
        <f t="shared" si="67"/>
        <v>1</v>
      </c>
      <c r="I141" s="14">
        <f t="shared" ca="1" si="68"/>
        <v>1.0337270300000001</v>
      </c>
      <c r="J141" s="13">
        <f t="shared" ref="J141:J204" si="75">J140</f>
        <v>5.5E-2</v>
      </c>
      <c r="K141" s="33">
        <f t="shared" ref="K141:K204" si="76">IF(P140&gt;0,VLOOKUP(P140,W$12:AG$150,2),K140)</f>
        <v>44399</v>
      </c>
      <c r="L141" s="2">
        <f t="shared" ref="L141:L204" si="77">IF(A141&gt;K141,IF(NETWORKDAYS(K141,A141,$W$160:$W$544)-1=0,1,NETWORKDAYS(K141,A141,$W$160:$W$544)-1),0)</f>
        <v>127</v>
      </c>
      <c r="M141" s="17">
        <f t="shared" ref="M141:M204" si="78">IF(AND(L141=1,L140=1),1,IF(L141&gt;0,IF(L141=L140,L141+1,L141),0))</f>
        <v>127</v>
      </c>
      <c r="N141" s="12">
        <f t="shared" ref="N141:N204" si="79">ROUND((J141+1)^(M141/252),9)</f>
        <v>1.02735018</v>
      </c>
      <c r="O141" s="12">
        <f t="shared" ref="O141:O204" ca="1" si="80">ROUND(I141*N141,9)</f>
        <v>1.06199965</v>
      </c>
      <c r="P141" s="17">
        <f t="shared" si="70"/>
        <v>0</v>
      </c>
      <c r="Q141" s="14">
        <f t="shared" ca="1" si="71"/>
        <v>433997.55</v>
      </c>
      <c r="R141" s="21">
        <f t="shared" si="72"/>
        <v>0</v>
      </c>
      <c r="S141" s="14">
        <f t="shared" ref="S141:S204" si="81">IF(R141&gt;0,TRUNC(R141*C141,8),0)</f>
        <v>0</v>
      </c>
      <c r="T141" s="4" t="str">
        <f t="shared" ref="T141:T204" si="82">IF(P140&gt;0,VLOOKUP(P140,W$12:AG$150,10),T140)</f>
        <v>A+J=</v>
      </c>
      <c r="U141" s="33">
        <f t="shared" ref="U141:U204" si="83">IF(P140&gt;0,VLOOKUP(P140,W$12:AG$150,11),U140)</f>
        <v>44764</v>
      </c>
      <c r="V141" s="4"/>
      <c r="W141" s="134"/>
      <c r="X141" s="135"/>
      <c r="Y141" s="137"/>
      <c r="Z141" s="138"/>
      <c r="AA141" s="137"/>
      <c r="AB141" s="142"/>
      <c r="AC141" s="143"/>
      <c r="AD141" s="137"/>
      <c r="AE141" s="134"/>
      <c r="AF141" s="140"/>
      <c r="AG141" s="14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2">
        <f t="shared" si="73"/>
        <v>44585</v>
      </c>
      <c r="B142" s="123">
        <f t="shared" ref="B142:B205" ca="1" si="84">IF(A142&lt;=TODAY(),C142+Q142,IF(AND(A142&gt;TODAY(),A142&lt;=$B$1),IF(VLOOKUP(TODAY(),$A$10:$E$5000,4,FALSE)=0,"n.d",C142+Q142),"n.d"))</f>
        <v>7438160.9680000003</v>
      </c>
      <c r="C142" s="7">
        <f t="shared" si="74"/>
        <v>7000000</v>
      </c>
      <c r="D142" s="95">
        <f t="shared" si="69"/>
        <v>44582</v>
      </c>
      <c r="E142" s="93">
        <f ca="1">IF(D142&lt;$B$1,VLOOKUP(D142,[1]DI!$A$4:$B$15000,2,FALSE),0)</f>
        <v>9.1499999999999998E-2</v>
      </c>
      <c r="F142" s="14">
        <f t="shared" ref="F142:F205" ca="1" si="85">ROUND(((1+E142)^(1/252)),8)</f>
        <v>1.00034749</v>
      </c>
      <c r="G142" s="14">
        <f ca="1">(TRUNC(PRODUCT($F$12:$F141),16))</f>
        <v>1.0340862362004899</v>
      </c>
      <c r="H142" s="14">
        <f t="shared" ref="H142:H205" si="86">IF(P141&gt;0,G141,H141)</f>
        <v>1</v>
      </c>
      <c r="I142" s="14">
        <f t="shared" ref="I142:I205" ca="1" si="87">ROUND(G142/H142,8)</f>
        <v>1.0340862399999999</v>
      </c>
      <c r="J142" s="13">
        <f t="shared" si="75"/>
        <v>5.5E-2</v>
      </c>
      <c r="K142" s="33">
        <f t="shared" si="76"/>
        <v>44399</v>
      </c>
      <c r="L142" s="2">
        <f t="shared" si="77"/>
        <v>128</v>
      </c>
      <c r="M142" s="17">
        <f t="shared" si="78"/>
        <v>128</v>
      </c>
      <c r="N142" s="12">
        <f t="shared" si="79"/>
        <v>1.0275684780000001</v>
      </c>
      <c r="O142" s="12">
        <f t="shared" ca="1" si="80"/>
        <v>1.062594424</v>
      </c>
      <c r="P142" s="17">
        <f t="shared" si="70"/>
        <v>0</v>
      </c>
      <c r="Q142" s="14">
        <f t="shared" ca="1" si="71"/>
        <v>438160.96799999999</v>
      </c>
      <c r="R142" s="21">
        <f t="shared" si="72"/>
        <v>0</v>
      </c>
      <c r="S142" s="14">
        <f t="shared" si="81"/>
        <v>0</v>
      </c>
      <c r="T142" s="4" t="str">
        <f t="shared" si="82"/>
        <v>A+J=</v>
      </c>
      <c r="U142" s="33">
        <f t="shared" si="83"/>
        <v>44764</v>
      </c>
      <c r="V142" s="3"/>
      <c r="W142" s="134"/>
      <c r="X142" s="135"/>
      <c r="Y142" s="137"/>
      <c r="Z142" s="138"/>
      <c r="AA142" s="137"/>
      <c r="AB142" s="142"/>
      <c r="AC142" s="143"/>
      <c r="AD142" s="137"/>
      <c r="AE142" s="134"/>
      <c r="AF142" s="140"/>
      <c r="AG142" s="14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2">
        <f t="shared" si="73"/>
        <v>44586</v>
      </c>
      <c r="B143" s="123">
        <f t="shared" ca="1" si="84"/>
        <v>7442326.6749999998</v>
      </c>
      <c r="C143" s="7">
        <f t="shared" si="74"/>
        <v>7000000</v>
      </c>
      <c r="D143" s="95">
        <f t="shared" ref="D143:D206" si="88">WORKDAY($A143,-1,$W$160:$W$544)</f>
        <v>44585</v>
      </c>
      <c r="E143" s="93">
        <f ca="1">IF(D143&lt;$B$1,VLOOKUP(D143,[1]DI!$A$4:$B$15000,2,FALSE),0)</f>
        <v>9.1499999999999998E-2</v>
      </c>
      <c r="F143" s="14">
        <f t="shared" ca="1" si="85"/>
        <v>1.00034749</v>
      </c>
      <c r="G143" s="14">
        <f ca="1">(TRUNC(PRODUCT($F$12:$F142),16))</f>
        <v>1.03444557082671</v>
      </c>
      <c r="H143" s="14">
        <f t="shared" si="86"/>
        <v>1</v>
      </c>
      <c r="I143" s="14">
        <f t="shared" ca="1" si="87"/>
        <v>1.0344455699999999</v>
      </c>
      <c r="J143" s="13">
        <f t="shared" si="75"/>
        <v>5.5E-2</v>
      </c>
      <c r="K143" s="33">
        <f t="shared" si="76"/>
        <v>44399</v>
      </c>
      <c r="L143" s="2">
        <f t="shared" si="77"/>
        <v>129</v>
      </c>
      <c r="M143" s="17">
        <f t="shared" si="78"/>
        <v>129</v>
      </c>
      <c r="N143" s="12">
        <f t="shared" si="79"/>
        <v>1.0277868219999999</v>
      </c>
      <c r="O143" s="12">
        <f t="shared" ca="1" si="80"/>
        <v>1.0631895250000001</v>
      </c>
      <c r="P143" s="17">
        <f t="shared" ref="P143:P206" si="89">IF(VLOOKUP(A143,X$12:AE$150,8)=VLOOKUP(A142,X$12:AE$150,8),0,VLOOKUP(A143,X$12:AE$150,8))</f>
        <v>0</v>
      </c>
      <c r="Q143" s="14">
        <f t="shared" ca="1" si="71"/>
        <v>442326.67499999999</v>
      </c>
      <c r="R143" s="21">
        <f t="shared" si="72"/>
        <v>0</v>
      </c>
      <c r="S143" s="14">
        <f t="shared" si="81"/>
        <v>0</v>
      </c>
      <c r="T143" s="4" t="str">
        <f t="shared" si="82"/>
        <v>A+J=</v>
      </c>
      <c r="U143" s="33">
        <f t="shared" si="83"/>
        <v>44764</v>
      </c>
      <c r="V143" s="3"/>
      <c r="W143" s="134"/>
      <c r="X143" s="135"/>
      <c r="Y143" s="137"/>
      <c r="Z143" s="138"/>
      <c r="AA143" s="137"/>
      <c r="AB143" s="142"/>
      <c r="AC143" s="143"/>
      <c r="AD143" s="137"/>
      <c r="AE143" s="134"/>
      <c r="AF143" s="140"/>
      <c r="AG143" s="14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2">
        <f t="shared" si="73"/>
        <v>44587</v>
      </c>
      <c r="B144" s="123">
        <f t="shared" ca="1" si="84"/>
        <v>7446494.7479999997</v>
      </c>
      <c r="C144" s="7">
        <f t="shared" si="74"/>
        <v>7000000</v>
      </c>
      <c r="D144" s="95">
        <f t="shared" si="88"/>
        <v>44586</v>
      </c>
      <c r="E144" s="93">
        <f ca="1">IF(D144&lt;$B$1,VLOOKUP(D144,[1]DI!$A$4:$B$15000,2,FALSE),0)</f>
        <v>9.1499999999999998E-2</v>
      </c>
      <c r="F144" s="14">
        <f t="shared" ca="1" si="85"/>
        <v>1.00034749</v>
      </c>
      <c r="G144" s="14">
        <f ca="1">(TRUNC(PRODUCT($F$12:$F143),16))</f>
        <v>1.03480503031812</v>
      </c>
      <c r="H144" s="14">
        <f t="shared" si="86"/>
        <v>1</v>
      </c>
      <c r="I144" s="14">
        <f t="shared" ca="1" si="87"/>
        <v>1.03480503</v>
      </c>
      <c r="J144" s="13">
        <f t="shared" si="75"/>
        <v>5.5E-2</v>
      </c>
      <c r="K144" s="33">
        <f t="shared" si="76"/>
        <v>44399</v>
      </c>
      <c r="L144" s="2">
        <f t="shared" si="77"/>
        <v>130</v>
      </c>
      <c r="M144" s="17">
        <f t="shared" si="78"/>
        <v>130</v>
      </c>
      <c r="N144" s="12">
        <f t="shared" si="79"/>
        <v>1.0280052120000001</v>
      </c>
      <c r="O144" s="12">
        <f t="shared" ca="1" si="80"/>
        <v>1.0637849640000001</v>
      </c>
      <c r="P144" s="17">
        <f t="shared" si="89"/>
        <v>0</v>
      </c>
      <c r="Q144" s="14">
        <f t="shared" ca="1" si="71"/>
        <v>446494.74800000002</v>
      </c>
      <c r="R144" s="21">
        <f t="shared" si="72"/>
        <v>0</v>
      </c>
      <c r="S144" s="14">
        <f t="shared" si="81"/>
        <v>0</v>
      </c>
      <c r="T144" s="4" t="str">
        <f t="shared" si="82"/>
        <v>A+J=</v>
      </c>
      <c r="U144" s="33">
        <f t="shared" si="83"/>
        <v>44764</v>
      </c>
      <c r="V144" s="3"/>
      <c r="W144" s="134"/>
      <c r="X144" s="135"/>
      <c r="Y144" s="137"/>
      <c r="Z144" s="138"/>
      <c r="AA144" s="137"/>
      <c r="AB144" s="142"/>
      <c r="AC144" s="143"/>
      <c r="AD144" s="137"/>
      <c r="AE144" s="134"/>
      <c r="AF144" s="140"/>
      <c r="AG144" s="14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2">
        <f t="shared" si="73"/>
        <v>44588</v>
      </c>
      <c r="B145" s="123">
        <f t="shared" ca="1" si="84"/>
        <v>7450665.1239999998</v>
      </c>
      <c r="C145" s="7">
        <f t="shared" si="74"/>
        <v>7000000</v>
      </c>
      <c r="D145" s="95">
        <f t="shared" si="88"/>
        <v>44587</v>
      </c>
      <c r="E145" s="93">
        <f ca="1">IF(D145&lt;$B$1,VLOOKUP(D145,[1]DI!$A$4:$B$15000,2,FALSE),0)</f>
        <v>9.1499999999999998E-2</v>
      </c>
      <c r="F145" s="14">
        <f t="shared" ca="1" si="85"/>
        <v>1.00034749</v>
      </c>
      <c r="G145" s="14">
        <f ca="1">(TRUNC(PRODUCT($F$12:$F144),16))</f>
        <v>1.0351646147181</v>
      </c>
      <c r="H145" s="14">
        <f t="shared" si="86"/>
        <v>1</v>
      </c>
      <c r="I145" s="14">
        <f t="shared" ca="1" si="87"/>
        <v>1.03516461</v>
      </c>
      <c r="J145" s="13">
        <f t="shared" si="75"/>
        <v>5.5E-2</v>
      </c>
      <c r="K145" s="33">
        <f t="shared" si="76"/>
        <v>44399</v>
      </c>
      <c r="L145" s="2">
        <f t="shared" si="77"/>
        <v>131</v>
      </c>
      <c r="M145" s="17">
        <f t="shared" si="78"/>
        <v>131</v>
      </c>
      <c r="N145" s="12">
        <f t="shared" si="79"/>
        <v>1.028223648</v>
      </c>
      <c r="O145" s="12">
        <f t="shared" ca="1" si="80"/>
        <v>1.0643807320000001</v>
      </c>
      <c r="P145" s="17">
        <f t="shared" si="89"/>
        <v>0</v>
      </c>
      <c r="Q145" s="14">
        <f t="shared" ca="1" si="71"/>
        <v>450665.12400000001</v>
      </c>
      <c r="R145" s="21">
        <f t="shared" si="72"/>
        <v>0</v>
      </c>
      <c r="S145" s="14">
        <f t="shared" si="81"/>
        <v>0</v>
      </c>
      <c r="T145" s="4" t="str">
        <f t="shared" si="82"/>
        <v>A+J=</v>
      </c>
      <c r="U145" s="33">
        <f t="shared" si="83"/>
        <v>44764</v>
      </c>
      <c r="V145" s="3"/>
      <c r="W145" s="134"/>
      <c r="X145" s="135"/>
      <c r="Y145" s="137"/>
      <c r="Z145" s="138"/>
      <c r="AA145" s="137"/>
      <c r="AB145" s="142"/>
      <c r="AC145" s="143"/>
      <c r="AD145" s="137"/>
      <c r="AE145" s="134"/>
      <c r="AF145" s="140"/>
      <c r="AG145" s="14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2">
        <f t="shared" si="73"/>
        <v>44589</v>
      </c>
      <c r="B146" s="123">
        <f t="shared" ca="1" si="84"/>
        <v>7454837.8729999997</v>
      </c>
      <c r="C146" s="7">
        <f t="shared" si="74"/>
        <v>7000000</v>
      </c>
      <c r="D146" s="95">
        <f t="shared" si="88"/>
        <v>44588</v>
      </c>
      <c r="E146" s="93">
        <f ca="1">IF(D146&lt;$B$1,VLOOKUP(D146,[1]DI!$A$4:$B$15000,2,FALSE),0)</f>
        <v>9.1499999999999998E-2</v>
      </c>
      <c r="F146" s="14">
        <f t="shared" ca="1" si="85"/>
        <v>1.00034749</v>
      </c>
      <c r="G146" s="14">
        <f ca="1">(TRUNC(PRODUCT($F$12:$F145),16))</f>
        <v>1.03552432407007</v>
      </c>
      <c r="H146" s="14">
        <f t="shared" si="86"/>
        <v>1</v>
      </c>
      <c r="I146" s="14">
        <f t="shared" ca="1" si="87"/>
        <v>1.0355243199999999</v>
      </c>
      <c r="J146" s="13">
        <f t="shared" si="75"/>
        <v>5.5E-2</v>
      </c>
      <c r="K146" s="33">
        <f t="shared" si="76"/>
        <v>44399</v>
      </c>
      <c r="L146" s="2">
        <f t="shared" si="77"/>
        <v>132</v>
      </c>
      <c r="M146" s="17">
        <f t="shared" si="78"/>
        <v>132</v>
      </c>
      <c r="N146" s="12">
        <f t="shared" si="79"/>
        <v>1.0284421319999999</v>
      </c>
      <c r="O146" s="12">
        <f t="shared" ca="1" si="80"/>
        <v>1.0649768390000001</v>
      </c>
      <c r="P146" s="17">
        <f t="shared" si="89"/>
        <v>0</v>
      </c>
      <c r="Q146" s="14">
        <f t="shared" ca="1" si="71"/>
        <v>454837.87300000002</v>
      </c>
      <c r="R146" s="21">
        <f t="shared" si="72"/>
        <v>0</v>
      </c>
      <c r="S146" s="14">
        <f t="shared" si="81"/>
        <v>0</v>
      </c>
      <c r="T146" s="4" t="str">
        <f t="shared" si="82"/>
        <v>A+J=</v>
      </c>
      <c r="U146" s="33">
        <f t="shared" si="83"/>
        <v>44764</v>
      </c>
      <c r="V146" s="3"/>
      <c r="W146" s="134"/>
      <c r="X146" s="135"/>
      <c r="Y146" s="137"/>
      <c r="Z146" s="138"/>
      <c r="AA146" s="137"/>
      <c r="AB146" s="142"/>
      <c r="AC146" s="143"/>
      <c r="AD146" s="137"/>
      <c r="AE146" s="134"/>
      <c r="AF146" s="140"/>
      <c r="AG146" s="14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2">
        <f t="shared" si="73"/>
        <v>44592</v>
      </c>
      <c r="B147" s="123">
        <f t="shared" ca="1" si="84"/>
        <v>7459012.9949999899</v>
      </c>
      <c r="C147" s="7">
        <f t="shared" si="74"/>
        <v>7000000</v>
      </c>
      <c r="D147" s="95">
        <f t="shared" si="88"/>
        <v>44589</v>
      </c>
      <c r="E147" s="93">
        <f ca="1">IF(D147&lt;$B$1,VLOOKUP(D147,[1]DI!$A$4:$B$15000,2,FALSE),0)</f>
        <v>9.1499999999999998E-2</v>
      </c>
      <c r="F147" s="14">
        <f t="shared" ca="1" si="85"/>
        <v>1.00034749</v>
      </c>
      <c r="G147" s="14">
        <f ca="1">(TRUNC(PRODUCT($F$12:$F146),16))</f>
        <v>1.0358841584174401</v>
      </c>
      <c r="H147" s="14">
        <f t="shared" si="86"/>
        <v>1</v>
      </c>
      <c r="I147" s="14">
        <f t="shared" ca="1" si="87"/>
        <v>1.0358841599999999</v>
      </c>
      <c r="J147" s="13">
        <f t="shared" si="75"/>
        <v>5.5E-2</v>
      </c>
      <c r="K147" s="33">
        <f t="shared" si="76"/>
        <v>44399</v>
      </c>
      <c r="L147" s="2">
        <f t="shared" si="77"/>
        <v>133</v>
      </c>
      <c r="M147" s="17">
        <f t="shared" si="78"/>
        <v>133</v>
      </c>
      <c r="N147" s="12">
        <f t="shared" si="79"/>
        <v>1.028660661</v>
      </c>
      <c r="O147" s="12">
        <f t="shared" ca="1" si="80"/>
        <v>1.0655732849999999</v>
      </c>
      <c r="P147" s="17">
        <f t="shared" si="89"/>
        <v>0</v>
      </c>
      <c r="Q147" s="14">
        <f t="shared" ca="1" si="71"/>
        <v>459012.99499998998</v>
      </c>
      <c r="R147" s="21">
        <f t="shared" si="72"/>
        <v>0</v>
      </c>
      <c r="S147" s="14">
        <f t="shared" si="81"/>
        <v>0</v>
      </c>
      <c r="T147" s="4" t="str">
        <f t="shared" si="82"/>
        <v>A+J=</v>
      </c>
      <c r="U147" s="33">
        <f t="shared" si="83"/>
        <v>44764</v>
      </c>
      <c r="V147" s="3"/>
      <c r="W147" s="134"/>
      <c r="X147" s="135"/>
      <c r="Y147" s="137"/>
      <c r="Z147" s="138"/>
      <c r="AA147" s="137"/>
      <c r="AB147" s="142"/>
      <c r="AC147" s="143"/>
      <c r="AD147" s="137"/>
      <c r="AE147" s="134"/>
      <c r="AF147" s="140"/>
      <c r="AG147" s="14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2">
        <f t="shared" si="73"/>
        <v>44593</v>
      </c>
      <c r="B148" s="123">
        <f t="shared" ca="1" si="84"/>
        <v>7463190.4199999897</v>
      </c>
      <c r="C148" s="7">
        <f t="shared" si="74"/>
        <v>7000000</v>
      </c>
      <c r="D148" s="95">
        <f t="shared" si="88"/>
        <v>44592</v>
      </c>
      <c r="E148" s="93">
        <f ca="1">IF(D148&lt;$B$1,VLOOKUP(D148,[1]DI!$A$4:$B$15000,2,FALSE),0)</f>
        <v>9.1499999999999998E-2</v>
      </c>
      <c r="F148" s="14">
        <f t="shared" ca="1" si="85"/>
        <v>1.00034749</v>
      </c>
      <c r="G148" s="14">
        <f ca="1">(TRUNC(PRODUCT($F$12:$F147),16))</f>
        <v>1.0362441178036499</v>
      </c>
      <c r="H148" s="14">
        <f t="shared" si="86"/>
        <v>1</v>
      </c>
      <c r="I148" s="14">
        <f t="shared" ca="1" si="87"/>
        <v>1.0362441200000001</v>
      </c>
      <c r="J148" s="13">
        <f t="shared" si="75"/>
        <v>5.5E-2</v>
      </c>
      <c r="K148" s="33">
        <f t="shared" si="76"/>
        <v>44399</v>
      </c>
      <c r="L148" s="2">
        <f t="shared" si="77"/>
        <v>134</v>
      </c>
      <c r="M148" s="17">
        <f t="shared" si="78"/>
        <v>134</v>
      </c>
      <c r="N148" s="12">
        <f t="shared" si="79"/>
        <v>1.0288792369999999</v>
      </c>
      <c r="O148" s="12">
        <f t="shared" ca="1" si="80"/>
        <v>1.0661700599999999</v>
      </c>
      <c r="P148" s="17">
        <f t="shared" si="89"/>
        <v>0</v>
      </c>
      <c r="Q148" s="14">
        <f t="shared" ca="1" si="71"/>
        <v>463190.41999998997</v>
      </c>
      <c r="R148" s="21">
        <f t="shared" si="72"/>
        <v>0</v>
      </c>
      <c r="S148" s="14">
        <f t="shared" si="81"/>
        <v>0</v>
      </c>
      <c r="T148" s="4" t="str">
        <f t="shared" si="82"/>
        <v>A+J=</v>
      </c>
      <c r="U148" s="33">
        <f t="shared" si="83"/>
        <v>44764</v>
      </c>
      <c r="V148" s="3"/>
      <c r="W148" s="134"/>
      <c r="X148" s="135"/>
      <c r="Y148" s="137"/>
      <c r="Z148" s="138"/>
      <c r="AA148" s="137"/>
      <c r="AB148" s="142"/>
      <c r="AC148" s="143"/>
      <c r="AD148" s="137"/>
      <c r="AE148" s="134"/>
      <c r="AF148" s="140"/>
      <c r="AG148" s="14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2">
        <f t="shared" si="73"/>
        <v>44594</v>
      </c>
      <c r="B149" s="123">
        <f t="shared" ca="1" si="84"/>
        <v>7467370.1409999998</v>
      </c>
      <c r="C149" s="7">
        <f t="shared" si="74"/>
        <v>7000000</v>
      </c>
      <c r="D149" s="95">
        <f t="shared" si="88"/>
        <v>44593</v>
      </c>
      <c r="E149" s="93">
        <f ca="1">IF(D149&lt;$B$1,VLOOKUP(D149,[1]DI!$A$4:$B$15000,2,FALSE),0)</f>
        <v>9.1499999999999998E-2</v>
      </c>
      <c r="F149" s="14">
        <f t="shared" ca="1" si="85"/>
        <v>1.00034749</v>
      </c>
      <c r="G149" s="14">
        <f ca="1">(TRUNC(PRODUCT($F$12:$F148),16))</f>
        <v>1.03660420227214</v>
      </c>
      <c r="H149" s="14">
        <f t="shared" si="86"/>
        <v>1</v>
      </c>
      <c r="I149" s="14">
        <f t="shared" ca="1" si="87"/>
        <v>1.0366042</v>
      </c>
      <c r="J149" s="13">
        <f t="shared" si="75"/>
        <v>5.5E-2</v>
      </c>
      <c r="K149" s="33">
        <f t="shared" si="76"/>
        <v>44399</v>
      </c>
      <c r="L149" s="2">
        <f t="shared" si="77"/>
        <v>135</v>
      </c>
      <c r="M149" s="17">
        <f t="shared" si="78"/>
        <v>135</v>
      </c>
      <c r="N149" s="12">
        <f t="shared" si="79"/>
        <v>1.0290978589999999</v>
      </c>
      <c r="O149" s="12">
        <f t="shared" ca="1" si="80"/>
        <v>1.066767163</v>
      </c>
      <c r="P149" s="17">
        <f t="shared" si="89"/>
        <v>0</v>
      </c>
      <c r="Q149" s="14">
        <f t="shared" ca="1" si="71"/>
        <v>467370.141</v>
      </c>
      <c r="R149" s="21">
        <f t="shared" si="72"/>
        <v>0</v>
      </c>
      <c r="S149" s="14">
        <f t="shared" si="81"/>
        <v>0</v>
      </c>
      <c r="T149" s="4" t="str">
        <f t="shared" si="82"/>
        <v>A+J=</v>
      </c>
      <c r="U149" s="33">
        <f t="shared" si="83"/>
        <v>44764</v>
      </c>
      <c r="V149" s="3"/>
      <c r="W149" s="134"/>
      <c r="X149" s="135"/>
      <c r="Y149" s="137"/>
      <c r="Z149" s="138"/>
      <c r="AA149" s="137"/>
      <c r="AB149" s="142"/>
      <c r="AC149" s="143"/>
      <c r="AD149" s="137"/>
      <c r="AE149" s="134"/>
      <c r="AF149" s="140"/>
      <c r="AG149" s="14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2">
        <f t="shared" si="73"/>
        <v>44595</v>
      </c>
      <c r="B150" s="123">
        <f t="shared" ca="1" si="84"/>
        <v>7471552.2419999996</v>
      </c>
      <c r="C150" s="7">
        <f t="shared" si="74"/>
        <v>7000000</v>
      </c>
      <c r="D150" s="95">
        <f t="shared" si="88"/>
        <v>44594</v>
      </c>
      <c r="E150" s="93">
        <f ca="1">IF(D150&lt;$B$1,VLOOKUP(D150,[1]DI!$A$4:$B$15000,2,FALSE),0)</f>
        <v>9.1499999999999998E-2</v>
      </c>
      <c r="F150" s="14">
        <f t="shared" ca="1" si="85"/>
        <v>1.00034749</v>
      </c>
      <c r="G150" s="14">
        <f ca="1">(TRUNC(PRODUCT($F$12:$F149),16))</f>
        <v>1.0369644118663901</v>
      </c>
      <c r="H150" s="14">
        <f t="shared" si="86"/>
        <v>1</v>
      </c>
      <c r="I150" s="14">
        <f t="shared" ca="1" si="87"/>
        <v>1.0369644099999999</v>
      </c>
      <c r="J150" s="13">
        <f t="shared" si="75"/>
        <v>5.5E-2</v>
      </c>
      <c r="K150" s="33">
        <f t="shared" si="76"/>
        <v>44399</v>
      </c>
      <c r="L150" s="2">
        <f t="shared" si="77"/>
        <v>136</v>
      </c>
      <c r="M150" s="17">
        <f t="shared" si="78"/>
        <v>136</v>
      </c>
      <c r="N150" s="12">
        <f t="shared" si="79"/>
        <v>1.0293165280000001</v>
      </c>
      <c r="O150" s="12">
        <f t="shared" ca="1" si="80"/>
        <v>1.0673646059999999</v>
      </c>
      <c r="P150" s="17">
        <f t="shared" si="89"/>
        <v>0</v>
      </c>
      <c r="Q150" s="14">
        <f t="shared" ca="1" si="71"/>
        <v>471552.24200000003</v>
      </c>
      <c r="R150" s="21">
        <f t="shared" si="72"/>
        <v>0</v>
      </c>
      <c r="S150" s="14">
        <f t="shared" si="81"/>
        <v>0</v>
      </c>
      <c r="T150" s="4" t="str">
        <f t="shared" si="82"/>
        <v>A+J=</v>
      </c>
      <c r="U150" s="33">
        <f t="shared" si="83"/>
        <v>44764</v>
      </c>
      <c r="V150" s="3"/>
      <c r="W150" s="134"/>
      <c r="X150" s="135"/>
      <c r="Y150" s="137"/>
      <c r="Z150" s="138"/>
      <c r="AA150" s="137"/>
      <c r="AB150" s="142"/>
      <c r="AC150" s="143"/>
      <c r="AD150" s="137"/>
      <c r="AE150" s="134"/>
      <c r="AF150" s="140"/>
      <c r="AG150" s="14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2">
        <f t="shared" si="73"/>
        <v>44596</v>
      </c>
      <c r="B151" s="123">
        <f t="shared" ca="1" si="84"/>
        <v>7475736.7230000002</v>
      </c>
      <c r="C151" s="7">
        <f t="shared" si="74"/>
        <v>7000000</v>
      </c>
      <c r="D151" s="95">
        <f t="shared" si="88"/>
        <v>44595</v>
      </c>
      <c r="E151" s="93">
        <f ca="1">IF(D151&lt;$B$1,VLOOKUP(D151,[1]DI!$A$4:$B$15000,2,FALSE),0)</f>
        <v>0.1065</v>
      </c>
      <c r="F151" s="14">
        <f t="shared" ca="1" si="85"/>
        <v>1.00040168</v>
      </c>
      <c r="G151" s="14">
        <f ca="1">(TRUNC(PRODUCT($F$12:$F150),16))</f>
        <v>1.0373247466298701</v>
      </c>
      <c r="H151" s="14">
        <f t="shared" si="86"/>
        <v>1</v>
      </c>
      <c r="I151" s="14">
        <f t="shared" ca="1" si="87"/>
        <v>1.03732475</v>
      </c>
      <c r="J151" s="13">
        <f t="shared" si="75"/>
        <v>5.5E-2</v>
      </c>
      <c r="K151" s="33">
        <f t="shared" si="76"/>
        <v>44399</v>
      </c>
      <c r="L151" s="2">
        <f t="shared" si="77"/>
        <v>137</v>
      </c>
      <c r="M151" s="17">
        <f t="shared" si="78"/>
        <v>137</v>
      </c>
      <c r="N151" s="12">
        <f t="shared" si="79"/>
        <v>1.029535243</v>
      </c>
      <c r="O151" s="12">
        <f t="shared" ca="1" si="80"/>
        <v>1.0679623890000001</v>
      </c>
      <c r="P151" s="17">
        <f t="shared" si="89"/>
        <v>0</v>
      </c>
      <c r="Q151" s="14">
        <f t="shared" ca="1" si="71"/>
        <v>475736.723</v>
      </c>
      <c r="R151" s="21">
        <f t="shared" si="72"/>
        <v>0</v>
      </c>
      <c r="S151" s="14">
        <f t="shared" si="81"/>
        <v>0</v>
      </c>
      <c r="T151" s="4" t="str">
        <f t="shared" si="82"/>
        <v>A+J=</v>
      </c>
      <c r="U151" s="33">
        <f t="shared" si="83"/>
        <v>44764</v>
      </c>
      <c r="V151" s="3"/>
      <c r="W151" s="145"/>
      <c r="X151" s="146"/>
      <c r="Y151" s="145"/>
      <c r="Z151" s="145"/>
      <c r="AA151" s="145"/>
      <c r="AB151" s="147"/>
      <c r="AC151" s="143"/>
      <c r="AD151" s="145"/>
      <c r="AE151" s="137"/>
      <c r="AF151" s="148"/>
      <c r="AG151" s="137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2">
        <f t="shared" si="73"/>
        <v>44599</v>
      </c>
      <c r="B152" s="123">
        <f t="shared" ca="1" si="84"/>
        <v>7480328.6809999999</v>
      </c>
      <c r="C152" s="7">
        <f t="shared" si="74"/>
        <v>7000000</v>
      </c>
      <c r="D152" s="95">
        <f t="shared" si="88"/>
        <v>44596</v>
      </c>
      <c r="E152" s="93">
        <f ca="1">IF(D152&lt;$B$1,VLOOKUP(D152,[1]DI!$A$4:$B$15000,2,FALSE),0)</f>
        <v>0.1065</v>
      </c>
      <c r="F152" s="14">
        <f t="shared" ca="1" si="85"/>
        <v>1.00040168</v>
      </c>
      <c r="G152" s="14">
        <f ca="1">(TRUNC(PRODUCT($F$12:$F151),16))</f>
        <v>1.0377414192340999</v>
      </c>
      <c r="H152" s="14">
        <f t="shared" si="86"/>
        <v>1</v>
      </c>
      <c r="I152" s="14">
        <f t="shared" ca="1" si="87"/>
        <v>1.0377414199999999</v>
      </c>
      <c r="J152" s="13">
        <f t="shared" si="75"/>
        <v>5.5E-2</v>
      </c>
      <c r="K152" s="33">
        <f t="shared" si="76"/>
        <v>44399</v>
      </c>
      <c r="L152" s="2">
        <f t="shared" si="77"/>
        <v>138</v>
      </c>
      <c r="M152" s="17">
        <f t="shared" si="78"/>
        <v>138</v>
      </c>
      <c r="N152" s="12">
        <f t="shared" si="79"/>
        <v>1.029754005</v>
      </c>
      <c r="O152" s="12">
        <f t="shared" ca="1" si="80"/>
        <v>1.068618383</v>
      </c>
      <c r="P152" s="17">
        <f t="shared" si="89"/>
        <v>0</v>
      </c>
      <c r="Q152" s="14">
        <f t="shared" ca="1" si="71"/>
        <v>480328.68099999998</v>
      </c>
      <c r="R152" s="21">
        <f t="shared" si="72"/>
        <v>0</v>
      </c>
      <c r="S152" s="14">
        <f t="shared" si="81"/>
        <v>0</v>
      </c>
      <c r="T152" s="4" t="str">
        <f t="shared" si="82"/>
        <v>A+J=</v>
      </c>
      <c r="U152" s="33">
        <f t="shared" si="83"/>
        <v>44764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2">
        <f t="shared" si="73"/>
        <v>44600</v>
      </c>
      <c r="B153" s="123">
        <f t="shared" ca="1" si="84"/>
        <v>7484923.4809999997</v>
      </c>
      <c r="C153" s="7">
        <f t="shared" si="74"/>
        <v>7000000</v>
      </c>
      <c r="D153" s="95">
        <f t="shared" si="88"/>
        <v>44599</v>
      </c>
      <c r="E153" s="93">
        <f ca="1">IF(D153&lt;$B$1,VLOOKUP(D153,[1]DI!$A$4:$B$15000,2,FALSE),0)</f>
        <v>0.1065</v>
      </c>
      <c r="F153" s="14">
        <f t="shared" ca="1" si="85"/>
        <v>1.00040168</v>
      </c>
      <c r="G153" s="14">
        <f ca="1">(TRUNC(PRODUCT($F$12:$F152),16))</f>
        <v>1.0381582592073799</v>
      </c>
      <c r="H153" s="14">
        <f t="shared" si="86"/>
        <v>1</v>
      </c>
      <c r="I153" s="14">
        <f t="shared" ca="1" si="87"/>
        <v>1.0381582600000001</v>
      </c>
      <c r="J153" s="13">
        <f t="shared" si="75"/>
        <v>5.5E-2</v>
      </c>
      <c r="K153" s="33">
        <f t="shared" si="76"/>
        <v>44399</v>
      </c>
      <c r="L153" s="2">
        <f t="shared" si="77"/>
        <v>139</v>
      </c>
      <c r="M153" s="17">
        <f t="shared" si="78"/>
        <v>139</v>
      </c>
      <c r="N153" s="12">
        <f t="shared" si="79"/>
        <v>1.0299728130000001</v>
      </c>
      <c r="O153" s="12">
        <f t="shared" ca="1" si="80"/>
        <v>1.069274783</v>
      </c>
      <c r="P153" s="17">
        <f t="shared" si="89"/>
        <v>0</v>
      </c>
      <c r="Q153" s="14">
        <f t="shared" ca="1" si="71"/>
        <v>484923.48100000003</v>
      </c>
      <c r="R153" s="21">
        <f t="shared" si="72"/>
        <v>0</v>
      </c>
      <c r="S153" s="14">
        <f t="shared" si="81"/>
        <v>0</v>
      </c>
      <c r="T153" s="4" t="str">
        <f t="shared" si="82"/>
        <v>A+J=</v>
      </c>
      <c r="U153" s="33">
        <f t="shared" si="83"/>
        <v>44764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2">
        <f t="shared" si="73"/>
        <v>44601</v>
      </c>
      <c r="B154" s="123">
        <f t="shared" ca="1" si="84"/>
        <v>7489521.1299999999</v>
      </c>
      <c r="C154" s="7">
        <f t="shared" si="74"/>
        <v>7000000</v>
      </c>
      <c r="D154" s="95">
        <f t="shared" si="88"/>
        <v>44600</v>
      </c>
      <c r="E154" s="93">
        <f ca="1">IF(D154&lt;$B$1,VLOOKUP(D154,[1]DI!$A$4:$B$15000,2,FALSE),0)</f>
        <v>0.1065</v>
      </c>
      <c r="F154" s="14">
        <f t="shared" ca="1" si="85"/>
        <v>1.00040168</v>
      </c>
      <c r="G154" s="14">
        <f ca="1">(TRUNC(PRODUCT($F$12:$F153),16))</f>
        <v>1.0385752666169299</v>
      </c>
      <c r="H154" s="14">
        <f t="shared" si="86"/>
        <v>1</v>
      </c>
      <c r="I154" s="14">
        <f t="shared" ca="1" si="87"/>
        <v>1.0385752699999999</v>
      </c>
      <c r="J154" s="13">
        <f t="shared" si="75"/>
        <v>5.5E-2</v>
      </c>
      <c r="K154" s="33">
        <f t="shared" si="76"/>
        <v>44399</v>
      </c>
      <c r="L154" s="2">
        <f t="shared" si="77"/>
        <v>140</v>
      </c>
      <c r="M154" s="17">
        <f t="shared" si="78"/>
        <v>140</v>
      </c>
      <c r="N154" s="12">
        <f t="shared" si="79"/>
        <v>1.0301916680000001</v>
      </c>
      <c r="O154" s="12">
        <f t="shared" ca="1" si="80"/>
        <v>1.0699315899999999</v>
      </c>
      <c r="P154" s="17">
        <f t="shared" si="89"/>
        <v>0</v>
      </c>
      <c r="Q154" s="14">
        <f t="shared" ca="1" si="71"/>
        <v>489521.13</v>
      </c>
      <c r="R154" s="21">
        <f t="shared" si="72"/>
        <v>0</v>
      </c>
      <c r="S154" s="14">
        <f t="shared" si="81"/>
        <v>0</v>
      </c>
      <c r="T154" s="4" t="str">
        <f t="shared" si="82"/>
        <v>A+J=</v>
      </c>
      <c r="U154" s="33">
        <f t="shared" si="83"/>
        <v>44764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2">
        <f t="shared" si="73"/>
        <v>44602</v>
      </c>
      <c r="B155" s="123">
        <f t="shared" ca="1" si="84"/>
        <v>7494121.5370000005</v>
      </c>
      <c r="C155" s="7">
        <f t="shared" si="74"/>
        <v>7000000</v>
      </c>
      <c r="D155" s="95">
        <f t="shared" si="88"/>
        <v>44601</v>
      </c>
      <c r="E155" s="93">
        <f ca="1">IF(D155&lt;$B$1,VLOOKUP(D155,[1]DI!$A$4:$B$15000,2,FALSE),0)</f>
        <v>0.1065</v>
      </c>
      <c r="F155" s="14">
        <f t="shared" ca="1" si="85"/>
        <v>1.00040168</v>
      </c>
      <c r="G155" s="14">
        <f ca="1">(TRUNC(PRODUCT($F$12:$F154),16))</f>
        <v>1.03899244153003</v>
      </c>
      <c r="H155" s="14">
        <f t="shared" si="86"/>
        <v>1</v>
      </c>
      <c r="I155" s="14">
        <f t="shared" ca="1" si="87"/>
        <v>1.0389924399999999</v>
      </c>
      <c r="J155" s="13">
        <f t="shared" si="75"/>
        <v>5.5E-2</v>
      </c>
      <c r="K155" s="33">
        <f t="shared" si="76"/>
        <v>44399</v>
      </c>
      <c r="L155" s="2">
        <f t="shared" si="77"/>
        <v>141</v>
      </c>
      <c r="M155" s="17">
        <f t="shared" si="78"/>
        <v>141</v>
      </c>
      <c r="N155" s="12">
        <f t="shared" si="79"/>
        <v>1.0304105690000001</v>
      </c>
      <c r="O155" s="12">
        <f t="shared" ca="1" si="80"/>
        <v>1.070588791</v>
      </c>
      <c r="P155" s="17">
        <f t="shared" si="89"/>
        <v>0</v>
      </c>
      <c r="Q155" s="14">
        <f t="shared" ca="1" si="71"/>
        <v>494121.53700000001</v>
      </c>
      <c r="R155" s="21">
        <f t="shared" si="72"/>
        <v>0</v>
      </c>
      <c r="S155" s="14">
        <f t="shared" si="81"/>
        <v>0</v>
      </c>
      <c r="T155" s="4" t="str">
        <f t="shared" si="82"/>
        <v>A+J=</v>
      </c>
      <c r="U155" s="33">
        <f t="shared" si="83"/>
        <v>44764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2">
        <f t="shared" si="73"/>
        <v>44603</v>
      </c>
      <c r="B156" s="123">
        <f t="shared" ca="1" si="84"/>
        <v>7498724.7999999998</v>
      </c>
      <c r="C156" s="7">
        <f t="shared" si="74"/>
        <v>7000000</v>
      </c>
      <c r="D156" s="95">
        <f t="shared" si="88"/>
        <v>44602</v>
      </c>
      <c r="E156" s="93">
        <f ca="1">IF(D156&lt;$B$1,VLOOKUP(D156,[1]DI!$A$4:$B$15000,2,FALSE),0)</f>
        <v>0.1065</v>
      </c>
      <c r="F156" s="14">
        <f t="shared" ca="1" si="85"/>
        <v>1.00040168</v>
      </c>
      <c r="G156" s="14">
        <f ca="1">(TRUNC(PRODUCT($F$12:$F155),16))</f>
        <v>1.03940978401394</v>
      </c>
      <c r="H156" s="14">
        <f t="shared" si="86"/>
        <v>1</v>
      </c>
      <c r="I156" s="14">
        <f t="shared" ca="1" si="87"/>
        <v>1.0394097799999999</v>
      </c>
      <c r="J156" s="13">
        <f t="shared" si="75"/>
        <v>5.5E-2</v>
      </c>
      <c r="K156" s="33">
        <f t="shared" si="76"/>
        <v>44399</v>
      </c>
      <c r="L156" s="2">
        <f t="shared" si="77"/>
        <v>142</v>
      </c>
      <c r="M156" s="17">
        <f t="shared" si="78"/>
        <v>142</v>
      </c>
      <c r="N156" s="12">
        <f t="shared" si="79"/>
        <v>1.0306295169999999</v>
      </c>
      <c r="O156" s="12">
        <f t="shared" ca="1" si="80"/>
        <v>1.0712463999999999</v>
      </c>
      <c r="P156" s="17">
        <f t="shared" si="89"/>
        <v>0</v>
      </c>
      <c r="Q156" s="14">
        <f t="shared" ca="1" si="71"/>
        <v>498724.8</v>
      </c>
      <c r="R156" s="21">
        <f t="shared" si="72"/>
        <v>0</v>
      </c>
      <c r="S156" s="14">
        <f t="shared" si="81"/>
        <v>0</v>
      </c>
      <c r="T156" s="4" t="str">
        <f t="shared" si="82"/>
        <v>A+J=</v>
      </c>
      <c r="U156" s="33">
        <f t="shared" si="83"/>
        <v>44764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2">
        <f t="shared" si="73"/>
        <v>44606</v>
      </c>
      <c r="B157" s="123">
        <f t="shared" ca="1" si="84"/>
        <v>7503330.898</v>
      </c>
      <c r="C157" s="7">
        <f t="shared" si="74"/>
        <v>7000000</v>
      </c>
      <c r="D157" s="95">
        <f t="shared" si="88"/>
        <v>44603</v>
      </c>
      <c r="E157" s="93">
        <f ca="1">IF(D157&lt;$B$1,VLOOKUP(D157,[1]DI!$A$4:$B$15000,2,FALSE),0)</f>
        <v>0.1065</v>
      </c>
      <c r="F157" s="14">
        <f t="shared" ca="1" si="85"/>
        <v>1.00040168</v>
      </c>
      <c r="G157" s="14">
        <f ca="1">(TRUNC(PRODUCT($F$12:$F156),16))</f>
        <v>1.0398272941359901</v>
      </c>
      <c r="H157" s="14">
        <f t="shared" si="86"/>
        <v>1</v>
      </c>
      <c r="I157" s="14">
        <f t="shared" ca="1" si="87"/>
        <v>1.0398272900000001</v>
      </c>
      <c r="J157" s="13">
        <f t="shared" si="75"/>
        <v>5.5E-2</v>
      </c>
      <c r="K157" s="33">
        <f t="shared" si="76"/>
        <v>44399</v>
      </c>
      <c r="L157" s="2">
        <f t="shared" si="77"/>
        <v>143</v>
      </c>
      <c r="M157" s="17">
        <f t="shared" si="78"/>
        <v>143</v>
      </c>
      <c r="N157" s="12">
        <f t="shared" si="79"/>
        <v>1.0308485110000001</v>
      </c>
      <c r="O157" s="12">
        <f t="shared" ca="1" si="80"/>
        <v>1.071904414</v>
      </c>
      <c r="P157" s="17">
        <f t="shared" si="89"/>
        <v>0</v>
      </c>
      <c r="Q157" s="14">
        <f t="shared" ca="1" si="71"/>
        <v>503330.89799999999</v>
      </c>
      <c r="R157" s="21">
        <f t="shared" si="72"/>
        <v>0</v>
      </c>
      <c r="S157" s="14">
        <f t="shared" si="81"/>
        <v>0</v>
      </c>
      <c r="T157" s="4" t="str">
        <f t="shared" si="82"/>
        <v>A+J=</v>
      </c>
      <c r="U157" s="33">
        <f t="shared" si="83"/>
        <v>44764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2">
        <f t="shared" si="73"/>
        <v>44607</v>
      </c>
      <c r="B158" s="123">
        <f t="shared" ca="1" si="84"/>
        <v>7507939.8449999997</v>
      </c>
      <c r="C158" s="7">
        <f t="shared" si="74"/>
        <v>7000000</v>
      </c>
      <c r="D158" s="95">
        <f t="shared" si="88"/>
        <v>44606</v>
      </c>
      <c r="E158" s="93">
        <f ca="1">IF(D158&lt;$B$1,VLOOKUP(D158,[1]DI!$A$4:$B$15000,2,FALSE),0)</f>
        <v>0.1065</v>
      </c>
      <c r="F158" s="14">
        <f t="shared" ca="1" si="85"/>
        <v>1.00040168</v>
      </c>
      <c r="G158" s="14">
        <f ca="1">(TRUNC(PRODUCT($F$12:$F157),16))</f>
        <v>1.0402449719634901</v>
      </c>
      <c r="H158" s="14">
        <f t="shared" si="86"/>
        <v>1</v>
      </c>
      <c r="I158" s="14">
        <f t="shared" ca="1" si="87"/>
        <v>1.04024497</v>
      </c>
      <c r="J158" s="13">
        <f t="shared" si="75"/>
        <v>5.5E-2</v>
      </c>
      <c r="K158" s="33">
        <f t="shared" si="76"/>
        <v>44399</v>
      </c>
      <c r="L158" s="2">
        <f t="shared" si="77"/>
        <v>144</v>
      </c>
      <c r="M158" s="17">
        <f t="shared" si="78"/>
        <v>144</v>
      </c>
      <c r="N158" s="12">
        <f t="shared" si="79"/>
        <v>1.0310675520000001</v>
      </c>
      <c r="O158" s="12">
        <f t="shared" ca="1" si="80"/>
        <v>1.072562835</v>
      </c>
      <c r="P158" s="17">
        <f t="shared" si="89"/>
        <v>0</v>
      </c>
      <c r="Q158" s="14">
        <f t="shared" ca="1" si="71"/>
        <v>507939.84499999997</v>
      </c>
      <c r="R158" s="21">
        <f t="shared" si="72"/>
        <v>0</v>
      </c>
      <c r="S158" s="14">
        <f t="shared" si="81"/>
        <v>0</v>
      </c>
      <c r="T158" s="4" t="str">
        <f t="shared" si="82"/>
        <v>A+J=</v>
      </c>
      <c r="U158" s="33">
        <f t="shared" si="83"/>
        <v>44764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2">
        <f t="shared" si="73"/>
        <v>44608</v>
      </c>
      <c r="B159" s="123">
        <f t="shared" ca="1" si="84"/>
        <v>7512551.6409999998</v>
      </c>
      <c r="C159" s="7">
        <f t="shared" si="74"/>
        <v>7000000</v>
      </c>
      <c r="D159" s="95">
        <f t="shared" si="88"/>
        <v>44607</v>
      </c>
      <c r="E159" s="93">
        <f ca="1">IF(D159&lt;$B$1,VLOOKUP(D159,[1]DI!$A$4:$B$15000,2,FALSE),0)</f>
        <v>0.1065</v>
      </c>
      <c r="F159" s="14">
        <f t="shared" ca="1" si="85"/>
        <v>1.00040168</v>
      </c>
      <c r="G159" s="14">
        <f ca="1">(TRUNC(PRODUCT($F$12:$F158),16))</f>
        <v>1.0406628175638299</v>
      </c>
      <c r="H159" s="14">
        <f t="shared" si="86"/>
        <v>1</v>
      </c>
      <c r="I159" s="14">
        <f t="shared" ca="1" si="87"/>
        <v>1.0406628200000001</v>
      </c>
      <c r="J159" s="13">
        <f t="shared" si="75"/>
        <v>5.5E-2</v>
      </c>
      <c r="K159" s="33">
        <f t="shared" si="76"/>
        <v>44399</v>
      </c>
      <c r="L159" s="2">
        <f t="shared" si="77"/>
        <v>145</v>
      </c>
      <c r="M159" s="17">
        <f t="shared" si="78"/>
        <v>145</v>
      </c>
      <c r="N159" s="12">
        <f t="shared" si="79"/>
        <v>1.03128664</v>
      </c>
      <c r="O159" s="12">
        <f t="shared" ca="1" si="80"/>
        <v>1.073221663</v>
      </c>
      <c r="P159" s="17">
        <f t="shared" si="89"/>
        <v>0</v>
      </c>
      <c r="Q159" s="14">
        <f t="shared" ca="1" si="71"/>
        <v>512551.641</v>
      </c>
      <c r="R159" s="21">
        <f t="shared" si="72"/>
        <v>0</v>
      </c>
      <c r="S159" s="14">
        <f t="shared" si="81"/>
        <v>0</v>
      </c>
      <c r="T159" s="4" t="str">
        <f t="shared" si="82"/>
        <v>A+J=</v>
      </c>
      <c r="U159" s="33">
        <f t="shared" si="83"/>
        <v>44764</v>
      </c>
      <c r="V159" s="3"/>
      <c r="W159" s="149" t="s">
        <v>52</v>
      </c>
      <c r="Z159" s="1"/>
      <c r="AB159" s="151" t="s">
        <v>53</v>
      </c>
      <c r="AC159" s="151" t="s">
        <v>54</v>
      </c>
      <c r="AD159" s="151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2">
        <f t="shared" si="73"/>
        <v>44609</v>
      </c>
      <c r="B160" s="123">
        <f t="shared" ca="1" si="84"/>
        <v>7517166.2019999996</v>
      </c>
      <c r="C160" s="7">
        <f t="shared" si="74"/>
        <v>7000000</v>
      </c>
      <c r="D160" s="95">
        <f t="shared" si="88"/>
        <v>44608</v>
      </c>
      <c r="E160" s="93">
        <f ca="1">IF(D160&lt;$B$1,VLOOKUP(D160,[1]DI!$A$4:$B$15000,2,FALSE),0)</f>
        <v>0.1065</v>
      </c>
      <c r="F160" s="14">
        <f t="shared" ca="1" si="85"/>
        <v>1.00040168</v>
      </c>
      <c r="G160" s="14">
        <f ca="1">(TRUNC(PRODUCT($F$12:$F159),16))</f>
        <v>1.04108083100439</v>
      </c>
      <c r="H160" s="14">
        <f t="shared" si="86"/>
        <v>1</v>
      </c>
      <c r="I160" s="14">
        <f t="shared" ca="1" si="87"/>
        <v>1.0410808300000001</v>
      </c>
      <c r="J160" s="13">
        <f t="shared" si="75"/>
        <v>5.5E-2</v>
      </c>
      <c r="K160" s="33">
        <f t="shared" si="76"/>
        <v>44399</v>
      </c>
      <c r="L160" s="2">
        <f t="shared" si="77"/>
        <v>146</v>
      </c>
      <c r="M160" s="17">
        <f t="shared" si="78"/>
        <v>146</v>
      </c>
      <c r="N160" s="12">
        <f t="shared" si="79"/>
        <v>1.0315057729999999</v>
      </c>
      <c r="O160" s="12">
        <f t="shared" ca="1" si="80"/>
        <v>1.073880886</v>
      </c>
      <c r="P160" s="17">
        <f t="shared" si="89"/>
        <v>0</v>
      </c>
      <c r="Q160" s="14">
        <f t="shared" ca="1" si="71"/>
        <v>517166.20199999999</v>
      </c>
      <c r="R160" s="21">
        <f t="shared" si="72"/>
        <v>0</v>
      </c>
      <c r="S160" s="14">
        <f t="shared" si="81"/>
        <v>0</v>
      </c>
      <c r="T160" s="4" t="str">
        <f t="shared" si="82"/>
        <v>A+J=</v>
      </c>
      <c r="U160" s="33">
        <f t="shared" si="83"/>
        <v>44764</v>
      </c>
      <c r="V160" s="3"/>
      <c r="W160" s="150">
        <f>[2]Plan1!$A242</f>
        <v>44197</v>
      </c>
      <c r="Z160" s="1"/>
      <c r="AB160" s="135">
        <f>WORKDAY(AC160,-1,$W$160:$W$544)</f>
        <v>44398</v>
      </c>
      <c r="AC160" s="152">
        <f>A9</f>
        <v>44399</v>
      </c>
      <c r="AD160" s="135">
        <f>WORKDAY(AB160,1,$W$160:$W$544)</f>
        <v>44399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2">
        <f t="shared" si="73"/>
        <v>44610</v>
      </c>
      <c r="B161" s="123">
        <f t="shared" ca="1" si="84"/>
        <v>7521783.6260000002</v>
      </c>
      <c r="C161" s="7">
        <f t="shared" si="74"/>
        <v>7000000</v>
      </c>
      <c r="D161" s="95">
        <f t="shared" si="88"/>
        <v>44609</v>
      </c>
      <c r="E161" s="93">
        <f ca="1">IF(D161&lt;$B$1,VLOOKUP(D161,[1]DI!$A$4:$B$15000,2,FALSE),0)</f>
        <v>0.1065</v>
      </c>
      <c r="F161" s="14">
        <f t="shared" ca="1" si="85"/>
        <v>1.00040168</v>
      </c>
      <c r="G161" s="14">
        <f ca="1">(TRUNC(PRODUCT($F$12:$F160),16))</f>
        <v>1.04149901235259</v>
      </c>
      <c r="H161" s="14">
        <f t="shared" si="86"/>
        <v>1</v>
      </c>
      <c r="I161" s="14">
        <f t="shared" ca="1" si="87"/>
        <v>1.0414990099999999</v>
      </c>
      <c r="J161" s="13">
        <f t="shared" si="75"/>
        <v>5.5E-2</v>
      </c>
      <c r="K161" s="33">
        <f t="shared" si="76"/>
        <v>44399</v>
      </c>
      <c r="L161" s="2">
        <f t="shared" si="77"/>
        <v>147</v>
      </c>
      <c r="M161" s="17">
        <f t="shared" si="78"/>
        <v>147</v>
      </c>
      <c r="N161" s="12">
        <f t="shared" si="79"/>
        <v>1.031724954</v>
      </c>
      <c r="O161" s="12">
        <f t="shared" ca="1" si="80"/>
        <v>1.0745405180000001</v>
      </c>
      <c r="P161" s="17">
        <f t="shared" si="89"/>
        <v>0</v>
      </c>
      <c r="Q161" s="14">
        <f t="shared" ca="1" si="71"/>
        <v>521783.62599999999</v>
      </c>
      <c r="R161" s="21">
        <f t="shared" si="72"/>
        <v>0</v>
      </c>
      <c r="S161" s="14">
        <f t="shared" si="81"/>
        <v>0</v>
      </c>
      <c r="T161" s="4" t="str">
        <f t="shared" si="82"/>
        <v>A+J=</v>
      </c>
      <c r="U161" s="33">
        <f t="shared" si="83"/>
        <v>44764</v>
      </c>
      <c r="V161" s="3"/>
      <c r="W161" s="150">
        <f>[2]Plan1!$A243</f>
        <v>44242</v>
      </c>
      <c r="Z161" s="1"/>
      <c r="AB161" s="135">
        <f>WORKDAY(AC161,-1,$W$160:$W$544)</f>
        <v>44763</v>
      </c>
      <c r="AC161" s="135">
        <v>44764</v>
      </c>
      <c r="AD161" s="135">
        <f>WORKDAY(AB161,1,$W$160:$W$544)</f>
        <v>44764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2">
        <f t="shared" si="73"/>
        <v>44613</v>
      </c>
      <c r="B162" s="123">
        <f t="shared" ca="1" si="84"/>
        <v>7526403.8990000002</v>
      </c>
      <c r="C162" s="7">
        <f t="shared" si="74"/>
        <v>7000000</v>
      </c>
      <c r="D162" s="95">
        <f t="shared" si="88"/>
        <v>44610</v>
      </c>
      <c r="E162" s="93">
        <f ca="1">IF(D162&lt;$B$1,VLOOKUP(D162,[1]DI!$A$4:$B$15000,2,FALSE),0)</f>
        <v>0.1065</v>
      </c>
      <c r="F162" s="14">
        <f t="shared" ca="1" si="85"/>
        <v>1.00040168</v>
      </c>
      <c r="G162" s="14">
        <f ca="1">(TRUNC(PRODUCT($F$12:$F161),16))</f>
        <v>1.0419173616758699</v>
      </c>
      <c r="H162" s="14">
        <f t="shared" si="86"/>
        <v>1</v>
      </c>
      <c r="I162" s="14">
        <f t="shared" ca="1" si="87"/>
        <v>1.04191736</v>
      </c>
      <c r="J162" s="13">
        <f t="shared" si="75"/>
        <v>5.5E-2</v>
      </c>
      <c r="K162" s="33">
        <f t="shared" si="76"/>
        <v>44399</v>
      </c>
      <c r="L162" s="2">
        <f t="shared" si="77"/>
        <v>148</v>
      </c>
      <c r="M162" s="17">
        <f t="shared" si="78"/>
        <v>148</v>
      </c>
      <c r="N162" s="12">
        <f t="shared" si="79"/>
        <v>1.0319441810000001</v>
      </c>
      <c r="O162" s="12">
        <f t="shared" ca="1" si="80"/>
        <v>1.0752005570000001</v>
      </c>
      <c r="P162" s="17">
        <f t="shared" si="89"/>
        <v>0</v>
      </c>
      <c r="Q162" s="14">
        <f t="shared" ca="1" si="71"/>
        <v>526403.89899999998</v>
      </c>
      <c r="R162" s="21">
        <f t="shared" si="72"/>
        <v>0</v>
      </c>
      <c r="S162" s="14">
        <f t="shared" si="81"/>
        <v>0</v>
      </c>
      <c r="T162" s="4" t="str">
        <f t="shared" si="82"/>
        <v>A+J=</v>
      </c>
      <c r="U162" s="33">
        <f t="shared" si="83"/>
        <v>44764</v>
      </c>
      <c r="V162" s="3"/>
      <c r="W162" s="150">
        <f>[2]Plan1!$A244</f>
        <v>44243</v>
      </c>
      <c r="Z162" s="1"/>
      <c r="AB162" s="135">
        <f>WORKDAY(AC162,-1,$W$160:$W$544)</f>
        <v>45015</v>
      </c>
      <c r="AC162" s="135">
        <v>45016</v>
      </c>
      <c r="AD162" s="135">
        <f>WORKDAY(AB162,1,$W$160:$W$544)</f>
        <v>45016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2">
        <f t="shared" si="73"/>
        <v>44614</v>
      </c>
      <c r="B163" s="123">
        <f t="shared" ca="1" si="84"/>
        <v>7531027.0209999997</v>
      </c>
      <c r="C163" s="7">
        <f t="shared" si="74"/>
        <v>7000000</v>
      </c>
      <c r="D163" s="95">
        <f t="shared" si="88"/>
        <v>44613</v>
      </c>
      <c r="E163" s="93">
        <f ca="1">IF(D163&lt;$B$1,VLOOKUP(D163,[1]DI!$A$4:$B$15000,2,FALSE),0)</f>
        <v>0.1065</v>
      </c>
      <c r="F163" s="14">
        <f t="shared" ca="1" si="85"/>
        <v>1.00040168</v>
      </c>
      <c r="G163" s="14">
        <f ca="1">(TRUNC(PRODUCT($F$12:$F162),16))</f>
        <v>1.0423358790417101</v>
      </c>
      <c r="H163" s="14">
        <f t="shared" si="86"/>
        <v>1</v>
      </c>
      <c r="I163" s="14">
        <f t="shared" ca="1" si="87"/>
        <v>1.04233588</v>
      </c>
      <c r="J163" s="13">
        <f t="shared" si="75"/>
        <v>5.5E-2</v>
      </c>
      <c r="K163" s="33">
        <f t="shared" si="76"/>
        <v>44399</v>
      </c>
      <c r="L163" s="2">
        <f t="shared" si="77"/>
        <v>149</v>
      </c>
      <c r="M163" s="17">
        <f t="shared" si="78"/>
        <v>149</v>
      </c>
      <c r="N163" s="12">
        <f t="shared" si="79"/>
        <v>1.0321634550000001</v>
      </c>
      <c r="O163" s="12">
        <f t="shared" ca="1" si="80"/>
        <v>1.075861003</v>
      </c>
      <c r="P163" s="17">
        <f t="shared" si="89"/>
        <v>0</v>
      </c>
      <c r="Q163" s="14">
        <f t="shared" ca="1" si="71"/>
        <v>531027.02099999995</v>
      </c>
      <c r="R163" s="21">
        <f t="shared" si="72"/>
        <v>0</v>
      </c>
      <c r="S163" s="14">
        <f t="shared" si="81"/>
        <v>0</v>
      </c>
      <c r="T163" s="4" t="str">
        <f t="shared" si="82"/>
        <v>A+J=</v>
      </c>
      <c r="U163" s="33">
        <f t="shared" si="83"/>
        <v>44764</v>
      </c>
      <c r="V163" s="3"/>
      <c r="W163" s="150">
        <f>[2]Plan1!$A245</f>
        <v>44288</v>
      </c>
      <c r="Z163" s="1"/>
      <c r="AB163" s="135"/>
      <c r="AC163" s="135"/>
      <c r="AD163" s="135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2">
        <f t="shared" si="73"/>
        <v>44615</v>
      </c>
      <c r="B164" s="123">
        <f t="shared" ca="1" si="84"/>
        <v>7535652.92199999</v>
      </c>
      <c r="C164" s="7">
        <f t="shared" si="74"/>
        <v>7000000</v>
      </c>
      <c r="D164" s="95">
        <f t="shared" si="88"/>
        <v>44614</v>
      </c>
      <c r="E164" s="93">
        <f ca="1">IF(D164&lt;$B$1,VLOOKUP(D164,[1]DI!$A$4:$B$15000,2,FALSE),0)</f>
        <v>0.1065</v>
      </c>
      <c r="F164" s="14">
        <f t="shared" ca="1" si="85"/>
        <v>1.00040168</v>
      </c>
      <c r="G164" s="14">
        <f ca="1">(TRUNC(PRODUCT($F$12:$F163),16))</f>
        <v>1.0427545645176</v>
      </c>
      <c r="H164" s="14">
        <f t="shared" si="86"/>
        <v>1</v>
      </c>
      <c r="I164" s="14">
        <f t="shared" ca="1" si="87"/>
        <v>1.0427545600000001</v>
      </c>
      <c r="J164" s="13">
        <f t="shared" si="75"/>
        <v>5.5E-2</v>
      </c>
      <c r="K164" s="33">
        <f t="shared" si="76"/>
        <v>44399</v>
      </c>
      <c r="L164" s="2">
        <f t="shared" si="77"/>
        <v>150</v>
      </c>
      <c r="M164" s="17">
        <f t="shared" si="78"/>
        <v>150</v>
      </c>
      <c r="N164" s="12">
        <f t="shared" si="79"/>
        <v>1.0323827750000001</v>
      </c>
      <c r="O164" s="12">
        <f t="shared" ca="1" si="80"/>
        <v>1.0765218459999999</v>
      </c>
      <c r="P164" s="17">
        <f t="shared" si="89"/>
        <v>0</v>
      </c>
      <c r="Q164" s="14">
        <f t="shared" ca="1" si="71"/>
        <v>535652.92199999001</v>
      </c>
      <c r="R164" s="21">
        <f t="shared" si="72"/>
        <v>0</v>
      </c>
      <c r="S164" s="14">
        <f t="shared" si="81"/>
        <v>0</v>
      </c>
      <c r="T164" s="4" t="str">
        <f t="shared" si="82"/>
        <v>A+J=</v>
      </c>
      <c r="U164" s="33">
        <f t="shared" si="83"/>
        <v>44764</v>
      </c>
      <c r="V164" s="3"/>
      <c r="W164" s="150">
        <f>[2]Plan1!$A246</f>
        <v>44307</v>
      </c>
      <c r="Z164" s="1"/>
      <c r="AB164" s="135"/>
      <c r="AC164" s="135"/>
      <c r="AD164" s="135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2">
        <f t="shared" si="73"/>
        <v>44616</v>
      </c>
      <c r="B165" s="123">
        <f t="shared" ca="1" si="84"/>
        <v>7540281.7560000001</v>
      </c>
      <c r="C165" s="7">
        <f t="shared" si="74"/>
        <v>7000000</v>
      </c>
      <c r="D165" s="95">
        <f t="shared" si="88"/>
        <v>44615</v>
      </c>
      <c r="E165" s="93">
        <f ca="1">IF(D165&lt;$B$1,VLOOKUP(D165,[1]DI!$A$4:$B$15000,2,FALSE),0)</f>
        <v>0.1065</v>
      </c>
      <c r="F165" s="14">
        <f t="shared" ca="1" si="85"/>
        <v>1.00040168</v>
      </c>
      <c r="G165" s="14">
        <f ca="1">(TRUNC(PRODUCT($F$12:$F164),16))</f>
        <v>1.0431734181710799</v>
      </c>
      <c r="H165" s="14">
        <f t="shared" si="86"/>
        <v>1</v>
      </c>
      <c r="I165" s="14">
        <f t="shared" ca="1" si="87"/>
        <v>1.04317342</v>
      </c>
      <c r="J165" s="13">
        <f t="shared" si="75"/>
        <v>5.5E-2</v>
      </c>
      <c r="K165" s="33">
        <f t="shared" si="76"/>
        <v>44399</v>
      </c>
      <c r="L165" s="2">
        <f t="shared" si="77"/>
        <v>151</v>
      </c>
      <c r="M165" s="17">
        <f t="shared" si="78"/>
        <v>151</v>
      </c>
      <c r="N165" s="12">
        <f t="shared" si="79"/>
        <v>1.032602142</v>
      </c>
      <c r="O165" s="12">
        <f t="shared" ca="1" si="80"/>
        <v>1.0771831080000001</v>
      </c>
      <c r="P165" s="17">
        <f t="shared" si="89"/>
        <v>0</v>
      </c>
      <c r="Q165" s="14">
        <f t="shared" ca="1" si="71"/>
        <v>540281.75600000005</v>
      </c>
      <c r="R165" s="21">
        <f t="shared" si="72"/>
        <v>0</v>
      </c>
      <c r="S165" s="14">
        <f t="shared" si="81"/>
        <v>0</v>
      </c>
      <c r="T165" s="4" t="str">
        <f t="shared" si="82"/>
        <v>A+J=</v>
      </c>
      <c r="U165" s="33">
        <f t="shared" si="83"/>
        <v>44764</v>
      </c>
      <c r="V165" s="3"/>
      <c r="W165" s="150">
        <f>[2]Plan1!$A247</f>
        <v>44317</v>
      </c>
      <c r="Z165" s="1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2">
        <f t="shared" si="73"/>
        <v>44617</v>
      </c>
      <c r="B166" s="123">
        <f t="shared" ca="1" si="84"/>
        <v>7544913.3689999999</v>
      </c>
      <c r="C166" s="7">
        <f t="shared" si="74"/>
        <v>7000000</v>
      </c>
      <c r="D166" s="95">
        <f t="shared" si="88"/>
        <v>44616</v>
      </c>
      <c r="E166" s="93">
        <f ca="1">IF(D166&lt;$B$1,VLOOKUP(D166,[1]DI!$A$4:$B$15000,2,FALSE),0)</f>
        <v>0.1065</v>
      </c>
      <c r="F166" s="14">
        <f t="shared" ca="1" si="85"/>
        <v>1.00040168</v>
      </c>
      <c r="G166" s="14">
        <f ca="1">(TRUNC(PRODUCT($F$12:$F165),16))</f>
        <v>1.0435924400696901</v>
      </c>
      <c r="H166" s="14">
        <f t="shared" si="86"/>
        <v>1</v>
      </c>
      <c r="I166" s="14">
        <f t="shared" ca="1" si="87"/>
        <v>1.0435924400000001</v>
      </c>
      <c r="J166" s="13">
        <f t="shared" si="75"/>
        <v>5.5E-2</v>
      </c>
      <c r="K166" s="33">
        <f t="shared" si="76"/>
        <v>44399</v>
      </c>
      <c r="L166" s="2">
        <f t="shared" si="77"/>
        <v>152</v>
      </c>
      <c r="M166" s="17">
        <f t="shared" si="78"/>
        <v>152</v>
      </c>
      <c r="N166" s="12">
        <f t="shared" si="79"/>
        <v>1.0328215549999999</v>
      </c>
      <c r="O166" s="12">
        <f t="shared" ca="1" si="80"/>
        <v>1.077844767</v>
      </c>
      <c r="P166" s="17">
        <f t="shared" si="89"/>
        <v>0</v>
      </c>
      <c r="Q166" s="14">
        <f t="shared" ca="1" si="71"/>
        <v>544913.36899999995</v>
      </c>
      <c r="R166" s="21">
        <f t="shared" si="72"/>
        <v>0</v>
      </c>
      <c r="S166" s="14">
        <f t="shared" si="81"/>
        <v>0</v>
      </c>
      <c r="T166" s="4" t="str">
        <f t="shared" si="82"/>
        <v>A+J=</v>
      </c>
      <c r="U166" s="33">
        <f t="shared" si="83"/>
        <v>44764</v>
      </c>
      <c r="V166" s="3"/>
      <c r="W166" s="150">
        <f>[2]Plan1!$A248</f>
        <v>44350</v>
      </c>
      <c r="Z166" s="1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2">
        <f t="shared" si="73"/>
        <v>44622</v>
      </c>
      <c r="B167" s="123">
        <f t="shared" ca="1" si="84"/>
        <v>7549547.8379999902</v>
      </c>
      <c r="C167" s="7">
        <f t="shared" si="74"/>
        <v>7000000</v>
      </c>
      <c r="D167" s="95">
        <f t="shared" si="88"/>
        <v>44617</v>
      </c>
      <c r="E167" s="93">
        <f ca="1">IF(D167&lt;$B$1,VLOOKUP(D167,[1]DI!$A$4:$B$15000,2,FALSE),0)</f>
        <v>0.1065</v>
      </c>
      <c r="F167" s="14">
        <f t="shared" ca="1" si="85"/>
        <v>1.00040168</v>
      </c>
      <c r="G167" s="14">
        <f ca="1">(TRUNC(PRODUCT($F$12:$F166),16))</f>
        <v>1.0440116302810201</v>
      </c>
      <c r="H167" s="14">
        <f t="shared" si="86"/>
        <v>1</v>
      </c>
      <c r="I167" s="14">
        <f t="shared" ca="1" si="87"/>
        <v>1.04401163</v>
      </c>
      <c r="J167" s="13">
        <f t="shared" si="75"/>
        <v>5.5E-2</v>
      </c>
      <c r="K167" s="33">
        <f t="shared" si="76"/>
        <v>44399</v>
      </c>
      <c r="L167" s="2">
        <f t="shared" si="77"/>
        <v>153</v>
      </c>
      <c r="M167" s="17">
        <f t="shared" si="78"/>
        <v>153</v>
      </c>
      <c r="N167" s="12">
        <f t="shared" si="79"/>
        <v>1.033041015</v>
      </c>
      <c r="O167" s="12">
        <f t="shared" ca="1" si="80"/>
        <v>1.0785068339999999</v>
      </c>
      <c r="P167" s="17">
        <f t="shared" si="89"/>
        <v>0</v>
      </c>
      <c r="Q167" s="14">
        <f t="shared" ca="1" si="71"/>
        <v>549547.83799998998</v>
      </c>
      <c r="R167" s="21">
        <f t="shared" si="72"/>
        <v>0</v>
      </c>
      <c r="S167" s="14">
        <f t="shared" si="81"/>
        <v>0</v>
      </c>
      <c r="T167" s="4" t="str">
        <f t="shared" si="82"/>
        <v>A+J=</v>
      </c>
      <c r="U167" s="33">
        <f t="shared" si="83"/>
        <v>44764</v>
      </c>
      <c r="V167" s="3"/>
      <c r="W167" s="150">
        <f>[2]Plan1!$A249</f>
        <v>44446</v>
      </c>
      <c r="Z167" s="1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2">
        <f t="shared" si="73"/>
        <v>44623</v>
      </c>
      <c r="B168" s="123">
        <f t="shared" ca="1" si="84"/>
        <v>7554185.1699999999</v>
      </c>
      <c r="C168" s="7">
        <f t="shared" si="74"/>
        <v>7000000</v>
      </c>
      <c r="D168" s="95">
        <f t="shared" si="88"/>
        <v>44622</v>
      </c>
      <c r="E168" s="93">
        <f ca="1">IF(D168&lt;$B$1,VLOOKUP(D168,[1]DI!$A$4:$B$15000,2,FALSE),0)</f>
        <v>0.1065</v>
      </c>
      <c r="F168" s="14">
        <f t="shared" ca="1" si="85"/>
        <v>1.00040168</v>
      </c>
      <c r="G168" s="14">
        <f ca="1">(TRUNC(PRODUCT($F$12:$F167),16))</f>
        <v>1.0444309888726699</v>
      </c>
      <c r="H168" s="14">
        <f t="shared" si="86"/>
        <v>1</v>
      </c>
      <c r="I168" s="14">
        <f t="shared" ca="1" si="87"/>
        <v>1.0444309899999999</v>
      </c>
      <c r="J168" s="13">
        <f t="shared" si="75"/>
        <v>5.5E-2</v>
      </c>
      <c r="K168" s="33">
        <f t="shared" si="76"/>
        <v>44399</v>
      </c>
      <c r="L168" s="2">
        <f t="shared" si="77"/>
        <v>154</v>
      </c>
      <c r="M168" s="17">
        <f t="shared" si="78"/>
        <v>154</v>
      </c>
      <c r="N168" s="12">
        <f t="shared" si="79"/>
        <v>1.033260522</v>
      </c>
      <c r="O168" s="12">
        <f t="shared" ca="1" si="80"/>
        <v>1.0791693099999999</v>
      </c>
      <c r="P168" s="17">
        <f t="shared" si="89"/>
        <v>0</v>
      </c>
      <c r="Q168" s="14">
        <f t="shared" ca="1" si="71"/>
        <v>554185.17000000004</v>
      </c>
      <c r="R168" s="21">
        <f t="shared" si="72"/>
        <v>0</v>
      </c>
      <c r="S168" s="14">
        <f t="shared" si="81"/>
        <v>0</v>
      </c>
      <c r="T168" s="4" t="str">
        <f t="shared" si="82"/>
        <v>A+J=</v>
      </c>
      <c r="U168" s="33">
        <f t="shared" si="83"/>
        <v>44764</v>
      </c>
      <c r="V168" s="3"/>
      <c r="W168" s="150">
        <f>[2]Plan1!$A250</f>
        <v>44481</v>
      </c>
      <c r="Z168" s="1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2">
        <f t="shared" si="73"/>
        <v>44624</v>
      </c>
      <c r="B169" s="123">
        <f t="shared" ca="1" si="84"/>
        <v>7558825.358</v>
      </c>
      <c r="C169" s="7">
        <f t="shared" si="74"/>
        <v>7000000</v>
      </c>
      <c r="D169" s="95">
        <f t="shared" si="88"/>
        <v>44623</v>
      </c>
      <c r="E169" s="93">
        <f ca="1">IF(D169&lt;$B$1,VLOOKUP(D169,[1]DI!$A$4:$B$15000,2,FALSE),0)</f>
        <v>0.1065</v>
      </c>
      <c r="F169" s="14">
        <f t="shared" ca="1" si="85"/>
        <v>1.00040168</v>
      </c>
      <c r="G169" s="14">
        <f ca="1">(TRUNC(PRODUCT($F$12:$F168),16))</f>
        <v>1.0448505159122801</v>
      </c>
      <c r="H169" s="14">
        <f t="shared" si="86"/>
        <v>1</v>
      </c>
      <c r="I169" s="14">
        <f t="shared" ca="1" si="87"/>
        <v>1.04485052</v>
      </c>
      <c r="J169" s="13">
        <f t="shared" si="75"/>
        <v>5.5E-2</v>
      </c>
      <c r="K169" s="33">
        <f t="shared" si="76"/>
        <v>44399</v>
      </c>
      <c r="L169" s="2">
        <f t="shared" si="77"/>
        <v>155</v>
      </c>
      <c r="M169" s="17">
        <f t="shared" si="78"/>
        <v>155</v>
      </c>
      <c r="N169" s="12">
        <f t="shared" si="79"/>
        <v>1.0334800749999999</v>
      </c>
      <c r="O169" s="12">
        <f t="shared" ca="1" si="80"/>
        <v>1.079832194</v>
      </c>
      <c r="P169" s="17">
        <f t="shared" si="89"/>
        <v>0</v>
      </c>
      <c r="Q169" s="14">
        <f t="shared" ca="1" si="71"/>
        <v>558825.35800000001</v>
      </c>
      <c r="R169" s="21">
        <f t="shared" si="72"/>
        <v>0</v>
      </c>
      <c r="S169" s="14">
        <f t="shared" si="81"/>
        <v>0</v>
      </c>
      <c r="T169" s="4" t="str">
        <f t="shared" si="82"/>
        <v>A+J=</v>
      </c>
      <c r="U169" s="33">
        <f t="shared" si="83"/>
        <v>44764</v>
      </c>
      <c r="V169" s="3"/>
      <c r="W169" s="150">
        <f>[2]Plan1!$A251</f>
        <v>44502</v>
      </c>
      <c r="Z169" s="1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2">
        <f t="shared" si="73"/>
        <v>44627</v>
      </c>
      <c r="B170" s="123">
        <f t="shared" ca="1" si="84"/>
        <v>7563468.3320000004</v>
      </c>
      <c r="C170" s="7">
        <f t="shared" si="74"/>
        <v>7000000</v>
      </c>
      <c r="D170" s="95">
        <f t="shared" si="88"/>
        <v>44624</v>
      </c>
      <c r="E170" s="93">
        <f ca="1">IF(D170&lt;$B$1,VLOOKUP(D170,[1]DI!$A$4:$B$15000,2,FALSE),0)</f>
        <v>0.1065</v>
      </c>
      <c r="F170" s="14">
        <f t="shared" ca="1" si="85"/>
        <v>1.00040168</v>
      </c>
      <c r="G170" s="14">
        <f ca="1">(TRUNC(PRODUCT($F$12:$F169),16))</f>
        <v>1.0452702114675101</v>
      </c>
      <c r="H170" s="14">
        <f t="shared" si="86"/>
        <v>1</v>
      </c>
      <c r="I170" s="14">
        <f t="shared" ca="1" si="87"/>
        <v>1.04527021</v>
      </c>
      <c r="J170" s="13">
        <f t="shared" si="75"/>
        <v>5.5E-2</v>
      </c>
      <c r="K170" s="33">
        <f t="shared" si="76"/>
        <v>44399</v>
      </c>
      <c r="L170" s="2">
        <f t="shared" si="77"/>
        <v>156</v>
      </c>
      <c r="M170" s="17">
        <f t="shared" si="78"/>
        <v>156</v>
      </c>
      <c r="N170" s="12">
        <f t="shared" si="79"/>
        <v>1.033699675</v>
      </c>
      <c r="O170" s="12">
        <f t="shared" ca="1" si="80"/>
        <v>1.0804954760000001</v>
      </c>
      <c r="P170" s="17">
        <f t="shared" si="89"/>
        <v>0</v>
      </c>
      <c r="Q170" s="14">
        <f t="shared" ca="1" si="71"/>
        <v>563468.33200000005</v>
      </c>
      <c r="R170" s="21">
        <f t="shared" si="72"/>
        <v>0</v>
      </c>
      <c r="S170" s="14">
        <f t="shared" si="81"/>
        <v>0</v>
      </c>
      <c r="T170" s="4" t="str">
        <f t="shared" si="82"/>
        <v>A+J=</v>
      </c>
      <c r="U170" s="33">
        <f t="shared" si="83"/>
        <v>44764</v>
      </c>
      <c r="V170" s="3"/>
      <c r="W170" s="150">
        <f>[2]Plan1!$A252</f>
        <v>44515</v>
      </c>
      <c r="Z170" s="1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2">
        <f t="shared" si="73"/>
        <v>44628</v>
      </c>
      <c r="B171" s="123">
        <f t="shared" ca="1" si="84"/>
        <v>7568114.2529999902</v>
      </c>
      <c r="C171" s="7">
        <f t="shared" si="74"/>
        <v>7000000</v>
      </c>
      <c r="D171" s="95">
        <f t="shared" si="88"/>
        <v>44627</v>
      </c>
      <c r="E171" s="93">
        <f ca="1">IF(D171&lt;$B$1,VLOOKUP(D171,[1]DI!$A$4:$B$15000,2,FALSE),0)</f>
        <v>0.1065</v>
      </c>
      <c r="F171" s="14">
        <f t="shared" ca="1" si="85"/>
        <v>1.00040168</v>
      </c>
      <c r="G171" s="14">
        <f ca="1">(TRUNC(PRODUCT($F$12:$F170),16))</f>
        <v>1.0456900756060501</v>
      </c>
      <c r="H171" s="14">
        <f t="shared" si="86"/>
        <v>1</v>
      </c>
      <c r="I171" s="14">
        <f t="shared" ca="1" si="87"/>
        <v>1.04569008</v>
      </c>
      <c r="J171" s="13">
        <f t="shared" si="75"/>
        <v>5.5E-2</v>
      </c>
      <c r="K171" s="33">
        <f t="shared" si="76"/>
        <v>44399</v>
      </c>
      <c r="L171" s="2">
        <f t="shared" si="77"/>
        <v>157</v>
      </c>
      <c r="M171" s="17">
        <f t="shared" si="78"/>
        <v>157</v>
      </c>
      <c r="N171" s="12">
        <f t="shared" si="79"/>
        <v>1.033919322</v>
      </c>
      <c r="O171" s="12">
        <f t="shared" ca="1" si="80"/>
        <v>1.0811591789999999</v>
      </c>
      <c r="P171" s="17">
        <f t="shared" si="89"/>
        <v>0</v>
      </c>
      <c r="Q171" s="14">
        <f t="shared" ca="1" si="71"/>
        <v>568114.25299999001</v>
      </c>
      <c r="R171" s="21">
        <f t="shared" si="72"/>
        <v>0</v>
      </c>
      <c r="S171" s="14">
        <f t="shared" si="81"/>
        <v>0</v>
      </c>
      <c r="T171" s="4" t="str">
        <f t="shared" si="82"/>
        <v>A+J=</v>
      </c>
      <c r="U171" s="33">
        <f t="shared" si="83"/>
        <v>44764</v>
      </c>
      <c r="V171" s="3"/>
      <c r="W171" s="150">
        <f>[2]Plan1!$A253</f>
        <v>44555</v>
      </c>
      <c r="Z171" s="1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2">
        <f t="shared" si="73"/>
        <v>44629</v>
      </c>
      <c r="B172" s="123">
        <f t="shared" ca="1" si="84"/>
        <v>7572762.9529999997</v>
      </c>
      <c r="C172" s="7">
        <f t="shared" si="74"/>
        <v>7000000</v>
      </c>
      <c r="D172" s="95">
        <f t="shared" si="88"/>
        <v>44628</v>
      </c>
      <c r="E172" s="93">
        <f ca="1">IF(D172&lt;$B$1,VLOOKUP(D172,[1]DI!$A$4:$B$15000,2,FALSE),0)</f>
        <v>0.1065</v>
      </c>
      <c r="F172" s="14">
        <f t="shared" ca="1" si="85"/>
        <v>1.00040168</v>
      </c>
      <c r="G172" s="14">
        <f ca="1">(TRUNC(PRODUCT($F$12:$F171),16))</f>
        <v>1.0461101083956199</v>
      </c>
      <c r="H172" s="14">
        <f t="shared" si="86"/>
        <v>1</v>
      </c>
      <c r="I172" s="14">
        <f t="shared" ca="1" si="87"/>
        <v>1.0461101100000001</v>
      </c>
      <c r="J172" s="13">
        <f t="shared" si="75"/>
        <v>5.5E-2</v>
      </c>
      <c r="K172" s="33">
        <f t="shared" si="76"/>
        <v>44399</v>
      </c>
      <c r="L172" s="2">
        <f t="shared" si="77"/>
        <v>158</v>
      </c>
      <c r="M172" s="17">
        <f t="shared" si="78"/>
        <v>158</v>
      </c>
      <c r="N172" s="12">
        <f t="shared" si="79"/>
        <v>1.0341390150000001</v>
      </c>
      <c r="O172" s="12">
        <f t="shared" ca="1" si="80"/>
        <v>1.081823279</v>
      </c>
      <c r="P172" s="17">
        <f t="shared" si="89"/>
        <v>0</v>
      </c>
      <c r="Q172" s="14">
        <f t="shared" ca="1" si="71"/>
        <v>572762.95299999998</v>
      </c>
      <c r="R172" s="21">
        <f t="shared" si="72"/>
        <v>0</v>
      </c>
      <c r="S172" s="14">
        <f t="shared" si="81"/>
        <v>0</v>
      </c>
      <c r="T172" s="4" t="str">
        <f t="shared" si="82"/>
        <v>A+J=</v>
      </c>
      <c r="U172" s="33">
        <f t="shared" si="83"/>
        <v>44764</v>
      </c>
      <c r="V172" s="3"/>
      <c r="W172" s="150">
        <f>[2]Plan1!$A254</f>
        <v>44562</v>
      </c>
      <c r="Z172" s="1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2">
        <f t="shared" si="73"/>
        <v>44630</v>
      </c>
      <c r="B173" s="123">
        <f t="shared" ca="1" si="84"/>
        <v>7577414.523</v>
      </c>
      <c r="C173" s="7">
        <f t="shared" si="74"/>
        <v>7000000</v>
      </c>
      <c r="D173" s="95">
        <f t="shared" si="88"/>
        <v>44629</v>
      </c>
      <c r="E173" s="93">
        <f ca="1">IF(D173&lt;$B$1,VLOOKUP(D173,[1]DI!$A$4:$B$15000,2,FALSE),0)</f>
        <v>0.1065</v>
      </c>
      <c r="F173" s="14">
        <f t="shared" ca="1" si="85"/>
        <v>1.00040168</v>
      </c>
      <c r="G173" s="14">
        <f ca="1">(TRUNC(PRODUCT($F$12:$F172),16))</f>
        <v>1.04653030990396</v>
      </c>
      <c r="H173" s="14">
        <f t="shared" si="86"/>
        <v>1</v>
      </c>
      <c r="I173" s="14">
        <f t="shared" ca="1" si="87"/>
        <v>1.0465303100000001</v>
      </c>
      <c r="J173" s="13">
        <f t="shared" si="75"/>
        <v>5.5E-2</v>
      </c>
      <c r="K173" s="33">
        <f t="shared" si="76"/>
        <v>44399</v>
      </c>
      <c r="L173" s="2">
        <f t="shared" si="77"/>
        <v>159</v>
      </c>
      <c r="M173" s="17">
        <f t="shared" si="78"/>
        <v>159</v>
      </c>
      <c r="N173" s="12">
        <f t="shared" si="79"/>
        <v>1.034358755</v>
      </c>
      <c r="O173" s="12">
        <f t="shared" ca="1" si="80"/>
        <v>1.082487789</v>
      </c>
      <c r="P173" s="17">
        <f t="shared" si="89"/>
        <v>0</v>
      </c>
      <c r="Q173" s="14">
        <f t="shared" ca="1" si="71"/>
        <v>577414.52300000004</v>
      </c>
      <c r="R173" s="21">
        <f t="shared" si="72"/>
        <v>0</v>
      </c>
      <c r="S173" s="14">
        <f t="shared" si="81"/>
        <v>0</v>
      </c>
      <c r="T173" s="4" t="str">
        <f t="shared" si="82"/>
        <v>A+J=</v>
      </c>
      <c r="U173" s="33">
        <f t="shared" si="83"/>
        <v>44764</v>
      </c>
      <c r="V173" s="3"/>
      <c r="W173" s="150">
        <f>[2]Plan1!$A255</f>
        <v>44620</v>
      </c>
      <c r="Z173" s="1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2">
        <f t="shared" si="73"/>
        <v>44631</v>
      </c>
      <c r="B174" s="123">
        <f t="shared" ca="1" si="84"/>
        <v>7582068.9560000002</v>
      </c>
      <c r="C174" s="7">
        <f t="shared" si="74"/>
        <v>7000000</v>
      </c>
      <c r="D174" s="95">
        <f t="shared" si="88"/>
        <v>44630</v>
      </c>
      <c r="E174" s="93">
        <f ca="1">IF(D174&lt;$B$1,VLOOKUP(D174,[1]DI!$A$4:$B$15000,2,FALSE),0)</f>
        <v>0.1065</v>
      </c>
      <c r="F174" s="14">
        <f t="shared" ca="1" si="85"/>
        <v>1.00040168</v>
      </c>
      <c r="G174" s="14">
        <f ca="1">(TRUNC(PRODUCT($F$12:$F173),16))</f>
        <v>1.04695068019884</v>
      </c>
      <c r="H174" s="14">
        <f t="shared" si="86"/>
        <v>1</v>
      </c>
      <c r="I174" s="14">
        <f t="shared" ca="1" si="87"/>
        <v>1.0469506799999999</v>
      </c>
      <c r="J174" s="13">
        <f t="shared" si="75"/>
        <v>5.5E-2</v>
      </c>
      <c r="K174" s="33">
        <f t="shared" si="76"/>
        <v>44399</v>
      </c>
      <c r="L174" s="2">
        <f t="shared" si="77"/>
        <v>160</v>
      </c>
      <c r="M174" s="17">
        <f t="shared" si="78"/>
        <v>160</v>
      </c>
      <c r="N174" s="12">
        <f t="shared" si="79"/>
        <v>1.034578542</v>
      </c>
      <c r="O174" s="12">
        <f t="shared" ca="1" si="80"/>
        <v>1.0831527080000001</v>
      </c>
      <c r="P174" s="17">
        <f t="shared" si="89"/>
        <v>0</v>
      </c>
      <c r="Q174" s="14">
        <f t="shared" ca="1" si="71"/>
        <v>582068.95600000001</v>
      </c>
      <c r="R174" s="21">
        <f t="shared" si="72"/>
        <v>0</v>
      </c>
      <c r="S174" s="14">
        <f t="shared" si="81"/>
        <v>0</v>
      </c>
      <c r="T174" s="4" t="str">
        <f t="shared" si="82"/>
        <v>A+J=</v>
      </c>
      <c r="U174" s="33">
        <f t="shared" si="83"/>
        <v>44764</v>
      </c>
      <c r="V174" s="3"/>
      <c r="W174" s="150">
        <f>[2]Plan1!$A256</f>
        <v>44621</v>
      </c>
      <c r="Z174" s="1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2">
        <f t="shared" si="73"/>
        <v>44634</v>
      </c>
      <c r="B175" s="123">
        <f t="shared" ca="1" si="84"/>
        <v>7586726.2520000003</v>
      </c>
      <c r="C175" s="7">
        <f t="shared" si="74"/>
        <v>7000000</v>
      </c>
      <c r="D175" s="95">
        <f t="shared" si="88"/>
        <v>44631</v>
      </c>
      <c r="E175" s="93">
        <f ca="1">IF(D175&lt;$B$1,VLOOKUP(D175,[1]DI!$A$4:$B$15000,2,FALSE),0)</f>
        <v>0.1065</v>
      </c>
      <c r="F175" s="14">
        <f t="shared" ca="1" si="85"/>
        <v>1.00040168</v>
      </c>
      <c r="G175" s="14">
        <f ca="1">(TRUNC(PRODUCT($F$12:$F174),16))</f>
        <v>1.04737121934806</v>
      </c>
      <c r="H175" s="14">
        <f t="shared" si="86"/>
        <v>1</v>
      </c>
      <c r="I175" s="14">
        <f t="shared" ca="1" si="87"/>
        <v>1.04737122</v>
      </c>
      <c r="J175" s="13">
        <f t="shared" si="75"/>
        <v>5.5E-2</v>
      </c>
      <c r="K175" s="33">
        <f t="shared" si="76"/>
        <v>44399</v>
      </c>
      <c r="L175" s="2">
        <f t="shared" si="77"/>
        <v>161</v>
      </c>
      <c r="M175" s="17">
        <f t="shared" si="78"/>
        <v>161</v>
      </c>
      <c r="N175" s="12">
        <f t="shared" si="79"/>
        <v>1.034798375</v>
      </c>
      <c r="O175" s="12">
        <f t="shared" ca="1" si="80"/>
        <v>1.083818036</v>
      </c>
      <c r="P175" s="17">
        <f t="shared" si="89"/>
        <v>0</v>
      </c>
      <c r="Q175" s="14">
        <f t="shared" ca="1" si="71"/>
        <v>586726.25199999998</v>
      </c>
      <c r="R175" s="21">
        <f t="shared" si="72"/>
        <v>0</v>
      </c>
      <c r="S175" s="14">
        <f t="shared" si="81"/>
        <v>0</v>
      </c>
      <c r="T175" s="4" t="str">
        <f t="shared" si="82"/>
        <v>A+J=</v>
      </c>
      <c r="U175" s="33">
        <f t="shared" si="83"/>
        <v>44764</v>
      </c>
      <c r="V175" s="3"/>
      <c r="W175" s="150">
        <f>[2]Plan1!$A257</f>
        <v>44666</v>
      </c>
      <c r="Z175" s="1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2">
        <f t="shared" si="73"/>
        <v>44635</v>
      </c>
      <c r="B176" s="123">
        <f t="shared" ca="1" si="84"/>
        <v>7591386.4249999998</v>
      </c>
      <c r="C176" s="7">
        <f t="shared" si="74"/>
        <v>7000000</v>
      </c>
      <c r="D176" s="95">
        <f t="shared" si="88"/>
        <v>44634</v>
      </c>
      <c r="E176" s="93">
        <f ca="1">IF(D176&lt;$B$1,VLOOKUP(D176,[1]DI!$A$4:$B$15000,2,FALSE),0)</f>
        <v>0.1065</v>
      </c>
      <c r="F176" s="14">
        <f t="shared" ca="1" si="85"/>
        <v>1.00040168</v>
      </c>
      <c r="G176" s="14">
        <f ca="1">(TRUNC(PRODUCT($F$12:$F175),16))</f>
        <v>1.04779192741945</v>
      </c>
      <c r="H176" s="14">
        <f t="shared" si="86"/>
        <v>1</v>
      </c>
      <c r="I176" s="14">
        <f t="shared" ca="1" si="87"/>
        <v>1.04779193</v>
      </c>
      <c r="J176" s="13">
        <f t="shared" si="75"/>
        <v>5.5E-2</v>
      </c>
      <c r="K176" s="33">
        <f t="shared" si="76"/>
        <v>44399</v>
      </c>
      <c r="L176" s="2">
        <f t="shared" si="77"/>
        <v>162</v>
      </c>
      <c r="M176" s="17">
        <f t="shared" si="78"/>
        <v>162</v>
      </c>
      <c r="N176" s="12">
        <f t="shared" si="79"/>
        <v>1.035018255</v>
      </c>
      <c r="O176" s="12">
        <f t="shared" ca="1" si="80"/>
        <v>1.084483775</v>
      </c>
      <c r="P176" s="17">
        <f t="shared" si="89"/>
        <v>0</v>
      </c>
      <c r="Q176" s="14">
        <f t="shared" ca="1" si="71"/>
        <v>591386.42500000005</v>
      </c>
      <c r="R176" s="21">
        <f t="shared" si="72"/>
        <v>0</v>
      </c>
      <c r="S176" s="14">
        <f t="shared" si="81"/>
        <v>0</v>
      </c>
      <c r="T176" s="4" t="str">
        <f t="shared" si="82"/>
        <v>A+J=</v>
      </c>
      <c r="U176" s="33">
        <f t="shared" si="83"/>
        <v>44764</v>
      </c>
      <c r="V176" s="3"/>
      <c r="W176" s="150">
        <f>[2]Plan1!$A258</f>
        <v>44672</v>
      </c>
      <c r="Z176" s="1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2">
        <f t="shared" si="73"/>
        <v>44636</v>
      </c>
      <c r="B177" s="123">
        <f t="shared" ca="1" si="84"/>
        <v>7596049.3909999998</v>
      </c>
      <c r="C177" s="7">
        <f t="shared" si="74"/>
        <v>7000000</v>
      </c>
      <c r="D177" s="95">
        <f t="shared" si="88"/>
        <v>44635</v>
      </c>
      <c r="E177" s="93">
        <f ca="1">IF(D177&lt;$B$1,VLOOKUP(D177,[1]DI!$A$4:$B$15000,2,FALSE),0)</f>
        <v>0.1065</v>
      </c>
      <c r="F177" s="14">
        <f t="shared" ca="1" si="85"/>
        <v>1.00040168</v>
      </c>
      <c r="G177" s="14">
        <f ca="1">(TRUNC(PRODUCT($F$12:$F176),16))</f>
        <v>1.0482128044808601</v>
      </c>
      <c r="H177" s="14">
        <f t="shared" si="86"/>
        <v>1</v>
      </c>
      <c r="I177" s="14">
        <f t="shared" ca="1" si="87"/>
        <v>1.0482127999999999</v>
      </c>
      <c r="J177" s="13">
        <f t="shared" si="75"/>
        <v>5.5E-2</v>
      </c>
      <c r="K177" s="33">
        <f t="shared" si="76"/>
        <v>44399</v>
      </c>
      <c r="L177" s="2">
        <f t="shared" si="77"/>
        <v>163</v>
      </c>
      <c r="M177" s="17">
        <f t="shared" si="78"/>
        <v>163</v>
      </c>
      <c r="N177" s="12">
        <f t="shared" si="79"/>
        <v>1.0352381820000001</v>
      </c>
      <c r="O177" s="12">
        <f t="shared" ca="1" si="80"/>
        <v>1.085149913</v>
      </c>
      <c r="P177" s="17">
        <f t="shared" si="89"/>
        <v>0</v>
      </c>
      <c r="Q177" s="14">
        <f t="shared" ca="1" si="71"/>
        <v>596049.39099999995</v>
      </c>
      <c r="R177" s="21">
        <f t="shared" si="72"/>
        <v>0</v>
      </c>
      <c r="S177" s="14">
        <f t="shared" si="81"/>
        <v>0</v>
      </c>
      <c r="T177" s="4" t="str">
        <f t="shared" si="82"/>
        <v>A+J=</v>
      </c>
      <c r="U177" s="33">
        <f t="shared" si="83"/>
        <v>44764</v>
      </c>
      <c r="V177" s="3"/>
      <c r="W177" s="150">
        <f>[2]Plan1!$A259</f>
        <v>44682</v>
      </c>
      <c r="Z177" s="1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2">
        <f t="shared" si="73"/>
        <v>44637</v>
      </c>
      <c r="B178" s="123">
        <f t="shared" ca="1" si="84"/>
        <v>7600715.3109999998</v>
      </c>
      <c r="C178" s="7">
        <f t="shared" si="74"/>
        <v>7000000</v>
      </c>
      <c r="D178" s="95">
        <f t="shared" si="88"/>
        <v>44636</v>
      </c>
      <c r="E178" s="93">
        <f ca="1">IF(D178&lt;$B$1,VLOOKUP(D178,[1]DI!$A$4:$B$15000,2,FALSE),0)</f>
        <v>0.1065</v>
      </c>
      <c r="F178" s="14">
        <f t="shared" ca="1" si="85"/>
        <v>1.00040168</v>
      </c>
      <c r="G178" s="14">
        <f ca="1">(TRUNC(PRODUCT($F$12:$F177),16))</f>
        <v>1.04863385060016</v>
      </c>
      <c r="H178" s="14">
        <f t="shared" si="86"/>
        <v>1</v>
      </c>
      <c r="I178" s="14">
        <f t="shared" ca="1" si="87"/>
        <v>1.0486338500000001</v>
      </c>
      <c r="J178" s="13">
        <f t="shared" si="75"/>
        <v>5.5E-2</v>
      </c>
      <c r="K178" s="33">
        <f t="shared" si="76"/>
        <v>44399</v>
      </c>
      <c r="L178" s="2">
        <f t="shared" si="77"/>
        <v>164</v>
      </c>
      <c r="M178" s="17">
        <f t="shared" si="78"/>
        <v>164</v>
      </c>
      <c r="N178" s="12">
        <f t="shared" si="79"/>
        <v>1.035458156</v>
      </c>
      <c r="O178" s="12">
        <f t="shared" ca="1" si="80"/>
        <v>1.0858164729999999</v>
      </c>
      <c r="P178" s="17">
        <f t="shared" si="89"/>
        <v>0</v>
      </c>
      <c r="Q178" s="14">
        <f t="shared" ca="1" si="71"/>
        <v>600715.31099999999</v>
      </c>
      <c r="R178" s="21">
        <f t="shared" si="72"/>
        <v>0</v>
      </c>
      <c r="S178" s="14">
        <f t="shared" si="81"/>
        <v>0</v>
      </c>
      <c r="T178" s="4" t="str">
        <f t="shared" si="82"/>
        <v>A+J=</v>
      </c>
      <c r="U178" s="33">
        <f t="shared" si="83"/>
        <v>44764</v>
      </c>
      <c r="V178" s="3"/>
      <c r="W178" s="150">
        <f>[2]Plan1!$A260</f>
        <v>44728</v>
      </c>
      <c r="Z178" s="1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2">
        <f t="shared" si="73"/>
        <v>44638</v>
      </c>
      <c r="B179" s="123">
        <f t="shared" ca="1" si="84"/>
        <v>7605384.0870000003</v>
      </c>
      <c r="C179" s="7">
        <f t="shared" si="74"/>
        <v>7000000</v>
      </c>
      <c r="D179" s="95">
        <f t="shared" si="88"/>
        <v>44637</v>
      </c>
      <c r="E179" s="93">
        <f ca="1">IF(D179&lt;$B$1,VLOOKUP(D179,[1]DI!$A$4:$B$15000,2,FALSE),0)</f>
        <v>0.11649999999999999</v>
      </c>
      <c r="F179" s="14">
        <f t="shared" ca="1" si="85"/>
        <v>1.0004373900000001</v>
      </c>
      <c r="G179" s="14">
        <f ca="1">(TRUNC(PRODUCT($F$12:$F178),16))</f>
        <v>1.04905506584527</v>
      </c>
      <c r="H179" s="14">
        <f t="shared" si="86"/>
        <v>1</v>
      </c>
      <c r="I179" s="14">
        <f t="shared" ca="1" si="87"/>
        <v>1.0490550700000001</v>
      </c>
      <c r="J179" s="13">
        <f t="shared" si="75"/>
        <v>5.5E-2</v>
      </c>
      <c r="K179" s="33">
        <f t="shared" si="76"/>
        <v>44399</v>
      </c>
      <c r="L179" s="2">
        <f t="shared" si="77"/>
        <v>165</v>
      </c>
      <c r="M179" s="17">
        <f t="shared" si="78"/>
        <v>165</v>
      </c>
      <c r="N179" s="12">
        <f t="shared" si="79"/>
        <v>1.035678176</v>
      </c>
      <c r="O179" s="12">
        <f t="shared" ca="1" si="80"/>
        <v>1.0864834409999999</v>
      </c>
      <c r="P179" s="17">
        <f t="shared" si="89"/>
        <v>0</v>
      </c>
      <c r="Q179" s="14">
        <f t="shared" ca="1" si="71"/>
        <v>605384.08700000006</v>
      </c>
      <c r="R179" s="21">
        <f t="shared" si="72"/>
        <v>0</v>
      </c>
      <c r="S179" s="14">
        <f t="shared" si="81"/>
        <v>0</v>
      </c>
      <c r="T179" s="4" t="str">
        <f t="shared" si="82"/>
        <v>A+J=</v>
      </c>
      <c r="U179" s="33">
        <f t="shared" si="83"/>
        <v>44764</v>
      </c>
      <c r="V179" s="3"/>
      <c r="W179" s="150">
        <f>[2]Plan1!$A261</f>
        <v>44811</v>
      </c>
      <c r="Z179" s="1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2">
        <f t="shared" si="73"/>
        <v>44641</v>
      </c>
      <c r="B180" s="123">
        <f t="shared" ca="1" si="84"/>
        <v>7610327.3049999997</v>
      </c>
      <c r="C180" s="7">
        <f t="shared" si="74"/>
        <v>7000000</v>
      </c>
      <c r="D180" s="95">
        <f t="shared" si="88"/>
        <v>44638</v>
      </c>
      <c r="E180" s="93">
        <f ca="1">IF(D180&lt;$B$1,VLOOKUP(D180,[1]DI!$A$4:$B$15000,2,FALSE),0)</f>
        <v>0.11649999999999999</v>
      </c>
      <c r="F180" s="14">
        <f t="shared" ca="1" si="85"/>
        <v>1.0004373900000001</v>
      </c>
      <c r="G180" s="14">
        <f ca="1">(TRUNC(PRODUCT($F$12:$F179),16))</f>
        <v>1.0495139120405199</v>
      </c>
      <c r="H180" s="14">
        <f t="shared" si="86"/>
        <v>1</v>
      </c>
      <c r="I180" s="14">
        <f t="shared" ca="1" si="87"/>
        <v>1.0495139099999999</v>
      </c>
      <c r="J180" s="13">
        <f t="shared" si="75"/>
        <v>5.5E-2</v>
      </c>
      <c r="K180" s="33">
        <f t="shared" si="76"/>
        <v>44399</v>
      </c>
      <c r="L180" s="2">
        <f t="shared" si="77"/>
        <v>166</v>
      </c>
      <c r="M180" s="17">
        <f t="shared" si="78"/>
        <v>166</v>
      </c>
      <c r="N180" s="12">
        <f t="shared" si="79"/>
        <v>1.0358982430000001</v>
      </c>
      <c r="O180" s="12">
        <f t="shared" ca="1" si="80"/>
        <v>1.087189615</v>
      </c>
      <c r="P180" s="17">
        <f t="shared" si="89"/>
        <v>0</v>
      </c>
      <c r="Q180" s="14">
        <f t="shared" ca="1" si="71"/>
        <v>610327.30500000005</v>
      </c>
      <c r="R180" s="21">
        <f t="shared" si="72"/>
        <v>0</v>
      </c>
      <c r="S180" s="14">
        <f t="shared" si="81"/>
        <v>0</v>
      </c>
      <c r="T180" s="4" t="str">
        <f t="shared" si="82"/>
        <v>A+J=</v>
      </c>
      <c r="U180" s="33">
        <f t="shared" si="83"/>
        <v>44764</v>
      </c>
      <c r="V180" s="3"/>
      <c r="W180" s="150">
        <f>[2]Plan1!$A262</f>
        <v>44846</v>
      </c>
      <c r="Z180" s="1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2">
        <f t="shared" si="73"/>
        <v>44642</v>
      </c>
      <c r="B181" s="123">
        <f t="shared" ca="1" si="84"/>
        <v>7615273.8059999999</v>
      </c>
      <c r="C181" s="7">
        <f t="shared" si="74"/>
        <v>7000000</v>
      </c>
      <c r="D181" s="95">
        <f t="shared" si="88"/>
        <v>44641</v>
      </c>
      <c r="E181" s="93">
        <f ca="1">IF(D181&lt;$B$1,VLOOKUP(D181,[1]DI!$A$4:$B$15000,2,FALSE),0)</f>
        <v>0.11649999999999999</v>
      </c>
      <c r="F181" s="14">
        <f t="shared" ca="1" si="85"/>
        <v>1.0004373900000001</v>
      </c>
      <c r="G181" s="14">
        <f ca="1">(TRUNC(PRODUCT($F$12:$F180),16))</f>
        <v>1.04997295893051</v>
      </c>
      <c r="H181" s="14">
        <f t="shared" si="86"/>
        <v>1</v>
      </c>
      <c r="I181" s="14">
        <f t="shared" ca="1" si="87"/>
        <v>1.0499729600000001</v>
      </c>
      <c r="J181" s="13">
        <f t="shared" si="75"/>
        <v>5.5E-2</v>
      </c>
      <c r="K181" s="33">
        <f t="shared" si="76"/>
        <v>44399</v>
      </c>
      <c r="L181" s="2">
        <f t="shared" si="77"/>
        <v>167</v>
      </c>
      <c r="M181" s="17">
        <f t="shared" si="78"/>
        <v>167</v>
      </c>
      <c r="N181" s="12">
        <f t="shared" si="79"/>
        <v>1.0361183570000001</v>
      </c>
      <c r="O181" s="12">
        <f t="shared" ca="1" si="80"/>
        <v>1.087896258</v>
      </c>
      <c r="P181" s="17">
        <f t="shared" si="89"/>
        <v>0</v>
      </c>
      <c r="Q181" s="14">
        <f t="shared" ca="1" si="71"/>
        <v>615273.80599999998</v>
      </c>
      <c r="R181" s="21">
        <f t="shared" si="72"/>
        <v>0</v>
      </c>
      <c r="S181" s="14">
        <f t="shared" si="81"/>
        <v>0</v>
      </c>
      <c r="T181" s="4" t="str">
        <f t="shared" si="82"/>
        <v>A+J=</v>
      </c>
      <c r="U181" s="33">
        <f t="shared" si="83"/>
        <v>44764</v>
      </c>
      <c r="V181" s="3"/>
      <c r="W181" s="150">
        <f>[2]Plan1!$A263</f>
        <v>44867</v>
      </c>
      <c r="Z181" s="1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2">
        <f t="shared" si="73"/>
        <v>44643</v>
      </c>
      <c r="B182" s="123">
        <f t="shared" ca="1" si="84"/>
        <v>7620223.5130000003</v>
      </c>
      <c r="C182" s="7">
        <f t="shared" si="74"/>
        <v>7000000</v>
      </c>
      <c r="D182" s="95">
        <f t="shared" si="88"/>
        <v>44642</v>
      </c>
      <c r="E182" s="93">
        <f ca="1">IF(D182&lt;$B$1,VLOOKUP(D182,[1]DI!$A$4:$B$15000,2,FALSE),0)</f>
        <v>0.11649999999999999</v>
      </c>
      <c r="F182" s="14">
        <f t="shared" ca="1" si="85"/>
        <v>1.0004373900000001</v>
      </c>
      <c r="G182" s="14">
        <f ca="1">(TRUNC(PRODUCT($F$12:$F181),16))</f>
        <v>1.0504322066030201</v>
      </c>
      <c r="H182" s="14">
        <f t="shared" si="86"/>
        <v>1</v>
      </c>
      <c r="I182" s="14">
        <f t="shared" ca="1" si="87"/>
        <v>1.0504322100000001</v>
      </c>
      <c r="J182" s="13">
        <f t="shared" si="75"/>
        <v>5.5E-2</v>
      </c>
      <c r="K182" s="33">
        <f t="shared" si="76"/>
        <v>44399</v>
      </c>
      <c r="L182" s="2">
        <f t="shared" si="77"/>
        <v>168</v>
      </c>
      <c r="M182" s="17">
        <f t="shared" si="78"/>
        <v>168</v>
      </c>
      <c r="N182" s="12">
        <f t="shared" si="79"/>
        <v>1.0363385169999999</v>
      </c>
      <c r="O182" s="12">
        <f t="shared" ca="1" si="80"/>
        <v>1.0886033589999999</v>
      </c>
      <c r="P182" s="17">
        <f t="shared" si="89"/>
        <v>0</v>
      </c>
      <c r="Q182" s="14">
        <f t="shared" ca="1" si="71"/>
        <v>620223.51300000004</v>
      </c>
      <c r="R182" s="21">
        <f t="shared" si="72"/>
        <v>0</v>
      </c>
      <c r="S182" s="14">
        <f t="shared" si="81"/>
        <v>0</v>
      </c>
      <c r="T182" s="4" t="str">
        <f t="shared" si="82"/>
        <v>A+J=</v>
      </c>
      <c r="U182" s="33">
        <f t="shared" si="83"/>
        <v>44764</v>
      </c>
      <c r="V182" s="3"/>
      <c r="W182" s="150">
        <f>[2]Plan1!$A264</f>
        <v>44880</v>
      </c>
      <c r="Z182" s="1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2">
        <f t="shared" si="73"/>
        <v>44644</v>
      </c>
      <c r="B183" s="123">
        <f t="shared" ca="1" si="84"/>
        <v>7625176.4330000002</v>
      </c>
      <c r="C183" s="7">
        <f t="shared" si="74"/>
        <v>7000000</v>
      </c>
      <c r="D183" s="95">
        <f t="shared" si="88"/>
        <v>44643</v>
      </c>
      <c r="E183" s="93">
        <f ca="1">IF(D183&lt;$B$1,VLOOKUP(D183,[1]DI!$A$4:$B$15000,2,FALSE),0)</f>
        <v>0.11649999999999999</v>
      </c>
      <c r="F183" s="14">
        <f t="shared" ca="1" si="85"/>
        <v>1.0004373900000001</v>
      </c>
      <c r="G183" s="14">
        <f ca="1">(TRUNC(PRODUCT($F$12:$F182),16))</f>
        <v>1.05089165514586</v>
      </c>
      <c r="H183" s="14">
        <f t="shared" si="86"/>
        <v>1</v>
      </c>
      <c r="I183" s="14">
        <f t="shared" ca="1" si="87"/>
        <v>1.05089166</v>
      </c>
      <c r="J183" s="13">
        <f t="shared" si="75"/>
        <v>5.5E-2</v>
      </c>
      <c r="K183" s="33">
        <f t="shared" si="76"/>
        <v>44399</v>
      </c>
      <c r="L183" s="2">
        <f t="shared" si="77"/>
        <v>169</v>
      </c>
      <c r="M183" s="17">
        <f t="shared" si="78"/>
        <v>169</v>
      </c>
      <c r="N183" s="12">
        <f t="shared" si="79"/>
        <v>1.0365587249999999</v>
      </c>
      <c r="O183" s="12">
        <f t="shared" ca="1" si="80"/>
        <v>1.0893109190000001</v>
      </c>
      <c r="P183" s="17">
        <f t="shared" si="89"/>
        <v>0</v>
      </c>
      <c r="Q183" s="14">
        <f t="shared" ca="1" si="71"/>
        <v>625176.43299999996</v>
      </c>
      <c r="R183" s="21">
        <f t="shared" si="72"/>
        <v>0</v>
      </c>
      <c r="S183" s="14">
        <f t="shared" si="81"/>
        <v>0</v>
      </c>
      <c r="T183" s="4" t="str">
        <f t="shared" si="82"/>
        <v>A+J=</v>
      </c>
      <c r="U183" s="33">
        <f t="shared" si="83"/>
        <v>44764</v>
      </c>
      <c r="V183" s="3"/>
      <c r="W183" s="150">
        <f>[2]Plan1!$A265</f>
        <v>44920</v>
      </c>
      <c r="Z183" s="1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2">
        <f t="shared" si="73"/>
        <v>44645</v>
      </c>
      <c r="B184" s="123">
        <f t="shared" ca="1" si="84"/>
        <v>7630132.4890000001</v>
      </c>
      <c r="C184" s="7">
        <f t="shared" si="74"/>
        <v>7000000</v>
      </c>
      <c r="D184" s="95">
        <f t="shared" si="88"/>
        <v>44644</v>
      </c>
      <c r="E184" s="93">
        <f ca="1">IF(D184&lt;$B$1,VLOOKUP(D184,[1]DI!$A$4:$B$15000,2,FALSE),0)</f>
        <v>0.11649999999999999</v>
      </c>
      <c r="F184" s="14">
        <f t="shared" ca="1" si="85"/>
        <v>1.0004373900000001</v>
      </c>
      <c r="G184" s="14">
        <f ca="1">(TRUNC(PRODUCT($F$12:$F183),16))</f>
        <v>1.0513513046469101</v>
      </c>
      <c r="H184" s="14">
        <f t="shared" si="86"/>
        <v>1</v>
      </c>
      <c r="I184" s="14">
        <f t="shared" ca="1" si="87"/>
        <v>1.0513513000000001</v>
      </c>
      <c r="J184" s="13">
        <f t="shared" si="75"/>
        <v>5.5E-2</v>
      </c>
      <c r="K184" s="33">
        <f t="shared" si="76"/>
        <v>44399</v>
      </c>
      <c r="L184" s="2">
        <f t="shared" si="77"/>
        <v>170</v>
      </c>
      <c r="M184" s="17">
        <f t="shared" si="78"/>
        <v>170</v>
      </c>
      <c r="N184" s="12">
        <f t="shared" si="79"/>
        <v>1.0367789789999999</v>
      </c>
      <c r="O184" s="12">
        <f t="shared" ca="1" si="80"/>
        <v>1.090018927</v>
      </c>
      <c r="P184" s="17">
        <f t="shared" si="89"/>
        <v>0</v>
      </c>
      <c r="Q184" s="14">
        <f t="shared" ca="1" si="71"/>
        <v>630132.48899999994</v>
      </c>
      <c r="R184" s="21">
        <f t="shared" si="72"/>
        <v>0</v>
      </c>
      <c r="S184" s="14">
        <f t="shared" si="81"/>
        <v>0</v>
      </c>
      <c r="T184" s="4" t="str">
        <f t="shared" si="82"/>
        <v>A+J=</v>
      </c>
      <c r="U184" s="33">
        <f t="shared" si="83"/>
        <v>44764</v>
      </c>
      <c r="V184" s="3"/>
      <c r="W184" s="150">
        <f>[2]Plan1!$A266</f>
        <v>44927</v>
      </c>
      <c r="Z184" s="1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2">
        <f t="shared" si="73"/>
        <v>44648</v>
      </c>
      <c r="B185" s="123">
        <f t="shared" ca="1" si="84"/>
        <v>7635091.9120000005</v>
      </c>
      <c r="C185" s="7">
        <f t="shared" si="74"/>
        <v>7000000</v>
      </c>
      <c r="D185" s="95">
        <f t="shared" si="88"/>
        <v>44645</v>
      </c>
      <c r="E185" s="93">
        <f ca="1">IF(D185&lt;$B$1,VLOOKUP(D185,[1]DI!$A$4:$B$15000,2,FALSE),0)</f>
        <v>0.11649999999999999</v>
      </c>
      <c r="F185" s="14">
        <f t="shared" ca="1" si="85"/>
        <v>1.0004373900000001</v>
      </c>
      <c r="G185" s="14">
        <f ca="1">(TRUNC(PRODUCT($F$12:$F184),16))</f>
        <v>1.0518111551940501</v>
      </c>
      <c r="H185" s="14">
        <f t="shared" si="86"/>
        <v>1</v>
      </c>
      <c r="I185" s="14">
        <f t="shared" ca="1" si="87"/>
        <v>1.05181116</v>
      </c>
      <c r="J185" s="13">
        <f t="shared" si="75"/>
        <v>5.5E-2</v>
      </c>
      <c r="K185" s="33">
        <f t="shared" si="76"/>
        <v>44399</v>
      </c>
      <c r="L185" s="2">
        <f t="shared" si="77"/>
        <v>171</v>
      </c>
      <c r="M185" s="17">
        <f t="shared" si="78"/>
        <v>171</v>
      </c>
      <c r="N185" s="12">
        <f t="shared" si="79"/>
        <v>1.0369992800000001</v>
      </c>
      <c r="O185" s="12">
        <f t="shared" ca="1" si="80"/>
        <v>1.090727416</v>
      </c>
      <c r="P185" s="17">
        <f t="shared" si="89"/>
        <v>0</v>
      </c>
      <c r="Q185" s="14">
        <f t="shared" ca="1" si="71"/>
        <v>635091.91200000001</v>
      </c>
      <c r="R185" s="21">
        <f t="shared" si="72"/>
        <v>0</v>
      </c>
      <c r="S185" s="14">
        <f t="shared" si="81"/>
        <v>0</v>
      </c>
      <c r="T185" s="4" t="str">
        <f t="shared" si="82"/>
        <v>A+J=</v>
      </c>
      <c r="U185" s="33">
        <f t="shared" si="83"/>
        <v>44764</v>
      </c>
      <c r="V185" s="3"/>
      <c r="W185" s="150">
        <f>[2]Plan1!$A267</f>
        <v>44977</v>
      </c>
      <c r="Z185" s="1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2">
        <f t="shared" si="73"/>
        <v>44649</v>
      </c>
      <c r="B186" s="123">
        <f t="shared" ca="1" si="84"/>
        <v>7640054.4709999999</v>
      </c>
      <c r="C186" s="7">
        <f t="shared" si="74"/>
        <v>7000000</v>
      </c>
      <c r="D186" s="95">
        <f t="shared" si="88"/>
        <v>44648</v>
      </c>
      <c r="E186" s="93">
        <f ca="1">IF(D186&lt;$B$1,VLOOKUP(D186,[1]DI!$A$4:$B$15000,2,FALSE),0)</f>
        <v>0.11649999999999999</v>
      </c>
      <c r="F186" s="14">
        <f t="shared" ca="1" si="85"/>
        <v>1.0004373900000001</v>
      </c>
      <c r="G186" s="14">
        <f ca="1">(TRUNC(PRODUCT($F$12:$F185),16))</f>
        <v>1.05227120687522</v>
      </c>
      <c r="H186" s="14">
        <f t="shared" si="86"/>
        <v>1</v>
      </c>
      <c r="I186" s="14">
        <f t="shared" ca="1" si="87"/>
        <v>1.05227121</v>
      </c>
      <c r="J186" s="13">
        <f t="shared" si="75"/>
        <v>5.5E-2</v>
      </c>
      <c r="K186" s="33">
        <f t="shared" si="76"/>
        <v>44399</v>
      </c>
      <c r="L186" s="2">
        <f t="shared" si="77"/>
        <v>172</v>
      </c>
      <c r="M186" s="17">
        <f t="shared" si="78"/>
        <v>172</v>
      </c>
      <c r="N186" s="12">
        <f t="shared" si="79"/>
        <v>1.0372196279999999</v>
      </c>
      <c r="O186" s="12">
        <f t="shared" ca="1" si="80"/>
        <v>1.091436353</v>
      </c>
      <c r="P186" s="17">
        <f t="shared" si="89"/>
        <v>0</v>
      </c>
      <c r="Q186" s="14">
        <f t="shared" ca="1" si="71"/>
        <v>640054.47100000002</v>
      </c>
      <c r="R186" s="21">
        <f t="shared" si="72"/>
        <v>0</v>
      </c>
      <c r="S186" s="14">
        <f t="shared" si="81"/>
        <v>0</v>
      </c>
      <c r="T186" s="4" t="str">
        <f t="shared" si="82"/>
        <v>A+J=</v>
      </c>
      <c r="U186" s="33">
        <f t="shared" si="83"/>
        <v>44764</v>
      </c>
      <c r="V186" s="3"/>
      <c r="W186" s="150">
        <f>[2]Plan1!$A268</f>
        <v>44978</v>
      </c>
      <c r="Z186" s="1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2">
        <f t="shared" si="73"/>
        <v>44650</v>
      </c>
      <c r="B187" s="123">
        <f t="shared" ca="1" si="84"/>
        <v>7645020.2429999998</v>
      </c>
      <c r="C187" s="7">
        <f t="shared" si="74"/>
        <v>7000000</v>
      </c>
      <c r="D187" s="95">
        <f t="shared" si="88"/>
        <v>44649</v>
      </c>
      <c r="E187" s="93">
        <f ca="1">IF(D187&lt;$B$1,VLOOKUP(D187,[1]DI!$A$4:$B$15000,2,FALSE),0)</f>
        <v>0.11649999999999999</v>
      </c>
      <c r="F187" s="14">
        <f t="shared" ca="1" si="85"/>
        <v>1.0004373900000001</v>
      </c>
      <c r="G187" s="14">
        <f ca="1">(TRUNC(PRODUCT($F$12:$F186),16))</f>
        <v>1.0527314597783901</v>
      </c>
      <c r="H187" s="14">
        <f t="shared" si="86"/>
        <v>1</v>
      </c>
      <c r="I187" s="14">
        <f t="shared" ca="1" si="87"/>
        <v>1.05273146</v>
      </c>
      <c r="J187" s="13">
        <f t="shared" si="75"/>
        <v>5.5E-2</v>
      </c>
      <c r="K187" s="33">
        <f t="shared" si="76"/>
        <v>44399</v>
      </c>
      <c r="L187" s="2">
        <f t="shared" si="77"/>
        <v>173</v>
      </c>
      <c r="M187" s="17">
        <f t="shared" si="78"/>
        <v>173</v>
      </c>
      <c r="N187" s="12">
        <f t="shared" si="79"/>
        <v>1.037440022</v>
      </c>
      <c r="O187" s="12">
        <f t="shared" ca="1" si="80"/>
        <v>1.0921457489999999</v>
      </c>
      <c r="P187" s="17">
        <f t="shared" si="89"/>
        <v>0</v>
      </c>
      <c r="Q187" s="14">
        <f t="shared" ca="1" si="71"/>
        <v>645020.24300000002</v>
      </c>
      <c r="R187" s="21">
        <f t="shared" si="72"/>
        <v>0</v>
      </c>
      <c r="S187" s="14">
        <f t="shared" si="81"/>
        <v>0</v>
      </c>
      <c r="T187" s="4" t="str">
        <f t="shared" si="82"/>
        <v>A+J=</v>
      </c>
      <c r="U187" s="33">
        <f t="shared" si="83"/>
        <v>44764</v>
      </c>
      <c r="V187" s="3"/>
      <c r="W187" s="150">
        <f>[2]Plan1!$A269</f>
        <v>45023</v>
      </c>
      <c r="Z187" s="1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2">
        <f t="shared" si="73"/>
        <v>44651</v>
      </c>
      <c r="B188" s="123">
        <f t="shared" ca="1" si="84"/>
        <v>7649989.2419999996</v>
      </c>
      <c r="C188" s="7">
        <f t="shared" si="74"/>
        <v>7000000</v>
      </c>
      <c r="D188" s="95">
        <f t="shared" si="88"/>
        <v>44650</v>
      </c>
      <c r="E188" s="93">
        <f ca="1">IF(D188&lt;$B$1,VLOOKUP(D188,[1]DI!$A$4:$B$15000,2,FALSE),0)</f>
        <v>0.11649999999999999</v>
      </c>
      <c r="F188" s="14">
        <f t="shared" ca="1" si="85"/>
        <v>1.0004373900000001</v>
      </c>
      <c r="G188" s="14">
        <f ca="1">(TRUNC(PRODUCT($F$12:$F187),16))</f>
        <v>1.05319191399158</v>
      </c>
      <c r="H188" s="14">
        <f t="shared" si="86"/>
        <v>1</v>
      </c>
      <c r="I188" s="14">
        <f t="shared" ca="1" si="87"/>
        <v>1.05319191</v>
      </c>
      <c r="J188" s="13">
        <f t="shared" si="75"/>
        <v>5.5E-2</v>
      </c>
      <c r="K188" s="33">
        <f t="shared" si="76"/>
        <v>44399</v>
      </c>
      <c r="L188" s="2">
        <f t="shared" si="77"/>
        <v>174</v>
      </c>
      <c r="M188" s="17">
        <f t="shared" si="78"/>
        <v>174</v>
      </c>
      <c r="N188" s="12">
        <f t="shared" si="79"/>
        <v>1.037660464</v>
      </c>
      <c r="O188" s="12">
        <f t="shared" ca="1" si="80"/>
        <v>1.0928556060000001</v>
      </c>
      <c r="P188" s="17">
        <f t="shared" si="89"/>
        <v>0</v>
      </c>
      <c r="Q188" s="14">
        <f t="shared" ca="1" si="71"/>
        <v>649989.24199999997</v>
      </c>
      <c r="R188" s="21">
        <f t="shared" si="72"/>
        <v>0</v>
      </c>
      <c r="S188" s="14">
        <f t="shared" si="81"/>
        <v>0</v>
      </c>
      <c r="T188" s="4" t="str">
        <f t="shared" si="82"/>
        <v>A+J=</v>
      </c>
      <c r="U188" s="33">
        <f t="shared" si="83"/>
        <v>44764</v>
      </c>
      <c r="V188" s="3"/>
      <c r="W188" s="150">
        <f>[2]Plan1!$A270</f>
        <v>45037</v>
      </c>
      <c r="Z188" s="1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2">
        <f t="shared" si="73"/>
        <v>44652</v>
      </c>
      <c r="B189" s="123">
        <f t="shared" ca="1" si="84"/>
        <v>7654961.5240000002</v>
      </c>
      <c r="C189" s="7">
        <f t="shared" si="74"/>
        <v>7000000</v>
      </c>
      <c r="D189" s="95">
        <f t="shared" si="88"/>
        <v>44651</v>
      </c>
      <c r="E189" s="93">
        <f ca="1">IF(D189&lt;$B$1,VLOOKUP(D189,[1]DI!$A$4:$B$15000,2,FALSE),0)</f>
        <v>0.11649999999999999</v>
      </c>
      <c r="F189" s="14">
        <f t="shared" ca="1" si="85"/>
        <v>1.0004373900000001</v>
      </c>
      <c r="G189" s="14">
        <f ca="1">(TRUNC(PRODUCT($F$12:$F188),16))</f>
        <v>1.05365256960284</v>
      </c>
      <c r="H189" s="14">
        <f t="shared" si="86"/>
        <v>1</v>
      </c>
      <c r="I189" s="14">
        <f t="shared" ca="1" si="87"/>
        <v>1.0536525699999999</v>
      </c>
      <c r="J189" s="13">
        <f t="shared" si="75"/>
        <v>5.5E-2</v>
      </c>
      <c r="K189" s="33">
        <f t="shared" si="76"/>
        <v>44399</v>
      </c>
      <c r="L189" s="2">
        <f t="shared" si="77"/>
        <v>175</v>
      </c>
      <c r="M189" s="17">
        <f t="shared" si="78"/>
        <v>175</v>
      </c>
      <c r="N189" s="12">
        <f t="shared" si="79"/>
        <v>1.0378809520000001</v>
      </c>
      <c r="O189" s="12">
        <f t="shared" ca="1" si="80"/>
        <v>1.093565932</v>
      </c>
      <c r="P189" s="17">
        <f t="shared" si="89"/>
        <v>0</v>
      </c>
      <c r="Q189" s="14">
        <f t="shared" ca="1" si="71"/>
        <v>654961.52399999998</v>
      </c>
      <c r="R189" s="21">
        <f t="shared" si="72"/>
        <v>0</v>
      </c>
      <c r="S189" s="14">
        <f t="shared" si="81"/>
        <v>0</v>
      </c>
      <c r="T189" s="4" t="str">
        <f t="shared" si="82"/>
        <v>A+J=</v>
      </c>
      <c r="U189" s="33">
        <f t="shared" si="83"/>
        <v>44764</v>
      </c>
      <c r="V189" s="3"/>
      <c r="W189" s="150">
        <f>[2]Plan1!$A271</f>
        <v>45047</v>
      </c>
      <c r="Z189" s="1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2">
        <f t="shared" si="73"/>
        <v>44655</v>
      </c>
      <c r="B190" s="123">
        <f t="shared" ca="1" si="84"/>
        <v>7659937.0329999998</v>
      </c>
      <c r="C190" s="7">
        <f t="shared" si="74"/>
        <v>7000000</v>
      </c>
      <c r="D190" s="95">
        <f t="shared" si="88"/>
        <v>44652</v>
      </c>
      <c r="E190" s="93">
        <f ca="1">IF(D190&lt;$B$1,VLOOKUP(D190,[1]DI!$A$4:$B$15000,2,FALSE),0)</f>
        <v>0.11649999999999999</v>
      </c>
      <c r="F190" s="14">
        <f t="shared" ca="1" si="85"/>
        <v>1.0004373900000001</v>
      </c>
      <c r="G190" s="14">
        <f ca="1">(TRUNC(PRODUCT($F$12:$F189),16))</f>
        <v>1.0541134267002601</v>
      </c>
      <c r="H190" s="14">
        <f t="shared" si="86"/>
        <v>1</v>
      </c>
      <c r="I190" s="14">
        <f t="shared" ca="1" si="87"/>
        <v>1.0541134299999999</v>
      </c>
      <c r="J190" s="13">
        <f t="shared" si="75"/>
        <v>5.5E-2</v>
      </c>
      <c r="K190" s="33">
        <f t="shared" si="76"/>
        <v>44399</v>
      </c>
      <c r="L190" s="2">
        <f t="shared" si="77"/>
        <v>176</v>
      </c>
      <c r="M190" s="17">
        <f t="shared" si="78"/>
        <v>176</v>
      </c>
      <c r="N190" s="12">
        <f t="shared" si="79"/>
        <v>1.038101487</v>
      </c>
      <c r="O190" s="12">
        <f t="shared" ca="1" si="80"/>
        <v>1.094276719</v>
      </c>
      <c r="P190" s="17">
        <f t="shared" si="89"/>
        <v>0</v>
      </c>
      <c r="Q190" s="14">
        <f t="shared" ca="1" si="71"/>
        <v>659937.03300000005</v>
      </c>
      <c r="R190" s="21">
        <f t="shared" si="72"/>
        <v>0</v>
      </c>
      <c r="S190" s="14">
        <f t="shared" si="81"/>
        <v>0</v>
      </c>
      <c r="T190" s="4" t="str">
        <f t="shared" si="82"/>
        <v>A+J=</v>
      </c>
      <c r="U190" s="33">
        <f t="shared" si="83"/>
        <v>44764</v>
      </c>
      <c r="V190" s="3"/>
      <c r="W190" s="150">
        <f>[2]Plan1!$A272</f>
        <v>45085</v>
      </c>
      <c r="Z190" s="1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2">
        <f t="shared" si="73"/>
        <v>44656</v>
      </c>
      <c r="B191" s="123">
        <f t="shared" ca="1" si="84"/>
        <v>7664915.7620000001</v>
      </c>
      <c r="C191" s="7">
        <f t="shared" si="74"/>
        <v>7000000</v>
      </c>
      <c r="D191" s="95">
        <f t="shared" si="88"/>
        <v>44655</v>
      </c>
      <c r="E191" s="93">
        <f ca="1">IF(D191&lt;$B$1,VLOOKUP(D191,[1]DI!$A$4:$B$15000,2,FALSE),0)</f>
        <v>0.11649999999999999</v>
      </c>
      <c r="F191" s="14">
        <f t="shared" ca="1" si="85"/>
        <v>1.0004373900000001</v>
      </c>
      <c r="G191" s="14">
        <f ca="1">(TRUNC(PRODUCT($F$12:$F190),16))</f>
        <v>1.0545744853719701</v>
      </c>
      <c r="H191" s="14">
        <f t="shared" si="86"/>
        <v>1</v>
      </c>
      <c r="I191" s="14">
        <f t="shared" ca="1" si="87"/>
        <v>1.05457449</v>
      </c>
      <c r="J191" s="13">
        <f t="shared" si="75"/>
        <v>5.5E-2</v>
      </c>
      <c r="K191" s="33">
        <f t="shared" si="76"/>
        <v>44399</v>
      </c>
      <c r="L191" s="2">
        <f t="shared" si="77"/>
        <v>177</v>
      </c>
      <c r="M191" s="17">
        <f t="shared" si="78"/>
        <v>177</v>
      </c>
      <c r="N191" s="12">
        <f t="shared" si="79"/>
        <v>1.0383220689999999</v>
      </c>
      <c r="O191" s="12">
        <f t="shared" ca="1" si="80"/>
        <v>1.0949879659999999</v>
      </c>
      <c r="P191" s="17">
        <f t="shared" si="89"/>
        <v>0</v>
      </c>
      <c r="Q191" s="14">
        <f t="shared" ca="1" si="71"/>
        <v>664915.76199999999</v>
      </c>
      <c r="R191" s="21">
        <f t="shared" si="72"/>
        <v>0</v>
      </c>
      <c r="S191" s="14">
        <f t="shared" si="81"/>
        <v>0</v>
      </c>
      <c r="T191" s="4" t="str">
        <f t="shared" si="82"/>
        <v>A+J=</v>
      </c>
      <c r="U191" s="33">
        <f t="shared" si="83"/>
        <v>44764</v>
      </c>
      <c r="V191" s="3"/>
      <c r="W191" s="150">
        <f>[2]Plan1!$A273</f>
        <v>45176</v>
      </c>
      <c r="Z191" s="1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2">
        <f t="shared" si="73"/>
        <v>44657</v>
      </c>
      <c r="B192" s="123">
        <f t="shared" ca="1" si="84"/>
        <v>7669897.7180000003</v>
      </c>
      <c r="C192" s="7">
        <f t="shared" si="74"/>
        <v>7000000</v>
      </c>
      <c r="D192" s="95">
        <f t="shared" si="88"/>
        <v>44656</v>
      </c>
      <c r="E192" s="93">
        <f ca="1">IF(D192&lt;$B$1,VLOOKUP(D192,[1]DI!$A$4:$B$15000,2,FALSE),0)</f>
        <v>0.11649999999999999</v>
      </c>
      <c r="F192" s="14">
        <f t="shared" ca="1" si="85"/>
        <v>1.0004373900000001</v>
      </c>
      <c r="G192" s="14">
        <f ca="1">(TRUNC(PRODUCT($F$12:$F191),16))</f>
        <v>1.0550357457061199</v>
      </c>
      <c r="H192" s="14">
        <f t="shared" si="86"/>
        <v>1</v>
      </c>
      <c r="I192" s="14">
        <f t="shared" ca="1" si="87"/>
        <v>1.05503575</v>
      </c>
      <c r="J192" s="13">
        <f t="shared" si="75"/>
        <v>5.5E-2</v>
      </c>
      <c r="K192" s="33">
        <f t="shared" si="76"/>
        <v>44399</v>
      </c>
      <c r="L192" s="2">
        <f t="shared" si="77"/>
        <v>178</v>
      </c>
      <c r="M192" s="17">
        <f t="shared" si="78"/>
        <v>178</v>
      </c>
      <c r="N192" s="12">
        <f t="shared" si="79"/>
        <v>1.0385426980000001</v>
      </c>
      <c r="O192" s="12">
        <f t="shared" ca="1" si="80"/>
        <v>1.095699674</v>
      </c>
      <c r="P192" s="17">
        <f t="shared" si="89"/>
        <v>0</v>
      </c>
      <c r="Q192" s="14">
        <f t="shared" ca="1" si="71"/>
        <v>669897.71799999999</v>
      </c>
      <c r="R192" s="21">
        <f t="shared" si="72"/>
        <v>0</v>
      </c>
      <c r="S192" s="14">
        <f t="shared" si="81"/>
        <v>0</v>
      </c>
      <c r="T192" s="4" t="str">
        <f t="shared" si="82"/>
        <v>A+J=</v>
      </c>
      <c r="U192" s="33">
        <f t="shared" si="83"/>
        <v>44764</v>
      </c>
      <c r="V192" s="3"/>
      <c r="W192" s="150">
        <f>[2]Plan1!$A274</f>
        <v>45211</v>
      </c>
      <c r="Z192" s="1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2">
        <f t="shared" si="73"/>
        <v>44658</v>
      </c>
      <c r="B193" s="124">
        <f t="shared" ca="1" si="84"/>
        <v>7674882.8940000003</v>
      </c>
      <c r="C193" s="113">
        <f t="shared" si="74"/>
        <v>7000000</v>
      </c>
      <c r="D193" s="95">
        <f t="shared" si="88"/>
        <v>44657</v>
      </c>
      <c r="E193" s="93">
        <f ca="1">IF(D193&lt;$B$1,VLOOKUP(D193,[1]DI!$A$4:$B$15000,2,FALSE),0)</f>
        <v>0.11649999999999999</v>
      </c>
      <c r="F193" s="115">
        <f t="shared" ca="1" si="85"/>
        <v>1.0004373900000001</v>
      </c>
      <c r="G193" s="115">
        <f ca="1">(TRUNC(PRODUCT($F$12:$F192),16))</f>
        <v>1.0554972077909399</v>
      </c>
      <c r="H193" s="115">
        <f t="shared" si="86"/>
        <v>1</v>
      </c>
      <c r="I193" s="115">
        <f t="shared" ca="1" si="87"/>
        <v>1.05549721</v>
      </c>
      <c r="J193" s="114">
        <f t="shared" si="75"/>
        <v>5.5E-2</v>
      </c>
      <c r="K193" s="116">
        <f t="shared" si="76"/>
        <v>44399</v>
      </c>
      <c r="L193" s="117">
        <f t="shared" si="77"/>
        <v>179</v>
      </c>
      <c r="M193" s="118">
        <f t="shared" si="78"/>
        <v>179</v>
      </c>
      <c r="N193" s="12">
        <f t="shared" si="79"/>
        <v>1.0387633730000001</v>
      </c>
      <c r="O193" s="12">
        <f t="shared" ca="1" si="80"/>
        <v>1.096411842</v>
      </c>
      <c r="P193" s="118">
        <f t="shared" si="89"/>
        <v>0</v>
      </c>
      <c r="Q193" s="14">
        <f t="shared" ca="1" si="71"/>
        <v>674882.89399999997</v>
      </c>
      <c r="R193" s="119">
        <f t="shared" si="72"/>
        <v>0</v>
      </c>
      <c r="S193" s="14">
        <f t="shared" si="81"/>
        <v>0</v>
      </c>
      <c r="T193" s="120" t="str">
        <f t="shared" si="82"/>
        <v>A+J=</v>
      </c>
      <c r="U193" s="116">
        <f t="shared" si="83"/>
        <v>44764</v>
      </c>
      <c r="V193" s="3"/>
      <c r="W193" s="150">
        <f>[2]Plan1!$A275</f>
        <v>45232</v>
      </c>
      <c r="Z193" s="1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2">
        <f t="shared" si="73"/>
        <v>44659</v>
      </c>
      <c r="B194" s="123">
        <f t="shared" ca="1" si="84"/>
        <v>7679871.3039999995</v>
      </c>
      <c r="C194" s="7">
        <f t="shared" si="74"/>
        <v>7000000</v>
      </c>
      <c r="D194" s="95">
        <f t="shared" si="88"/>
        <v>44658</v>
      </c>
      <c r="E194" s="93">
        <f ca="1">IF(D194&lt;$B$1,VLOOKUP(D194,[1]DI!$A$4:$B$15000,2,FALSE),0)</f>
        <v>0.11649999999999999</v>
      </c>
      <c r="F194" s="14">
        <f t="shared" ca="1" si="85"/>
        <v>1.0004373900000001</v>
      </c>
      <c r="G194" s="14">
        <f ca="1">(TRUNC(PRODUCT($F$12:$F193),16))</f>
        <v>1.05595887171466</v>
      </c>
      <c r="H194" s="14">
        <f t="shared" si="86"/>
        <v>1</v>
      </c>
      <c r="I194" s="14">
        <f t="shared" ca="1" si="87"/>
        <v>1.05595887</v>
      </c>
      <c r="J194" s="13">
        <f t="shared" si="75"/>
        <v>5.5E-2</v>
      </c>
      <c r="K194" s="33">
        <f t="shared" si="76"/>
        <v>44399</v>
      </c>
      <c r="L194" s="2">
        <f t="shared" si="77"/>
        <v>180</v>
      </c>
      <c r="M194" s="17">
        <f t="shared" si="78"/>
        <v>180</v>
      </c>
      <c r="N194" s="12">
        <f t="shared" si="79"/>
        <v>1.0389840960000001</v>
      </c>
      <c r="O194" s="12">
        <f t="shared" ca="1" si="80"/>
        <v>1.097124472</v>
      </c>
      <c r="P194" s="17">
        <f t="shared" si="89"/>
        <v>0</v>
      </c>
      <c r="Q194" s="14">
        <f t="shared" ca="1" si="71"/>
        <v>679871.304</v>
      </c>
      <c r="R194" s="21">
        <f t="shared" si="72"/>
        <v>0</v>
      </c>
      <c r="S194" s="14">
        <f t="shared" si="81"/>
        <v>0</v>
      </c>
      <c r="T194" s="4" t="str">
        <f t="shared" si="82"/>
        <v>A+J=</v>
      </c>
      <c r="U194" s="33">
        <f t="shared" si="83"/>
        <v>44764</v>
      </c>
      <c r="V194" s="22"/>
      <c r="W194" s="150">
        <f>[2]Plan1!$A276</f>
        <v>45245</v>
      </c>
      <c r="Z194" s="1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2">
        <f t="shared" si="73"/>
        <v>44662</v>
      </c>
      <c r="B195" s="123">
        <f t="shared" ca="1" si="84"/>
        <v>7684863.0039999997</v>
      </c>
      <c r="C195" s="7">
        <f t="shared" si="74"/>
        <v>7000000</v>
      </c>
      <c r="D195" s="95">
        <f t="shared" si="88"/>
        <v>44659</v>
      </c>
      <c r="E195" s="93">
        <f ca="1">IF(D195&lt;$B$1,VLOOKUP(D195,[1]DI!$A$4:$B$15000,2,FALSE),0)</f>
        <v>0.11649999999999999</v>
      </c>
      <c r="F195" s="14">
        <f t="shared" ca="1" si="85"/>
        <v>1.0004373900000001</v>
      </c>
      <c r="G195" s="14">
        <f ca="1">(TRUNC(PRODUCT($F$12:$F194),16))</f>
        <v>1.0564207375655501</v>
      </c>
      <c r="H195" s="14">
        <f t="shared" si="86"/>
        <v>1</v>
      </c>
      <c r="I195" s="14">
        <f t="shared" ca="1" si="87"/>
        <v>1.0564207400000001</v>
      </c>
      <c r="J195" s="13">
        <f t="shared" si="75"/>
        <v>5.5E-2</v>
      </c>
      <c r="K195" s="33">
        <f t="shared" si="76"/>
        <v>44399</v>
      </c>
      <c r="L195" s="2">
        <f t="shared" si="77"/>
        <v>181</v>
      </c>
      <c r="M195" s="17">
        <f t="shared" si="78"/>
        <v>181</v>
      </c>
      <c r="N195" s="12">
        <f t="shared" si="79"/>
        <v>1.0392048650000001</v>
      </c>
      <c r="O195" s="12">
        <f t="shared" ca="1" si="80"/>
        <v>1.097837572</v>
      </c>
      <c r="P195" s="17">
        <f t="shared" si="89"/>
        <v>0</v>
      </c>
      <c r="Q195" s="14">
        <f t="shared" ca="1" si="71"/>
        <v>684863.00399999996</v>
      </c>
      <c r="R195" s="21">
        <f t="shared" si="72"/>
        <v>0</v>
      </c>
      <c r="S195" s="14">
        <f t="shared" si="81"/>
        <v>0</v>
      </c>
      <c r="T195" s="4" t="str">
        <f t="shared" si="82"/>
        <v>A+J=</v>
      </c>
      <c r="U195" s="33">
        <f t="shared" si="83"/>
        <v>44764</v>
      </c>
      <c r="V195" s="3"/>
      <c r="W195" s="150">
        <f>[2]Plan1!$A277</f>
        <v>45285</v>
      </c>
      <c r="Z195" s="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2">
        <f t="shared" si="73"/>
        <v>44663</v>
      </c>
      <c r="B196" s="123">
        <f t="shared" ca="1" si="84"/>
        <v>7689857.9519999996</v>
      </c>
      <c r="C196" s="7">
        <f t="shared" si="74"/>
        <v>7000000</v>
      </c>
      <c r="D196" s="95">
        <f t="shared" si="88"/>
        <v>44662</v>
      </c>
      <c r="E196" s="93">
        <f ca="1">IF(D196&lt;$B$1,VLOOKUP(D196,[1]DI!$A$4:$B$15000,2,FALSE),0)</f>
        <v>0.11649999999999999</v>
      </c>
      <c r="F196" s="14">
        <f t="shared" ca="1" si="85"/>
        <v>1.0004373900000001</v>
      </c>
      <c r="G196" s="14">
        <f ca="1">(TRUNC(PRODUCT($F$12:$F195),16))</f>
        <v>1.0568828054319599</v>
      </c>
      <c r="H196" s="14">
        <f t="shared" si="86"/>
        <v>1</v>
      </c>
      <c r="I196" s="14">
        <f t="shared" ca="1" si="87"/>
        <v>1.0568828100000001</v>
      </c>
      <c r="J196" s="13">
        <f t="shared" si="75"/>
        <v>5.5E-2</v>
      </c>
      <c r="K196" s="33">
        <f t="shared" si="76"/>
        <v>44399</v>
      </c>
      <c r="L196" s="2">
        <f t="shared" si="77"/>
        <v>182</v>
      </c>
      <c r="M196" s="17">
        <f t="shared" si="78"/>
        <v>182</v>
      </c>
      <c r="N196" s="12">
        <f t="shared" si="79"/>
        <v>1.0394256820000001</v>
      </c>
      <c r="O196" s="12">
        <f t="shared" ca="1" si="80"/>
        <v>1.098551136</v>
      </c>
      <c r="P196" s="17">
        <f t="shared" si="89"/>
        <v>0</v>
      </c>
      <c r="Q196" s="14">
        <f t="shared" ca="1" si="71"/>
        <v>689857.95200000005</v>
      </c>
      <c r="R196" s="21">
        <f t="shared" si="72"/>
        <v>0</v>
      </c>
      <c r="S196" s="14">
        <f t="shared" si="81"/>
        <v>0</v>
      </c>
      <c r="T196" s="4" t="str">
        <f t="shared" si="82"/>
        <v>A+J=</v>
      </c>
      <c r="U196" s="33">
        <f t="shared" si="83"/>
        <v>44764</v>
      </c>
      <c r="V196" s="3"/>
      <c r="W196" s="150">
        <f>[2]Plan1!$A278</f>
        <v>45292</v>
      </c>
      <c r="Z196" s="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2">
        <f t="shared" si="73"/>
        <v>44664</v>
      </c>
      <c r="B197" s="123">
        <f t="shared" ca="1" si="84"/>
        <v>7694856.1129999999</v>
      </c>
      <c r="C197" s="7">
        <f t="shared" si="74"/>
        <v>7000000</v>
      </c>
      <c r="D197" s="95">
        <f t="shared" si="88"/>
        <v>44663</v>
      </c>
      <c r="E197" s="93">
        <f ca="1">IF(D197&lt;$B$1,VLOOKUP(D197,[1]DI!$A$4:$B$15000,2,FALSE),0)</f>
        <v>0.11649999999999999</v>
      </c>
      <c r="F197" s="14">
        <f t="shared" ca="1" si="85"/>
        <v>1.0004373900000001</v>
      </c>
      <c r="G197" s="14">
        <f ca="1">(TRUNC(PRODUCT($F$12:$F196),16))</f>
        <v>1.05734507540223</v>
      </c>
      <c r="H197" s="14">
        <f t="shared" si="86"/>
        <v>1</v>
      </c>
      <c r="I197" s="14">
        <f t="shared" ca="1" si="87"/>
        <v>1.0573450799999999</v>
      </c>
      <c r="J197" s="13">
        <f t="shared" si="75"/>
        <v>5.5E-2</v>
      </c>
      <c r="K197" s="33">
        <f t="shared" si="76"/>
        <v>44399</v>
      </c>
      <c r="L197" s="2">
        <f t="shared" si="77"/>
        <v>183</v>
      </c>
      <c r="M197" s="17">
        <f t="shared" si="78"/>
        <v>183</v>
      </c>
      <c r="N197" s="12">
        <f t="shared" si="79"/>
        <v>1.0396465450000001</v>
      </c>
      <c r="O197" s="12">
        <f t="shared" ca="1" si="80"/>
        <v>1.099265159</v>
      </c>
      <c r="P197" s="17">
        <f t="shared" si="89"/>
        <v>0</v>
      </c>
      <c r="Q197" s="14">
        <f t="shared" ca="1" si="71"/>
        <v>694856.11300000001</v>
      </c>
      <c r="R197" s="21">
        <f t="shared" si="72"/>
        <v>0</v>
      </c>
      <c r="S197" s="14">
        <f t="shared" si="81"/>
        <v>0</v>
      </c>
      <c r="T197" s="4" t="str">
        <f t="shared" si="82"/>
        <v>A+J=</v>
      </c>
      <c r="U197" s="33">
        <f t="shared" si="83"/>
        <v>44764</v>
      </c>
      <c r="V197" s="22"/>
      <c r="W197" s="150">
        <f>[2]Plan1!$A279</f>
        <v>45334</v>
      </c>
      <c r="Z197" s="1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2">
        <f t="shared" si="73"/>
        <v>44665</v>
      </c>
      <c r="B198" s="123">
        <f t="shared" ca="1" si="84"/>
        <v>7699857.5149999904</v>
      </c>
      <c r="C198" s="7">
        <f t="shared" si="74"/>
        <v>7000000</v>
      </c>
      <c r="D198" s="95">
        <f t="shared" si="88"/>
        <v>44664</v>
      </c>
      <c r="E198" s="93">
        <f ca="1">IF(D198&lt;$B$1,VLOOKUP(D198,[1]DI!$A$4:$B$15000,2,FALSE),0)</f>
        <v>0.11649999999999999</v>
      </c>
      <c r="F198" s="14">
        <f t="shared" ca="1" si="85"/>
        <v>1.0004373900000001</v>
      </c>
      <c r="G198" s="14">
        <f ca="1">(TRUNC(PRODUCT($F$12:$F197),16))</f>
        <v>1.0578075475647599</v>
      </c>
      <c r="H198" s="14">
        <f t="shared" si="86"/>
        <v>1</v>
      </c>
      <c r="I198" s="14">
        <f t="shared" ca="1" si="87"/>
        <v>1.0578075499999999</v>
      </c>
      <c r="J198" s="13">
        <f t="shared" si="75"/>
        <v>5.5E-2</v>
      </c>
      <c r="K198" s="33">
        <f t="shared" si="76"/>
        <v>44399</v>
      </c>
      <c r="L198" s="2">
        <f t="shared" si="77"/>
        <v>184</v>
      </c>
      <c r="M198" s="17">
        <f t="shared" si="78"/>
        <v>184</v>
      </c>
      <c r="N198" s="12">
        <f t="shared" si="79"/>
        <v>1.039867455</v>
      </c>
      <c r="O198" s="12">
        <f t="shared" ca="1" si="80"/>
        <v>1.0999796449999999</v>
      </c>
      <c r="P198" s="17">
        <f t="shared" si="89"/>
        <v>0</v>
      </c>
      <c r="Q198" s="14">
        <f t="shared" ca="1" si="71"/>
        <v>699857.51499999</v>
      </c>
      <c r="R198" s="21">
        <f t="shared" si="72"/>
        <v>0</v>
      </c>
      <c r="S198" s="14">
        <f t="shared" si="81"/>
        <v>0</v>
      </c>
      <c r="T198" s="4" t="str">
        <f t="shared" si="82"/>
        <v>A+J=</v>
      </c>
      <c r="U198" s="33">
        <f t="shared" si="83"/>
        <v>44764</v>
      </c>
      <c r="V198" s="3"/>
      <c r="W198" s="150">
        <f>[2]Plan1!$A280</f>
        <v>45335</v>
      </c>
      <c r="Z198" s="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2">
        <f t="shared" si="73"/>
        <v>44669</v>
      </c>
      <c r="B199" s="123">
        <f t="shared" ca="1" si="84"/>
        <v>7704862.1579999905</v>
      </c>
      <c r="C199" s="7">
        <f t="shared" si="74"/>
        <v>7000000</v>
      </c>
      <c r="D199" s="95">
        <f t="shared" si="88"/>
        <v>44665</v>
      </c>
      <c r="E199" s="93">
        <f ca="1">IF(D199&lt;$B$1,VLOOKUP(D199,[1]DI!$A$4:$B$15000,2,FALSE),0)</f>
        <v>0.11649999999999999</v>
      </c>
      <c r="F199" s="14">
        <f t="shared" ca="1" si="85"/>
        <v>1.0004373900000001</v>
      </c>
      <c r="G199" s="14">
        <f ca="1">(TRUNC(PRODUCT($F$12:$F198),16))</f>
        <v>1.05827022200799</v>
      </c>
      <c r="H199" s="14">
        <f t="shared" si="86"/>
        <v>1</v>
      </c>
      <c r="I199" s="14">
        <f t="shared" ca="1" si="87"/>
        <v>1.05827022</v>
      </c>
      <c r="J199" s="13">
        <f t="shared" si="75"/>
        <v>5.5E-2</v>
      </c>
      <c r="K199" s="33">
        <f t="shared" si="76"/>
        <v>44399</v>
      </c>
      <c r="L199" s="2">
        <f t="shared" si="77"/>
        <v>185</v>
      </c>
      <c r="M199" s="17">
        <f t="shared" si="78"/>
        <v>185</v>
      </c>
      <c r="N199" s="12">
        <f t="shared" si="79"/>
        <v>1.0400884130000001</v>
      </c>
      <c r="O199" s="12">
        <f t="shared" ca="1" si="80"/>
        <v>1.1006945939999999</v>
      </c>
      <c r="P199" s="17">
        <f t="shared" si="89"/>
        <v>0</v>
      </c>
      <c r="Q199" s="14">
        <f t="shared" ca="1" si="71"/>
        <v>704862.15799999004</v>
      </c>
      <c r="R199" s="21">
        <f t="shared" si="72"/>
        <v>0</v>
      </c>
      <c r="S199" s="14">
        <f t="shared" si="81"/>
        <v>0</v>
      </c>
      <c r="T199" s="4" t="str">
        <f t="shared" si="82"/>
        <v>A+J=</v>
      </c>
      <c r="U199" s="33">
        <f t="shared" si="83"/>
        <v>44764</v>
      </c>
      <c r="V199" s="3"/>
      <c r="W199" s="150">
        <f>[2]Plan1!$A281</f>
        <v>45380</v>
      </c>
      <c r="Z199" s="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2">
        <f t="shared" si="73"/>
        <v>44670</v>
      </c>
      <c r="B200" s="123">
        <f t="shared" ca="1" si="84"/>
        <v>7709870.0980000002</v>
      </c>
      <c r="C200" s="7">
        <f t="shared" si="74"/>
        <v>7000000</v>
      </c>
      <c r="D200" s="95">
        <f t="shared" si="88"/>
        <v>44669</v>
      </c>
      <c r="E200" s="93">
        <f ca="1">IF(D200&lt;$B$1,VLOOKUP(D200,[1]DI!$A$4:$B$15000,2,FALSE),0)</f>
        <v>0.11649999999999999</v>
      </c>
      <c r="F200" s="14">
        <f t="shared" ca="1" si="85"/>
        <v>1.0004373900000001</v>
      </c>
      <c r="G200" s="14">
        <f ca="1">(TRUNC(PRODUCT($F$12:$F199),16))</f>
        <v>1.05873309882039</v>
      </c>
      <c r="H200" s="14">
        <f t="shared" si="86"/>
        <v>1</v>
      </c>
      <c r="I200" s="14">
        <f t="shared" ca="1" si="87"/>
        <v>1.0587331</v>
      </c>
      <c r="J200" s="13">
        <f t="shared" si="75"/>
        <v>5.5E-2</v>
      </c>
      <c r="K200" s="33">
        <f t="shared" si="76"/>
        <v>44399</v>
      </c>
      <c r="L200" s="2">
        <f t="shared" si="77"/>
        <v>186</v>
      </c>
      <c r="M200" s="17">
        <f t="shared" si="78"/>
        <v>186</v>
      </c>
      <c r="N200" s="12">
        <f t="shared" si="79"/>
        <v>1.040309417</v>
      </c>
      <c r="O200" s="12">
        <f t="shared" ca="1" si="80"/>
        <v>1.101410014</v>
      </c>
      <c r="P200" s="17">
        <f t="shared" si="89"/>
        <v>0</v>
      </c>
      <c r="Q200" s="14">
        <f t="shared" ca="1" si="71"/>
        <v>709870.098</v>
      </c>
      <c r="R200" s="21">
        <f t="shared" si="72"/>
        <v>0</v>
      </c>
      <c r="S200" s="14">
        <f t="shared" si="81"/>
        <v>0</v>
      </c>
      <c r="T200" s="4" t="str">
        <f t="shared" si="82"/>
        <v>A+J=</v>
      </c>
      <c r="U200" s="33">
        <f t="shared" si="83"/>
        <v>44764</v>
      </c>
      <c r="V200" s="3"/>
      <c r="W200" s="150">
        <f>[2]Plan1!$A282</f>
        <v>45403</v>
      </c>
      <c r="Z200" s="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2">
        <f t="shared" si="73"/>
        <v>44671</v>
      </c>
      <c r="B201" s="123">
        <f t="shared" ca="1" si="84"/>
        <v>7714881.2790000001</v>
      </c>
      <c r="C201" s="7">
        <f t="shared" si="74"/>
        <v>7000000</v>
      </c>
      <c r="D201" s="95">
        <f t="shared" si="88"/>
        <v>44670</v>
      </c>
      <c r="E201" s="93">
        <f ca="1">IF(D201&lt;$B$1,VLOOKUP(D201,[1]DI!$A$4:$B$15000,2,FALSE),0)</f>
        <v>0.11649999999999999</v>
      </c>
      <c r="F201" s="14">
        <f t="shared" ca="1" si="85"/>
        <v>1.0004373900000001</v>
      </c>
      <c r="G201" s="14">
        <f ca="1">(TRUNC(PRODUCT($F$12:$F200),16))</f>
        <v>1.0591961780904799</v>
      </c>
      <c r="H201" s="14">
        <f t="shared" si="86"/>
        <v>1</v>
      </c>
      <c r="I201" s="14">
        <f t="shared" ca="1" si="87"/>
        <v>1.05919618</v>
      </c>
      <c r="J201" s="13">
        <f t="shared" si="75"/>
        <v>5.5E-2</v>
      </c>
      <c r="K201" s="33">
        <f t="shared" si="76"/>
        <v>44399</v>
      </c>
      <c r="L201" s="2">
        <f t="shared" si="77"/>
        <v>187</v>
      </c>
      <c r="M201" s="17">
        <f t="shared" si="78"/>
        <v>187</v>
      </c>
      <c r="N201" s="12">
        <f t="shared" si="79"/>
        <v>1.040530468</v>
      </c>
      <c r="O201" s="12">
        <f t="shared" ca="1" si="80"/>
        <v>1.1021258970000001</v>
      </c>
      <c r="P201" s="17">
        <f t="shared" si="89"/>
        <v>0</v>
      </c>
      <c r="Q201" s="14">
        <f t="shared" ca="1" si="71"/>
        <v>714881.27899999998</v>
      </c>
      <c r="R201" s="21">
        <f t="shared" si="72"/>
        <v>0</v>
      </c>
      <c r="S201" s="14">
        <f t="shared" si="81"/>
        <v>0</v>
      </c>
      <c r="T201" s="4" t="str">
        <f t="shared" si="82"/>
        <v>A+J=</v>
      </c>
      <c r="U201" s="33">
        <f t="shared" si="83"/>
        <v>44764</v>
      </c>
      <c r="V201" s="3"/>
      <c r="W201" s="150">
        <f>[2]Plan1!$A283</f>
        <v>45413</v>
      </c>
      <c r="Z201" s="1"/>
      <c r="AA201" s="26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2">
        <f t="shared" si="73"/>
        <v>44673</v>
      </c>
      <c r="B202" s="123">
        <f t="shared" ca="1" si="84"/>
        <v>7719895.6939999899</v>
      </c>
      <c r="C202" s="7">
        <f t="shared" si="74"/>
        <v>7000000</v>
      </c>
      <c r="D202" s="95">
        <f t="shared" si="88"/>
        <v>44671</v>
      </c>
      <c r="E202" s="93">
        <f ca="1">IF(D202&lt;$B$1,VLOOKUP(D202,[1]DI!$A$4:$B$15000,2,FALSE),0)</f>
        <v>0.11649999999999999</v>
      </c>
      <c r="F202" s="14">
        <f t="shared" ca="1" si="85"/>
        <v>1.0004373900000001</v>
      </c>
      <c r="G202" s="14">
        <f ca="1">(TRUNC(PRODUCT($F$12:$F201),16))</f>
        <v>1.0596594599068201</v>
      </c>
      <c r="H202" s="14">
        <f t="shared" si="86"/>
        <v>1</v>
      </c>
      <c r="I202" s="14">
        <f t="shared" ca="1" si="87"/>
        <v>1.05965946</v>
      </c>
      <c r="J202" s="13">
        <f t="shared" si="75"/>
        <v>5.5E-2</v>
      </c>
      <c r="K202" s="33">
        <f t="shared" si="76"/>
        <v>44399</v>
      </c>
      <c r="L202" s="2">
        <f t="shared" si="77"/>
        <v>188</v>
      </c>
      <c r="M202" s="17">
        <f t="shared" si="78"/>
        <v>188</v>
      </c>
      <c r="N202" s="12">
        <f t="shared" si="79"/>
        <v>1.040751566</v>
      </c>
      <c r="O202" s="12">
        <f t="shared" ca="1" si="80"/>
        <v>1.1028422419999999</v>
      </c>
      <c r="P202" s="17">
        <f t="shared" si="89"/>
        <v>0</v>
      </c>
      <c r="Q202" s="14">
        <f t="shared" ca="1" si="71"/>
        <v>719895.69399999001</v>
      </c>
      <c r="R202" s="21">
        <f t="shared" si="72"/>
        <v>0</v>
      </c>
      <c r="S202" s="14">
        <f t="shared" si="81"/>
        <v>0</v>
      </c>
      <c r="T202" s="4" t="str">
        <f t="shared" si="82"/>
        <v>A+J=</v>
      </c>
      <c r="U202" s="33">
        <f t="shared" si="83"/>
        <v>44764</v>
      </c>
      <c r="V202" s="3"/>
      <c r="W202" s="150">
        <f>[2]Plan1!$A284</f>
        <v>45442</v>
      </c>
      <c r="Z202" s="1"/>
      <c r="AA202" s="26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2">
        <f t="shared" si="73"/>
        <v>44676</v>
      </c>
      <c r="B203" s="123">
        <f t="shared" ca="1" si="84"/>
        <v>7724913.3569999998</v>
      </c>
      <c r="C203" s="7">
        <f t="shared" si="74"/>
        <v>7000000</v>
      </c>
      <c r="D203" s="95">
        <f t="shared" si="88"/>
        <v>44673</v>
      </c>
      <c r="E203" s="93">
        <f ca="1">IF(D203&lt;$B$1,VLOOKUP(D203,[1]DI!$A$4:$B$15000,2,FALSE),0)</f>
        <v>0.11649999999999999</v>
      </c>
      <c r="F203" s="14">
        <f t="shared" ca="1" si="85"/>
        <v>1.0004373900000001</v>
      </c>
      <c r="G203" s="14">
        <f ca="1">(TRUNC(PRODUCT($F$12:$F202),16))</f>
        <v>1.06012294435799</v>
      </c>
      <c r="H203" s="14">
        <f t="shared" si="86"/>
        <v>1</v>
      </c>
      <c r="I203" s="14">
        <f t="shared" ca="1" si="87"/>
        <v>1.0601229400000001</v>
      </c>
      <c r="J203" s="13">
        <f t="shared" si="75"/>
        <v>5.5E-2</v>
      </c>
      <c r="K203" s="33">
        <f t="shared" si="76"/>
        <v>44399</v>
      </c>
      <c r="L203" s="2">
        <f t="shared" si="77"/>
        <v>189</v>
      </c>
      <c r="M203" s="17">
        <f t="shared" si="78"/>
        <v>189</v>
      </c>
      <c r="N203" s="12">
        <f t="shared" si="79"/>
        <v>1.040972711</v>
      </c>
      <c r="O203" s="12">
        <f t="shared" ca="1" si="80"/>
        <v>1.103559051</v>
      </c>
      <c r="P203" s="17">
        <f t="shared" si="89"/>
        <v>0</v>
      </c>
      <c r="Q203" s="14">
        <f t="shared" ca="1" si="71"/>
        <v>724913.35699999996</v>
      </c>
      <c r="R203" s="21">
        <f t="shared" si="72"/>
        <v>0</v>
      </c>
      <c r="S203" s="14">
        <f t="shared" si="81"/>
        <v>0</v>
      </c>
      <c r="T203" s="4" t="str">
        <f t="shared" si="82"/>
        <v>A+J=</v>
      </c>
      <c r="U203" s="33">
        <f t="shared" si="83"/>
        <v>44764</v>
      </c>
      <c r="V203" s="3"/>
      <c r="W203" s="150">
        <f>[2]Plan1!$A285</f>
        <v>45542</v>
      </c>
      <c r="Z203" s="1"/>
      <c r="AA203" s="26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2">
        <f t="shared" si="73"/>
        <v>44677</v>
      </c>
      <c r="B204" s="123">
        <f t="shared" ca="1" si="84"/>
        <v>7729934.3310000002</v>
      </c>
      <c r="C204" s="7">
        <f t="shared" si="74"/>
        <v>7000000</v>
      </c>
      <c r="D204" s="95">
        <f t="shared" si="88"/>
        <v>44676</v>
      </c>
      <c r="E204" s="93">
        <f ca="1">IF(D204&lt;$B$1,VLOOKUP(D204,[1]DI!$A$4:$B$15000,2,FALSE),0)</f>
        <v>0.11649999999999999</v>
      </c>
      <c r="F204" s="14">
        <f t="shared" ca="1" si="85"/>
        <v>1.0004373900000001</v>
      </c>
      <c r="G204" s="14">
        <f ca="1">(TRUNC(PRODUCT($F$12:$F203),16))</f>
        <v>1.06058663153262</v>
      </c>
      <c r="H204" s="14">
        <f t="shared" si="86"/>
        <v>1</v>
      </c>
      <c r="I204" s="14">
        <f t="shared" ca="1" si="87"/>
        <v>1.06058663</v>
      </c>
      <c r="J204" s="13">
        <f t="shared" si="75"/>
        <v>5.5E-2</v>
      </c>
      <c r="K204" s="33">
        <f t="shared" si="76"/>
        <v>44399</v>
      </c>
      <c r="L204" s="2">
        <f t="shared" si="77"/>
        <v>190</v>
      </c>
      <c r="M204" s="17">
        <f t="shared" si="78"/>
        <v>190</v>
      </c>
      <c r="N204" s="12">
        <f t="shared" si="79"/>
        <v>1.0411939029999999</v>
      </c>
      <c r="O204" s="12">
        <f t="shared" ca="1" si="80"/>
        <v>1.1042763330000001</v>
      </c>
      <c r="P204" s="17">
        <f t="shared" si="89"/>
        <v>0</v>
      </c>
      <c r="Q204" s="14">
        <f t="shared" ref="Q204:Q266" ca="1" si="90">TRUNC(((O204-1)*C204),8)</f>
        <v>729934.33100000001</v>
      </c>
      <c r="R204" s="21">
        <f t="shared" ref="R204:R267" si="91">IF($P204&gt;0,VLOOKUP($P204,$W$12:$AC$150,7),0)</f>
        <v>0</v>
      </c>
      <c r="S204" s="14">
        <f t="shared" si="81"/>
        <v>0</v>
      </c>
      <c r="T204" s="4" t="str">
        <f t="shared" si="82"/>
        <v>A+J=</v>
      </c>
      <c r="U204" s="33">
        <f t="shared" si="83"/>
        <v>44764</v>
      </c>
      <c r="V204" s="3"/>
      <c r="W204" s="150">
        <f>[2]Plan1!$A286</f>
        <v>45577</v>
      </c>
      <c r="Z204" s="1"/>
      <c r="AA204" s="26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2">
        <f t="shared" ref="A205:A268" si="92">WORKDAY($A204,1,$W$166:$W$544)</f>
        <v>44678</v>
      </c>
      <c r="B205" s="123">
        <f t="shared" ca="1" si="84"/>
        <v>7734958.5460000001</v>
      </c>
      <c r="C205" s="7">
        <f t="shared" ref="C205:C266" si="93">(C204-S204)</f>
        <v>7000000</v>
      </c>
      <c r="D205" s="95">
        <f t="shared" si="88"/>
        <v>44677</v>
      </c>
      <c r="E205" s="93">
        <f ca="1">IF(D205&lt;$B$1,VLOOKUP(D205,[1]DI!$A$4:$B$15000,2,FALSE),0)</f>
        <v>0.11649999999999999</v>
      </c>
      <c r="F205" s="14">
        <f t="shared" ca="1" si="85"/>
        <v>1.0004373900000001</v>
      </c>
      <c r="G205" s="14">
        <f ca="1">(TRUNC(PRODUCT($F$12:$F204),16))</f>
        <v>1.0610505215193899</v>
      </c>
      <c r="H205" s="14">
        <f t="shared" si="86"/>
        <v>1</v>
      </c>
      <c r="I205" s="14">
        <f t="shared" ca="1" si="87"/>
        <v>1.06105052</v>
      </c>
      <c r="J205" s="13">
        <f t="shared" ref="J205:J268" si="94">J204</f>
        <v>5.5E-2</v>
      </c>
      <c r="K205" s="33">
        <f t="shared" ref="K205:K266" si="95">IF(P204&gt;0,VLOOKUP(P204,W$12:AG$150,2),K204)</f>
        <v>44399</v>
      </c>
      <c r="L205" s="2">
        <f t="shared" ref="L205:L266" si="96">IF(A205&gt;K205,IF(NETWORKDAYS(K205,A205,$W$160:$W$544)-1=0,1,NETWORKDAYS(K205,A205,$W$160:$W$544)-1),0)</f>
        <v>191</v>
      </c>
      <c r="M205" s="17">
        <f t="shared" ref="M205:M266" si="97">IF(AND(L205=1,L204=1),1,IF(L205&gt;0,IF(L205=L204,L205+1,L205),0))</f>
        <v>191</v>
      </c>
      <c r="N205" s="12">
        <f t="shared" ref="N205:N266" si="98">ROUND((J205+1)^(M205/252),9)</f>
        <v>1.041415142</v>
      </c>
      <c r="O205" s="12">
        <f t="shared" ref="O205:O266" ca="1" si="99">ROUND(I205*N205,9)</f>
        <v>1.104994078</v>
      </c>
      <c r="P205" s="17">
        <f t="shared" si="89"/>
        <v>0</v>
      </c>
      <c r="Q205" s="14">
        <f t="shared" ca="1" si="90"/>
        <v>734958.54599999997</v>
      </c>
      <c r="R205" s="21">
        <f t="shared" si="91"/>
        <v>0</v>
      </c>
      <c r="S205" s="14">
        <f t="shared" ref="S205:S266" si="100">IF(R205&gt;0,TRUNC(R205*C205,8),0)</f>
        <v>0</v>
      </c>
      <c r="T205" s="4" t="str">
        <f t="shared" ref="T205:T266" si="101">IF(P204&gt;0,VLOOKUP(P204,W$12:AG$150,10),T204)</f>
        <v>A+J=</v>
      </c>
      <c r="U205" s="33">
        <f t="shared" ref="U205:U266" si="102">IF(P204&gt;0,VLOOKUP(P204,W$12:AG$150,11),U204)</f>
        <v>44764</v>
      </c>
      <c r="V205" s="3"/>
      <c r="W205" s="150">
        <f>[2]Plan1!$A287</f>
        <v>45598</v>
      </c>
      <c r="Z205" s="1"/>
      <c r="AA205" s="26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2">
        <f t="shared" si="92"/>
        <v>44679</v>
      </c>
      <c r="B206" s="123">
        <f t="shared" ref="B206:B266" ca="1" si="103">IF(A206&lt;=TODAY(),C206+Q206,IF(AND(A206&gt;TODAY(),A206&lt;=$B$1),IF(VLOOKUP(TODAY(),$A$10:$E$5000,4,FALSE)=0,"n.d",C206+Q206),"n.d"))</f>
        <v>7739986.0089999996</v>
      </c>
      <c r="C206" s="7">
        <f t="shared" si="93"/>
        <v>7000000</v>
      </c>
      <c r="D206" s="95">
        <f t="shared" si="88"/>
        <v>44678</v>
      </c>
      <c r="E206" s="93">
        <f ca="1">IF(D206&lt;$B$1,VLOOKUP(D206,[1]DI!$A$4:$B$15000,2,FALSE),0)</f>
        <v>0.11649999999999999</v>
      </c>
      <c r="F206" s="14">
        <f t="shared" ref="F206:F266" ca="1" si="104">ROUND(((1+E206)^(1/252)),8)</f>
        <v>1.0004373900000001</v>
      </c>
      <c r="G206" s="14">
        <f ca="1">(TRUNC(PRODUCT($F$12:$F205),16))</f>
        <v>1.06151461440699</v>
      </c>
      <c r="H206" s="14">
        <f t="shared" ref="H206:H266" si="105">IF(P205&gt;0,G205,H205)</f>
        <v>1</v>
      </c>
      <c r="I206" s="14">
        <f t="shared" ref="I206:I266" ca="1" si="106">ROUND(G206/H206,8)</f>
        <v>1.0615146099999999</v>
      </c>
      <c r="J206" s="13">
        <f t="shared" si="94"/>
        <v>5.5E-2</v>
      </c>
      <c r="K206" s="33">
        <f t="shared" si="95"/>
        <v>44399</v>
      </c>
      <c r="L206" s="2">
        <f t="shared" si="96"/>
        <v>192</v>
      </c>
      <c r="M206" s="17">
        <f t="shared" si="97"/>
        <v>192</v>
      </c>
      <c r="N206" s="12">
        <f t="shared" si="98"/>
        <v>1.0416364279999999</v>
      </c>
      <c r="O206" s="12">
        <f t="shared" ca="1" si="99"/>
        <v>1.105712287</v>
      </c>
      <c r="P206" s="17">
        <f t="shared" si="89"/>
        <v>0</v>
      </c>
      <c r="Q206" s="14">
        <f t="shared" ca="1" si="90"/>
        <v>739986.00899999996</v>
      </c>
      <c r="R206" s="21">
        <f t="shared" si="91"/>
        <v>0</v>
      </c>
      <c r="S206" s="14">
        <f t="shared" si="100"/>
        <v>0</v>
      </c>
      <c r="T206" s="4" t="str">
        <f t="shared" si="101"/>
        <v>A+J=</v>
      </c>
      <c r="U206" s="33">
        <f t="shared" si="102"/>
        <v>44764</v>
      </c>
      <c r="V206" s="3"/>
      <c r="W206" s="150">
        <f>[2]Plan1!$A288</f>
        <v>45611</v>
      </c>
      <c r="Z206" s="1"/>
      <c r="AA206" s="26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2">
        <f t="shared" si="92"/>
        <v>44680</v>
      </c>
      <c r="B207" s="123">
        <f t="shared" ca="1" si="103"/>
        <v>7745016.7829999998</v>
      </c>
      <c r="C207" s="7">
        <f t="shared" si="93"/>
        <v>7000000</v>
      </c>
      <c r="D207" s="95">
        <f t="shared" ref="D207:D270" si="107">WORKDAY($A207,-1,$W$160:$W$544)</f>
        <v>44679</v>
      </c>
      <c r="E207" s="93">
        <f ca="1">IF(D207&lt;$B$1,VLOOKUP(D207,[1]DI!$A$4:$B$15000,2,FALSE),0)</f>
        <v>0.11649999999999999</v>
      </c>
      <c r="F207" s="14">
        <f t="shared" ca="1" si="104"/>
        <v>1.0004373900000001</v>
      </c>
      <c r="G207" s="14">
        <f ca="1">(TRUNC(PRODUCT($F$12:$F206),16))</f>
        <v>1.0619789102841899</v>
      </c>
      <c r="H207" s="14">
        <f t="shared" si="105"/>
        <v>1</v>
      </c>
      <c r="I207" s="14">
        <f t="shared" ca="1" si="106"/>
        <v>1.0619789100000001</v>
      </c>
      <c r="J207" s="13">
        <f t="shared" si="94"/>
        <v>5.5E-2</v>
      </c>
      <c r="K207" s="33">
        <f t="shared" si="95"/>
        <v>44399</v>
      </c>
      <c r="L207" s="2">
        <f t="shared" si="96"/>
        <v>193</v>
      </c>
      <c r="M207" s="17">
        <f t="shared" si="97"/>
        <v>193</v>
      </c>
      <c r="N207" s="12">
        <f t="shared" si="98"/>
        <v>1.0418577609999999</v>
      </c>
      <c r="O207" s="12">
        <f t="shared" ca="1" si="99"/>
        <v>1.106430969</v>
      </c>
      <c r="P207" s="17">
        <f t="shared" ref="P207:P266" si="108">IF(VLOOKUP(A207,X$12:AE$150,8)=VLOOKUP(A206,X$12:AE$150,8),0,VLOOKUP(A207,X$12:AE$150,8))</f>
        <v>0</v>
      </c>
      <c r="Q207" s="14">
        <f t="shared" ca="1" si="90"/>
        <v>745016.78300000005</v>
      </c>
      <c r="R207" s="21">
        <f t="shared" si="91"/>
        <v>0</v>
      </c>
      <c r="S207" s="14">
        <f t="shared" si="100"/>
        <v>0</v>
      </c>
      <c r="T207" s="4" t="str">
        <f t="shared" si="101"/>
        <v>A+J=</v>
      </c>
      <c r="U207" s="33">
        <f t="shared" si="102"/>
        <v>44764</v>
      </c>
      <c r="V207" s="3"/>
      <c r="W207" s="150">
        <f>[2]Plan1!$A289</f>
        <v>45616</v>
      </c>
      <c r="Z207" s="1"/>
      <c r="AA207" s="26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2">
        <f t="shared" si="92"/>
        <v>44683</v>
      </c>
      <c r="B208" s="123">
        <f t="shared" ca="1" si="103"/>
        <v>7750050.8190000001</v>
      </c>
      <c r="C208" s="7">
        <f t="shared" si="93"/>
        <v>7000000</v>
      </c>
      <c r="D208" s="95">
        <f t="shared" si="107"/>
        <v>44680</v>
      </c>
      <c r="E208" s="93">
        <f ca="1">IF(D208&lt;$B$1,VLOOKUP(D208,[1]DI!$A$4:$B$15000,2,FALSE),0)</f>
        <v>0.11649999999999999</v>
      </c>
      <c r="F208" s="14">
        <f t="shared" ca="1" si="104"/>
        <v>1.0004373900000001</v>
      </c>
      <c r="G208" s="14">
        <f ca="1">(TRUNC(PRODUCT($F$12:$F207),16))</f>
        <v>1.0624434092397601</v>
      </c>
      <c r="H208" s="14">
        <f t="shared" si="105"/>
        <v>1</v>
      </c>
      <c r="I208" s="14">
        <f t="shared" ca="1" si="106"/>
        <v>1.06244341</v>
      </c>
      <c r="J208" s="13">
        <f t="shared" si="94"/>
        <v>5.5E-2</v>
      </c>
      <c r="K208" s="33">
        <f t="shared" si="95"/>
        <v>44399</v>
      </c>
      <c r="L208" s="2">
        <f t="shared" si="96"/>
        <v>194</v>
      </c>
      <c r="M208" s="17">
        <f t="shared" si="97"/>
        <v>194</v>
      </c>
      <c r="N208" s="12">
        <f t="shared" si="98"/>
        <v>1.042079142</v>
      </c>
      <c r="O208" s="12">
        <f t="shared" ca="1" si="99"/>
        <v>1.107150117</v>
      </c>
      <c r="P208" s="17">
        <f t="shared" si="108"/>
        <v>0</v>
      </c>
      <c r="Q208" s="14">
        <f t="shared" ca="1" si="90"/>
        <v>750050.81900000002</v>
      </c>
      <c r="R208" s="21">
        <f t="shared" si="91"/>
        <v>0</v>
      </c>
      <c r="S208" s="14">
        <f t="shared" si="100"/>
        <v>0</v>
      </c>
      <c r="T208" s="4" t="str">
        <f t="shared" si="101"/>
        <v>A+J=</v>
      </c>
      <c r="U208" s="33">
        <f t="shared" si="102"/>
        <v>44764</v>
      </c>
      <c r="V208" s="3"/>
      <c r="W208" s="150">
        <f>[2]Plan1!$A290</f>
        <v>45651</v>
      </c>
      <c r="Z208" s="1"/>
      <c r="AA208" s="26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2">
        <f t="shared" si="92"/>
        <v>44684</v>
      </c>
      <c r="B209" s="123">
        <f t="shared" ca="1" si="103"/>
        <v>7755088.0959999999</v>
      </c>
      <c r="C209" s="7">
        <f t="shared" si="93"/>
        <v>7000000</v>
      </c>
      <c r="D209" s="95">
        <f t="shared" si="107"/>
        <v>44683</v>
      </c>
      <c r="E209" s="93">
        <f ca="1">IF(D209&lt;$B$1,VLOOKUP(D209,[1]DI!$A$4:$B$15000,2,FALSE),0)</f>
        <v>0.11649999999999999</v>
      </c>
      <c r="F209" s="14">
        <f t="shared" ca="1" si="104"/>
        <v>1.0004373900000001</v>
      </c>
      <c r="G209" s="14">
        <f ca="1">(TRUNC(PRODUCT($F$12:$F208),16))</f>
        <v>1.0629081113625301</v>
      </c>
      <c r="H209" s="14">
        <f t="shared" si="105"/>
        <v>1</v>
      </c>
      <c r="I209" s="14">
        <f t="shared" ca="1" si="106"/>
        <v>1.06290811</v>
      </c>
      <c r="J209" s="13">
        <f t="shared" si="94"/>
        <v>5.5E-2</v>
      </c>
      <c r="K209" s="33">
        <f t="shared" si="95"/>
        <v>44399</v>
      </c>
      <c r="L209" s="2">
        <f t="shared" si="96"/>
        <v>195</v>
      </c>
      <c r="M209" s="17">
        <f t="shared" si="97"/>
        <v>195</v>
      </c>
      <c r="N209" s="12">
        <f t="shared" si="98"/>
        <v>1.042300569</v>
      </c>
      <c r="O209" s="12">
        <f t="shared" ca="1" si="99"/>
        <v>1.1078697280000001</v>
      </c>
      <c r="P209" s="17">
        <f t="shared" si="108"/>
        <v>0</v>
      </c>
      <c r="Q209" s="14">
        <f t="shared" ca="1" si="90"/>
        <v>755088.09600000002</v>
      </c>
      <c r="R209" s="21">
        <f t="shared" si="91"/>
        <v>0</v>
      </c>
      <c r="S209" s="14">
        <f t="shared" si="100"/>
        <v>0</v>
      </c>
      <c r="T209" s="4" t="str">
        <f t="shared" si="101"/>
        <v>A+J=</v>
      </c>
      <c r="U209" s="33">
        <f t="shared" si="102"/>
        <v>44764</v>
      </c>
      <c r="V209" s="3"/>
      <c r="W209" s="150">
        <f>[2]Plan1!$A291</f>
        <v>45658</v>
      </c>
      <c r="Z209" s="1"/>
      <c r="AA209" s="26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2">
        <f t="shared" si="92"/>
        <v>44685</v>
      </c>
      <c r="B210" s="123">
        <f t="shared" ca="1" si="103"/>
        <v>7760128.6909999996</v>
      </c>
      <c r="C210" s="7">
        <f t="shared" si="93"/>
        <v>7000000</v>
      </c>
      <c r="D210" s="95">
        <f t="shared" si="107"/>
        <v>44684</v>
      </c>
      <c r="E210" s="93">
        <f ca="1">IF(D210&lt;$B$1,VLOOKUP(D210,[1]DI!$A$4:$B$15000,2,FALSE),0)</f>
        <v>0.11649999999999999</v>
      </c>
      <c r="F210" s="14">
        <f t="shared" ca="1" si="104"/>
        <v>1.0004373900000001</v>
      </c>
      <c r="G210" s="14">
        <f ca="1">(TRUNC(PRODUCT($F$12:$F209),16))</f>
        <v>1.06337301674136</v>
      </c>
      <c r="H210" s="14">
        <f t="shared" si="105"/>
        <v>1</v>
      </c>
      <c r="I210" s="14">
        <f t="shared" ca="1" si="106"/>
        <v>1.06337302</v>
      </c>
      <c r="J210" s="13">
        <f t="shared" si="94"/>
        <v>5.5E-2</v>
      </c>
      <c r="K210" s="33">
        <f t="shared" si="95"/>
        <v>44399</v>
      </c>
      <c r="L210" s="2">
        <f t="shared" si="96"/>
        <v>196</v>
      </c>
      <c r="M210" s="17">
        <f t="shared" si="97"/>
        <v>196</v>
      </c>
      <c r="N210" s="12">
        <f t="shared" si="98"/>
        <v>1.042522043</v>
      </c>
      <c r="O210" s="12">
        <f t="shared" ca="1" si="99"/>
        <v>1.108589813</v>
      </c>
      <c r="P210" s="17">
        <f t="shared" si="108"/>
        <v>0</v>
      </c>
      <c r="Q210" s="14">
        <f t="shared" ca="1" si="90"/>
        <v>760128.69099999999</v>
      </c>
      <c r="R210" s="21">
        <f t="shared" si="91"/>
        <v>0</v>
      </c>
      <c r="S210" s="14">
        <f t="shared" si="100"/>
        <v>0</v>
      </c>
      <c r="T210" s="4" t="str">
        <f t="shared" si="101"/>
        <v>A+J=</v>
      </c>
      <c r="U210" s="33">
        <f t="shared" si="102"/>
        <v>44764</v>
      </c>
      <c r="V210" s="3"/>
      <c r="W210" s="150">
        <f>[2]Plan1!$A292</f>
        <v>45719</v>
      </c>
      <c r="Z210" s="1"/>
      <c r="AA210" s="20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2">
        <f t="shared" si="92"/>
        <v>44686</v>
      </c>
      <c r="B211" s="123">
        <f t="shared" ca="1" si="103"/>
        <v>7765172.5410000002</v>
      </c>
      <c r="C211" s="7">
        <f t="shared" si="93"/>
        <v>7000000</v>
      </c>
      <c r="D211" s="95">
        <f t="shared" si="107"/>
        <v>44685</v>
      </c>
      <c r="E211" s="93">
        <f ca="1">IF(D211&lt;$B$1,VLOOKUP(D211,[1]DI!$A$4:$B$15000,2,FALSE),0)</f>
        <v>0.11649999999999999</v>
      </c>
      <c r="F211" s="14">
        <f t="shared" ca="1" si="104"/>
        <v>1.0004373900000001</v>
      </c>
      <c r="G211" s="14">
        <f ca="1">(TRUNC(PRODUCT($F$12:$F210),16))</f>
        <v>1.0638381254651501</v>
      </c>
      <c r="H211" s="14">
        <f t="shared" si="105"/>
        <v>1</v>
      </c>
      <c r="I211" s="14">
        <f t="shared" ca="1" si="106"/>
        <v>1.0638381299999999</v>
      </c>
      <c r="J211" s="13">
        <f t="shared" si="94"/>
        <v>5.5E-2</v>
      </c>
      <c r="K211" s="33">
        <f t="shared" si="95"/>
        <v>44399</v>
      </c>
      <c r="L211" s="2">
        <f t="shared" si="96"/>
        <v>197</v>
      </c>
      <c r="M211" s="17">
        <f t="shared" si="97"/>
        <v>197</v>
      </c>
      <c r="N211" s="12">
        <f t="shared" si="98"/>
        <v>1.042743564</v>
      </c>
      <c r="O211" s="12">
        <f t="shared" ca="1" si="99"/>
        <v>1.1093103630000001</v>
      </c>
      <c r="P211" s="17">
        <f t="shared" si="108"/>
        <v>0</v>
      </c>
      <c r="Q211" s="14">
        <f t="shared" ca="1" si="90"/>
        <v>765172.54099999997</v>
      </c>
      <c r="R211" s="21">
        <f t="shared" si="91"/>
        <v>0</v>
      </c>
      <c r="S211" s="14">
        <f t="shared" si="100"/>
        <v>0</v>
      </c>
      <c r="T211" s="4" t="str">
        <f t="shared" si="101"/>
        <v>A+J=</v>
      </c>
      <c r="U211" s="33">
        <f t="shared" si="102"/>
        <v>44764</v>
      </c>
      <c r="V211" s="3"/>
      <c r="W211" s="150">
        <f>[2]Plan1!$A293</f>
        <v>45720</v>
      </c>
      <c r="Z211" s="1"/>
      <c r="AA211" s="27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2">
        <f t="shared" si="92"/>
        <v>44687</v>
      </c>
      <c r="B212" s="123">
        <f t="shared" ca="1" si="103"/>
        <v>7770219.6459999997</v>
      </c>
      <c r="C212" s="7">
        <f t="shared" si="93"/>
        <v>7000000</v>
      </c>
      <c r="D212" s="95">
        <f t="shared" si="107"/>
        <v>44686</v>
      </c>
      <c r="E212" s="93">
        <f ca="1">IF(D212&lt;$B$1,VLOOKUP(D212,[1]DI!$A$4:$B$15000,2,FALSE),0)</f>
        <v>0.1265</v>
      </c>
      <c r="F212" s="14">
        <f t="shared" ca="1" si="104"/>
        <v>1.0004727899999999</v>
      </c>
      <c r="G212" s="14">
        <f ca="1">(TRUNC(PRODUCT($F$12:$F211),16))</f>
        <v>1.06430343762285</v>
      </c>
      <c r="H212" s="14">
        <f t="shared" si="105"/>
        <v>1</v>
      </c>
      <c r="I212" s="14">
        <f t="shared" ca="1" si="106"/>
        <v>1.06430344</v>
      </c>
      <c r="J212" s="13">
        <f t="shared" si="94"/>
        <v>5.5E-2</v>
      </c>
      <c r="K212" s="33">
        <f t="shared" si="95"/>
        <v>44399</v>
      </c>
      <c r="L212" s="2">
        <f t="shared" si="96"/>
        <v>198</v>
      </c>
      <c r="M212" s="17">
        <f t="shared" si="97"/>
        <v>198</v>
      </c>
      <c r="N212" s="12">
        <f t="shared" si="98"/>
        <v>1.042965132</v>
      </c>
      <c r="O212" s="12">
        <f t="shared" ca="1" si="99"/>
        <v>1.110031378</v>
      </c>
      <c r="P212" s="17">
        <f t="shared" si="108"/>
        <v>0</v>
      </c>
      <c r="Q212" s="14">
        <f t="shared" ca="1" si="90"/>
        <v>770219.64599999995</v>
      </c>
      <c r="R212" s="21">
        <f t="shared" si="91"/>
        <v>0</v>
      </c>
      <c r="S212" s="14">
        <f t="shared" si="100"/>
        <v>0</v>
      </c>
      <c r="T212" s="4" t="str">
        <f t="shared" si="101"/>
        <v>A+J=</v>
      </c>
      <c r="U212" s="33">
        <f t="shared" si="102"/>
        <v>44764</v>
      </c>
      <c r="V212" s="3"/>
      <c r="W212" s="150">
        <f>[2]Plan1!$A294</f>
        <v>45765</v>
      </c>
      <c r="Z212" s="1"/>
      <c r="AA212" s="28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2">
        <f t="shared" si="92"/>
        <v>44690</v>
      </c>
      <c r="B213" s="123">
        <f t="shared" ca="1" si="103"/>
        <v>7775545.1620000005</v>
      </c>
      <c r="C213" s="7">
        <f t="shared" si="93"/>
        <v>7000000</v>
      </c>
      <c r="D213" s="95">
        <f t="shared" si="107"/>
        <v>44687</v>
      </c>
      <c r="E213" s="93">
        <f ca="1">IF(D213&lt;$B$1,VLOOKUP(D213,[1]DI!$A$4:$B$15000,2,FALSE),0)</f>
        <v>0.1265</v>
      </c>
      <c r="F213" s="14">
        <f t="shared" ca="1" si="104"/>
        <v>1.0004727899999999</v>
      </c>
      <c r="G213" s="14">
        <f ca="1">(TRUNC(PRODUCT($F$12:$F212),16))</f>
        <v>1.06480662964512</v>
      </c>
      <c r="H213" s="14">
        <f t="shared" si="105"/>
        <v>1</v>
      </c>
      <c r="I213" s="14">
        <f t="shared" ca="1" si="106"/>
        <v>1.0648066300000001</v>
      </c>
      <c r="J213" s="13">
        <f t="shared" si="94"/>
        <v>5.5E-2</v>
      </c>
      <c r="K213" s="33">
        <f t="shared" si="95"/>
        <v>44399</v>
      </c>
      <c r="L213" s="2">
        <f t="shared" si="96"/>
        <v>199</v>
      </c>
      <c r="M213" s="17">
        <f t="shared" si="97"/>
        <v>199</v>
      </c>
      <c r="N213" s="12">
        <f t="shared" si="98"/>
        <v>1.0431867480000001</v>
      </c>
      <c r="O213" s="12">
        <f t="shared" ca="1" si="99"/>
        <v>1.110792166</v>
      </c>
      <c r="P213" s="17">
        <f t="shared" si="108"/>
        <v>0</v>
      </c>
      <c r="Q213" s="14">
        <f t="shared" ca="1" si="90"/>
        <v>775545.16200000001</v>
      </c>
      <c r="R213" s="21">
        <f t="shared" si="91"/>
        <v>0</v>
      </c>
      <c r="S213" s="14">
        <f t="shared" si="100"/>
        <v>0</v>
      </c>
      <c r="T213" s="4" t="str">
        <f t="shared" si="101"/>
        <v>A+J=</v>
      </c>
      <c r="U213" s="33">
        <f t="shared" si="102"/>
        <v>44764</v>
      </c>
      <c r="V213" s="3"/>
      <c r="W213" s="150">
        <f>[2]Plan1!$A295</f>
        <v>45768</v>
      </c>
      <c r="Z213" s="1"/>
      <c r="AA213" s="28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2">
        <f t="shared" si="92"/>
        <v>44691</v>
      </c>
      <c r="B214" s="123">
        <f t="shared" ca="1" si="103"/>
        <v>7780874.3320000004</v>
      </c>
      <c r="C214" s="7">
        <f t="shared" si="93"/>
        <v>7000000</v>
      </c>
      <c r="D214" s="95">
        <f t="shared" si="107"/>
        <v>44690</v>
      </c>
      <c r="E214" s="93">
        <f ca="1">IF(D214&lt;$B$1,VLOOKUP(D214,[1]DI!$A$4:$B$15000,2,FALSE),0)</f>
        <v>0.1265</v>
      </c>
      <c r="F214" s="14">
        <f t="shared" ca="1" si="104"/>
        <v>1.0004727899999999</v>
      </c>
      <c r="G214" s="14">
        <f ca="1">(TRUNC(PRODUCT($F$12:$F213),16))</f>
        <v>1.0653100595715499</v>
      </c>
      <c r="H214" s="14">
        <f t="shared" si="105"/>
        <v>1</v>
      </c>
      <c r="I214" s="14">
        <f t="shared" ca="1" si="106"/>
        <v>1.0653100600000001</v>
      </c>
      <c r="J214" s="13">
        <f t="shared" si="94"/>
        <v>5.5E-2</v>
      </c>
      <c r="K214" s="33">
        <f t="shared" si="95"/>
        <v>44399</v>
      </c>
      <c r="L214" s="2">
        <f t="shared" si="96"/>
        <v>200</v>
      </c>
      <c r="M214" s="17">
        <f t="shared" si="97"/>
        <v>200</v>
      </c>
      <c r="N214" s="12">
        <f t="shared" si="98"/>
        <v>1.0434084100000001</v>
      </c>
      <c r="O214" s="12">
        <f t="shared" ca="1" si="99"/>
        <v>1.1115534760000001</v>
      </c>
      <c r="P214" s="17">
        <f t="shared" si="108"/>
        <v>0</v>
      </c>
      <c r="Q214" s="14">
        <f t="shared" ca="1" si="90"/>
        <v>780874.33200000005</v>
      </c>
      <c r="R214" s="21">
        <f t="shared" si="91"/>
        <v>0</v>
      </c>
      <c r="S214" s="14">
        <f t="shared" si="100"/>
        <v>0</v>
      </c>
      <c r="T214" s="4" t="str">
        <f t="shared" si="101"/>
        <v>A+J=</v>
      </c>
      <c r="U214" s="33">
        <f t="shared" si="102"/>
        <v>44764</v>
      </c>
      <c r="V214" s="3"/>
      <c r="W214" s="150">
        <f>[2]Plan1!$A296</f>
        <v>45778</v>
      </c>
      <c r="Z214" s="1"/>
      <c r="AA214" s="28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2">
        <f t="shared" si="92"/>
        <v>44692</v>
      </c>
      <c r="B215" s="123">
        <f t="shared" ca="1" si="103"/>
        <v>7786207.1769999899</v>
      </c>
      <c r="C215" s="7">
        <f t="shared" si="93"/>
        <v>7000000</v>
      </c>
      <c r="D215" s="95">
        <f t="shared" si="107"/>
        <v>44691</v>
      </c>
      <c r="E215" s="93">
        <f ca="1">IF(D215&lt;$B$1,VLOOKUP(D215,[1]DI!$A$4:$B$15000,2,FALSE),0)</f>
        <v>0.1265</v>
      </c>
      <c r="F215" s="14">
        <f t="shared" ca="1" si="104"/>
        <v>1.0004727899999999</v>
      </c>
      <c r="G215" s="14">
        <f ca="1">(TRUNC(PRODUCT($F$12:$F214),16))</f>
        <v>1.06581372751461</v>
      </c>
      <c r="H215" s="14">
        <f t="shared" si="105"/>
        <v>1</v>
      </c>
      <c r="I215" s="14">
        <f t="shared" ca="1" si="106"/>
        <v>1.0658137299999999</v>
      </c>
      <c r="J215" s="13">
        <f t="shared" si="94"/>
        <v>5.5E-2</v>
      </c>
      <c r="K215" s="33">
        <f t="shared" si="95"/>
        <v>44399</v>
      </c>
      <c r="L215" s="2">
        <f t="shared" si="96"/>
        <v>201</v>
      </c>
      <c r="M215" s="17">
        <f t="shared" si="97"/>
        <v>201</v>
      </c>
      <c r="N215" s="12">
        <f t="shared" si="98"/>
        <v>1.04363012</v>
      </c>
      <c r="O215" s="12">
        <f t="shared" ca="1" si="99"/>
        <v>1.1123153109999999</v>
      </c>
      <c r="P215" s="17">
        <f t="shared" si="108"/>
        <v>0</v>
      </c>
      <c r="Q215" s="14">
        <f t="shared" ca="1" si="90"/>
        <v>786207.17699999001</v>
      </c>
      <c r="R215" s="21">
        <f t="shared" si="91"/>
        <v>0</v>
      </c>
      <c r="S215" s="14">
        <f t="shared" si="100"/>
        <v>0</v>
      </c>
      <c r="T215" s="4" t="str">
        <f t="shared" si="101"/>
        <v>A+J=</v>
      </c>
      <c r="U215" s="33">
        <f t="shared" si="102"/>
        <v>44764</v>
      </c>
      <c r="V215" s="3"/>
      <c r="W215" s="150">
        <f>[2]Plan1!$A297</f>
        <v>45827</v>
      </c>
      <c r="Z215" s="1"/>
      <c r="AA215" s="28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2">
        <f t="shared" si="92"/>
        <v>44693</v>
      </c>
      <c r="B216" s="123">
        <f t="shared" ca="1" si="103"/>
        <v>7791543.6200000001</v>
      </c>
      <c r="C216" s="7">
        <f t="shared" si="93"/>
        <v>7000000</v>
      </c>
      <c r="D216" s="95">
        <f t="shared" si="107"/>
        <v>44692</v>
      </c>
      <c r="E216" s="93">
        <f ca="1">IF(D216&lt;$B$1,VLOOKUP(D216,[1]DI!$A$4:$B$15000,2,FALSE),0)</f>
        <v>0.1265</v>
      </c>
      <c r="F216" s="14">
        <f t="shared" ca="1" si="104"/>
        <v>1.0004727899999999</v>
      </c>
      <c r="G216" s="14">
        <f ca="1">(TRUNC(PRODUCT($F$12:$F215),16))</f>
        <v>1.0663176335868401</v>
      </c>
      <c r="H216" s="14">
        <f t="shared" si="105"/>
        <v>1</v>
      </c>
      <c r="I216" s="14">
        <f t="shared" ca="1" si="106"/>
        <v>1.0663176299999999</v>
      </c>
      <c r="J216" s="13">
        <f t="shared" si="94"/>
        <v>5.5E-2</v>
      </c>
      <c r="K216" s="33">
        <f t="shared" si="95"/>
        <v>44399</v>
      </c>
      <c r="L216" s="2">
        <f t="shared" si="96"/>
        <v>202</v>
      </c>
      <c r="M216" s="17">
        <f t="shared" si="97"/>
        <v>202</v>
      </c>
      <c r="N216" s="12">
        <f t="shared" si="98"/>
        <v>1.043851877</v>
      </c>
      <c r="O216" s="12">
        <f t="shared" ca="1" si="99"/>
        <v>1.1130776600000001</v>
      </c>
      <c r="P216" s="17">
        <f t="shared" si="108"/>
        <v>0</v>
      </c>
      <c r="Q216" s="14">
        <f t="shared" ca="1" si="90"/>
        <v>791543.62</v>
      </c>
      <c r="R216" s="21">
        <f t="shared" si="91"/>
        <v>0</v>
      </c>
      <c r="S216" s="14">
        <f t="shared" si="100"/>
        <v>0</v>
      </c>
      <c r="T216" s="4" t="str">
        <f t="shared" si="101"/>
        <v>A+J=</v>
      </c>
      <c r="U216" s="33">
        <f t="shared" si="102"/>
        <v>44764</v>
      </c>
      <c r="V216" s="3"/>
      <c r="W216" s="150">
        <f>[2]Plan1!$A298</f>
        <v>45907</v>
      </c>
      <c r="Z216" s="1"/>
      <c r="AA216" s="28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2">
        <f t="shared" si="92"/>
        <v>44694</v>
      </c>
      <c r="B217" s="123">
        <f t="shared" ca="1" si="103"/>
        <v>7796883.801</v>
      </c>
      <c r="C217" s="7">
        <f t="shared" si="93"/>
        <v>7000000</v>
      </c>
      <c r="D217" s="95">
        <f t="shared" si="107"/>
        <v>44693</v>
      </c>
      <c r="E217" s="93">
        <f ca="1">IF(D217&lt;$B$1,VLOOKUP(D217,[1]DI!$A$4:$B$15000,2,FALSE),0)</f>
        <v>0.1265</v>
      </c>
      <c r="F217" s="14">
        <f t="shared" ca="1" si="104"/>
        <v>1.0004727899999999</v>
      </c>
      <c r="G217" s="14">
        <f ca="1">(TRUNC(PRODUCT($F$12:$F216),16))</f>
        <v>1.06682177790083</v>
      </c>
      <c r="H217" s="14">
        <f t="shared" si="105"/>
        <v>1</v>
      </c>
      <c r="I217" s="14">
        <f t="shared" ca="1" si="106"/>
        <v>1.0668217799999999</v>
      </c>
      <c r="J217" s="13">
        <f t="shared" si="94"/>
        <v>5.5E-2</v>
      </c>
      <c r="K217" s="33">
        <f t="shared" si="95"/>
        <v>44399</v>
      </c>
      <c r="L217" s="2">
        <f t="shared" si="96"/>
        <v>203</v>
      </c>
      <c r="M217" s="17">
        <f t="shared" si="97"/>
        <v>203</v>
      </c>
      <c r="N217" s="12">
        <f t="shared" si="98"/>
        <v>1.044073681</v>
      </c>
      <c r="O217" s="12">
        <f t="shared" ca="1" si="99"/>
        <v>1.113840543</v>
      </c>
      <c r="P217" s="17">
        <f t="shared" si="108"/>
        <v>0</v>
      </c>
      <c r="Q217" s="14">
        <f t="shared" ca="1" si="90"/>
        <v>796883.80099999998</v>
      </c>
      <c r="R217" s="21">
        <f t="shared" si="91"/>
        <v>0</v>
      </c>
      <c r="S217" s="14">
        <f t="shared" si="100"/>
        <v>0</v>
      </c>
      <c r="T217" s="4" t="str">
        <f t="shared" si="101"/>
        <v>A+J=</v>
      </c>
      <c r="U217" s="33">
        <f t="shared" si="102"/>
        <v>44764</v>
      </c>
      <c r="V217" s="3"/>
      <c r="W217" s="150">
        <f>[2]Plan1!$A299</f>
        <v>45942</v>
      </c>
      <c r="Z217" s="1"/>
      <c r="AA217" s="28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2">
        <f t="shared" si="92"/>
        <v>44697</v>
      </c>
      <c r="B218" s="123">
        <f t="shared" ca="1" si="103"/>
        <v>7802227.5800000001</v>
      </c>
      <c r="C218" s="7">
        <f t="shared" si="93"/>
        <v>7000000</v>
      </c>
      <c r="D218" s="95">
        <f t="shared" si="107"/>
        <v>44694</v>
      </c>
      <c r="E218" s="93">
        <f ca="1">IF(D218&lt;$B$1,VLOOKUP(D218,[1]DI!$A$4:$B$15000,2,FALSE),0)</f>
        <v>0.1265</v>
      </c>
      <c r="F218" s="14">
        <f t="shared" ca="1" si="104"/>
        <v>1.0004727899999999</v>
      </c>
      <c r="G218" s="14">
        <f ca="1">(TRUNC(PRODUCT($F$12:$F217),16))</f>
        <v>1.0673261605691999</v>
      </c>
      <c r="H218" s="14">
        <f t="shared" si="105"/>
        <v>1</v>
      </c>
      <c r="I218" s="14">
        <f t="shared" ca="1" si="106"/>
        <v>1.0673261599999999</v>
      </c>
      <c r="J218" s="13">
        <f t="shared" si="94"/>
        <v>5.5E-2</v>
      </c>
      <c r="K218" s="33">
        <f t="shared" si="95"/>
        <v>44399</v>
      </c>
      <c r="L218" s="2">
        <f t="shared" si="96"/>
        <v>204</v>
      </c>
      <c r="M218" s="17">
        <f t="shared" si="97"/>
        <v>204</v>
      </c>
      <c r="N218" s="12">
        <f t="shared" si="98"/>
        <v>1.044295532</v>
      </c>
      <c r="O218" s="12">
        <f t="shared" ca="1" si="99"/>
        <v>1.1146039400000001</v>
      </c>
      <c r="P218" s="17">
        <f t="shared" si="108"/>
        <v>0</v>
      </c>
      <c r="Q218" s="14">
        <f t="shared" ca="1" si="90"/>
        <v>802227.58</v>
      </c>
      <c r="R218" s="21">
        <f t="shared" si="91"/>
        <v>0</v>
      </c>
      <c r="S218" s="14">
        <f t="shared" si="100"/>
        <v>0</v>
      </c>
      <c r="T218" s="4" t="str">
        <f t="shared" si="101"/>
        <v>A+J=</v>
      </c>
      <c r="U218" s="33">
        <f t="shared" si="102"/>
        <v>44764</v>
      </c>
      <c r="V218" s="3"/>
      <c r="W218" s="150">
        <f>[2]Plan1!$A300</f>
        <v>45963</v>
      </c>
      <c r="Z218" s="1"/>
      <c r="AA218" s="28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2">
        <f t="shared" si="92"/>
        <v>44698</v>
      </c>
      <c r="B219" s="123">
        <f t="shared" ca="1" si="103"/>
        <v>7807575.034</v>
      </c>
      <c r="C219" s="7">
        <f t="shared" si="93"/>
        <v>7000000</v>
      </c>
      <c r="D219" s="95">
        <f t="shared" si="107"/>
        <v>44697</v>
      </c>
      <c r="E219" s="93">
        <f ca="1">IF(D219&lt;$B$1,VLOOKUP(D219,[1]DI!$A$4:$B$15000,2,FALSE),0)</f>
        <v>0.1265</v>
      </c>
      <c r="F219" s="14">
        <f t="shared" ca="1" si="104"/>
        <v>1.0004727899999999</v>
      </c>
      <c r="G219" s="14">
        <f ca="1">(TRUNC(PRODUCT($F$12:$F218),16))</f>
        <v>1.0678307817046599</v>
      </c>
      <c r="H219" s="14">
        <f t="shared" si="105"/>
        <v>1</v>
      </c>
      <c r="I219" s="14">
        <f t="shared" ca="1" si="106"/>
        <v>1.06783078</v>
      </c>
      <c r="J219" s="13">
        <f t="shared" si="94"/>
        <v>5.5E-2</v>
      </c>
      <c r="K219" s="33">
        <f t="shared" si="95"/>
        <v>44399</v>
      </c>
      <c r="L219" s="2">
        <f t="shared" si="96"/>
        <v>205</v>
      </c>
      <c r="M219" s="17">
        <f t="shared" si="97"/>
        <v>205</v>
      </c>
      <c r="N219" s="12">
        <f t="shared" si="98"/>
        <v>1.04451743</v>
      </c>
      <c r="O219" s="12">
        <f t="shared" ca="1" si="99"/>
        <v>1.115367862</v>
      </c>
      <c r="P219" s="17">
        <f t="shared" si="108"/>
        <v>0</v>
      </c>
      <c r="Q219" s="14">
        <f t="shared" ca="1" si="90"/>
        <v>807575.03399999999</v>
      </c>
      <c r="R219" s="21">
        <f t="shared" si="91"/>
        <v>0</v>
      </c>
      <c r="S219" s="14">
        <f t="shared" si="100"/>
        <v>0</v>
      </c>
      <c r="T219" s="4" t="str">
        <f t="shared" si="101"/>
        <v>A+J=</v>
      </c>
      <c r="U219" s="33">
        <f t="shared" si="102"/>
        <v>44764</v>
      </c>
      <c r="V219" s="3"/>
      <c r="W219" s="150">
        <f>[2]Plan1!$A301</f>
        <v>45976</v>
      </c>
      <c r="Z219" s="1"/>
      <c r="AA219" s="28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2">
        <f t="shared" si="92"/>
        <v>44699</v>
      </c>
      <c r="B220" s="123">
        <f t="shared" ca="1" si="103"/>
        <v>7812926.1629999997</v>
      </c>
      <c r="C220" s="7">
        <f t="shared" si="93"/>
        <v>7000000</v>
      </c>
      <c r="D220" s="95">
        <f t="shared" si="107"/>
        <v>44698</v>
      </c>
      <c r="E220" s="93">
        <f ca="1">IF(D220&lt;$B$1,VLOOKUP(D220,[1]DI!$A$4:$B$15000,2,FALSE),0)</f>
        <v>0.1265</v>
      </c>
      <c r="F220" s="14">
        <f t="shared" ca="1" si="104"/>
        <v>1.0004727899999999</v>
      </c>
      <c r="G220" s="14">
        <f ca="1">(TRUNC(PRODUCT($F$12:$F219),16))</f>
        <v>1.0683356414199401</v>
      </c>
      <c r="H220" s="14">
        <f t="shared" si="105"/>
        <v>1</v>
      </c>
      <c r="I220" s="14">
        <f t="shared" ca="1" si="106"/>
        <v>1.0683356399999999</v>
      </c>
      <c r="J220" s="13">
        <f t="shared" si="94"/>
        <v>5.5E-2</v>
      </c>
      <c r="K220" s="33">
        <f t="shared" si="95"/>
        <v>44399</v>
      </c>
      <c r="L220" s="2">
        <f t="shared" si="96"/>
        <v>206</v>
      </c>
      <c r="M220" s="17">
        <f t="shared" si="97"/>
        <v>206</v>
      </c>
      <c r="N220" s="12">
        <f t="shared" si="98"/>
        <v>1.044739375</v>
      </c>
      <c r="O220" s="12">
        <f t="shared" ca="1" si="99"/>
        <v>1.1161323089999999</v>
      </c>
      <c r="P220" s="17">
        <f t="shared" si="108"/>
        <v>0</v>
      </c>
      <c r="Q220" s="14">
        <f t="shared" ca="1" si="90"/>
        <v>812926.16299999994</v>
      </c>
      <c r="R220" s="21">
        <f t="shared" si="91"/>
        <v>0</v>
      </c>
      <c r="S220" s="14">
        <f t="shared" si="100"/>
        <v>0</v>
      </c>
      <c r="T220" s="4" t="str">
        <f t="shared" si="101"/>
        <v>A+J=</v>
      </c>
      <c r="U220" s="33">
        <f t="shared" si="102"/>
        <v>44764</v>
      </c>
      <c r="V220" s="3"/>
      <c r="W220" s="150">
        <f>[2]Plan1!$A302</f>
        <v>45981</v>
      </c>
      <c r="Z220" s="1"/>
      <c r="AA220" s="28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2">
        <f t="shared" si="92"/>
        <v>44700</v>
      </c>
      <c r="B221" s="123">
        <f t="shared" ca="1" si="103"/>
        <v>7818280.9670000002</v>
      </c>
      <c r="C221" s="7">
        <f t="shared" si="93"/>
        <v>7000000</v>
      </c>
      <c r="D221" s="95">
        <f t="shared" si="107"/>
        <v>44699</v>
      </c>
      <c r="E221" s="93">
        <f ca="1">IF(D221&lt;$B$1,VLOOKUP(D221,[1]DI!$A$4:$B$15000,2,FALSE),0)</f>
        <v>0.1265</v>
      </c>
      <c r="F221" s="14">
        <f t="shared" ca="1" si="104"/>
        <v>1.0004727899999999</v>
      </c>
      <c r="G221" s="14">
        <f ca="1">(TRUNC(PRODUCT($F$12:$F220),16))</f>
        <v>1.0688407398278501</v>
      </c>
      <c r="H221" s="14">
        <f t="shared" si="105"/>
        <v>1</v>
      </c>
      <c r="I221" s="14">
        <f t="shared" ca="1" si="106"/>
        <v>1.06884074</v>
      </c>
      <c r="J221" s="13">
        <f t="shared" si="94"/>
        <v>5.5E-2</v>
      </c>
      <c r="K221" s="33">
        <f t="shared" si="95"/>
        <v>44399</v>
      </c>
      <c r="L221" s="2">
        <f t="shared" si="96"/>
        <v>207</v>
      </c>
      <c r="M221" s="17">
        <f t="shared" si="97"/>
        <v>207</v>
      </c>
      <c r="N221" s="12">
        <f t="shared" si="98"/>
        <v>1.044961367</v>
      </c>
      <c r="O221" s="12">
        <f t="shared" ca="1" si="99"/>
        <v>1.116897281</v>
      </c>
      <c r="P221" s="17">
        <f t="shared" si="108"/>
        <v>0</v>
      </c>
      <c r="Q221" s="14">
        <f t="shared" ca="1" si="90"/>
        <v>818280.96699999995</v>
      </c>
      <c r="R221" s="21">
        <f t="shared" si="91"/>
        <v>0</v>
      </c>
      <c r="S221" s="14">
        <f t="shared" si="100"/>
        <v>0</v>
      </c>
      <c r="T221" s="4" t="str">
        <f t="shared" si="101"/>
        <v>A+J=</v>
      </c>
      <c r="U221" s="33">
        <f t="shared" si="102"/>
        <v>44764</v>
      </c>
      <c r="V221" s="3"/>
      <c r="W221" s="150">
        <f>[2]Plan1!$A303</f>
        <v>46016</v>
      </c>
      <c r="Z221" s="1"/>
      <c r="AA221" s="28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2">
        <f t="shared" si="92"/>
        <v>44701</v>
      </c>
      <c r="B222" s="123">
        <f t="shared" ca="1" si="103"/>
        <v>7823639.4529999997</v>
      </c>
      <c r="C222" s="7">
        <f t="shared" si="93"/>
        <v>7000000</v>
      </c>
      <c r="D222" s="95">
        <f t="shared" si="107"/>
        <v>44700</v>
      </c>
      <c r="E222" s="93">
        <f ca="1">IF(D222&lt;$B$1,VLOOKUP(D222,[1]DI!$A$4:$B$15000,2,FALSE),0)</f>
        <v>0.1265</v>
      </c>
      <c r="F222" s="14">
        <f t="shared" ca="1" si="104"/>
        <v>1.0004727899999999</v>
      </c>
      <c r="G222" s="14">
        <f ca="1">(TRUNC(PRODUCT($F$12:$F221),16))</f>
        <v>1.06934607704123</v>
      </c>
      <c r="H222" s="14">
        <f t="shared" si="105"/>
        <v>1</v>
      </c>
      <c r="I222" s="14">
        <f t="shared" ca="1" si="106"/>
        <v>1.0693460800000001</v>
      </c>
      <c r="J222" s="13">
        <f t="shared" si="94"/>
        <v>5.5E-2</v>
      </c>
      <c r="K222" s="33">
        <f t="shared" si="95"/>
        <v>44399</v>
      </c>
      <c r="L222" s="2">
        <f t="shared" si="96"/>
        <v>208</v>
      </c>
      <c r="M222" s="17">
        <f t="shared" si="97"/>
        <v>208</v>
      </c>
      <c r="N222" s="12">
        <f t="shared" si="98"/>
        <v>1.0451834069999999</v>
      </c>
      <c r="O222" s="12">
        <f t="shared" ca="1" si="99"/>
        <v>1.117662779</v>
      </c>
      <c r="P222" s="17">
        <f t="shared" si="108"/>
        <v>0</v>
      </c>
      <c r="Q222" s="14">
        <f t="shared" ca="1" si="90"/>
        <v>823639.45299999998</v>
      </c>
      <c r="R222" s="21">
        <f t="shared" si="91"/>
        <v>0</v>
      </c>
      <c r="S222" s="14">
        <f t="shared" si="100"/>
        <v>0</v>
      </c>
      <c r="T222" s="4" t="str">
        <f t="shared" si="101"/>
        <v>A+J=</v>
      </c>
      <c r="U222" s="33">
        <f t="shared" si="102"/>
        <v>44764</v>
      </c>
      <c r="V222" s="3"/>
      <c r="W222" s="150">
        <f>[2]Plan1!$A304</f>
        <v>46023</v>
      </c>
      <c r="Z222" s="1"/>
      <c r="AA222" s="28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2">
        <f t="shared" si="92"/>
        <v>44704</v>
      </c>
      <c r="B223" s="123">
        <f t="shared" ca="1" si="103"/>
        <v>7829001.551</v>
      </c>
      <c r="C223" s="7">
        <f t="shared" si="93"/>
        <v>7000000</v>
      </c>
      <c r="D223" s="95">
        <f t="shared" si="107"/>
        <v>44701</v>
      </c>
      <c r="E223" s="93">
        <f ca="1">IF(D223&lt;$B$1,VLOOKUP(D223,[1]DI!$A$4:$B$15000,2,FALSE),0)</f>
        <v>0.1265</v>
      </c>
      <c r="F223" s="14">
        <f t="shared" ca="1" si="104"/>
        <v>1.0004727899999999</v>
      </c>
      <c r="G223" s="14">
        <f ca="1">(TRUNC(PRODUCT($F$12:$F222),16))</f>
        <v>1.06985165317299</v>
      </c>
      <c r="H223" s="14">
        <f t="shared" si="105"/>
        <v>1</v>
      </c>
      <c r="I223" s="14">
        <f t="shared" ca="1" si="106"/>
        <v>1.0698516499999999</v>
      </c>
      <c r="J223" s="13">
        <f t="shared" si="94"/>
        <v>5.5E-2</v>
      </c>
      <c r="K223" s="33">
        <f t="shared" si="95"/>
        <v>44399</v>
      </c>
      <c r="L223" s="2">
        <f t="shared" si="96"/>
        <v>209</v>
      </c>
      <c r="M223" s="17">
        <f t="shared" si="97"/>
        <v>209</v>
      </c>
      <c r="N223" s="12">
        <f t="shared" si="98"/>
        <v>1.0454054939999999</v>
      </c>
      <c r="O223" s="12">
        <f t="shared" ca="1" si="99"/>
        <v>1.1184287930000001</v>
      </c>
      <c r="P223" s="17">
        <f t="shared" si="108"/>
        <v>0</v>
      </c>
      <c r="Q223" s="14">
        <f t="shared" ca="1" si="90"/>
        <v>829001.55099999998</v>
      </c>
      <c r="R223" s="21">
        <f t="shared" si="91"/>
        <v>0</v>
      </c>
      <c r="S223" s="14">
        <f t="shared" si="100"/>
        <v>0</v>
      </c>
      <c r="T223" s="4" t="str">
        <f t="shared" si="101"/>
        <v>A+J=</v>
      </c>
      <c r="U223" s="33">
        <f t="shared" si="102"/>
        <v>44764</v>
      </c>
      <c r="V223" s="3"/>
      <c r="W223" s="150">
        <f>[2]Plan1!$A305</f>
        <v>46069</v>
      </c>
      <c r="Z223" s="1"/>
      <c r="AA223" s="28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2">
        <f t="shared" si="92"/>
        <v>44705</v>
      </c>
      <c r="B224" s="123">
        <f t="shared" ca="1" si="103"/>
        <v>7834367.3940000003</v>
      </c>
      <c r="C224" s="7">
        <f t="shared" si="93"/>
        <v>7000000</v>
      </c>
      <c r="D224" s="95">
        <f t="shared" si="107"/>
        <v>44704</v>
      </c>
      <c r="E224" s="93">
        <f ca="1">IF(D224&lt;$B$1,VLOOKUP(D224,[1]DI!$A$4:$B$15000,2,FALSE),0)</f>
        <v>0.1265</v>
      </c>
      <c r="F224" s="14">
        <f t="shared" ca="1" si="104"/>
        <v>1.0004727899999999</v>
      </c>
      <c r="G224" s="14">
        <f ca="1">(TRUNC(PRODUCT($F$12:$F223),16))</f>
        <v>1.0703574683360999</v>
      </c>
      <c r="H224" s="14">
        <f t="shared" si="105"/>
        <v>1</v>
      </c>
      <c r="I224" s="14">
        <f t="shared" ca="1" si="106"/>
        <v>1.07035747</v>
      </c>
      <c r="J224" s="13">
        <f t="shared" si="94"/>
        <v>5.5E-2</v>
      </c>
      <c r="K224" s="33">
        <f t="shared" si="95"/>
        <v>44399</v>
      </c>
      <c r="L224" s="2">
        <f t="shared" si="96"/>
        <v>210</v>
      </c>
      <c r="M224" s="17">
        <f t="shared" si="97"/>
        <v>210</v>
      </c>
      <c r="N224" s="12">
        <f t="shared" si="98"/>
        <v>1.0456276280000001</v>
      </c>
      <c r="O224" s="12">
        <f t="shared" ca="1" si="99"/>
        <v>1.119195342</v>
      </c>
      <c r="P224" s="17">
        <f t="shared" si="108"/>
        <v>0</v>
      </c>
      <c r="Q224" s="14">
        <f t="shared" ca="1" si="90"/>
        <v>834367.39399999997</v>
      </c>
      <c r="R224" s="21">
        <f t="shared" si="91"/>
        <v>0</v>
      </c>
      <c r="S224" s="14">
        <f t="shared" si="100"/>
        <v>0</v>
      </c>
      <c r="T224" s="4" t="str">
        <f t="shared" si="101"/>
        <v>A+J=</v>
      </c>
      <c r="U224" s="33">
        <f t="shared" si="102"/>
        <v>44764</v>
      </c>
      <c r="V224" s="3"/>
      <c r="W224" s="150">
        <f>[2]Plan1!$A306</f>
        <v>46070</v>
      </c>
      <c r="Z224" s="1"/>
      <c r="AA224" s="28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2">
        <f t="shared" si="92"/>
        <v>44706</v>
      </c>
      <c r="B225" s="123">
        <f t="shared" ca="1" si="103"/>
        <v>7839736.8559999904</v>
      </c>
      <c r="C225" s="7">
        <f t="shared" si="93"/>
        <v>7000000</v>
      </c>
      <c r="D225" s="95">
        <f t="shared" si="107"/>
        <v>44705</v>
      </c>
      <c r="E225" s="93">
        <f ca="1">IF(D225&lt;$B$1,VLOOKUP(D225,[1]DI!$A$4:$B$15000,2,FALSE),0)</f>
        <v>0.1265</v>
      </c>
      <c r="F225" s="14">
        <f t="shared" ca="1" si="104"/>
        <v>1.0004727899999999</v>
      </c>
      <c r="G225" s="14">
        <f ca="1">(TRUNC(PRODUCT($F$12:$F224),16))</f>
        <v>1.0708635226435499</v>
      </c>
      <c r="H225" s="14">
        <f t="shared" si="105"/>
        <v>1</v>
      </c>
      <c r="I225" s="14">
        <f t="shared" ca="1" si="106"/>
        <v>1.0708635200000001</v>
      </c>
      <c r="J225" s="13">
        <f t="shared" si="94"/>
        <v>5.5E-2</v>
      </c>
      <c r="K225" s="33">
        <f t="shared" si="95"/>
        <v>44399</v>
      </c>
      <c r="L225" s="2">
        <f t="shared" si="96"/>
        <v>211</v>
      </c>
      <c r="M225" s="17">
        <f t="shared" si="97"/>
        <v>211</v>
      </c>
      <c r="N225" s="12">
        <f t="shared" si="98"/>
        <v>1.0458498089999999</v>
      </c>
      <c r="O225" s="12">
        <f t="shared" ca="1" si="99"/>
        <v>1.1199624079999999</v>
      </c>
      <c r="P225" s="17">
        <f t="shared" si="108"/>
        <v>0</v>
      </c>
      <c r="Q225" s="14">
        <f t="shared" ca="1" si="90"/>
        <v>839736.85599999002</v>
      </c>
      <c r="R225" s="21">
        <f t="shared" si="91"/>
        <v>0</v>
      </c>
      <c r="S225" s="14">
        <f t="shared" si="100"/>
        <v>0</v>
      </c>
      <c r="T225" s="4" t="str">
        <f t="shared" si="101"/>
        <v>A+J=</v>
      </c>
      <c r="U225" s="33">
        <f t="shared" si="102"/>
        <v>44764</v>
      </c>
      <c r="V225" s="3"/>
      <c r="W225" s="150">
        <f>[2]Plan1!$A307</f>
        <v>46115</v>
      </c>
      <c r="Z225" s="1"/>
      <c r="AA225" s="28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2">
        <f t="shared" si="92"/>
        <v>44707</v>
      </c>
      <c r="B226" s="123">
        <f t="shared" ca="1" si="103"/>
        <v>7845110.0700000003</v>
      </c>
      <c r="C226" s="7">
        <f t="shared" si="93"/>
        <v>7000000</v>
      </c>
      <c r="D226" s="95">
        <f t="shared" si="107"/>
        <v>44706</v>
      </c>
      <c r="E226" s="93">
        <f ca="1">IF(D226&lt;$B$1,VLOOKUP(D226,[1]DI!$A$4:$B$15000,2,FALSE),0)</f>
        <v>0.1265</v>
      </c>
      <c r="F226" s="14">
        <f t="shared" ca="1" si="104"/>
        <v>1.0004727899999999</v>
      </c>
      <c r="G226" s="14">
        <f ca="1">(TRUNC(PRODUCT($F$12:$F225),16))</f>
        <v>1.07136981620842</v>
      </c>
      <c r="H226" s="14">
        <f t="shared" si="105"/>
        <v>1</v>
      </c>
      <c r="I226" s="14">
        <f t="shared" ca="1" si="106"/>
        <v>1.0713698199999999</v>
      </c>
      <c r="J226" s="13">
        <f t="shared" si="94"/>
        <v>5.5E-2</v>
      </c>
      <c r="K226" s="33">
        <f t="shared" si="95"/>
        <v>44399</v>
      </c>
      <c r="L226" s="2">
        <f t="shared" si="96"/>
        <v>212</v>
      </c>
      <c r="M226" s="17">
        <f t="shared" si="97"/>
        <v>212</v>
      </c>
      <c r="N226" s="12">
        <f t="shared" si="98"/>
        <v>1.0460720370000001</v>
      </c>
      <c r="O226" s="12">
        <f t="shared" ca="1" si="99"/>
        <v>1.1207300099999999</v>
      </c>
      <c r="P226" s="17">
        <f t="shared" si="108"/>
        <v>0</v>
      </c>
      <c r="Q226" s="14">
        <f t="shared" ca="1" si="90"/>
        <v>845110.07</v>
      </c>
      <c r="R226" s="21">
        <f t="shared" si="91"/>
        <v>0</v>
      </c>
      <c r="S226" s="14">
        <f t="shared" si="100"/>
        <v>0</v>
      </c>
      <c r="T226" s="4" t="str">
        <f t="shared" si="101"/>
        <v>A+J=</v>
      </c>
      <c r="U226" s="33">
        <f t="shared" si="102"/>
        <v>44764</v>
      </c>
      <c r="V226" s="3"/>
      <c r="W226" s="150">
        <f>[2]Plan1!$A308</f>
        <v>46133</v>
      </c>
      <c r="Z226" s="1"/>
      <c r="AA226" s="28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2">
        <f t="shared" si="92"/>
        <v>44708</v>
      </c>
      <c r="B227" s="123">
        <f t="shared" ca="1" si="103"/>
        <v>7850486.9029999897</v>
      </c>
      <c r="C227" s="7">
        <f t="shared" si="93"/>
        <v>7000000</v>
      </c>
      <c r="D227" s="95">
        <f t="shared" si="107"/>
        <v>44707</v>
      </c>
      <c r="E227" s="93">
        <f ca="1">IF(D227&lt;$B$1,VLOOKUP(D227,[1]DI!$A$4:$B$15000,2,FALSE),0)</f>
        <v>0.1265</v>
      </c>
      <c r="F227" s="14">
        <f t="shared" ca="1" si="104"/>
        <v>1.0004727899999999</v>
      </c>
      <c r="G227" s="14">
        <f ca="1">(TRUNC(PRODUCT($F$12:$F226),16))</f>
        <v>1.0718763491438299</v>
      </c>
      <c r="H227" s="14">
        <f t="shared" si="105"/>
        <v>1</v>
      </c>
      <c r="I227" s="14">
        <f t="shared" ca="1" si="106"/>
        <v>1.0718763499999999</v>
      </c>
      <c r="J227" s="13">
        <f t="shared" si="94"/>
        <v>5.5E-2</v>
      </c>
      <c r="K227" s="33">
        <f t="shared" si="95"/>
        <v>44399</v>
      </c>
      <c r="L227" s="2">
        <f t="shared" si="96"/>
        <v>213</v>
      </c>
      <c r="M227" s="17">
        <f t="shared" si="97"/>
        <v>213</v>
      </c>
      <c r="N227" s="12">
        <f t="shared" si="98"/>
        <v>1.046294313</v>
      </c>
      <c r="O227" s="12">
        <f t="shared" ca="1" si="99"/>
        <v>1.1214981289999999</v>
      </c>
      <c r="P227" s="17">
        <f t="shared" si="108"/>
        <v>0</v>
      </c>
      <c r="Q227" s="14">
        <f t="shared" ca="1" si="90"/>
        <v>850486.90299999004</v>
      </c>
      <c r="R227" s="21">
        <f t="shared" si="91"/>
        <v>0</v>
      </c>
      <c r="S227" s="14">
        <f t="shared" si="100"/>
        <v>0</v>
      </c>
      <c r="T227" s="4" t="str">
        <f t="shared" si="101"/>
        <v>A+J=</v>
      </c>
      <c r="U227" s="33">
        <f t="shared" si="102"/>
        <v>44764</v>
      </c>
      <c r="V227" s="3"/>
      <c r="W227" s="150">
        <f>[2]Plan1!$A309</f>
        <v>46143</v>
      </c>
      <c r="Z227" s="1"/>
      <c r="AA227" s="28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2">
        <f t="shared" si="92"/>
        <v>44711</v>
      </c>
      <c r="B228" s="123">
        <f t="shared" ca="1" si="103"/>
        <v>7855867.4249999998</v>
      </c>
      <c r="C228" s="7">
        <f t="shared" si="93"/>
        <v>7000000</v>
      </c>
      <c r="D228" s="95">
        <f t="shared" si="107"/>
        <v>44708</v>
      </c>
      <c r="E228" s="93">
        <f ca="1">IF(D228&lt;$B$1,VLOOKUP(D228,[1]DI!$A$4:$B$15000,2,FALSE),0)</f>
        <v>0.1265</v>
      </c>
      <c r="F228" s="14">
        <f t="shared" ca="1" si="104"/>
        <v>1.0004727899999999</v>
      </c>
      <c r="G228" s="14">
        <f ca="1">(TRUNC(PRODUCT($F$12:$F227),16))</f>
        <v>1.07238312156294</v>
      </c>
      <c r="H228" s="14">
        <f t="shared" si="105"/>
        <v>1</v>
      </c>
      <c r="I228" s="14">
        <f t="shared" ca="1" si="106"/>
        <v>1.07238312</v>
      </c>
      <c r="J228" s="13">
        <f t="shared" si="94"/>
        <v>5.5E-2</v>
      </c>
      <c r="K228" s="33">
        <f t="shared" si="95"/>
        <v>44399</v>
      </c>
      <c r="L228" s="2">
        <f t="shared" si="96"/>
        <v>214</v>
      </c>
      <c r="M228" s="17">
        <f t="shared" si="97"/>
        <v>214</v>
      </c>
      <c r="N228" s="12">
        <f t="shared" si="98"/>
        <v>1.046516636</v>
      </c>
      <c r="O228" s="12">
        <f t="shared" ca="1" si="99"/>
        <v>1.1222667749999999</v>
      </c>
      <c r="P228" s="17">
        <f t="shared" si="108"/>
        <v>0</v>
      </c>
      <c r="Q228" s="14">
        <f t="shared" ca="1" si="90"/>
        <v>855867.42500000005</v>
      </c>
      <c r="R228" s="21">
        <f t="shared" si="91"/>
        <v>0</v>
      </c>
      <c r="S228" s="14">
        <f t="shared" si="100"/>
        <v>0</v>
      </c>
      <c r="T228" s="4" t="str">
        <f t="shared" si="101"/>
        <v>A+J=</v>
      </c>
      <c r="U228" s="33">
        <f t="shared" si="102"/>
        <v>44764</v>
      </c>
      <c r="V228" s="3"/>
      <c r="W228" s="150">
        <f>[2]Plan1!$A310</f>
        <v>46177</v>
      </c>
      <c r="Z228" s="1"/>
      <c r="AA228" s="28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2">
        <f t="shared" si="92"/>
        <v>44712</v>
      </c>
      <c r="B229" s="123">
        <f t="shared" ca="1" si="103"/>
        <v>7861251.6359999999</v>
      </c>
      <c r="C229" s="7">
        <f t="shared" si="93"/>
        <v>7000000</v>
      </c>
      <c r="D229" s="95">
        <f t="shared" si="107"/>
        <v>44711</v>
      </c>
      <c r="E229" s="93">
        <f ca="1">IF(D229&lt;$B$1,VLOOKUP(D229,[1]DI!$A$4:$B$15000,2,FALSE),0)</f>
        <v>0.1265</v>
      </c>
      <c r="F229" s="14">
        <f t="shared" ca="1" si="104"/>
        <v>1.0004727899999999</v>
      </c>
      <c r="G229" s="14">
        <f ca="1">(TRUNC(PRODUCT($F$12:$F228),16))</f>
        <v>1.07289013357898</v>
      </c>
      <c r="H229" s="14">
        <f t="shared" si="105"/>
        <v>1</v>
      </c>
      <c r="I229" s="14">
        <f t="shared" ca="1" si="106"/>
        <v>1.07289013</v>
      </c>
      <c r="J229" s="13">
        <f t="shared" si="94"/>
        <v>5.5E-2</v>
      </c>
      <c r="K229" s="33">
        <f t="shared" si="95"/>
        <v>44399</v>
      </c>
      <c r="L229" s="2">
        <f t="shared" si="96"/>
        <v>215</v>
      </c>
      <c r="M229" s="17">
        <f t="shared" si="97"/>
        <v>215</v>
      </c>
      <c r="N229" s="12">
        <f t="shared" si="98"/>
        <v>1.0467390059999999</v>
      </c>
      <c r="O229" s="12">
        <f t="shared" ca="1" si="99"/>
        <v>1.1230359480000001</v>
      </c>
      <c r="P229" s="17">
        <f t="shared" si="108"/>
        <v>0</v>
      </c>
      <c r="Q229" s="14">
        <f t="shared" ca="1" si="90"/>
        <v>861251.63600000006</v>
      </c>
      <c r="R229" s="21">
        <f t="shared" si="91"/>
        <v>0</v>
      </c>
      <c r="S229" s="14">
        <f t="shared" si="100"/>
        <v>0</v>
      </c>
      <c r="T229" s="4" t="str">
        <f t="shared" si="101"/>
        <v>A+J=</v>
      </c>
      <c r="U229" s="33">
        <f t="shared" si="102"/>
        <v>44764</v>
      </c>
      <c r="V229" s="3"/>
      <c r="W229" s="150">
        <f>[2]Plan1!$A311</f>
        <v>46272</v>
      </c>
      <c r="Z229" s="1"/>
      <c r="AA229" s="28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2">
        <f t="shared" si="92"/>
        <v>44713</v>
      </c>
      <c r="B230" s="123">
        <f t="shared" ca="1" si="103"/>
        <v>7866639.6129999999</v>
      </c>
      <c r="C230" s="7">
        <f t="shared" si="93"/>
        <v>7000000</v>
      </c>
      <c r="D230" s="95">
        <f t="shared" si="107"/>
        <v>44712</v>
      </c>
      <c r="E230" s="93">
        <f ca="1">IF(D230&lt;$B$1,VLOOKUP(D230,[1]DI!$A$4:$B$15000,2,FALSE),0)</f>
        <v>0.1265</v>
      </c>
      <c r="F230" s="14">
        <f t="shared" ca="1" si="104"/>
        <v>1.0004727899999999</v>
      </c>
      <c r="G230" s="14">
        <f ca="1">(TRUNC(PRODUCT($F$12:$F229),16))</f>
        <v>1.0733973853052401</v>
      </c>
      <c r="H230" s="14">
        <f t="shared" si="105"/>
        <v>1</v>
      </c>
      <c r="I230" s="14">
        <f t="shared" ca="1" si="106"/>
        <v>1.07339739</v>
      </c>
      <c r="J230" s="13">
        <f t="shared" si="94"/>
        <v>5.5E-2</v>
      </c>
      <c r="K230" s="33">
        <f t="shared" si="95"/>
        <v>44399</v>
      </c>
      <c r="L230" s="2">
        <f t="shared" si="96"/>
        <v>216</v>
      </c>
      <c r="M230" s="17">
        <f t="shared" si="97"/>
        <v>216</v>
      </c>
      <c r="N230" s="12">
        <f t="shared" si="98"/>
        <v>1.0469614229999999</v>
      </c>
      <c r="O230" s="12">
        <f t="shared" ca="1" si="99"/>
        <v>1.1238056590000001</v>
      </c>
      <c r="P230" s="17">
        <f t="shared" si="108"/>
        <v>0</v>
      </c>
      <c r="Q230" s="14">
        <f t="shared" ca="1" si="90"/>
        <v>866639.61300000001</v>
      </c>
      <c r="R230" s="21">
        <f t="shared" si="91"/>
        <v>0</v>
      </c>
      <c r="S230" s="14">
        <f t="shared" si="100"/>
        <v>0</v>
      </c>
      <c r="T230" s="4" t="str">
        <f t="shared" si="101"/>
        <v>A+J=</v>
      </c>
      <c r="U230" s="33">
        <f t="shared" si="102"/>
        <v>44764</v>
      </c>
      <c r="V230" s="3"/>
      <c r="W230" s="150">
        <f>[2]Plan1!$A312</f>
        <v>46307</v>
      </c>
      <c r="Z230" s="1"/>
      <c r="AA230" s="28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2">
        <f t="shared" si="92"/>
        <v>44714</v>
      </c>
      <c r="B231" s="123">
        <f t="shared" ca="1" si="103"/>
        <v>7872031.216</v>
      </c>
      <c r="C231" s="7">
        <f t="shared" si="93"/>
        <v>7000000</v>
      </c>
      <c r="D231" s="95">
        <f t="shared" si="107"/>
        <v>44713</v>
      </c>
      <c r="E231" s="93">
        <f ca="1">IF(D231&lt;$B$1,VLOOKUP(D231,[1]DI!$A$4:$B$15000,2,FALSE),0)</f>
        <v>0.1265</v>
      </c>
      <c r="F231" s="14">
        <f t="shared" ca="1" si="104"/>
        <v>1.0004727899999999</v>
      </c>
      <c r="G231" s="14">
        <f ca="1">(TRUNC(PRODUCT($F$12:$F230),16))</f>
        <v>1.0739048768550401</v>
      </c>
      <c r="H231" s="14">
        <f t="shared" si="105"/>
        <v>1</v>
      </c>
      <c r="I231" s="14">
        <f t="shared" ca="1" si="106"/>
        <v>1.07390488</v>
      </c>
      <c r="J231" s="13">
        <f t="shared" si="94"/>
        <v>5.5E-2</v>
      </c>
      <c r="K231" s="33">
        <f t="shared" si="95"/>
        <v>44399</v>
      </c>
      <c r="L231" s="2">
        <f t="shared" si="96"/>
        <v>217</v>
      </c>
      <c r="M231" s="17">
        <f t="shared" si="97"/>
        <v>217</v>
      </c>
      <c r="N231" s="12">
        <f t="shared" si="98"/>
        <v>1.047183888</v>
      </c>
      <c r="O231" s="12">
        <f t="shared" ca="1" si="99"/>
        <v>1.1245758880000001</v>
      </c>
      <c r="P231" s="17">
        <f t="shared" si="108"/>
        <v>0</v>
      </c>
      <c r="Q231" s="14">
        <f t="shared" ca="1" si="90"/>
        <v>872031.21600000001</v>
      </c>
      <c r="R231" s="21">
        <f t="shared" si="91"/>
        <v>0</v>
      </c>
      <c r="S231" s="14">
        <f t="shared" si="100"/>
        <v>0</v>
      </c>
      <c r="T231" s="4" t="str">
        <f t="shared" si="101"/>
        <v>A+J=</v>
      </c>
      <c r="U231" s="33">
        <f t="shared" si="102"/>
        <v>44764</v>
      </c>
      <c r="V231" s="3"/>
      <c r="W231" s="150">
        <f>[2]Plan1!$A313</f>
        <v>46328</v>
      </c>
      <c r="Z231" s="1"/>
      <c r="AA231" s="28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2">
        <f t="shared" si="92"/>
        <v>44715</v>
      </c>
      <c r="B232" s="123">
        <f t="shared" ca="1" si="103"/>
        <v>7877426.5010000002</v>
      </c>
      <c r="C232" s="7">
        <f t="shared" si="93"/>
        <v>7000000</v>
      </c>
      <c r="D232" s="95">
        <f t="shared" si="107"/>
        <v>44714</v>
      </c>
      <c r="E232" s="93">
        <f ca="1">IF(D232&lt;$B$1,VLOOKUP(D232,[1]DI!$A$4:$B$15000,2,FALSE),0)</f>
        <v>0.1265</v>
      </c>
      <c r="F232" s="14">
        <f t="shared" ca="1" si="104"/>
        <v>1.0004727899999999</v>
      </c>
      <c r="G232" s="14">
        <f ca="1">(TRUNC(PRODUCT($F$12:$F231),16))</f>
        <v>1.07441260834176</v>
      </c>
      <c r="H232" s="14">
        <f t="shared" si="105"/>
        <v>1</v>
      </c>
      <c r="I232" s="14">
        <f t="shared" ca="1" si="106"/>
        <v>1.07441261</v>
      </c>
      <c r="J232" s="13">
        <f t="shared" si="94"/>
        <v>5.5E-2</v>
      </c>
      <c r="K232" s="33">
        <f t="shared" si="95"/>
        <v>44399</v>
      </c>
      <c r="L232" s="2">
        <f t="shared" si="96"/>
        <v>218</v>
      </c>
      <c r="M232" s="17">
        <f t="shared" si="97"/>
        <v>218</v>
      </c>
      <c r="N232" s="12">
        <f t="shared" si="98"/>
        <v>1.047406399</v>
      </c>
      <c r="O232" s="12">
        <f t="shared" ca="1" si="99"/>
        <v>1.1253466430000001</v>
      </c>
      <c r="P232" s="17">
        <f t="shared" si="108"/>
        <v>0</v>
      </c>
      <c r="Q232" s="14">
        <f t="shared" ca="1" si="90"/>
        <v>877426.50100000005</v>
      </c>
      <c r="R232" s="21">
        <f t="shared" si="91"/>
        <v>0</v>
      </c>
      <c r="S232" s="14">
        <f t="shared" si="100"/>
        <v>0</v>
      </c>
      <c r="T232" s="4" t="str">
        <f t="shared" si="101"/>
        <v>A+J=</v>
      </c>
      <c r="U232" s="33">
        <f t="shared" si="102"/>
        <v>44764</v>
      </c>
      <c r="V232" s="3"/>
      <c r="W232" s="150">
        <f>[2]Plan1!$A314</f>
        <v>46341</v>
      </c>
      <c r="Z232" s="1"/>
      <c r="AA232" s="28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2">
        <f t="shared" si="92"/>
        <v>44718</v>
      </c>
      <c r="B233" s="123">
        <f t="shared" ca="1" si="103"/>
        <v>7882825.4960000003</v>
      </c>
      <c r="C233" s="7">
        <f t="shared" si="93"/>
        <v>7000000</v>
      </c>
      <c r="D233" s="95">
        <f t="shared" si="107"/>
        <v>44715</v>
      </c>
      <c r="E233" s="93">
        <f ca="1">IF(D233&lt;$B$1,VLOOKUP(D233,[1]DI!$A$4:$B$15000,2,FALSE),0)</f>
        <v>0.1265</v>
      </c>
      <c r="F233" s="14">
        <f t="shared" ca="1" si="104"/>
        <v>1.0004727899999999</v>
      </c>
      <c r="G233" s="14">
        <f ca="1">(TRUNC(PRODUCT($F$12:$F232),16))</f>
        <v>1.0749205798788599</v>
      </c>
      <c r="H233" s="14">
        <f t="shared" si="105"/>
        <v>1</v>
      </c>
      <c r="I233" s="14">
        <f t="shared" ca="1" si="106"/>
        <v>1.0749205799999999</v>
      </c>
      <c r="J233" s="13">
        <f t="shared" si="94"/>
        <v>5.5E-2</v>
      </c>
      <c r="K233" s="33">
        <f t="shared" si="95"/>
        <v>44399</v>
      </c>
      <c r="L233" s="2">
        <f t="shared" si="96"/>
        <v>219</v>
      </c>
      <c r="M233" s="17">
        <f t="shared" si="97"/>
        <v>219</v>
      </c>
      <c r="N233" s="12">
        <f t="shared" si="98"/>
        <v>1.0476289590000001</v>
      </c>
      <c r="O233" s="12">
        <f t="shared" ca="1" si="99"/>
        <v>1.126117928</v>
      </c>
      <c r="P233" s="17">
        <f t="shared" si="108"/>
        <v>0</v>
      </c>
      <c r="Q233" s="14">
        <f t="shared" ca="1" si="90"/>
        <v>882825.49600000004</v>
      </c>
      <c r="R233" s="21">
        <f t="shared" si="91"/>
        <v>0</v>
      </c>
      <c r="S233" s="14">
        <f t="shared" si="100"/>
        <v>0</v>
      </c>
      <c r="T233" s="4" t="str">
        <f t="shared" si="101"/>
        <v>A+J=</v>
      </c>
      <c r="U233" s="33">
        <f t="shared" si="102"/>
        <v>44764</v>
      </c>
      <c r="V233" s="3"/>
      <c r="W233" s="150">
        <f>[2]Plan1!$A315</f>
        <v>46346</v>
      </c>
      <c r="Z233" s="1"/>
      <c r="AA233" s="28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2">
        <f t="shared" si="92"/>
        <v>44719</v>
      </c>
      <c r="B234" s="123">
        <f t="shared" ca="1" si="103"/>
        <v>7888228.1869999999</v>
      </c>
      <c r="C234" s="7">
        <f t="shared" si="93"/>
        <v>7000000</v>
      </c>
      <c r="D234" s="95">
        <f t="shared" si="107"/>
        <v>44718</v>
      </c>
      <c r="E234" s="93">
        <f ca="1">IF(D234&lt;$B$1,VLOOKUP(D234,[1]DI!$A$4:$B$15000,2,FALSE),0)</f>
        <v>0.1265</v>
      </c>
      <c r="F234" s="14">
        <f t="shared" ca="1" si="104"/>
        <v>1.0004727899999999</v>
      </c>
      <c r="G234" s="14">
        <f ca="1">(TRUNC(PRODUCT($F$12:$F233),16))</f>
        <v>1.07542879157982</v>
      </c>
      <c r="H234" s="14">
        <f t="shared" si="105"/>
        <v>1</v>
      </c>
      <c r="I234" s="14">
        <f t="shared" ca="1" si="106"/>
        <v>1.0754287899999999</v>
      </c>
      <c r="J234" s="13">
        <f t="shared" si="94"/>
        <v>5.5E-2</v>
      </c>
      <c r="K234" s="33">
        <f t="shared" si="95"/>
        <v>44399</v>
      </c>
      <c r="L234" s="2">
        <f t="shared" si="96"/>
        <v>220</v>
      </c>
      <c r="M234" s="17">
        <f t="shared" si="97"/>
        <v>220</v>
      </c>
      <c r="N234" s="12">
        <f t="shared" si="98"/>
        <v>1.047851565</v>
      </c>
      <c r="O234" s="12">
        <f t="shared" ca="1" si="99"/>
        <v>1.1268897410000001</v>
      </c>
      <c r="P234" s="17">
        <f t="shared" si="108"/>
        <v>0</v>
      </c>
      <c r="Q234" s="14">
        <f t="shared" ca="1" si="90"/>
        <v>888228.18700000003</v>
      </c>
      <c r="R234" s="21">
        <f t="shared" si="91"/>
        <v>0</v>
      </c>
      <c r="S234" s="14">
        <f t="shared" si="100"/>
        <v>0</v>
      </c>
      <c r="T234" s="4" t="str">
        <f t="shared" si="101"/>
        <v>A+J=</v>
      </c>
      <c r="U234" s="33">
        <f t="shared" si="102"/>
        <v>44764</v>
      </c>
      <c r="V234" s="3"/>
      <c r="W234" s="150">
        <f>[2]Plan1!$A316</f>
        <v>46381</v>
      </c>
      <c r="Z234" s="1"/>
      <c r="AA234" s="28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2">
        <f t="shared" si="92"/>
        <v>44720</v>
      </c>
      <c r="B235" s="123">
        <f t="shared" ca="1" si="103"/>
        <v>7893634.5810000002</v>
      </c>
      <c r="C235" s="7">
        <f t="shared" si="93"/>
        <v>7000000</v>
      </c>
      <c r="D235" s="95">
        <f t="shared" si="107"/>
        <v>44719</v>
      </c>
      <c r="E235" s="93">
        <f ca="1">IF(D235&lt;$B$1,VLOOKUP(D235,[1]DI!$A$4:$B$15000,2,FALSE),0)</f>
        <v>0.1265</v>
      </c>
      <c r="F235" s="14">
        <f t="shared" ca="1" si="104"/>
        <v>1.0004727899999999</v>
      </c>
      <c r="G235" s="14">
        <f ca="1">(TRUNC(PRODUCT($F$12:$F234),16))</f>
        <v>1.07593724355819</v>
      </c>
      <c r="H235" s="14">
        <f t="shared" si="105"/>
        <v>1</v>
      </c>
      <c r="I235" s="14">
        <f t="shared" ca="1" si="106"/>
        <v>1.07593724</v>
      </c>
      <c r="J235" s="13">
        <f t="shared" si="94"/>
        <v>5.5E-2</v>
      </c>
      <c r="K235" s="33">
        <f t="shared" si="95"/>
        <v>44399</v>
      </c>
      <c r="L235" s="2">
        <f t="shared" si="96"/>
        <v>221</v>
      </c>
      <c r="M235" s="17">
        <f t="shared" si="97"/>
        <v>221</v>
      </c>
      <c r="N235" s="12">
        <f t="shared" si="98"/>
        <v>1.0480742190000001</v>
      </c>
      <c r="O235" s="12">
        <f t="shared" ca="1" si="99"/>
        <v>1.1276620829999999</v>
      </c>
      <c r="P235" s="17">
        <f t="shared" si="108"/>
        <v>0</v>
      </c>
      <c r="Q235" s="14">
        <f t="shared" ca="1" si="90"/>
        <v>893634.58100000001</v>
      </c>
      <c r="R235" s="21">
        <f t="shared" si="91"/>
        <v>0</v>
      </c>
      <c r="S235" s="14">
        <f t="shared" si="100"/>
        <v>0</v>
      </c>
      <c r="T235" s="4" t="str">
        <f t="shared" si="101"/>
        <v>A+J=</v>
      </c>
      <c r="U235" s="33">
        <f t="shared" si="102"/>
        <v>44764</v>
      </c>
      <c r="V235" s="3"/>
      <c r="W235" s="150">
        <f>[2]Plan1!$A317</f>
        <v>46388</v>
      </c>
      <c r="Z235" s="1"/>
      <c r="AA235" s="28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2">
        <f t="shared" si="92"/>
        <v>44721</v>
      </c>
      <c r="B236" s="123">
        <f t="shared" ca="1" si="103"/>
        <v>7899044.7409999901</v>
      </c>
      <c r="C236" s="7">
        <f t="shared" si="93"/>
        <v>7000000</v>
      </c>
      <c r="D236" s="95">
        <f t="shared" si="107"/>
        <v>44720</v>
      </c>
      <c r="E236" s="93">
        <f ca="1">IF(D236&lt;$B$1,VLOOKUP(D236,[1]DI!$A$4:$B$15000,2,FALSE),0)</f>
        <v>0.1265</v>
      </c>
      <c r="F236" s="14">
        <f t="shared" ca="1" si="104"/>
        <v>1.0004727899999999</v>
      </c>
      <c r="G236" s="14">
        <f ca="1">(TRUNC(PRODUCT($F$12:$F235),16))</f>
        <v>1.07644593592758</v>
      </c>
      <c r="H236" s="14">
        <f t="shared" si="105"/>
        <v>1</v>
      </c>
      <c r="I236" s="14">
        <f t="shared" ca="1" si="106"/>
        <v>1.0764459399999999</v>
      </c>
      <c r="J236" s="13">
        <f t="shared" si="94"/>
        <v>5.5E-2</v>
      </c>
      <c r="K236" s="33">
        <f t="shared" si="95"/>
        <v>44399</v>
      </c>
      <c r="L236" s="2">
        <f t="shared" si="96"/>
        <v>222</v>
      </c>
      <c r="M236" s="17">
        <f t="shared" si="97"/>
        <v>222</v>
      </c>
      <c r="N236" s="12">
        <f t="shared" si="98"/>
        <v>1.0482969200000001</v>
      </c>
      <c r="O236" s="12">
        <f t="shared" ca="1" si="99"/>
        <v>1.1284349629999999</v>
      </c>
      <c r="P236" s="17">
        <f t="shared" si="108"/>
        <v>0</v>
      </c>
      <c r="Q236" s="14">
        <f t="shared" ca="1" si="90"/>
        <v>899044.74099999003</v>
      </c>
      <c r="R236" s="21">
        <f t="shared" si="91"/>
        <v>0</v>
      </c>
      <c r="S236" s="14">
        <f t="shared" si="100"/>
        <v>0</v>
      </c>
      <c r="T236" s="4" t="str">
        <f t="shared" si="101"/>
        <v>A+J=</v>
      </c>
      <c r="U236" s="33">
        <f t="shared" si="102"/>
        <v>44764</v>
      </c>
      <c r="V236" s="3"/>
      <c r="W236" s="150">
        <f>[2]Plan1!$A318</f>
        <v>46426</v>
      </c>
      <c r="Z236" s="1"/>
      <c r="AA236" s="28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2">
        <f t="shared" si="92"/>
        <v>44722</v>
      </c>
      <c r="B237" s="123">
        <f t="shared" ca="1" si="103"/>
        <v>7904458.5410000002</v>
      </c>
      <c r="C237" s="7">
        <f t="shared" si="93"/>
        <v>7000000</v>
      </c>
      <c r="D237" s="95">
        <f t="shared" si="107"/>
        <v>44721</v>
      </c>
      <c r="E237" s="93">
        <f ca="1">IF(D237&lt;$B$1,VLOOKUP(D237,[1]DI!$A$4:$B$15000,2,FALSE),0)</f>
        <v>0.1265</v>
      </c>
      <c r="F237" s="14">
        <f t="shared" ca="1" si="104"/>
        <v>1.0004727899999999</v>
      </c>
      <c r="G237" s="14">
        <f ca="1">(TRUNC(PRODUCT($F$12:$F236),16))</f>
        <v>1.0769548688016199</v>
      </c>
      <c r="H237" s="14">
        <f t="shared" si="105"/>
        <v>1</v>
      </c>
      <c r="I237" s="14">
        <f t="shared" ca="1" si="106"/>
        <v>1.07695487</v>
      </c>
      <c r="J237" s="13">
        <f t="shared" si="94"/>
        <v>5.5E-2</v>
      </c>
      <c r="K237" s="33">
        <f t="shared" si="95"/>
        <v>44399</v>
      </c>
      <c r="L237" s="2">
        <f t="shared" si="96"/>
        <v>223</v>
      </c>
      <c r="M237" s="17">
        <f t="shared" si="97"/>
        <v>223</v>
      </c>
      <c r="N237" s="12">
        <f t="shared" si="98"/>
        <v>1.048519668</v>
      </c>
      <c r="O237" s="12">
        <f t="shared" ca="1" si="99"/>
        <v>1.129208363</v>
      </c>
      <c r="P237" s="17">
        <f t="shared" si="108"/>
        <v>0</v>
      </c>
      <c r="Q237" s="14">
        <f t="shared" ca="1" si="90"/>
        <v>904458.54099999997</v>
      </c>
      <c r="R237" s="21">
        <f t="shared" si="91"/>
        <v>0</v>
      </c>
      <c r="S237" s="14">
        <f t="shared" si="100"/>
        <v>0</v>
      </c>
      <c r="T237" s="4" t="str">
        <f t="shared" si="101"/>
        <v>A+J=</v>
      </c>
      <c r="U237" s="33">
        <f t="shared" si="102"/>
        <v>44764</v>
      </c>
      <c r="V237" s="3"/>
      <c r="W237" s="150">
        <f>[2]Plan1!$A319</f>
        <v>46427</v>
      </c>
      <c r="Z237" s="1"/>
      <c r="AA237" s="28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2">
        <f t="shared" si="92"/>
        <v>44725</v>
      </c>
      <c r="B238" s="123">
        <f t="shared" ca="1" si="103"/>
        <v>7909876.0439999998</v>
      </c>
      <c r="C238" s="7">
        <f t="shared" si="93"/>
        <v>7000000</v>
      </c>
      <c r="D238" s="95">
        <f t="shared" si="107"/>
        <v>44722</v>
      </c>
      <c r="E238" s="93">
        <f ca="1">IF(D238&lt;$B$1,VLOOKUP(D238,[1]DI!$A$4:$B$15000,2,FALSE),0)</f>
        <v>0.1265</v>
      </c>
      <c r="F238" s="14">
        <f t="shared" ca="1" si="104"/>
        <v>1.0004727899999999</v>
      </c>
      <c r="G238" s="14">
        <f ca="1">(TRUNC(PRODUCT($F$12:$F237),16))</f>
        <v>1.07746404229404</v>
      </c>
      <c r="H238" s="14">
        <f t="shared" si="105"/>
        <v>1</v>
      </c>
      <c r="I238" s="14">
        <f t="shared" ca="1" si="106"/>
        <v>1.07746404</v>
      </c>
      <c r="J238" s="13">
        <f t="shared" si="94"/>
        <v>5.5E-2</v>
      </c>
      <c r="K238" s="33">
        <f t="shared" si="95"/>
        <v>44399</v>
      </c>
      <c r="L238" s="2">
        <f t="shared" si="96"/>
        <v>224</v>
      </c>
      <c r="M238" s="17">
        <f t="shared" si="97"/>
        <v>224</v>
      </c>
      <c r="N238" s="12">
        <f t="shared" si="98"/>
        <v>1.048742464</v>
      </c>
      <c r="O238" s="12">
        <f t="shared" ca="1" si="99"/>
        <v>1.129982292</v>
      </c>
      <c r="P238" s="17">
        <f t="shared" si="108"/>
        <v>0</v>
      </c>
      <c r="Q238" s="14">
        <f t="shared" ca="1" si="90"/>
        <v>909876.04399999999</v>
      </c>
      <c r="R238" s="21">
        <f t="shared" si="91"/>
        <v>0</v>
      </c>
      <c r="S238" s="14">
        <f t="shared" si="100"/>
        <v>0</v>
      </c>
      <c r="T238" s="4" t="str">
        <f t="shared" si="101"/>
        <v>A+J=</v>
      </c>
      <c r="U238" s="33">
        <f t="shared" si="102"/>
        <v>44764</v>
      </c>
      <c r="V238" s="3"/>
      <c r="W238" s="150">
        <f>[2]Plan1!$A320</f>
        <v>46472</v>
      </c>
      <c r="Z238" s="1"/>
      <c r="AA238" s="28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2">
        <f t="shared" si="92"/>
        <v>44726</v>
      </c>
      <c r="B239" s="123">
        <f t="shared" ca="1" si="103"/>
        <v>7915297.3269999996</v>
      </c>
      <c r="C239" s="7">
        <f t="shared" si="93"/>
        <v>7000000</v>
      </c>
      <c r="D239" s="95">
        <f t="shared" si="107"/>
        <v>44725</v>
      </c>
      <c r="E239" s="93">
        <f ca="1">IF(D239&lt;$B$1,VLOOKUP(D239,[1]DI!$A$4:$B$15000,2,FALSE),0)</f>
        <v>0.1265</v>
      </c>
      <c r="F239" s="14">
        <f t="shared" ca="1" si="104"/>
        <v>1.0004727899999999</v>
      </c>
      <c r="G239" s="14">
        <f ca="1">(TRUNC(PRODUCT($F$12:$F238),16))</f>
        <v>1.0779734565186001</v>
      </c>
      <c r="H239" s="14">
        <f t="shared" si="105"/>
        <v>1</v>
      </c>
      <c r="I239" s="14">
        <f t="shared" ca="1" si="106"/>
        <v>1.0779734599999999</v>
      </c>
      <c r="J239" s="13">
        <f t="shared" si="94"/>
        <v>5.5E-2</v>
      </c>
      <c r="K239" s="33">
        <f t="shared" si="95"/>
        <v>44399</v>
      </c>
      <c r="L239" s="2">
        <f t="shared" si="96"/>
        <v>225</v>
      </c>
      <c r="M239" s="17">
        <f t="shared" si="97"/>
        <v>225</v>
      </c>
      <c r="N239" s="12">
        <f t="shared" si="98"/>
        <v>1.048965307</v>
      </c>
      <c r="O239" s="12">
        <f t="shared" ca="1" si="99"/>
        <v>1.130756761</v>
      </c>
      <c r="P239" s="17">
        <f t="shared" si="108"/>
        <v>0</v>
      </c>
      <c r="Q239" s="14">
        <f t="shared" ca="1" si="90"/>
        <v>915297.32700000005</v>
      </c>
      <c r="R239" s="21">
        <f t="shared" si="91"/>
        <v>0</v>
      </c>
      <c r="S239" s="14">
        <f t="shared" si="100"/>
        <v>0</v>
      </c>
      <c r="T239" s="4" t="str">
        <f t="shared" si="101"/>
        <v>A+J=</v>
      </c>
      <c r="U239" s="33">
        <f t="shared" si="102"/>
        <v>44764</v>
      </c>
      <c r="V239" s="3"/>
      <c r="W239" s="150">
        <f>[2]Plan1!$A321</f>
        <v>46498</v>
      </c>
      <c r="Z239" s="1"/>
      <c r="AA239" s="28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2">
        <f t="shared" si="92"/>
        <v>44727</v>
      </c>
      <c r="B240" s="123">
        <f t="shared" ca="1" si="103"/>
        <v>7920722.25</v>
      </c>
      <c r="C240" s="7">
        <f t="shared" si="93"/>
        <v>7000000</v>
      </c>
      <c r="D240" s="95">
        <f t="shared" si="107"/>
        <v>44726</v>
      </c>
      <c r="E240" s="93">
        <f ca="1">IF(D240&lt;$B$1,VLOOKUP(D240,[1]DI!$A$4:$B$15000,2,FALSE),0)</f>
        <v>0.1265</v>
      </c>
      <c r="F240" s="14">
        <f t="shared" ca="1" si="104"/>
        <v>1.0004727899999999</v>
      </c>
      <c r="G240" s="14">
        <f ca="1">(TRUNC(PRODUCT($F$12:$F239),16))</f>
        <v>1.07848311158911</v>
      </c>
      <c r="H240" s="14">
        <f t="shared" si="105"/>
        <v>1</v>
      </c>
      <c r="I240" s="14">
        <f t="shared" ca="1" si="106"/>
        <v>1.0784831100000001</v>
      </c>
      <c r="J240" s="13">
        <f t="shared" si="94"/>
        <v>5.5E-2</v>
      </c>
      <c r="K240" s="33">
        <f t="shared" si="95"/>
        <v>44399</v>
      </c>
      <c r="L240" s="2">
        <f t="shared" si="96"/>
        <v>226</v>
      </c>
      <c r="M240" s="17">
        <f t="shared" si="97"/>
        <v>226</v>
      </c>
      <c r="N240" s="12">
        <f t="shared" si="98"/>
        <v>1.0491881970000001</v>
      </c>
      <c r="O240" s="12">
        <f t="shared" ca="1" si="99"/>
        <v>1.1315317499999999</v>
      </c>
      <c r="P240" s="17">
        <f t="shared" si="108"/>
        <v>0</v>
      </c>
      <c r="Q240" s="14">
        <f t="shared" ca="1" si="90"/>
        <v>920722.25</v>
      </c>
      <c r="R240" s="21">
        <f t="shared" si="91"/>
        <v>0</v>
      </c>
      <c r="S240" s="14">
        <f t="shared" si="100"/>
        <v>0</v>
      </c>
      <c r="T240" s="4" t="str">
        <f t="shared" si="101"/>
        <v>A+J=</v>
      </c>
      <c r="U240" s="33">
        <f t="shared" si="102"/>
        <v>44764</v>
      </c>
      <c r="V240" s="3"/>
      <c r="W240" s="150">
        <f>[2]Plan1!$A322</f>
        <v>46508</v>
      </c>
      <c r="Z240" s="1"/>
      <c r="AA240" s="28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2">
        <f t="shared" si="92"/>
        <v>44729</v>
      </c>
      <c r="B241" s="123">
        <f t="shared" ca="1" si="103"/>
        <v>7926150.9529999997</v>
      </c>
      <c r="C241" s="7">
        <f t="shared" si="93"/>
        <v>7000000</v>
      </c>
      <c r="D241" s="95">
        <f t="shared" si="107"/>
        <v>44727</v>
      </c>
      <c r="E241" s="93">
        <f ca="1">IF(D241&lt;$B$1,VLOOKUP(D241,[1]DI!$A$4:$B$15000,2,FALSE),0)</f>
        <v>0.1265</v>
      </c>
      <c r="F241" s="14">
        <f t="shared" ca="1" si="104"/>
        <v>1.0004727899999999</v>
      </c>
      <c r="G241" s="14">
        <f ca="1">(TRUNC(PRODUCT($F$12:$F240),16))</f>
        <v>1.0789930076194301</v>
      </c>
      <c r="H241" s="14">
        <f t="shared" si="105"/>
        <v>1</v>
      </c>
      <c r="I241" s="14">
        <f t="shared" ca="1" si="106"/>
        <v>1.07899301</v>
      </c>
      <c r="J241" s="13">
        <f t="shared" si="94"/>
        <v>5.5E-2</v>
      </c>
      <c r="K241" s="33">
        <f t="shared" si="95"/>
        <v>44399</v>
      </c>
      <c r="L241" s="2">
        <f t="shared" si="96"/>
        <v>227</v>
      </c>
      <c r="M241" s="17">
        <f t="shared" si="97"/>
        <v>227</v>
      </c>
      <c r="N241" s="12">
        <f t="shared" si="98"/>
        <v>1.0494111349999999</v>
      </c>
      <c r="O241" s="12">
        <f t="shared" ca="1" si="99"/>
        <v>1.1323072789999999</v>
      </c>
      <c r="P241" s="17">
        <f t="shared" si="108"/>
        <v>0</v>
      </c>
      <c r="Q241" s="14">
        <f t="shared" ca="1" si="90"/>
        <v>926150.95299999998</v>
      </c>
      <c r="R241" s="21">
        <f t="shared" si="91"/>
        <v>0</v>
      </c>
      <c r="S241" s="14">
        <f t="shared" si="100"/>
        <v>0</v>
      </c>
      <c r="T241" s="4" t="str">
        <f t="shared" si="101"/>
        <v>A+J=</v>
      </c>
      <c r="U241" s="33">
        <f t="shared" si="102"/>
        <v>44764</v>
      </c>
      <c r="V241" s="3"/>
      <c r="W241" s="150">
        <f>[2]Plan1!$A323</f>
        <v>46534</v>
      </c>
      <c r="Z241" s="1"/>
      <c r="AA241" s="28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2">
        <f t="shared" si="92"/>
        <v>44732</v>
      </c>
      <c r="B242" s="123">
        <f t="shared" ca="1" si="103"/>
        <v>7931583.2959999898</v>
      </c>
      <c r="C242" s="7">
        <f t="shared" si="93"/>
        <v>7000000</v>
      </c>
      <c r="D242" s="95">
        <f t="shared" si="107"/>
        <v>44729</v>
      </c>
      <c r="E242" s="93">
        <f ca="1">IF(D242&lt;$B$1,VLOOKUP(D242,[1]DI!$A$4:$B$15000,2,FALSE),0)</f>
        <v>0.13150000000000001</v>
      </c>
      <c r="F242" s="14">
        <f t="shared" ca="1" si="104"/>
        <v>1.0004903700000001</v>
      </c>
      <c r="G242" s="14">
        <f ca="1">(TRUNC(PRODUCT($F$12:$F241),16))</f>
        <v>1.0795031447235099</v>
      </c>
      <c r="H242" s="14">
        <f t="shared" si="105"/>
        <v>1</v>
      </c>
      <c r="I242" s="14">
        <f t="shared" ca="1" si="106"/>
        <v>1.0795031399999999</v>
      </c>
      <c r="J242" s="13">
        <f t="shared" si="94"/>
        <v>5.5E-2</v>
      </c>
      <c r="K242" s="33">
        <f t="shared" si="95"/>
        <v>44399</v>
      </c>
      <c r="L242" s="2">
        <f t="shared" si="96"/>
        <v>228</v>
      </c>
      <c r="M242" s="17">
        <f t="shared" si="97"/>
        <v>228</v>
      </c>
      <c r="N242" s="12">
        <f t="shared" si="98"/>
        <v>1.0496341199999999</v>
      </c>
      <c r="O242" s="12">
        <f t="shared" ca="1" si="99"/>
        <v>1.1330833279999999</v>
      </c>
      <c r="P242" s="17">
        <f t="shared" si="108"/>
        <v>0</v>
      </c>
      <c r="Q242" s="14">
        <f t="shared" ca="1" si="90"/>
        <v>931583.29599998996</v>
      </c>
      <c r="R242" s="21">
        <f t="shared" si="91"/>
        <v>0</v>
      </c>
      <c r="S242" s="14">
        <f t="shared" si="100"/>
        <v>0</v>
      </c>
      <c r="T242" s="4" t="str">
        <f t="shared" si="101"/>
        <v>A+J=</v>
      </c>
      <c r="U242" s="33">
        <f t="shared" si="102"/>
        <v>44764</v>
      </c>
      <c r="V242" s="3"/>
      <c r="W242" s="150">
        <f>[2]Plan1!$A324</f>
        <v>46637</v>
      </c>
      <c r="Z242" s="1"/>
      <c r="AA242" s="28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2">
        <f t="shared" si="92"/>
        <v>44733</v>
      </c>
      <c r="B243" s="123">
        <f t="shared" ca="1" si="103"/>
        <v>7937158.915</v>
      </c>
      <c r="C243" s="7">
        <f t="shared" si="93"/>
        <v>7000000</v>
      </c>
      <c r="D243" s="95">
        <f t="shared" si="107"/>
        <v>44732</v>
      </c>
      <c r="E243" s="93">
        <f ca="1">IF(D243&lt;$B$1,VLOOKUP(D243,[1]DI!$A$4:$B$15000,2,FALSE),0)</f>
        <v>0.13150000000000001</v>
      </c>
      <c r="F243" s="14">
        <f t="shared" ca="1" si="104"/>
        <v>1.0004903700000001</v>
      </c>
      <c r="G243" s="14">
        <f ca="1">(TRUNC(PRODUCT($F$12:$F242),16))</f>
        <v>1.08003250068058</v>
      </c>
      <c r="H243" s="14">
        <f t="shared" si="105"/>
        <v>1</v>
      </c>
      <c r="I243" s="14">
        <f t="shared" ca="1" si="106"/>
        <v>1.0800325</v>
      </c>
      <c r="J243" s="13">
        <f t="shared" si="94"/>
        <v>5.5E-2</v>
      </c>
      <c r="K243" s="33">
        <f t="shared" si="95"/>
        <v>44399</v>
      </c>
      <c r="L243" s="2">
        <f t="shared" si="96"/>
        <v>229</v>
      </c>
      <c r="M243" s="17">
        <f t="shared" si="97"/>
        <v>229</v>
      </c>
      <c r="N243" s="12">
        <f t="shared" si="98"/>
        <v>1.049857152</v>
      </c>
      <c r="O243" s="12">
        <f t="shared" ca="1" si="99"/>
        <v>1.1338798450000001</v>
      </c>
      <c r="P243" s="17">
        <f t="shared" si="108"/>
        <v>0</v>
      </c>
      <c r="Q243" s="14">
        <f t="shared" ca="1" si="90"/>
        <v>937158.91500000004</v>
      </c>
      <c r="R243" s="21">
        <f t="shared" si="91"/>
        <v>0</v>
      </c>
      <c r="S243" s="14">
        <f t="shared" si="100"/>
        <v>0</v>
      </c>
      <c r="T243" s="4" t="str">
        <f t="shared" si="101"/>
        <v>A+J=</v>
      </c>
      <c r="U243" s="33">
        <f t="shared" si="102"/>
        <v>44764</v>
      </c>
      <c r="V243" s="3"/>
      <c r="W243" s="150">
        <f>[2]Plan1!$A325</f>
        <v>46672</v>
      </c>
      <c r="Z243" s="1"/>
      <c r="AA243" s="28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2">
        <f t="shared" si="92"/>
        <v>44734</v>
      </c>
      <c r="B244" s="123">
        <f t="shared" ca="1" si="103"/>
        <v>7942738.4539999897</v>
      </c>
      <c r="C244" s="7">
        <f t="shared" si="93"/>
        <v>7000000</v>
      </c>
      <c r="D244" s="95">
        <f t="shared" si="107"/>
        <v>44733</v>
      </c>
      <c r="E244" s="93">
        <f ca="1">IF(D244&lt;$B$1,VLOOKUP(D244,[1]DI!$A$4:$B$15000,2,FALSE),0)</f>
        <v>0.13150000000000001</v>
      </c>
      <c r="F244" s="14">
        <f t="shared" ca="1" si="104"/>
        <v>1.0004903700000001</v>
      </c>
      <c r="G244" s="14">
        <f ca="1">(TRUNC(PRODUCT($F$12:$F243),16))</f>
        <v>1.08056211621794</v>
      </c>
      <c r="H244" s="14">
        <f t="shared" si="105"/>
        <v>1</v>
      </c>
      <c r="I244" s="14">
        <f t="shared" ca="1" si="106"/>
        <v>1.08056212</v>
      </c>
      <c r="J244" s="13">
        <f t="shared" si="94"/>
        <v>5.5E-2</v>
      </c>
      <c r="K244" s="33">
        <f t="shared" si="95"/>
        <v>44399</v>
      </c>
      <c r="L244" s="2">
        <f t="shared" si="96"/>
        <v>230</v>
      </c>
      <c r="M244" s="17">
        <f t="shared" si="97"/>
        <v>230</v>
      </c>
      <c r="N244" s="12">
        <f t="shared" si="98"/>
        <v>1.050080232</v>
      </c>
      <c r="O244" s="12">
        <f t="shared" ca="1" si="99"/>
        <v>1.1346769219999999</v>
      </c>
      <c r="P244" s="17">
        <f t="shared" si="108"/>
        <v>0</v>
      </c>
      <c r="Q244" s="14">
        <f t="shared" ca="1" si="90"/>
        <v>942738.45399999002</v>
      </c>
      <c r="R244" s="21">
        <f t="shared" si="91"/>
        <v>0</v>
      </c>
      <c r="S244" s="14">
        <f t="shared" si="100"/>
        <v>0</v>
      </c>
      <c r="T244" s="4" t="str">
        <f t="shared" si="101"/>
        <v>A+J=</v>
      </c>
      <c r="U244" s="33">
        <f t="shared" si="102"/>
        <v>44764</v>
      </c>
      <c r="V244" s="3"/>
      <c r="W244" s="150">
        <f>[2]Plan1!$A326</f>
        <v>46693</v>
      </c>
      <c r="Z244" s="1"/>
      <c r="AA244" s="28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2">
        <f t="shared" si="92"/>
        <v>44735</v>
      </c>
      <c r="B245" s="123">
        <f t="shared" ca="1" si="103"/>
        <v>7948321.8499999996</v>
      </c>
      <c r="C245" s="7">
        <f t="shared" si="93"/>
        <v>7000000</v>
      </c>
      <c r="D245" s="95">
        <f t="shared" si="107"/>
        <v>44734</v>
      </c>
      <c r="E245" s="93">
        <f ca="1">IF(D245&lt;$B$1,VLOOKUP(D245,[1]DI!$A$4:$B$15000,2,FALSE),0)</f>
        <v>0.13150000000000001</v>
      </c>
      <c r="F245" s="14">
        <f t="shared" ca="1" si="104"/>
        <v>1.0004903700000001</v>
      </c>
      <c r="G245" s="14">
        <f ca="1">(TRUNC(PRODUCT($F$12:$F244),16))</f>
        <v>1.0810919914628701</v>
      </c>
      <c r="H245" s="14">
        <f t="shared" si="105"/>
        <v>1</v>
      </c>
      <c r="I245" s="14">
        <f t="shared" ca="1" si="106"/>
        <v>1.08109199</v>
      </c>
      <c r="J245" s="13">
        <f t="shared" si="94"/>
        <v>5.5E-2</v>
      </c>
      <c r="K245" s="33">
        <f t="shared" si="95"/>
        <v>44399</v>
      </c>
      <c r="L245" s="2">
        <f t="shared" si="96"/>
        <v>231</v>
      </c>
      <c r="M245" s="17">
        <f t="shared" si="97"/>
        <v>231</v>
      </c>
      <c r="N245" s="12">
        <f t="shared" si="98"/>
        <v>1.05030336</v>
      </c>
      <c r="O245" s="12">
        <f t="shared" ca="1" si="99"/>
        <v>1.1354745500000001</v>
      </c>
      <c r="P245" s="17">
        <f t="shared" si="108"/>
        <v>0</v>
      </c>
      <c r="Q245" s="14">
        <f t="shared" ca="1" si="90"/>
        <v>948321.85</v>
      </c>
      <c r="R245" s="21">
        <f t="shared" si="91"/>
        <v>0</v>
      </c>
      <c r="S245" s="14">
        <f t="shared" si="100"/>
        <v>0</v>
      </c>
      <c r="T245" s="4" t="str">
        <f t="shared" si="101"/>
        <v>A+J=</v>
      </c>
      <c r="U245" s="33">
        <f t="shared" si="102"/>
        <v>44764</v>
      </c>
      <c r="V245" s="3"/>
      <c r="W245" s="150">
        <f>[2]Plan1!$A327</f>
        <v>46706</v>
      </c>
      <c r="Z245" s="1"/>
      <c r="AA245" s="28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2">
        <f t="shared" si="92"/>
        <v>44736</v>
      </c>
      <c r="B246" s="123">
        <f t="shared" ca="1" si="103"/>
        <v>7953909.2290000003</v>
      </c>
      <c r="C246" s="7">
        <f t="shared" si="93"/>
        <v>7000000</v>
      </c>
      <c r="D246" s="95">
        <f t="shared" si="107"/>
        <v>44735</v>
      </c>
      <c r="E246" s="93">
        <f ca="1">IF(D246&lt;$B$1,VLOOKUP(D246,[1]DI!$A$4:$B$15000,2,FALSE),0)</f>
        <v>0.13150000000000001</v>
      </c>
      <c r="F246" s="14">
        <f t="shared" ca="1" si="104"/>
        <v>1.0004903700000001</v>
      </c>
      <c r="G246" s="14">
        <f ca="1">(TRUNC(PRODUCT($F$12:$F245),16))</f>
        <v>1.0816221265427299</v>
      </c>
      <c r="H246" s="14">
        <f t="shared" si="105"/>
        <v>1</v>
      </c>
      <c r="I246" s="14">
        <f t="shared" ca="1" si="106"/>
        <v>1.08162213</v>
      </c>
      <c r="J246" s="13">
        <f t="shared" si="94"/>
        <v>5.5E-2</v>
      </c>
      <c r="K246" s="33">
        <f t="shared" si="95"/>
        <v>44399</v>
      </c>
      <c r="L246" s="2">
        <f t="shared" si="96"/>
        <v>232</v>
      </c>
      <c r="M246" s="17">
        <f t="shared" si="97"/>
        <v>232</v>
      </c>
      <c r="N246" s="12">
        <f t="shared" si="98"/>
        <v>1.0505265340000001</v>
      </c>
      <c r="O246" s="12">
        <f t="shared" ca="1" si="99"/>
        <v>1.136272747</v>
      </c>
      <c r="P246" s="17">
        <f t="shared" si="108"/>
        <v>0</v>
      </c>
      <c r="Q246" s="14">
        <f t="shared" ca="1" si="90"/>
        <v>953909.22900000005</v>
      </c>
      <c r="R246" s="21">
        <f t="shared" si="91"/>
        <v>0</v>
      </c>
      <c r="S246" s="14">
        <f t="shared" si="100"/>
        <v>0</v>
      </c>
      <c r="T246" s="4" t="str">
        <f t="shared" si="101"/>
        <v>A+J=</v>
      </c>
      <c r="U246" s="33">
        <f t="shared" si="102"/>
        <v>44764</v>
      </c>
      <c r="V246" s="3"/>
      <c r="W246" s="150">
        <f>[2]Plan1!$A328</f>
        <v>46711</v>
      </c>
      <c r="Z246" s="1"/>
      <c r="AA246" s="28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2">
        <f t="shared" si="92"/>
        <v>44739</v>
      </c>
      <c r="B247" s="123">
        <f t="shared" ca="1" si="103"/>
        <v>7959500.4719999898</v>
      </c>
      <c r="C247" s="7">
        <f t="shared" si="93"/>
        <v>7000000</v>
      </c>
      <c r="D247" s="95">
        <f t="shared" si="107"/>
        <v>44736</v>
      </c>
      <c r="E247" s="93">
        <f ca="1">IF(D247&lt;$B$1,VLOOKUP(D247,[1]DI!$A$4:$B$15000,2,FALSE),0)</f>
        <v>0.13150000000000001</v>
      </c>
      <c r="F247" s="14">
        <f t="shared" ca="1" si="104"/>
        <v>1.0004903700000001</v>
      </c>
      <c r="G247" s="14">
        <f ca="1">(TRUNC(PRODUCT($F$12:$F246),16))</f>
        <v>1.0821525215849199</v>
      </c>
      <c r="H247" s="14">
        <f t="shared" si="105"/>
        <v>1</v>
      </c>
      <c r="I247" s="14">
        <f t="shared" ca="1" si="106"/>
        <v>1.08215252</v>
      </c>
      <c r="J247" s="13">
        <f t="shared" si="94"/>
        <v>5.5E-2</v>
      </c>
      <c r="K247" s="33">
        <f t="shared" si="95"/>
        <v>44399</v>
      </c>
      <c r="L247" s="2">
        <f t="shared" si="96"/>
        <v>233</v>
      </c>
      <c r="M247" s="17">
        <f t="shared" si="97"/>
        <v>233</v>
      </c>
      <c r="N247" s="12">
        <f t="shared" si="98"/>
        <v>1.0507497560000001</v>
      </c>
      <c r="O247" s="12">
        <f t="shared" ca="1" si="99"/>
        <v>1.1370714959999999</v>
      </c>
      <c r="P247" s="17">
        <f t="shared" si="108"/>
        <v>0</v>
      </c>
      <c r="Q247" s="14">
        <f t="shared" ca="1" si="90"/>
        <v>959500.47199999006</v>
      </c>
      <c r="R247" s="21">
        <f t="shared" si="91"/>
        <v>0</v>
      </c>
      <c r="S247" s="14">
        <f t="shared" si="100"/>
        <v>0</v>
      </c>
      <c r="T247" s="4" t="str">
        <f t="shared" si="101"/>
        <v>A+J=</v>
      </c>
      <c r="U247" s="33">
        <f t="shared" si="102"/>
        <v>44764</v>
      </c>
      <c r="V247" s="3"/>
      <c r="W247" s="150">
        <f>[2]Plan1!$A329</f>
        <v>46746</v>
      </c>
      <c r="Z247" s="1"/>
      <c r="AA247" s="28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2">
        <f t="shared" si="92"/>
        <v>44740</v>
      </c>
      <c r="B248" s="123">
        <f t="shared" ca="1" si="103"/>
        <v>7965095.7259999905</v>
      </c>
      <c r="C248" s="7">
        <f t="shared" si="93"/>
        <v>7000000</v>
      </c>
      <c r="D248" s="95">
        <f t="shared" si="107"/>
        <v>44739</v>
      </c>
      <c r="E248" s="93">
        <f ca="1">IF(D248&lt;$B$1,VLOOKUP(D248,[1]DI!$A$4:$B$15000,2,FALSE),0)</f>
        <v>0.13150000000000001</v>
      </c>
      <c r="F248" s="14">
        <f t="shared" ca="1" si="104"/>
        <v>1.0004903700000001</v>
      </c>
      <c r="G248" s="14">
        <f ca="1">(TRUNC(PRODUCT($F$12:$F247),16))</f>
        <v>1.08268317671693</v>
      </c>
      <c r="H248" s="14">
        <f t="shared" si="105"/>
        <v>1</v>
      </c>
      <c r="I248" s="14">
        <f t="shared" ca="1" si="106"/>
        <v>1.0826831800000001</v>
      </c>
      <c r="J248" s="13">
        <f t="shared" si="94"/>
        <v>5.5E-2</v>
      </c>
      <c r="K248" s="33">
        <f t="shared" si="95"/>
        <v>44399</v>
      </c>
      <c r="L248" s="2">
        <f t="shared" si="96"/>
        <v>234</v>
      </c>
      <c r="M248" s="17">
        <f t="shared" si="97"/>
        <v>234</v>
      </c>
      <c r="N248" s="12">
        <f t="shared" si="98"/>
        <v>1.0509730260000001</v>
      </c>
      <c r="O248" s="12">
        <f t="shared" ca="1" si="99"/>
        <v>1.1378708179999999</v>
      </c>
      <c r="P248" s="17">
        <f t="shared" si="108"/>
        <v>0</v>
      </c>
      <c r="Q248" s="14">
        <f t="shared" ca="1" si="90"/>
        <v>965095.72599999001</v>
      </c>
      <c r="R248" s="21">
        <f t="shared" si="91"/>
        <v>0</v>
      </c>
      <c r="S248" s="14">
        <f t="shared" si="100"/>
        <v>0</v>
      </c>
      <c r="T248" s="4" t="str">
        <f t="shared" si="101"/>
        <v>A+J=</v>
      </c>
      <c r="U248" s="33">
        <f t="shared" si="102"/>
        <v>44764</v>
      </c>
      <c r="V248" s="3"/>
      <c r="W248" s="150">
        <f>[2]Plan1!$A330</f>
        <v>46753</v>
      </c>
      <c r="Z248" s="1"/>
      <c r="AA248" s="28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2">
        <f t="shared" si="92"/>
        <v>44741</v>
      </c>
      <c r="B249" s="123">
        <f t="shared" ca="1" si="103"/>
        <v>7970694.8300000001</v>
      </c>
      <c r="C249" s="7">
        <f t="shared" si="93"/>
        <v>7000000</v>
      </c>
      <c r="D249" s="95">
        <f t="shared" si="107"/>
        <v>44740</v>
      </c>
      <c r="E249" s="93">
        <f ca="1">IF(D249&lt;$B$1,VLOOKUP(D249,[1]DI!$A$4:$B$15000,2,FALSE),0)</f>
        <v>0.13150000000000001</v>
      </c>
      <c r="F249" s="14">
        <f t="shared" ca="1" si="104"/>
        <v>1.0004903700000001</v>
      </c>
      <c r="G249" s="14">
        <f ca="1">(TRUNC(PRODUCT($F$12:$F248),16))</f>
        <v>1.0832140920663</v>
      </c>
      <c r="H249" s="14">
        <f t="shared" si="105"/>
        <v>1</v>
      </c>
      <c r="I249" s="14">
        <f t="shared" ca="1" si="106"/>
        <v>1.08321409</v>
      </c>
      <c r="J249" s="13">
        <f t="shared" si="94"/>
        <v>5.5E-2</v>
      </c>
      <c r="K249" s="33">
        <f t="shared" si="95"/>
        <v>44399</v>
      </c>
      <c r="L249" s="2">
        <f t="shared" si="96"/>
        <v>235</v>
      </c>
      <c r="M249" s="17">
        <f t="shared" si="97"/>
        <v>235</v>
      </c>
      <c r="N249" s="12">
        <f t="shared" si="98"/>
        <v>1.051196343</v>
      </c>
      <c r="O249" s="12">
        <f t="shared" ca="1" si="99"/>
        <v>1.1386706900000001</v>
      </c>
      <c r="P249" s="17">
        <f t="shared" si="108"/>
        <v>0</v>
      </c>
      <c r="Q249" s="14">
        <f t="shared" ca="1" si="90"/>
        <v>970694.83</v>
      </c>
      <c r="R249" s="21">
        <f t="shared" si="91"/>
        <v>0</v>
      </c>
      <c r="S249" s="14">
        <f t="shared" si="100"/>
        <v>0</v>
      </c>
      <c r="T249" s="4" t="str">
        <f t="shared" si="101"/>
        <v>A+J=</v>
      </c>
      <c r="U249" s="33">
        <f t="shared" si="102"/>
        <v>44764</v>
      </c>
      <c r="V249" s="3"/>
      <c r="W249" s="150">
        <f>[2]Plan1!$A331</f>
        <v>46811</v>
      </c>
      <c r="Z249" s="1"/>
      <c r="AA249" s="28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2">
        <f t="shared" si="92"/>
        <v>44742</v>
      </c>
      <c r="B250" s="123">
        <f t="shared" ca="1" si="103"/>
        <v>7976297.9380000001</v>
      </c>
      <c r="C250" s="7">
        <f t="shared" si="93"/>
        <v>7000000</v>
      </c>
      <c r="D250" s="95">
        <f t="shared" si="107"/>
        <v>44741</v>
      </c>
      <c r="E250" s="93">
        <f ca="1">IF(D250&lt;$B$1,VLOOKUP(D250,[1]DI!$A$4:$B$15000,2,FALSE),0)</f>
        <v>0.13150000000000001</v>
      </c>
      <c r="F250" s="14">
        <f t="shared" ca="1" si="104"/>
        <v>1.0004903700000001</v>
      </c>
      <c r="G250" s="14">
        <f ca="1">(TRUNC(PRODUCT($F$12:$F249),16))</f>
        <v>1.0837452677606201</v>
      </c>
      <c r="H250" s="14">
        <f t="shared" si="105"/>
        <v>1</v>
      </c>
      <c r="I250" s="14">
        <f t="shared" ca="1" si="106"/>
        <v>1.0837452700000001</v>
      </c>
      <c r="J250" s="13">
        <f t="shared" si="94"/>
        <v>5.5E-2</v>
      </c>
      <c r="K250" s="33">
        <f t="shared" si="95"/>
        <v>44399</v>
      </c>
      <c r="L250" s="2">
        <f t="shared" si="96"/>
        <v>236</v>
      </c>
      <c r="M250" s="17">
        <f t="shared" si="97"/>
        <v>236</v>
      </c>
      <c r="N250" s="12">
        <f t="shared" si="98"/>
        <v>1.051419707</v>
      </c>
      <c r="O250" s="12">
        <f t="shared" ca="1" si="99"/>
        <v>1.1394711340000001</v>
      </c>
      <c r="P250" s="17">
        <f t="shared" si="108"/>
        <v>0</v>
      </c>
      <c r="Q250" s="14">
        <f t="shared" ca="1" si="90"/>
        <v>976297.93799999997</v>
      </c>
      <c r="R250" s="21">
        <f t="shared" si="91"/>
        <v>0</v>
      </c>
      <c r="S250" s="14">
        <f t="shared" si="100"/>
        <v>0</v>
      </c>
      <c r="T250" s="4" t="str">
        <f t="shared" si="101"/>
        <v>A+J=</v>
      </c>
      <c r="U250" s="33">
        <f t="shared" si="102"/>
        <v>44764</v>
      </c>
      <c r="V250" s="3"/>
      <c r="W250" s="150">
        <f>[2]Plan1!$A332</f>
        <v>46812</v>
      </c>
      <c r="Z250" s="1"/>
      <c r="AA250" s="28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2">
        <f t="shared" si="92"/>
        <v>44743</v>
      </c>
      <c r="B251" s="123">
        <f t="shared" ca="1" si="103"/>
        <v>7981904.9169999901</v>
      </c>
      <c r="C251" s="7">
        <f t="shared" si="93"/>
        <v>7000000</v>
      </c>
      <c r="D251" s="95">
        <f t="shared" si="107"/>
        <v>44742</v>
      </c>
      <c r="E251" s="93">
        <f ca="1">IF(D251&lt;$B$1,VLOOKUP(D251,[1]DI!$A$4:$B$15000,2,FALSE),0)</f>
        <v>0.13150000000000001</v>
      </c>
      <c r="F251" s="14">
        <f t="shared" ca="1" si="104"/>
        <v>1.0004903700000001</v>
      </c>
      <c r="G251" s="14">
        <f ca="1">(TRUNC(PRODUCT($F$12:$F250),16))</f>
        <v>1.08427670392757</v>
      </c>
      <c r="H251" s="14">
        <f t="shared" si="105"/>
        <v>1</v>
      </c>
      <c r="I251" s="14">
        <f t="shared" ca="1" si="106"/>
        <v>1.0842767</v>
      </c>
      <c r="J251" s="13">
        <f t="shared" si="94"/>
        <v>5.5E-2</v>
      </c>
      <c r="K251" s="33">
        <f t="shared" si="95"/>
        <v>44399</v>
      </c>
      <c r="L251" s="2">
        <f t="shared" si="96"/>
        <v>237</v>
      </c>
      <c r="M251" s="17">
        <f t="shared" si="97"/>
        <v>237</v>
      </c>
      <c r="N251" s="12">
        <f t="shared" si="98"/>
        <v>1.051643119</v>
      </c>
      <c r="O251" s="12">
        <f t="shared" ca="1" si="99"/>
        <v>1.1402721309999999</v>
      </c>
      <c r="P251" s="17">
        <f t="shared" si="108"/>
        <v>0</v>
      </c>
      <c r="Q251" s="14">
        <f t="shared" ca="1" si="90"/>
        <v>981904.91699999</v>
      </c>
      <c r="R251" s="21">
        <f t="shared" si="91"/>
        <v>0</v>
      </c>
      <c r="S251" s="14">
        <f t="shared" si="100"/>
        <v>0</v>
      </c>
      <c r="T251" s="4" t="str">
        <f t="shared" si="101"/>
        <v>A+J=</v>
      </c>
      <c r="U251" s="33">
        <f t="shared" si="102"/>
        <v>44764</v>
      </c>
      <c r="V251" s="3"/>
      <c r="W251" s="150">
        <f>[2]Plan1!$A333</f>
        <v>46857</v>
      </c>
      <c r="Z251" s="1"/>
      <c r="AA251" s="28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2">
        <f t="shared" si="92"/>
        <v>44746</v>
      </c>
      <c r="B252" s="123">
        <f t="shared" ca="1" si="103"/>
        <v>7987515.9069999997</v>
      </c>
      <c r="C252" s="7">
        <f t="shared" si="93"/>
        <v>7000000</v>
      </c>
      <c r="D252" s="95">
        <f t="shared" si="107"/>
        <v>44743</v>
      </c>
      <c r="E252" s="93">
        <f ca="1">IF(D252&lt;$B$1,VLOOKUP(D252,[1]DI!$A$4:$B$15000,2,FALSE),0)</f>
        <v>0.13150000000000001</v>
      </c>
      <c r="F252" s="14">
        <f t="shared" ca="1" si="104"/>
        <v>1.0004903700000001</v>
      </c>
      <c r="G252" s="14">
        <f ca="1">(TRUNC(PRODUCT($F$12:$F251),16))</f>
        <v>1.0848084006948799</v>
      </c>
      <c r="H252" s="14">
        <f t="shared" si="105"/>
        <v>1</v>
      </c>
      <c r="I252" s="14">
        <f t="shared" ca="1" si="106"/>
        <v>1.0848084</v>
      </c>
      <c r="J252" s="13">
        <f t="shared" si="94"/>
        <v>5.5E-2</v>
      </c>
      <c r="K252" s="33">
        <f t="shared" si="95"/>
        <v>44399</v>
      </c>
      <c r="L252" s="2">
        <f t="shared" si="96"/>
        <v>238</v>
      </c>
      <c r="M252" s="17">
        <f t="shared" si="97"/>
        <v>238</v>
      </c>
      <c r="N252" s="12">
        <f t="shared" si="98"/>
        <v>1.0518665789999999</v>
      </c>
      <c r="O252" s="12">
        <f t="shared" ca="1" si="99"/>
        <v>1.1410737010000001</v>
      </c>
      <c r="P252" s="17">
        <f t="shared" si="108"/>
        <v>0</v>
      </c>
      <c r="Q252" s="14">
        <f t="shared" ca="1" si="90"/>
        <v>987515.90700000001</v>
      </c>
      <c r="R252" s="21">
        <f t="shared" si="91"/>
        <v>0</v>
      </c>
      <c r="S252" s="14">
        <f t="shared" si="100"/>
        <v>0</v>
      </c>
      <c r="T252" s="4" t="str">
        <f t="shared" si="101"/>
        <v>A+J=</v>
      </c>
      <c r="U252" s="33">
        <f t="shared" si="102"/>
        <v>44764</v>
      </c>
      <c r="V252" s="3"/>
      <c r="W252" s="150">
        <f>[2]Plan1!$A334</f>
        <v>46864</v>
      </c>
      <c r="Z252" s="1"/>
      <c r="AA252" s="28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2">
        <f t="shared" si="92"/>
        <v>44747</v>
      </c>
      <c r="B253" s="123">
        <f t="shared" ca="1" si="103"/>
        <v>7993130.824</v>
      </c>
      <c r="C253" s="7">
        <f t="shared" si="93"/>
        <v>7000000</v>
      </c>
      <c r="D253" s="95">
        <f t="shared" si="107"/>
        <v>44746</v>
      </c>
      <c r="E253" s="93">
        <f ca="1">IF(D253&lt;$B$1,VLOOKUP(D253,[1]DI!$A$4:$B$15000,2,FALSE),0)</f>
        <v>0.13150000000000001</v>
      </c>
      <c r="F253" s="14">
        <f t="shared" ca="1" si="104"/>
        <v>1.0004903700000001</v>
      </c>
      <c r="G253" s="14">
        <f ca="1">(TRUNC(PRODUCT($F$12:$F252),16))</f>
        <v>1.08534035819033</v>
      </c>
      <c r="H253" s="14">
        <f t="shared" si="105"/>
        <v>1</v>
      </c>
      <c r="I253" s="14">
        <f t="shared" ca="1" si="106"/>
        <v>1.08534036</v>
      </c>
      <c r="J253" s="13">
        <f t="shared" si="94"/>
        <v>5.5E-2</v>
      </c>
      <c r="K253" s="33">
        <f t="shared" si="95"/>
        <v>44399</v>
      </c>
      <c r="L253" s="2">
        <f t="shared" si="96"/>
        <v>239</v>
      </c>
      <c r="M253" s="17">
        <f t="shared" si="97"/>
        <v>239</v>
      </c>
      <c r="N253" s="12">
        <f t="shared" si="98"/>
        <v>1.0520900849999999</v>
      </c>
      <c r="O253" s="12">
        <f t="shared" ca="1" si="99"/>
        <v>1.141875832</v>
      </c>
      <c r="P253" s="17">
        <f t="shared" si="108"/>
        <v>0</v>
      </c>
      <c r="Q253" s="14">
        <f t="shared" ca="1" si="90"/>
        <v>993130.82400000002</v>
      </c>
      <c r="R253" s="21">
        <f t="shared" si="91"/>
        <v>0</v>
      </c>
      <c r="S253" s="14">
        <f t="shared" si="100"/>
        <v>0</v>
      </c>
      <c r="T253" s="4" t="str">
        <f t="shared" si="101"/>
        <v>A+J=</v>
      </c>
      <c r="U253" s="33">
        <f t="shared" si="102"/>
        <v>44764</v>
      </c>
      <c r="V253" s="3"/>
      <c r="W253" s="150">
        <f>[2]Plan1!$A335</f>
        <v>46874</v>
      </c>
      <c r="Z253" s="1"/>
      <c r="AA253" s="28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2">
        <f t="shared" si="92"/>
        <v>44748</v>
      </c>
      <c r="B254" s="123">
        <f t="shared" ca="1" si="103"/>
        <v>7998749.6890000002</v>
      </c>
      <c r="C254" s="7">
        <f t="shared" si="93"/>
        <v>7000000</v>
      </c>
      <c r="D254" s="95">
        <f t="shared" si="107"/>
        <v>44747</v>
      </c>
      <c r="E254" s="93">
        <f ca="1">IF(D254&lt;$B$1,VLOOKUP(D254,[1]DI!$A$4:$B$15000,2,FALSE),0)</f>
        <v>0.13150000000000001</v>
      </c>
      <c r="F254" s="14">
        <f t="shared" ca="1" si="104"/>
        <v>1.0004903700000001</v>
      </c>
      <c r="G254" s="14">
        <f ca="1">(TRUNC(PRODUCT($F$12:$F253),16))</f>
        <v>1.0858725765417701</v>
      </c>
      <c r="H254" s="14">
        <f t="shared" si="105"/>
        <v>1</v>
      </c>
      <c r="I254" s="14">
        <f t="shared" ca="1" si="106"/>
        <v>1.08587258</v>
      </c>
      <c r="J254" s="13">
        <f t="shared" si="94"/>
        <v>5.5E-2</v>
      </c>
      <c r="K254" s="33">
        <f t="shared" si="95"/>
        <v>44399</v>
      </c>
      <c r="L254" s="2">
        <f t="shared" si="96"/>
        <v>240</v>
      </c>
      <c r="M254" s="17">
        <f t="shared" si="97"/>
        <v>240</v>
      </c>
      <c r="N254" s="12">
        <f t="shared" si="98"/>
        <v>1.0523136399999999</v>
      </c>
      <c r="O254" s="12">
        <f t="shared" ca="1" si="99"/>
        <v>1.1426785269999999</v>
      </c>
      <c r="P254" s="17">
        <f t="shared" si="108"/>
        <v>0</v>
      </c>
      <c r="Q254" s="14">
        <f t="shared" ca="1" si="90"/>
        <v>998749.68900000001</v>
      </c>
      <c r="R254" s="21">
        <f t="shared" si="91"/>
        <v>0</v>
      </c>
      <c r="S254" s="14">
        <f t="shared" si="100"/>
        <v>0</v>
      </c>
      <c r="T254" s="4" t="str">
        <f t="shared" si="101"/>
        <v>A+J=</v>
      </c>
      <c r="U254" s="33">
        <f t="shared" si="102"/>
        <v>44764</v>
      </c>
      <c r="V254" s="3"/>
      <c r="W254" s="150">
        <f>[2]Plan1!$A336</f>
        <v>46919</v>
      </c>
      <c r="Z254" s="1"/>
      <c r="AA254" s="28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2">
        <f t="shared" si="92"/>
        <v>44749</v>
      </c>
      <c r="B255" s="123">
        <f t="shared" ca="1" si="103"/>
        <v>8004372.5020000003</v>
      </c>
      <c r="C255" s="7">
        <f t="shared" si="93"/>
        <v>7000000</v>
      </c>
      <c r="D255" s="95">
        <f t="shared" si="107"/>
        <v>44748</v>
      </c>
      <c r="E255" s="93">
        <f ca="1">IF(D255&lt;$B$1,VLOOKUP(D255,[1]DI!$A$4:$B$15000,2,FALSE),0)</f>
        <v>0.13150000000000001</v>
      </c>
      <c r="F255" s="14">
        <f t="shared" ca="1" si="104"/>
        <v>1.0004903700000001</v>
      </c>
      <c r="G255" s="14">
        <f ca="1">(TRUNC(PRODUCT($F$12:$F254),16))</f>
        <v>1.0864050558771301</v>
      </c>
      <c r="H255" s="14">
        <f t="shared" si="105"/>
        <v>1</v>
      </c>
      <c r="I255" s="14">
        <f t="shared" ca="1" si="106"/>
        <v>1.0864050599999999</v>
      </c>
      <c r="J255" s="13">
        <f t="shared" si="94"/>
        <v>5.5E-2</v>
      </c>
      <c r="K255" s="33">
        <f t="shared" si="95"/>
        <v>44399</v>
      </c>
      <c r="L255" s="2">
        <f t="shared" si="96"/>
        <v>241</v>
      </c>
      <c r="M255" s="17">
        <f t="shared" si="97"/>
        <v>241</v>
      </c>
      <c r="N255" s="12">
        <f t="shared" si="98"/>
        <v>1.0525372420000001</v>
      </c>
      <c r="O255" s="12">
        <f t="shared" ca="1" si="99"/>
        <v>1.1434817859999999</v>
      </c>
      <c r="P255" s="17">
        <f t="shared" si="108"/>
        <v>0</v>
      </c>
      <c r="Q255" s="14">
        <f t="shared" ca="1" si="90"/>
        <v>1004372.502</v>
      </c>
      <c r="R255" s="21">
        <f t="shared" si="91"/>
        <v>0</v>
      </c>
      <c r="S255" s="14">
        <f t="shared" si="100"/>
        <v>0</v>
      </c>
      <c r="T255" s="4" t="str">
        <f t="shared" si="101"/>
        <v>A+J=</v>
      </c>
      <c r="U255" s="33">
        <f t="shared" si="102"/>
        <v>44764</v>
      </c>
      <c r="V255" s="3"/>
      <c r="W255" s="150">
        <f>[2]Plan1!$A337</f>
        <v>47003</v>
      </c>
      <c r="Z255" s="1"/>
      <c r="AA255" s="28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2">
        <f t="shared" si="92"/>
        <v>44750</v>
      </c>
      <c r="B256" s="123">
        <f t="shared" ca="1" si="103"/>
        <v>8009999.2489999998</v>
      </c>
      <c r="C256" s="7">
        <f t="shared" si="93"/>
        <v>7000000</v>
      </c>
      <c r="D256" s="95">
        <f t="shared" si="107"/>
        <v>44749</v>
      </c>
      <c r="E256" s="93">
        <f ca="1">IF(D256&lt;$B$1,VLOOKUP(D256,[1]DI!$A$4:$B$15000,2,FALSE),0)</f>
        <v>0.13150000000000001</v>
      </c>
      <c r="F256" s="14">
        <f t="shared" ca="1" si="104"/>
        <v>1.0004903700000001</v>
      </c>
      <c r="G256" s="14">
        <f ca="1">(TRUNC(PRODUCT($F$12:$F255),16))</f>
        <v>1.08693779632438</v>
      </c>
      <c r="H256" s="14">
        <f t="shared" si="105"/>
        <v>1</v>
      </c>
      <c r="I256" s="14">
        <f t="shared" ca="1" si="106"/>
        <v>1.0869378000000001</v>
      </c>
      <c r="J256" s="13">
        <f t="shared" si="94"/>
        <v>5.5E-2</v>
      </c>
      <c r="K256" s="33">
        <f t="shared" si="95"/>
        <v>44399</v>
      </c>
      <c r="L256" s="2">
        <f t="shared" si="96"/>
        <v>242</v>
      </c>
      <c r="M256" s="17">
        <f t="shared" si="97"/>
        <v>242</v>
      </c>
      <c r="N256" s="12">
        <f t="shared" si="98"/>
        <v>1.0527608909999999</v>
      </c>
      <c r="O256" s="12">
        <f t="shared" ca="1" si="99"/>
        <v>1.144285607</v>
      </c>
      <c r="P256" s="17">
        <f t="shared" si="108"/>
        <v>0</v>
      </c>
      <c r="Q256" s="14">
        <f t="shared" ca="1" si="90"/>
        <v>1009999.249</v>
      </c>
      <c r="R256" s="21">
        <f t="shared" si="91"/>
        <v>0</v>
      </c>
      <c r="S256" s="14">
        <f t="shared" si="100"/>
        <v>0</v>
      </c>
      <c r="T256" s="4" t="str">
        <f t="shared" si="101"/>
        <v>A+J=</v>
      </c>
      <c r="U256" s="33">
        <f t="shared" si="102"/>
        <v>44764</v>
      </c>
      <c r="V256" s="3"/>
      <c r="W256" s="150">
        <f>[2]Plan1!$A338</f>
        <v>47038</v>
      </c>
      <c r="Z256" s="1"/>
      <c r="AA256" s="28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2">
        <f t="shared" si="92"/>
        <v>44753</v>
      </c>
      <c r="B257" s="123">
        <f t="shared" ca="1" si="103"/>
        <v>8015629.9440000001</v>
      </c>
      <c r="C257" s="7">
        <f t="shared" si="93"/>
        <v>7000000</v>
      </c>
      <c r="D257" s="95">
        <f t="shared" si="107"/>
        <v>44750</v>
      </c>
      <c r="E257" s="93">
        <f ca="1">IF(D257&lt;$B$1,VLOOKUP(D257,[1]DI!$A$4:$B$15000,2,FALSE),0)</f>
        <v>0.13150000000000001</v>
      </c>
      <c r="F257" s="14">
        <f t="shared" ca="1" si="104"/>
        <v>1.0004903700000001</v>
      </c>
      <c r="G257" s="14">
        <f ca="1">(TRUNC(PRODUCT($F$12:$F256),16))</f>
        <v>1.0874707980115701</v>
      </c>
      <c r="H257" s="14">
        <f t="shared" si="105"/>
        <v>1</v>
      </c>
      <c r="I257" s="14">
        <f t="shared" ca="1" si="106"/>
        <v>1.0874708</v>
      </c>
      <c r="J257" s="13">
        <f t="shared" si="94"/>
        <v>5.5E-2</v>
      </c>
      <c r="K257" s="33">
        <f t="shared" si="95"/>
        <v>44399</v>
      </c>
      <c r="L257" s="2">
        <f t="shared" si="96"/>
        <v>243</v>
      </c>
      <c r="M257" s="17">
        <f t="shared" si="97"/>
        <v>243</v>
      </c>
      <c r="N257" s="12">
        <f t="shared" si="98"/>
        <v>1.0529845879999999</v>
      </c>
      <c r="O257" s="12">
        <f t="shared" ca="1" si="99"/>
        <v>1.1450899919999999</v>
      </c>
      <c r="P257" s="17">
        <f t="shared" si="108"/>
        <v>0</v>
      </c>
      <c r="Q257" s="14">
        <f t="shared" ca="1" si="90"/>
        <v>1015629.944</v>
      </c>
      <c r="R257" s="21">
        <f t="shared" si="91"/>
        <v>0</v>
      </c>
      <c r="S257" s="14">
        <f t="shared" si="100"/>
        <v>0</v>
      </c>
      <c r="T257" s="4" t="str">
        <f t="shared" si="101"/>
        <v>A+J=</v>
      </c>
      <c r="U257" s="33">
        <f t="shared" si="102"/>
        <v>44764</v>
      </c>
      <c r="V257" s="3"/>
      <c r="W257" s="150">
        <f>[2]Plan1!$A339</f>
        <v>47059</v>
      </c>
      <c r="Z257" s="1"/>
      <c r="AA257" s="28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2">
        <f t="shared" si="92"/>
        <v>44754</v>
      </c>
      <c r="B258" s="123">
        <f t="shared" ca="1" si="103"/>
        <v>8021264.5870000003</v>
      </c>
      <c r="C258" s="7">
        <f t="shared" si="93"/>
        <v>7000000</v>
      </c>
      <c r="D258" s="95">
        <f t="shared" si="107"/>
        <v>44753</v>
      </c>
      <c r="E258" s="93">
        <f ca="1">IF(D258&lt;$B$1,VLOOKUP(D258,[1]DI!$A$4:$B$15000,2,FALSE),0)</f>
        <v>0.13150000000000001</v>
      </c>
      <c r="F258" s="14">
        <f t="shared" ca="1" si="104"/>
        <v>1.0004903700000001</v>
      </c>
      <c r="G258" s="14">
        <f ca="1">(TRUNC(PRODUCT($F$12:$F257),16))</f>
        <v>1.08800406106679</v>
      </c>
      <c r="H258" s="14">
        <f t="shared" si="105"/>
        <v>1</v>
      </c>
      <c r="I258" s="14">
        <f t="shared" ca="1" si="106"/>
        <v>1.0880040600000001</v>
      </c>
      <c r="J258" s="13">
        <f t="shared" si="94"/>
        <v>5.5E-2</v>
      </c>
      <c r="K258" s="33">
        <f t="shared" si="95"/>
        <v>44399</v>
      </c>
      <c r="L258" s="2">
        <f t="shared" si="96"/>
        <v>244</v>
      </c>
      <c r="M258" s="17">
        <f t="shared" si="97"/>
        <v>244</v>
      </c>
      <c r="N258" s="12">
        <f t="shared" si="98"/>
        <v>1.0532083320000001</v>
      </c>
      <c r="O258" s="12">
        <f t="shared" ca="1" si="99"/>
        <v>1.1458949409999999</v>
      </c>
      <c r="P258" s="17">
        <f t="shared" si="108"/>
        <v>0</v>
      </c>
      <c r="Q258" s="14">
        <f t="shared" ca="1" si="90"/>
        <v>1021264.5870000001</v>
      </c>
      <c r="R258" s="21">
        <f t="shared" si="91"/>
        <v>0</v>
      </c>
      <c r="S258" s="14">
        <f t="shared" si="100"/>
        <v>0</v>
      </c>
      <c r="T258" s="4" t="str">
        <f t="shared" si="101"/>
        <v>A+J=</v>
      </c>
      <c r="U258" s="33">
        <f t="shared" si="102"/>
        <v>44764</v>
      </c>
      <c r="V258" s="3"/>
      <c r="W258" s="150">
        <f>[2]Plan1!$A340</f>
        <v>47072</v>
      </c>
      <c r="Z258" s="1"/>
      <c r="AA258" s="28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2">
        <f t="shared" si="92"/>
        <v>44755</v>
      </c>
      <c r="B259" s="123">
        <f t="shared" ca="1" si="103"/>
        <v>8026903.2549999999</v>
      </c>
      <c r="C259" s="7">
        <f t="shared" si="93"/>
        <v>7000000</v>
      </c>
      <c r="D259" s="95">
        <f t="shared" si="107"/>
        <v>44754</v>
      </c>
      <c r="E259" s="93">
        <f ca="1">IF(D259&lt;$B$1,VLOOKUP(D259,[1]DI!$A$4:$B$15000,2,FALSE),0)</f>
        <v>0.13150000000000001</v>
      </c>
      <c r="F259" s="14">
        <f t="shared" ca="1" si="104"/>
        <v>1.0004903700000001</v>
      </c>
      <c r="G259" s="14">
        <f ca="1">(TRUNC(PRODUCT($F$12:$F258),16))</f>
        <v>1.08853758561821</v>
      </c>
      <c r="H259" s="14">
        <f t="shared" si="105"/>
        <v>1</v>
      </c>
      <c r="I259" s="14">
        <f t="shared" ca="1" si="106"/>
        <v>1.0885375900000001</v>
      </c>
      <c r="J259" s="13">
        <f t="shared" si="94"/>
        <v>5.5E-2</v>
      </c>
      <c r="K259" s="33">
        <f t="shared" si="95"/>
        <v>44399</v>
      </c>
      <c r="L259" s="2">
        <f t="shared" si="96"/>
        <v>245</v>
      </c>
      <c r="M259" s="17">
        <f t="shared" si="97"/>
        <v>245</v>
      </c>
      <c r="N259" s="12">
        <f t="shared" si="98"/>
        <v>1.053432124</v>
      </c>
      <c r="O259" s="12">
        <f t="shared" ca="1" si="99"/>
        <v>1.1467004649999999</v>
      </c>
      <c r="P259" s="17">
        <f t="shared" si="108"/>
        <v>0</v>
      </c>
      <c r="Q259" s="14">
        <f t="shared" ca="1" si="90"/>
        <v>1026903.255</v>
      </c>
      <c r="R259" s="21">
        <f t="shared" si="91"/>
        <v>0</v>
      </c>
      <c r="S259" s="14">
        <f t="shared" si="100"/>
        <v>0</v>
      </c>
      <c r="T259" s="4" t="str">
        <f t="shared" si="101"/>
        <v>A+J=</v>
      </c>
      <c r="U259" s="33">
        <f t="shared" si="102"/>
        <v>44764</v>
      </c>
      <c r="V259" s="3"/>
      <c r="W259" s="150">
        <f>[2]Plan1!$A341</f>
        <v>47077</v>
      </c>
      <c r="Z259" s="1"/>
      <c r="AA259" s="28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2">
        <f t="shared" si="92"/>
        <v>44756</v>
      </c>
      <c r="B260" s="123">
        <f t="shared" ca="1" si="103"/>
        <v>8032545.8080000002</v>
      </c>
      <c r="C260" s="7">
        <f t="shared" si="93"/>
        <v>7000000</v>
      </c>
      <c r="D260" s="95">
        <f t="shared" si="107"/>
        <v>44755</v>
      </c>
      <c r="E260" s="93">
        <f ca="1">IF(D260&lt;$B$1,VLOOKUP(D260,[1]DI!$A$4:$B$15000,2,FALSE),0)</f>
        <v>0.13150000000000001</v>
      </c>
      <c r="F260" s="14">
        <f t="shared" ca="1" si="104"/>
        <v>1.0004903700000001</v>
      </c>
      <c r="G260" s="14">
        <f ca="1">(TRUNC(PRODUCT($F$12:$F259),16))</f>
        <v>1.0890713717940701</v>
      </c>
      <c r="H260" s="14">
        <f t="shared" si="105"/>
        <v>1</v>
      </c>
      <c r="I260" s="14">
        <f t="shared" ca="1" si="106"/>
        <v>1.0890713700000001</v>
      </c>
      <c r="J260" s="13">
        <f t="shared" si="94"/>
        <v>5.5E-2</v>
      </c>
      <c r="K260" s="33">
        <f t="shared" si="95"/>
        <v>44399</v>
      </c>
      <c r="L260" s="2">
        <f t="shared" si="96"/>
        <v>246</v>
      </c>
      <c r="M260" s="17">
        <f t="shared" si="97"/>
        <v>246</v>
      </c>
      <c r="N260" s="12">
        <f t="shared" si="98"/>
        <v>1.0536559640000001</v>
      </c>
      <c r="O260" s="12">
        <f t="shared" ca="1" si="99"/>
        <v>1.1475065440000001</v>
      </c>
      <c r="P260" s="17">
        <f t="shared" si="108"/>
        <v>0</v>
      </c>
      <c r="Q260" s="14">
        <f t="shared" ca="1" si="90"/>
        <v>1032545.808</v>
      </c>
      <c r="R260" s="21">
        <f t="shared" si="91"/>
        <v>0</v>
      </c>
      <c r="S260" s="14">
        <f t="shared" si="100"/>
        <v>0</v>
      </c>
      <c r="T260" s="4" t="str">
        <f t="shared" si="101"/>
        <v>A+J=</v>
      </c>
      <c r="U260" s="33">
        <f t="shared" si="102"/>
        <v>44764</v>
      </c>
      <c r="V260" s="3"/>
      <c r="W260" s="150">
        <f>[2]Plan1!$A342</f>
        <v>47112</v>
      </c>
      <c r="Z260" s="1"/>
      <c r="AA260" s="28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2">
        <f t="shared" si="92"/>
        <v>44757</v>
      </c>
      <c r="B261" s="123">
        <f t="shared" ca="1" si="103"/>
        <v>8038192.3859999999</v>
      </c>
      <c r="C261" s="7">
        <f t="shared" si="93"/>
        <v>7000000</v>
      </c>
      <c r="D261" s="95">
        <f t="shared" si="107"/>
        <v>44756</v>
      </c>
      <c r="E261" s="93">
        <f ca="1">IF(D261&lt;$B$1,VLOOKUP(D261,[1]DI!$A$4:$B$15000,2,FALSE),0)</f>
        <v>0.13150000000000001</v>
      </c>
      <c r="F261" s="14">
        <f t="shared" ca="1" si="104"/>
        <v>1.0004903700000001</v>
      </c>
      <c r="G261" s="14">
        <f ca="1">(TRUNC(PRODUCT($F$12:$F260),16))</f>
        <v>1.0896054197226599</v>
      </c>
      <c r="H261" s="14">
        <f t="shared" si="105"/>
        <v>1</v>
      </c>
      <c r="I261" s="14">
        <f t="shared" ca="1" si="106"/>
        <v>1.08960542</v>
      </c>
      <c r="J261" s="13">
        <f t="shared" si="94"/>
        <v>5.5E-2</v>
      </c>
      <c r="K261" s="33">
        <f t="shared" si="95"/>
        <v>44399</v>
      </c>
      <c r="L261" s="2">
        <f t="shared" si="96"/>
        <v>247</v>
      </c>
      <c r="M261" s="17">
        <f t="shared" si="97"/>
        <v>247</v>
      </c>
      <c r="N261" s="12">
        <f t="shared" si="98"/>
        <v>1.053879851</v>
      </c>
      <c r="O261" s="12">
        <f t="shared" ca="1" si="99"/>
        <v>1.1483131980000001</v>
      </c>
      <c r="P261" s="17">
        <f t="shared" si="108"/>
        <v>0</v>
      </c>
      <c r="Q261" s="14">
        <f t="shared" ca="1" si="90"/>
        <v>1038192.3860000001</v>
      </c>
      <c r="R261" s="21">
        <f t="shared" si="91"/>
        <v>0</v>
      </c>
      <c r="S261" s="14">
        <f t="shared" si="100"/>
        <v>0</v>
      </c>
      <c r="T261" s="4" t="str">
        <f t="shared" si="101"/>
        <v>A+J=</v>
      </c>
      <c r="U261" s="33">
        <f t="shared" si="102"/>
        <v>44764</v>
      </c>
      <c r="V261" s="3"/>
      <c r="W261" s="150">
        <f>[2]Plan1!$A343</f>
        <v>47119</v>
      </c>
      <c r="Z261" s="1"/>
      <c r="AA261" s="28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2">
        <f t="shared" si="92"/>
        <v>44760</v>
      </c>
      <c r="B262" s="123">
        <f t="shared" ca="1" si="103"/>
        <v>8043842.9120000005</v>
      </c>
      <c r="C262" s="7">
        <f t="shared" si="93"/>
        <v>7000000</v>
      </c>
      <c r="D262" s="95">
        <f t="shared" si="107"/>
        <v>44757</v>
      </c>
      <c r="E262" s="93">
        <f ca="1">IF(D262&lt;$B$1,VLOOKUP(D262,[1]DI!$A$4:$B$15000,2,FALSE),0)</f>
        <v>0.13150000000000001</v>
      </c>
      <c r="F262" s="14">
        <f t="shared" ca="1" si="104"/>
        <v>1.0004903700000001</v>
      </c>
      <c r="G262" s="14">
        <f ca="1">(TRUNC(PRODUCT($F$12:$F261),16))</f>
        <v>1.0901397295323301</v>
      </c>
      <c r="H262" s="14">
        <f t="shared" si="105"/>
        <v>1</v>
      </c>
      <c r="I262" s="14">
        <f t="shared" ca="1" si="106"/>
        <v>1.09013973</v>
      </c>
      <c r="J262" s="13">
        <f t="shared" si="94"/>
        <v>5.5E-2</v>
      </c>
      <c r="K262" s="33">
        <f t="shared" si="95"/>
        <v>44399</v>
      </c>
      <c r="L262" s="2">
        <f t="shared" si="96"/>
        <v>248</v>
      </c>
      <c r="M262" s="17">
        <f t="shared" si="97"/>
        <v>248</v>
      </c>
      <c r="N262" s="12">
        <f t="shared" si="98"/>
        <v>1.0541037849999999</v>
      </c>
      <c r="O262" s="12">
        <f t="shared" ca="1" si="99"/>
        <v>1.1491204159999999</v>
      </c>
      <c r="P262" s="17">
        <f t="shared" si="108"/>
        <v>0</v>
      </c>
      <c r="Q262" s="14">
        <f t="shared" ca="1" si="90"/>
        <v>1043842.912</v>
      </c>
      <c r="R262" s="21">
        <f t="shared" si="91"/>
        <v>0</v>
      </c>
      <c r="S262" s="14">
        <f t="shared" si="100"/>
        <v>0</v>
      </c>
      <c r="T262" s="4" t="str">
        <f t="shared" si="101"/>
        <v>A+J=</v>
      </c>
      <c r="U262" s="33">
        <f t="shared" si="102"/>
        <v>44764</v>
      </c>
      <c r="V262" s="3"/>
      <c r="W262" s="150">
        <f>[2]Plan1!$A344</f>
        <v>47161</v>
      </c>
      <c r="Z262" s="1"/>
      <c r="AA262" s="28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2">
        <f t="shared" si="92"/>
        <v>44761</v>
      </c>
      <c r="B263" s="123">
        <f t="shared" ca="1" si="103"/>
        <v>8049497.4000000004</v>
      </c>
      <c r="C263" s="7">
        <f t="shared" si="93"/>
        <v>7000000</v>
      </c>
      <c r="D263" s="95">
        <f t="shared" si="107"/>
        <v>44760</v>
      </c>
      <c r="E263" s="93">
        <f ca="1">IF(D263&lt;$B$1,VLOOKUP(D263,[1]DI!$A$4:$B$15000,2,FALSE),0)</f>
        <v>0.13150000000000001</v>
      </c>
      <c r="F263" s="14">
        <f t="shared" ca="1" si="104"/>
        <v>1.0004903700000001</v>
      </c>
      <c r="G263" s="14">
        <f ca="1">(TRUNC(PRODUCT($F$12:$F262),16))</f>
        <v>1.0906743013514999</v>
      </c>
      <c r="H263" s="14">
        <f t="shared" si="105"/>
        <v>1</v>
      </c>
      <c r="I263" s="14">
        <f t="shared" ca="1" si="106"/>
        <v>1.0906743000000001</v>
      </c>
      <c r="J263" s="13">
        <f t="shared" si="94"/>
        <v>5.5E-2</v>
      </c>
      <c r="K263" s="33">
        <f t="shared" si="95"/>
        <v>44399</v>
      </c>
      <c r="L263" s="2">
        <f t="shared" si="96"/>
        <v>249</v>
      </c>
      <c r="M263" s="17">
        <f t="shared" si="97"/>
        <v>249</v>
      </c>
      <c r="N263" s="12">
        <f t="shared" si="98"/>
        <v>1.0543277680000001</v>
      </c>
      <c r="O263" s="12">
        <f t="shared" ca="1" si="99"/>
        <v>1.1499282</v>
      </c>
      <c r="P263" s="17">
        <f t="shared" si="108"/>
        <v>0</v>
      </c>
      <c r="Q263" s="14">
        <f t="shared" ca="1" si="90"/>
        <v>1049497.3999999999</v>
      </c>
      <c r="R263" s="21">
        <f t="shared" si="91"/>
        <v>0</v>
      </c>
      <c r="S263" s="14">
        <f t="shared" si="100"/>
        <v>0</v>
      </c>
      <c r="T263" s="4" t="str">
        <f t="shared" si="101"/>
        <v>A+J=</v>
      </c>
      <c r="U263" s="33">
        <f t="shared" si="102"/>
        <v>44764</v>
      </c>
      <c r="V263" s="3"/>
      <c r="W263" s="150">
        <f>[2]Plan1!$A345</f>
        <v>47162</v>
      </c>
      <c r="Z263" s="1"/>
      <c r="AA263" s="28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2">
        <f t="shared" si="92"/>
        <v>44762</v>
      </c>
      <c r="B264" s="123">
        <f t="shared" ca="1" si="103"/>
        <v>8055155.9270000001</v>
      </c>
      <c r="C264" s="7">
        <f t="shared" si="93"/>
        <v>7000000</v>
      </c>
      <c r="D264" s="95">
        <f t="shared" si="107"/>
        <v>44761</v>
      </c>
      <c r="E264" s="93">
        <f ca="1">IF(D264&lt;$B$1,VLOOKUP(D264,[1]DI!$A$4:$B$15000,2,FALSE),0)</f>
        <v>0.13150000000000001</v>
      </c>
      <c r="F264" s="14">
        <f t="shared" ca="1" si="104"/>
        <v>1.0004903700000001</v>
      </c>
      <c r="G264" s="14">
        <f ca="1">(TRUNC(PRODUCT($F$12:$F263),16))</f>
        <v>1.0912091353086499</v>
      </c>
      <c r="H264" s="14">
        <f t="shared" si="105"/>
        <v>1</v>
      </c>
      <c r="I264" s="14">
        <f t="shared" ca="1" si="106"/>
        <v>1.0912091399999999</v>
      </c>
      <c r="J264" s="13">
        <f t="shared" si="94"/>
        <v>5.5E-2</v>
      </c>
      <c r="K264" s="33">
        <f t="shared" si="95"/>
        <v>44399</v>
      </c>
      <c r="L264" s="2">
        <f t="shared" si="96"/>
        <v>250</v>
      </c>
      <c r="M264" s="17">
        <f t="shared" si="97"/>
        <v>250</v>
      </c>
      <c r="N264" s="12">
        <f t="shared" si="98"/>
        <v>1.0545517980000001</v>
      </c>
      <c r="O264" s="12">
        <f t="shared" ca="1" si="99"/>
        <v>1.150736561</v>
      </c>
      <c r="P264" s="17">
        <f t="shared" si="108"/>
        <v>0</v>
      </c>
      <c r="Q264" s="14">
        <f t="shared" ca="1" si="90"/>
        <v>1055155.9269999999</v>
      </c>
      <c r="R264" s="21">
        <f t="shared" si="91"/>
        <v>0</v>
      </c>
      <c r="S264" s="14">
        <f t="shared" si="100"/>
        <v>0</v>
      </c>
      <c r="T264" s="4" t="str">
        <f t="shared" si="101"/>
        <v>A+J=</v>
      </c>
      <c r="U264" s="33">
        <f t="shared" si="102"/>
        <v>44764</v>
      </c>
      <c r="V264" s="3"/>
      <c r="W264" s="150">
        <f>[2]Plan1!$A346</f>
        <v>47207</v>
      </c>
      <c r="Z264" s="1"/>
      <c r="AA264" s="28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2">
        <f t="shared" si="92"/>
        <v>44763</v>
      </c>
      <c r="B265" s="123">
        <f t="shared" ca="1" si="103"/>
        <v>8060818.3250000002</v>
      </c>
      <c r="C265" s="7">
        <f t="shared" si="93"/>
        <v>7000000</v>
      </c>
      <c r="D265" s="95">
        <f t="shared" si="107"/>
        <v>44762</v>
      </c>
      <c r="E265" s="93">
        <f ca="1">IF(D265&lt;$B$1,VLOOKUP(D265,[1]DI!$A$4:$B$15000,2,FALSE),0)</f>
        <v>0.13150000000000001</v>
      </c>
      <c r="F265" s="14">
        <f t="shared" ca="1" si="104"/>
        <v>1.0004903700000001</v>
      </c>
      <c r="G265" s="14">
        <f ca="1">(TRUNC(PRODUCT($F$12:$F264),16))</f>
        <v>1.09174423153234</v>
      </c>
      <c r="H265" s="14">
        <f t="shared" si="105"/>
        <v>1</v>
      </c>
      <c r="I265" s="14">
        <f t="shared" ca="1" si="106"/>
        <v>1.09174423</v>
      </c>
      <c r="J265" s="13">
        <f t="shared" si="94"/>
        <v>5.5E-2</v>
      </c>
      <c r="K265" s="33">
        <f t="shared" si="95"/>
        <v>44399</v>
      </c>
      <c r="L265" s="2">
        <f t="shared" si="96"/>
        <v>251</v>
      </c>
      <c r="M265" s="17">
        <f t="shared" si="97"/>
        <v>251</v>
      </c>
      <c r="N265" s="12">
        <f t="shared" si="98"/>
        <v>1.054775875</v>
      </c>
      <c r="O265" s="12">
        <f t="shared" ca="1" si="99"/>
        <v>1.151545475</v>
      </c>
      <c r="P265" s="17">
        <f t="shared" si="108"/>
        <v>0</v>
      </c>
      <c r="Q265" s="14">
        <f t="shared" ca="1" si="90"/>
        <v>1060818.325</v>
      </c>
      <c r="R265" s="21">
        <f t="shared" si="91"/>
        <v>0</v>
      </c>
      <c r="S265" s="14">
        <f t="shared" si="100"/>
        <v>0</v>
      </c>
      <c r="T265" s="4" t="str">
        <f t="shared" si="101"/>
        <v>A+J=</v>
      </c>
      <c r="U265" s="33">
        <f t="shared" si="102"/>
        <v>44764</v>
      </c>
      <c r="V265" s="3"/>
      <c r="W265" s="150">
        <f>[2]Plan1!$A347</f>
        <v>47229</v>
      </c>
      <c r="Z265" s="1"/>
      <c r="AA265" s="28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2">
        <f t="shared" si="92"/>
        <v>44764</v>
      </c>
      <c r="B266" s="123">
        <f t="shared" ca="1" si="103"/>
        <v>8066484.7690000003</v>
      </c>
      <c r="C266" s="7">
        <f t="shared" si="93"/>
        <v>7000000</v>
      </c>
      <c r="D266" s="95">
        <f t="shared" si="107"/>
        <v>44763</v>
      </c>
      <c r="E266" s="93">
        <f ca="1">IF(D266&lt;$B$1,VLOOKUP(D266,[1]DI!$A$4:$B$15000,2,FALSE),0)</f>
        <v>0.13150000000000001</v>
      </c>
      <c r="F266" s="14">
        <f t="shared" ca="1" si="104"/>
        <v>1.0004903700000001</v>
      </c>
      <c r="G266" s="14">
        <f ca="1">(TRUNC(PRODUCT($F$12:$F265),16))</f>
        <v>1.0922795901511499</v>
      </c>
      <c r="H266" s="14">
        <f t="shared" si="105"/>
        <v>1</v>
      </c>
      <c r="I266" s="14">
        <f t="shared" ca="1" si="106"/>
        <v>1.09227959</v>
      </c>
      <c r="J266" s="13">
        <f t="shared" si="94"/>
        <v>5.5E-2</v>
      </c>
      <c r="K266" s="33">
        <f t="shared" si="95"/>
        <v>44399</v>
      </c>
      <c r="L266" s="2">
        <f t="shared" si="96"/>
        <v>252</v>
      </c>
      <c r="M266" s="17">
        <f t="shared" si="97"/>
        <v>252</v>
      </c>
      <c r="N266" s="12">
        <f t="shared" si="98"/>
        <v>1.0549999999999999</v>
      </c>
      <c r="O266" s="12">
        <f t="shared" ca="1" si="99"/>
        <v>1.152354967</v>
      </c>
      <c r="P266" s="17">
        <f t="shared" si="108"/>
        <v>1</v>
      </c>
      <c r="Q266" s="14">
        <f t="shared" ca="1" si="90"/>
        <v>1066484.7690000001</v>
      </c>
      <c r="R266" s="21">
        <f t="shared" si="91"/>
        <v>0</v>
      </c>
      <c r="S266" s="14">
        <f t="shared" si="100"/>
        <v>0</v>
      </c>
      <c r="T266" s="4" t="str">
        <f t="shared" si="101"/>
        <v>A+J=</v>
      </c>
      <c r="U266" s="33">
        <f t="shared" si="102"/>
        <v>44764</v>
      </c>
      <c r="V266" s="3"/>
      <c r="W266" s="150">
        <f>[2]Plan1!$A348</f>
        <v>47239</v>
      </c>
      <c r="Z266" s="1"/>
      <c r="AA266" s="28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ht="18.75" x14ac:dyDescent="0.3">
      <c r="A267" s="122">
        <f t="shared" si="92"/>
        <v>44767</v>
      </c>
      <c r="B267" s="123">
        <f t="shared" ref="B267:B330" ca="1" si="109">IF(A267&lt;=TODAY(),C267+Q267,IF(AND(A267&gt;TODAY(),A267&lt;=$B$1),IF(VLOOKUP(TODAY(),$A$10:$E$5000,4,FALSE)=0,"n.d",C267+Q267),"n.d"))</f>
        <v>7004854.773</v>
      </c>
      <c r="C267" s="7">
        <f t="shared" ref="C267:C330" si="110">(C266-S266)</f>
        <v>7000000</v>
      </c>
      <c r="D267" s="95">
        <f t="shared" si="107"/>
        <v>44764</v>
      </c>
      <c r="E267" s="93">
        <f ca="1">IF(D267&lt;$B$1,VLOOKUP(D267,[1]DI!$A$4:$B$15000,2,FALSE),0)</f>
        <v>0.13150000000000001</v>
      </c>
      <c r="F267" s="14">
        <f t="shared" ref="F267:F330" ca="1" si="111">ROUND(((1+E267)^(1/252)),8)</f>
        <v>1.0004903700000001</v>
      </c>
      <c r="G267" s="14">
        <f ca="1">(TRUNC(PRODUCT($F$12:$F266),16))</f>
        <v>1.0928152112937699</v>
      </c>
      <c r="H267" s="14">
        <f t="shared" ref="H267:H330" ca="1" si="112">IF(P266&gt;0,G266,H266)</f>
        <v>1.0922795901511499</v>
      </c>
      <c r="I267" s="14">
        <f t="shared" ref="I267:I330" ca="1" si="113">ROUND(G267/H267,8)</f>
        <v>1.0004903700000001</v>
      </c>
      <c r="J267" s="177">
        <v>5.2499999999999998E-2</v>
      </c>
      <c r="K267" s="33">
        <f t="shared" ref="K267:K330" si="114">IF(P266&gt;0,VLOOKUP(P266,W$12:AG$150,2),K266)</f>
        <v>44764</v>
      </c>
      <c r="L267" s="2">
        <f t="shared" ref="L267:L330" si="115">IF(A267&gt;K267,IF(NETWORKDAYS(K267,A267,$W$160:$W$544)-1=0,1,NETWORKDAYS(K267,A267,$W$160:$W$544)-1),0)</f>
        <v>1</v>
      </c>
      <c r="M267" s="17">
        <f t="shared" ref="M267:M330" si="116">IF(AND(L267=1,L266=1),1,IF(L267&gt;0,IF(L267=L266,L267+1,L267),0))</f>
        <v>1</v>
      </c>
      <c r="N267" s="12">
        <f t="shared" ref="N267:N330" si="117">ROUND((J267+1)^(M267/252),9)</f>
        <v>1.0002030689999999</v>
      </c>
      <c r="O267" s="12">
        <f t="shared" ref="O267:O330" ca="1" si="118">ROUND(I267*N267,9)</f>
        <v>1.000693539</v>
      </c>
      <c r="P267" s="17">
        <f t="shared" ref="P267:P330" si="119">IF(VLOOKUP(A267,X$12:AE$150,8)=VLOOKUP(A266,X$12:AE$150,8),0,VLOOKUP(A267,X$12:AE$150,8))</f>
        <v>0</v>
      </c>
      <c r="Q267" s="14">
        <f t="shared" ref="Q267:Q330" ca="1" si="120">TRUNC(((O267-1)*C267),8)</f>
        <v>4854.7730000000001</v>
      </c>
      <c r="R267" s="21">
        <f t="shared" si="91"/>
        <v>0</v>
      </c>
      <c r="S267" s="14">
        <f t="shared" ref="S267:S330" si="121">IF(R267&gt;0,TRUNC(R267*C267,8),0)</f>
        <v>0</v>
      </c>
      <c r="T267" s="4" t="str">
        <f t="shared" ref="T267:T330" si="122">IF(P266&gt;0,VLOOKUP(P266,W$12:AG$150,10),T266)</f>
        <v>A+J=</v>
      </c>
      <c r="U267" s="33">
        <f t="shared" ref="U267:U330" si="123">IF(P266&gt;0,VLOOKUP(P266,W$12:AG$150,11),U266)</f>
        <v>44901</v>
      </c>
      <c r="V267" s="3"/>
      <c r="W267" s="150">
        <f>[2]Plan1!$A349</f>
        <v>47269</v>
      </c>
      <c r="Z267" s="1"/>
      <c r="AA267" s="28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2">
        <f t="shared" si="92"/>
        <v>44768</v>
      </c>
      <c r="B268" s="123">
        <f t="shared" ca="1" si="109"/>
        <v>7009712.9060000004</v>
      </c>
      <c r="C268" s="7">
        <f t="shared" si="110"/>
        <v>7000000</v>
      </c>
      <c r="D268" s="95">
        <f t="shared" si="107"/>
        <v>44767</v>
      </c>
      <c r="E268" s="93">
        <f ca="1">IF(D268&lt;$B$1,VLOOKUP(D268,[1]DI!$A$4:$B$15000,2,FALSE),0)</f>
        <v>0.13150000000000001</v>
      </c>
      <c r="F268" s="14">
        <f t="shared" ca="1" si="111"/>
        <v>1.0004903700000001</v>
      </c>
      <c r="G268" s="14">
        <f ca="1">(TRUNC(PRODUCT($F$12:$F267),16))</f>
        <v>1.09335109508894</v>
      </c>
      <c r="H268" s="14">
        <f t="shared" ca="1" si="112"/>
        <v>1.0922795901511499</v>
      </c>
      <c r="I268" s="14">
        <f t="shared" ca="1" si="113"/>
        <v>1.00098098</v>
      </c>
      <c r="J268" s="13">
        <f t="shared" si="94"/>
        <v>5.2499999999999998E-2</v>
      </c>
      <c r="K268" s="33">
        <f t="shared" si="114"/>
        <v>44764</v>
      </c>
      <c r="L268" s="2">
        <f t="shared" si="115"/>
        <v>2</v>
      </c>
      <c r="M268" s="17">
        <f t="shared" si="116"/>
        <v>2</v>
      </c>
      <c r="N268" s="12">
        <f t="shared" si="117"/>
        <v>1.0004061799999999</v>
      </c>
      <c r="O268" s="12">
        <f t="shared" ca="1" si="118"/>
        <v>1.001387558</v>
      </c>
      <c r="P268" s="17">
        <f t="shared" si="119"/>
        <v>0</v>
      </c>
      <c r="Q268" s="14">
        <f t="shared" ca="1" si="120"/>
        <v>9712.9060000000009</v>
      </c>
      <c r="R268" s="21">
        <f t="shared" ref="R268:R331" si="124">IF($P268&gt;0,VLOOKUP($P268,$W$12:$AC$150,7),0)</f>
        <v>0</v>
      </c>
      <c r="S268" s="14">
        <f t="shared" si="121"/>
        <v>0</v>
      </c>
      <c r="T268" s="4" t="str">
        <f t="shared" si="122"/>
        <v>A+J=</v>
      </c>
      <c r="U268" s="33">
        <f t="shared" si="123"/>
        <v>44901</v>
      </c>
      <c r="V268" s="3"/>
      <c r="W268" s="150">
        <f>[2]Plan1!$A350</f>
        <v>47368</v>
      </c>
      <c r="Z268" s="1"/>
      <c r="AA268" s="28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2">
        <f t="shared" ref="A269:A332" si="125">WORKDAY($A268,1,$W$166:$W$544)</f>
        <v>44769</v>
      </c>
      <c r="B269" s="123">
        <f t="shared" ca="1" si="109"/>
        <v>7014574.4129999904</v>
      </c>
      <c r="C269" s="7">
        <f t="shared" si="110"/>
        <v>7000000</v>
      </c>
      <c r="D269" s="95">
        <f t="shared" si="107"/>
        <v>44768</v>
      </c>
      <c r="E269" s="93">
        <f ca="1">IF(D269&lt;$B$1,VLOOKUP(D269,[1]DI!$A$4:$B$15000,2,FALSE),0)</f>
        <v>0.13150000000000001</v>
      </c>
      <c r="F269" s="14">
        <f t="shared" ca="1" si="111"/>
        <v>1.0004903700000001</v>
      </c>
      <c r="G269" s="14">
        <f ca="1">(TRUNC(PRODUCT($F$12:$F268),16))</f>
        <v>1.0938872416654399</v>
      </c>
      <c r="H269" s="14">
        <f t="shared" ca="1" si="112"/>
        <v>1.0922795901511499</v>
      </c>
      <c r="I269" s="14">
        <f t="shared" ca="1" si="113"/>
        <v>1.0014718300000001</v>
      </c>
      <c r="J269" s="13">
        <f t="shared" ref="J269:J332" si="126">J268</f>
        <v>5.2499999999999998E-2</v>
      </c>
      <c r="K269" s="33">
        <f t="shared" si="114"/>
        <v>44764</v>
      </c>
      <c r="L269" s="2">
        <f t="shared" si="115"/>
        <v>3</v>
      </c>
      <c r="M269" s="17">
        <f t="shared" si="116"/>
        <v>3</v>
      </c>
      <c r="N269" s="12">
        <f t="shared" si="117"/>
        <v>1.000609332</v>
      </c>
      <c r="O269" s="12">
        <f t="shared" ca="1" si="118"/>
        <v>1.0020820589999999</v>
      </c>
      <c r="P269" s="17">
        <f t="shared" si="119"/>
        <v>0</v>
      </c>
      <c r="Q269" s="14">
        <f t="shared" ca="1" si="120"/>
        <v>14574.41299999</v>
      </c>
      <c r="R269" s="21">
        <f t="shared" si="124"/>
        <v>0</v>
      </c>
      <c r="S269" s="14">
        <f t="shared" si="121"/>
        <v>0</v>
      </c>
      <c r="T269" s="4" t="str">
        <f t="shared" si="122"/>
        <v>A+J=</v>
      </c>
      <c r="U269" s="33">
        <f t="shared" si="123"/>
        <v>44901</v>
      </c>
      <c r="V269" s="3"/>
      <c r="W269" s="150">
        <f>[2]Plan1!$A351</f>
        <v>47403</v>
      </c>
      <c r="Z269" s="1"/>
      <c r="AA269" s="28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2">
        <f t="shared" si="125"/>
        <v>44770</v>
      </c>
      <c r="B270" s="123">
        <f t="shared" ca="1" si="109"/>
        <v>7019439.2800000003</v>
      </c>
      <c r="C270" s="7">
        <f t="shared" si="110"/>
        <v>7000000</v>
      </c>
      <c r="D270" s="95">
        <f t="shared" si="107"/>
        <v>44769</v>
      </c>
      <c r="E270" s="93">
        <f ca="1">IF(D270&lt;$B$1,VLOOKUP(D270,[1]DI!$A$4:$B$15000,2,FALSE),0)</f>
        <v>0.13150000000000001</v>
      </c>
      <c r="F270" s="14">
        <f t="shared" ca="1" si="111"/>
        <v>1.0004903700000001</v>
      </c>
      <c r="G270" s="14">
        <f ca="1">(TRUNC(PRODUCT($F$12:$F269),16))</f>
        <v>1.0944236511521299</v>
      </c>
      <c r="H270" s="14">
        <f t="shared" ca="1" si="112"/>
        <v>1.0922795901511499</v>
      </c>
      <c r="I270" s="14">
        <f t="shared" ca="1" si="113"/>
        <v>1.00196292</v>
      </c>
      <c r="J270" s="13">
        <f t="shared" si="126"/>
        <v>5.2499999999999998E-2</v>
      </c>
      <c r="K270" s="33">
        <f t="shared" si="114"/>
        <v>44764</v>
      </c>
      <c r="L270" s="2">
        <f t="shared" si="115"/>
        <v>4</v>
      </c>
      <c r="M270" s="17">
        <f t="shared" si="116"/>
        <v>4</v>
      </c>
      <c r="N270" s="12">
        <f t="shared" si="117"/>
        <v>1.000812525</v>
      </c>
      <c r="O270" s="12">
        <f t="shared" ca="1" si="118"/>
        <v>1.00277704</v>
      </c>
      <c r="P270" s="17">
        <f t="shared" si="119"/>
        <v>0</v>
      </c>
      <c r="Q270" s="14">
        <f t="shared" ca="1" si="120"/>
        <v>19439.28</v>
      </c>
      <c r="R270" s="21">
        <f t="shared" si="124"/>
        <v>0</v>
      </c>
      <c r="S270" s="14">
        <f t="shared" si="121"/>
        <v>0</v>
      </c>
      <c r="T270" s="4" t="str">
        <f t="shared" si="122"/>
        <v>A+J=</v>
      </c>
      <c r="U270" s="33">
        <f t="shared" si="123"/>
        <v>44901</v>
      </c>
      <c r="V270" s="3"/>
      <c r="W270" s="150">
        <f>[2]Plan1!$A352</f>
        <v>47424</v>
      </c>
      <c r="Z270" s="1"/>
      <c r="AA270" s="28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2">
        <f t="shared" si="125"/>
        <v>44771</v>
      </c>
      <c r="B271" s="123">
        <f t="shared" ca="1" si="109"/>
        <v>7024307.5839999998</v>
      </c>
      <c r="C271" s="7">
        <f t="shared" si="110"/>
        <v>7000000</v>
      </c>
      <c r="D271" s="95">
        <f t="shared" ref="D271:D334" si="127">WORKDAY($A271,-1,$W$160:$W$544)</f>
        <v>44770</v>
      </c>
      <c r="E271" s="93">
        <f ca="1">IF(D271&lt;$B$1,VLOOKUP(D271,[1]DI!$A$4:$B$15000,2,FALSE),0)</f>
        <v>0.13150000000000001</v>
      </c>
      <c r="F271" s="14">
        <f t="shared" ca="1" si="111"/>
        <v>1.0004903700000001</v>
      </c>
      <c r="G271" s="14">
        <f ca="1">(TRUNC(PRODUCT($F$12:$F270),16))</f>
        <v>1.0949603236779499</v>
      </c>
      <c r="H271" s="14">
        <f t="shared" ca="1" si="112"/>
        <v>1.0922795901511499</v>
      </c>
      <c r="I271" s="14">
        <f t="shared" ca="1" si="113"/>
        <v>1.0024542599999999</v>
      </c>
      <c r="J271" s="13">
        <f t="shared" si="126"/>
        <v>5.2499999999999998E-2</v>
      </c>
      <c r="K271" s="33">
        <f t="shared" si="114"/>
        <v>44764</v>
      </c>
      <c r="L271" s="2">
        <f t="shared" si="115"/>
        <v>5</v>
      </c>
      <c r="M271" s="17">
        <f t="shared" si="116"/>
        <v>5</v>
      </c>
      <c r="N271" s="12">
        <f t="shared" si="117"/>
        <v>1.0010157589999999</v>
      </c>
      <c r="O271" s="12">
        <f t="shared" ca="1" si="118"/>
        <v>1.0034725120000001</v>
      </c>
      <c r="P271" s="17">
        <f t="shared" si="119"/>
        <v>0</v>
      </c>
      <c r="Q271" s="14">
        <f t="shared" ca="1" si="120"/>
        <v>24307.583999999999</v>
      </c>
      <c r="R271" s="21">
        <f t="shared" si="124"/>
        <v>0</v>
      </c>
      <c r="S271" s="14">
        <f t="shared" si="121"/>
        <v>0</v>
      </c>
      <c r="T271" s="4" t="str">
        <f t="shared" si="122"/>
        <v>A+J=</v>
      </c>
      <c r="U271" s="33">
        <f t="shared" si="123"/>
        <v>44901</v>
      </c>
      <c r="V271" s="3"/>
      <c r="W271" s="150">
        <f>[2]Plan1!$A353</f>
        <v>47437</v>
      </c>
      <c r="Z271" s="1"/>
      <c r="AA271" s="28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2">
        <f t="shared" si="125"/>
        <v>44774</v>
      </c>
      <c r="B272" s="123">
        <f t="shared" ca="1" si="109"/>
        <v>7029179.1919999896</v>
      </c>
      <c r="C272" s="7">
        <f t="shared" si="110"/>
        <v>7000000</v>
      </c>
      <c r="D272" s="95">
        <f t="shared" si="127"/>
        <v>44771</v>
      </c>
      <c r="E272" s="93">
        <f ca="1">IF(D272&lt;$B$1,VLOOKUP(D272,[1]DI!$A$4:$B$15000,2,FALSE),0)</f>
        <v>0.13150000000000001</v>
      </c>
      <c r="F272" s="14">
        <f t="shared" ca="1" si="111"/>
        <v>1.0004903700000001</v>
      </c>
      <c r="G272" s="14">
        <f ca="1">(TRUNC(PRODUCT($F$12:$F271),16))</f>
        <v>1.0954972593718699</v>
      </c>
      <c r="H272" s="14">
        <f t="shared" ca="1" si="112"/>
        <v>1.0922795901511499</v>
      </c>
      <c r="I272" s="14">
        <f t="shared" ca="1" si="113"/>
        <v>1.00294583</v>
      </c>
      <c r="J272" s="13">
        <f t="shared" si="126"/>
        <v>5.2499999999999998E-2</v>
      </c>
      <c r="K272" s="33">
        <f t="shared" si="114"/>
        <v>44764</v>
      </c>
      <c r="L272" s="2">
        <f t="shared" si="115"/>
        <v>6</v>
      </c>
      <c r="M272" s="17">
        <f t="shared" si="116"/>
        <v>6</v>
      </c>
      <c r="N272" s="12">
        <f t="shared" si="117"/>
        <v>1.0012190350000001</v>
      </c>
      <c r="O272" s="12">
        <f t="shared" ca="1" si="118"/>
        <v>1.0041684559999999</v>
      </c>
      <c r="P272" s="17">
        <f t="shared" si="119"/>
        <v>0</v>
      </c>
      <c r="Q272" s="14">
        <f t="shared" ca="1" si="120"/>
        <v>29179.191999989998</v>
      </c>
      <c r="R272" s="21">
        <f t="shared" si="124"/>
        <v>0</v>
      </c>
      <c r="S272" s="14">
        <f t="shared" si="121"/>
        <v>0</v>
      </c>
      <c r="T272" s="4" t="str">
        <f t="shared" si="122"/>
        <v>A+J=</v>
      </c>
      <c r="U272" s="33">
        <f t="shared" si="123"/>
        <v>44901</v>
      </c>
      <c r="V272" s="3"/>
      <c r="W272" s="150">
        <f>[2]Plan1!$A354</f>
        <v>47442</v>
      </c>
      <c r="Z272" s="1"/>
      <c r="AA272" s="28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2">
        <f t="shared" si="125"/>
        <v>44775</v>
      </c>
      <c r="B273" s="123">
        <f t="shared" ca="1" si="109"/>
        <v>7034054.1739999903</v>
      </c>
      <c r="C273" s="7">
        <f t="shared" si="110"/>
        <v>7000000</v>
      </c>
      <c r="D273" s="95">
        <f t="shared" si="127"/>
        <v>44774</v>
      </c>
      <c r="E273" s="93">
        <f ca="1">IF(D273&lt;$B$1,VLOOKUP(D273,[1]DI!$A$4:$B$15000,2,FALSE),0)</f>
        <v>0.13150000000000001</v>
      </c>
      <c r="F273" s="14">
        <f t="shared" ca="1" si="111"/>
        <v>1.0004903700000001</v>
      </c>
      <c r="G273" s="14">
        <f ca="1">(TRUNC(PRODUCT($F$12:$F272),16))</f>
        <v>1.09603445836295</v>
      </c>
      <c r="H273" s="14">
        <f t="shared" ca="1" si="112"/>
        <v>1.0922795901511499</v>
      </c>
      <c r="I273" s="14">
        <f t="shared" ca="1" si="113"/>
        <v>1.00343764</v>
      </c>
      <c r="J273" s="13">
        <f t="shared" si="126"/>
        <v>5.2499999999999998E-2</v>
      </c>
      <c r="K273" s="33">
        <f t="shared" si="114"/>
        <v>44764</v>
      </c>
      <c r="L273" s="2">
        <f t="shared" si="115"/>
        <v>7</v>
      </c>
      <c r="M273" s="17">
        <f t="shared" si="116"/>
        <v>7</v>
      </c>
      <c r="N273" s="12">
        <f t="shared" si="117"/>
        <v>1.0014223520000001</v>
      </c>
      <c r="O273" s="12">
        <f t="shared" ca="1" si="118"/>
        <v>1.0048648819999999</v>
      </c>
      <c r="P273" s="17">
        <f t="shared" si="119"/>
        <v>0</v>
      </c>
      <c r="Q273" s="14">
        <f t="shared" ca="1" si="120"/>
        <v>34054.173999990002</v>
      </c>
      <c r="R273" s="21">
        <f t="shared" si="124"/>
        <v>0</v>
      </c>
      <c r="S273" s="14">
        <f t="shared" si="121"/>
        <v>0</v>
      </c>
      <c r="T273" s="4" t="str">
        <f t="shared" si="122"/>
        <v>A+J=</v>
      </c>
      <c r="U273" s="33">
        <f t="shared" si="123"/>
        <v>44901</v>
      </c>
      <c r="V273" s="3"/>
      <c r="W273" s="150">
        <f>[2]Plan1!$A355</f>
        <v>47477</v>
      </c>
      <c r="Z273" s="1"/>
      <c r="AA273" s="28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2">
        <f t="shared" si="125"/>
        <v>44776</v>
      </c>
      <c r="B274" s="123">
        <f t="shared" ca="1" si="109"/>
        <v>7038932.5930000003</v>
      </c>
      <c r="C274" s="7">
        <f t="shared" si="110"/>
        <v>7000000</v>
      </c>
      <c r="D274" s="95">
        <f t="shared" si="127"/>
        <v>44775</v>
      </c>
      <c r="E274" s="93">
        <f ca="1">IF(D274&lt;$B$1,VLOOKUP(D274,[1]DI!$A$4:$B$15000,2,FALSE),0)</f>
        <v>0.13150000000000001</v>
      </c>
      <c r="F274" s="14">
        <f t="shared" ca="1" si="111"/>
        <v>1.0004903700000001</v>
      </c>
      <c r="G274" s="14">
        <f ca="1">(TRUNC(PRODUCT($F$12:$F273),16))</f>
        <v>1.09657192078029</v>
      </c>
      <c r="H274" s="14">
        <f t="shared" ca="1" si="112"/>
        <v>1.0922795901511499</v>
      </c>
      <c r="I274" s="14">
        <f t="shared" ca="1" si="113"/>
        <v>1.0039297</v>
      </c>
      <c r="J274" s="13">
        <f t="shared" si="126"/>
        <v>5.2499999999999998E-2</v>
      </c>
      <c r="K274" s="33">
        <f t="shared" si="114"/>
        <v>44764</v>
      </c>
      <c r="L274" s="2">
        <f t="shared" si="115"/>
        <v>8</v>
      </c>
      <c r="M274" s="17">
        <f t="shared" si="116"/>
        <v>8</v>
      </c>
      <c r="N274" s="12">
        <f t="shared" si="117"/>
        <v>1.0016257099999999</v>
      </c>
      <c r="O274" s="12">
        <f t="shared" ca="1" si="118"/>
        <v>1.0055617990000001</v>
      </c>
      <c r="P274" s="17">
        <f t="shared" si="119"/>
        <v>0</v>
      </c>
      <c r="Q274" s="14">
        <f t="shared" ca="1" si="120"/>
        <v>38932.593000000001</v>
      </c>
      <c r="R274" s="21">
        <f t="shared" si="124"/>
        <v>0</v>
      </c>
      <c r="S274" s="14">
        <f t="shared" si="121"/>
        <v>0</v>
      </c>
      <c r="T274" s="4" t="str">
        <f t="shared" si="122"/>
        <v>A+J=</v>
      </c>
      <c r="U274" s="33">
        <f t="shared" si="123"/>
        <v>44901</v>
      </c>
      <c r="V274" s="3"/>
      <c r="W274" s="150">
        <f>[2]Plan1!$A356</f>
        <v>47484</v>
      </c>
      <c r="Z274" s="1"/>
      <c r="AA274" s="28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2">
        <f t="shared" si="125"/>
        <v>44777</v>
      </c>
      <c r="B275" s="123">
        <f t="shared" ca="1" si="109"/>
        <v>7043814.3859999897</v>
      </c>
      <c r="C275" s="7">
        <f t="shared" si="110"/>
        <v>7000000</v>
      </c>
      <c r="D275" s="95">
        <f t="shared" si="127"/>
        <v>44776</v>
      </c>
      <c r="E275" s="93">
        <f ca="1">IF(D275&lt;$B$1,VLOOKUP(D275,[1]DI!$A$4:$B$15000,2,FALSE),0)</f>
        <v>0.13150000000000001</v>
      </c>
      <c r="F275" s="14">
        <f t="shared" ca="1" si="111"/>
        <v>1.0004903700000001</v>
      </c>
      <c r="G275" s="14">
        <f ca="1">(TRUNC(PRODUCT($F$12:$F274),16))</f>
        <v>1.0971096467530901</v>
      </c>
      <c r="H275" s="14">
        <f t="shared" ca="1" si="112"/>
        <v>1.0922795901511499</v>
      </c>
      <c r="I275" s="14">
        <f t="shared" ca="1" si="113"/>
        <v>1.0044219999999999</v>
      </c>
      <c r="J275" s="13">
        <f t="shared" si="126"/>
        <v>5.2499999999999998E-2</v>
      </c>
      <c r="K275" s="33">
        <f t="shared" si="114"/>
        <v>44764</v>
      </c>
      <c r="L275" s="2">
        <f t="shared" si="115"/>
        <v>9</v>
      </c>
      <c r="M275" s="17">
        <f t="shared" si="116"/>
        <v>9</v>
      </c>
      <c r="N275" s="12">
        <f t="shared" si="117"/>
        <v>1.0018291100000001</v>
      </c>
      <c r="O275" s="12">
        <f t="shared" ca="1" si="118"/>
        <v>1.006259198</v>
      </c>
      <c r="P275" s="17">
        <f t="shared" si="119"/>
        <v>0</v>
      </c>
      <c r="Q275" s="14">
        <f t="shared" ca="1" si="120"/>
        <v>43814.385999990001</v>
      </c>
      <c r="R275" s="21">
        <f t="shared" si="124"/>
        <v>0</v>
      </c>
      <c r="S275" s="14">
        <f t="shared" si="121"/>
        <v>0</v>
      </c>
      <c r="T275" s="4" t="str">
        <f t="shared" si="122"/>
        <v>A+J=</v>
      </c>
      <c r="U275" s="33">
        <f t="shared" si="123"/>
        <v>44901</v>
      </c>
      <c r="V275" s="3"/>
      <c r="W275" s="150">
        <f>[2]Plan1!$A357</f>
        <v>47546</v>
      </c>
      <c r="Z275" s="1"/>
      <c r="AA275" s="28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2">
        <f t="shared" si="125"/>
        <v>44778</v>
      </c>
      <c r="B276" s="123">
        <f t="shared" ca="1" si="109"/>
        <v>7048699.483</v>
      </c>
      <c r="C276" s="7">
        <f t="shared" si="110"/>
        <v>7000000</v>
      </c>
      <c r="D276" s="95">
        <f t="shared" si="127"/>
        <v>44777</v>
      </c>
      <c r="E276" s="93">
        <f ca="1">IF(D276&lt;$B$1,VLOOKUP(D276,[1]DI!$A$4:$B$15000,2,FALSE),0)</f>
        <v>0.13650000000000001</v>
      </c>
      <c r="F276" s="14">
        <f t="shared" ca="1" si="111"/>
        <v>1.00050788</v>
      </c>
      <c r="G276" s="14">
        <f ca="1">(TRUNC(PRODUCT($F$12:$F275),16))</f>
        <v>1.0976476364105701</v>
      </c>
      <c r="H276" s="14">
        <f t="shared" ca="1" si="112"/>
        <v>1.0922795901511499</v>
      </c>
      <c r="I276" s="14">
        <f t="shared" ca="1" si="113"/>
        <v>1.00491453</v>
      </c>
      <c r="J276" s="13">
        <f t="shared" si="126"/>
        <v>5.2499999999999998E-2</v>
      </c>
      <c r="K276" s="33">
        <f t="shared" si="114"/>
        <v>44764</v>
      </c>
      <c r="L276" s="2">
        <f t="shared" si="115"/>
        <v>10</v>
      </c>
      <c r="M276" s="17">
        <f t="shared" si="116"/>
        <v>10</v>
      </c>
      <c r="N276" s="12">
        <f t="shared" si="117"/>
        <v>1.00203255</v>
      </c>
      <c r="O276" s="12">
        <f t="shared" ca="1" si="118"/>
        <v>1.006957069</v>
      </c>
      <c r="P276" s="17">
        <f t="shared" si="119"/>
        <v>0</v>
      </c>
      <c r="Q276" s="14">
        <f t="shared" ca="1" si="120"/>
        <v>48699.483</v>
      </c>
      <c r="R276" s="21">
        <f t="shared" si="124"/>
        <v>0</v>
      </c>
      <c r="S276" s="14">
        <f t="shared" si="121"/>
        <v>0</v>
      </c>
      <c r="T276" s="4" t="str">
        <f t="shared" si="122"/>
        <v>A+J=</v>
      </c>
      <c r="U276" s="33">
        <f t="shared" si="123"/>
        <v>44901</v>
      </c>
      <c r="V276" s="3"/>
      <c r="W276" s="150">
        <f>[2]Plan1!$A358</f>
        <v>47547</v>
      </c>
      <c r="Z276" s="1"/>
      <c r="AA276" s="28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2">
        <f t="shared" si="125"/>
        <v>44781</v>
      </c>
      <c r="B277" s="123">
        <f t="shared" ca="1" si="109"/>
        <v>7053711.5109999999</v>
      </c>
      <c r="C277" s="7">
        <f t="shared" si="110"/>
        <v>7000000</v>
      </c>
      <c r="D277" s="95">
        <f t="shared" si="127"/>
        <v>44778</v>
      </c>
      <c r="E277" s="93">
        <f ca="1">IF(D277&lt;$B$1,VLOOKUP(D277,[1]DI!$A$4:$B$15000,2,FALSE),0)</f>
        <v>0.13650000000000001</v>
      </c>
      <c r="F277" s="14">
        <f t="shared" ca="1" si="111"/>
        <v>1.00050788</v>
      </c>
      <c r="G277" s="14">
        <f ca="1">(TRUNC(PRODUCT($F$12:$F276),16))</f>
        <v>1.0982051096921499</v>
      </c>
      <c r="H277" s="14">
        <f t="shared" ca="1" si="112"/>
        <v>1.0922795901511499</v>
      </c>
      <c r="I277" s="14">
        <f t="shared" ca="1" si="113"/>
        <v>1.0054249099999999</v>
      </c>
      <c r="J277" s="13">
        <f t="shared" si="126"/>
        <v>5.2499999999999998E-2</v>
      </c>
      <c r="K277" s="33">
        <f t="shared" si="114"/>
        <v>44764</v>
      </c>
      <c r="L277" s="2">
        <f t="shared" si="115"/>
        <v>11</v>
      </c>
      <c r="M277" s="17">
        <f t="shared" si="116"/>
        <v>11</v>
      </c>
      <c r="N277" s="12">
        <f t="shared" si="117"/>
        <v>1.002236033</v>
      </c>
      <c r="O277" s="12">
        <f t="shared" ca="1" si="118"/>
        <v>1.0076730730000001</v>
      </c>
      <c r="P277" s="17">
        <f t="shared" si="119"/>
        <v>0</v>
      </c>
      <c r="Q277" s="14">
        <f t="shared" ca="1" si="120"/>
        <v>53711.510999999999</v>
      </c>
      <c r="R277" s="21">
        <f t="shared" si="124"/>
        <v>0</v>
      </c>
      <c r="S277" s="14">
        <f t="shared" si="121"/>
        <v>0</v>
      </c>
      <c r="T277" s="4" t="str">
        <f t="shared" si="122"/>
        <v>A+J=</v>
      </c>
      <c r="U277" s="33">
        <f t="shared" si="123"/>
        <v>44901</v>
      </c>
      <c r="V277" s="3"/>
      <c r="W277" s="150">
        <f>[2]Plan1!$A359</f>
        <v>47592</v>
      </c>
      <c r="Z277" s="1"/>
      <c r="AA277" s="3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2">
        <f t="shared" si="125"/>
        <v>44782</v>
      </c>
      <c r="B278" s="123">
        <f t="shared" ca="1" si="109"/>
        <v>7058727.102</v>
      </c>
      <c r="C278" s="7">
        <f t="shared" si="110"/>
        <v>7000000</v>
      </c>
      <c r="D278" s="95">
        <f t="shared" si="127"/>
        <v>44781</v>
      </c>
      <c r="E278" s="93">
        <f ca="1">IF(D278&lt;$B$1,VLOOKUP(D278,[1]DI!$A$4:$B$15000,2,FALSE),0)</f>
        <v>0.13650000000000001</v>
      </c>
      <c r="F278" s="14">
        <f t="shared" ca="1" si="111"/>
        <v>1.00050788</v>
      </c>
      <c r="G278" s="14">
        <f ca="1">(TRUNC(PRODUCT($F$12:$F277),16))</f>
        <v>1.09876286610326</v>
      </c>
      <c r="H278" s="14">
        <f t="shared" ca="1" si="112"/>
        <v>1.0922795901511499</v>
      </c>
      <c r="I278" s="14">
        <f t="shared" ca="1" si="113"/>
        <v>1.00593555</v>
      </c>
      <c r="J278" s="13">
        <f t="shared" si="126"/>
        <v>5.2499999999999998E-2</v>
      </c>
      <c r="K278" s="33">
        <f t="shared" si="114"/>
        <v>44764</v>
      </c>
      <c r="L278" s="2">
        <f t="shared" si="115"/>
        <v>12</v>
      </c>
      <c r="M278" s="17">
        <f t="shared" si="116"/>
        <v>12</v>
      </c>
      <c r="N278" s="12">
        <f t="shared" si="117"/>
        <v>1.0024395559999999</v>
      </c>
      <c r="O278" s="12">
        <f t="shared" ca="1" si="118"/>
        <v>1.0083895860000001</v>
      </c>
      <c r="P278" s="17">
        <f t="shared" si="119"/>
        <v>0</v>
      </c>
      <c r="Q278" s="14">
        <f t="shared" ca="1" si="120"/>
        <v>58727.101999999999</v>
      </c>
      <c r="R278" s="21">
        <f t="shared" si="124"/>
        <v>0</v>
      </c>
      <c r="S278" s="14">
        <f t="shared" si="121"/>
        <v>0</v>
      </c>
      <c r="T278" s="4" t="str">
        <f t="shared" si="122"/>
        <v>A+J=</v>
      </c>
      <c r="U278" s="33">
        <f t="shared" si="123"/>
        <v>44901</v>
      </c>
      <c r="V278" s="3"/>
      <c r="W278" s="150">
        <f>[2]Plan1!$A360</f>
        <v>47594</v>
      </c>
      <c r="Z278" s="1"/>
      <c r="AA278" s="3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2">
        <f t="shared" si="125"/>
        <v>44783</v>
      </c>
      <c r="B279" s="123">
        <f t="shared" ca="1" si="109"/>
        <v>7063746.1999999899</v>
      </c>
      <c r="C279" s="7">
        <f t="shared" si="110"/>
        <v>7000000</v>
      </c>
      <c r="D279" s="95">
        <f t="shared" si="127"/>
        <v>44782</v>
      </c>
      <c r="E279" s="93">
        <f ca="1">IF(D279&lt;$B$1,VLOOKUP(D279,[1]DI!$A$4:$B$15000,2,FALSE),0)</f>
        <v>0.13650000000000001</v>
      </c>
      <c r="F279" s="14">
        <f t="shared" ca="1" si="111"/>
        <v>1.00050788</v>
      </c>
      <c r="G279" s="14">
        <f ca="1">(TRUNC(PRODUCT($F$12:$F278),16))</f>
        <v>1.09932090578769</v>
      </c>
      <c r="H279" s="14">
        <f t="shared" ca="1" si="112"/>
        <v>1.0922795901511499</v>
      </c>
      <c r="I279" s="14">
        <f t="shared" ca="1" si="113"/>
        <v>1.0064464399999999</v>
      </c>
      <c r="J279" s="13">
        <f t="shared" si="126"/>
        <v>5.2499999999999998E-2</v>
      </c>
      <c r="K279" s="33">
        <f t="shared" si="114"/>
        <v>44764</v>
      </c>
      <c r="L279" s="2">
        <f t="shared" si="115"/>
        <v>13</v>
      </c>
      <c r="M279" s="17">
        <f t="shared" si="116"/>
        <v>13</v>
      </c>
      <c r="N279" s="12">
        <f t="shared" si="117"/>
        <v>1.002643121</v>
      </c>
      <c r="O279" s="12">
        <f t="shared" ca="1" si="118"/>
        <v>1.0091066</v>
      </c>
      <c r="P279" s="17">
        <f t="shared" si="119"/>
        <v>0</v>
      </c>
      <c r="Q279" s="14">
        <f t="shared" ca="1" si="120"/>
        <v>63746.19999999</v>
      </c>
      <c r="R279" s="21">
        <f t="shared" si="124"/>
        <v>0</v>
      </c>
      <c r="S279" s="14">
        <f t="shared" si="121"/>
        <v>0</v>
      </c>
      <c r="T279" s="4" t="str">
        <f t="shared" si="122"/>
        <v>A+J=</v>
      </c>
      <c r="U279" s="33">
        <f t="shared" si="123"/>
        <v>44901</v>
      </c>
      <c r="V279" s="3"/>
      <c r="W279" s="150">
        <f>[2]Plan1!$A361</f>
        <v>47604</v>
      </c>
      <c r="Z279" s="1"/>
      <c r="AA279" s="3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2">
        <f t="shared" si="125"/>
        <v>44784</v>
      </c>
      <c r="B280" s="123">
        <f t="shared" ca="1" si="109"/>
        <v>7068768.8609999996</v>
      </c>
      <c r="C280" s="7">
        <f t="shared" si="110"/>
        <v>7000000</v>
      </c>
      <c r="D280" s="95">
        <f t="shared" si="127"/>
        <v>44783</v>
      </c>
      <c r="E280" s="93">
        <f ca="1">IF(D280&lt;$B$1,VLOOKUP(D280,[1]DI!$A$4:$B$15000,2,FALSE),0)</f>
        <v>0.13650000000000001</v>
      </c>
      <c r="F280" s="14">
        <f t="shared" ca="1" si="111"/>
        <v>1.00050788</v>
      </c>
      <c r="G280" s="14">
        <f ca="1">(TRUNC(PRODUCT($F$12:$F279),16))</f>
        <v>1.09987922888933</v>
      </c>
      <c r="H280" s="14">
        <f t="shared" ca="1" si="112"/>
        <v>1.0922795901511499</v>
      </c>
      <c r="I280" s="14">
        <f t="shared" ca="1" si="113"/>
        <v>1.0069575900000001</v>
      </c>
      <c r="J280" s="13">
        <f t="shared" si="126"/>
        <v>5.2499999999999998E-2</v>
      </c>
      <c r="K280" s="33">
        <f t="shared" si="114"/>
        <v>44764</v>
      </c>
      <c r="L280" s="2">
        <f t="shared" si="115"/>
        <v>14</v>
      </c>
      <c r="M280" s="17">
        <f t="shared" si="116"/>
        <v>14</v>
      </c>
      <c r="N280" s="12">
        <f t="shared" si="117"/>
        <v>1.0028467270000001</v>
      </c>
      <c r="O280" s="12">
        <f t="shared" ca="1" si="118"/>
        <v>1.009824123</v>
      </c>
      <c r="P280" s="17">
        <f t="shared" si="119"/>
        <v>0</v>
      </c>
      <c r="Q280" s="14">
        <f t="shared" ca="1" si="120"/>
        <v>68768.861000000004</v>
      </c>
      <c r="R280" s="21">
        <f t="shared" si="124"/>
        <v>0</v>
      </c>
      <c r="S280" s="14">
        <f t="shared" si="121"/>
        <v>0</v>
      </c>
      <c r="T280" s="4" t="str">
        <f t="shared" si="122"/>
        <v>A+J=</v>
      </c>
      <c r="U280" s="33">
        <f t="shared" si="123"/>
        <v>44901</v>
      </c>
      <c r="V280" s="3"/>
      <c r="W280" s="150">
        <f>[2]Plan1!$A362</f>
        <v>47654</v>
      </c>
      <c r="Z280" s="1"/>
      <c r="AA280" s="3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2">
        <f t="shared" si="125"/>
        <v>44785</v>
      </c>
      <c r="B281" s="123">
        <f t="shared" ca="1" si="109"/>
        <v>7073795.1689999998</v>
      </c>
      <c r="C281" s="7">
        <f t="shared" si="110"/>
        <v>7000000</v>
      </c>
      <c r="D281" s="95">
        <f t="shared" si="127"/>
        <v>44784</v>
      </c>
      <c r="E281" s="93">
        <f ca="1">IF(D281&lt;$B$1,VLOOKUP(D281,[1]DI!$A$4:$B$15000,2,FALSE),0)</f>
        <v>0.13650000000000001</v>
      </c>
      <c r="F281" s="14">
        <f t="shared" ca="1" si="111"/>
        <v>1.00050788</v>
      </c>
      <c r="G281" s="14">
        <f ca="1">(TRUNC(PRODUCT($F$12:$F280),16))</f>
        <v>1.1004378355520901</v>
      </c>
      <c r="H281" s="14">
        <f t="shared" ca="1" si="112"/>
        <v>1.0922795901511499</v>
      </c>
      <c r="I281" s="14">
        <f t="shared" ca="1" si="113"/>
        <v>1.0074690100000001</v>
      </c>
      <c r="J281" s="13">
        <f t="shared" si="126"/>
        <v>5.2499999999999998E-2</v>
      </c>
      <c r="K281" s="33">
        <f t="shared" si="114"/>
        <v>44764</v>
      </c>
      <c r="L281" s="2">
        <f t="shared" si="115"/>
        <v>15</v>
      </c>
      <c r="M281" s="17">
        <f t="shared" si="116"/>
        <v>15</v>
      </c>
      <c r="N281" s="12">
        <f t="shared" si="117"/>
        <v>1.0030503740000001</v>
      </c>
      <c r="O281" s="12">
        <f t="shared" ca="1" si="118"/>
        <v>1.0105421670000001</v>
      </c>
      <c r="P281" s="17">
        <f t="shared" si="119"/>
        <v>0</v>
      </c>
      <c r="Q281" s="14">
        <f t="shared" ca="1" si="120"/>
        <v>73795.168999999994</v>
      </c>
      <c r="R281" s="21">
        <f t="shared" si="124"/>
        <v>0</v>
      </c>
      <c r="S281" s="14">
        <f t="shared" si="121"/>
        <v>0</v>
      </c>
      <c r="T281" s="4" t="str">
        <f t="shared" si="122"/>
        <v>A+J=</v>
      </c>
      <c r="U281" s="33">
        <f t="shared" si="123"/>
        <v>44901</v>
      </c>
      <c r="V281" s="3"/>
      <c r="W281" s="150">
        <f>[2]Plan1!$A363</f>
        <v>47733</v>
      </c>
      <c r="Z281" s="1"/>
      <c r="AA281" s="3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2">
        <f t="shared" si="125"/>
        <v>44788</v>
      </c>
      <c r="B282" s="123">
        <f t="shared" ca="1" si="109"/>
        <v>7078824.9909999901</v>
      </c>
      <c r="C282" s="7">
        <f t="shared" si="110"/>
        <v>7000000</v>
      </c>
      <c r="D282" s="95">
        <f t="shared" si="127"/>
        <v>44785</v>
      </c>
      <c r="E282" s="93">
        <f ca="1">IF(D282&lt;$B$1,VLOOKUP(D282,[1]DI!$A$4:$B$15000,2,FALSE),0)</f>
        <v>0.13650000000000001</v>
      </c>
      <c r="F282" s="14">
        <f t="shared" ca="1" si="111"/>
        <v>1.00050788</v>
      </c>
      <c r="G282" s="14">
        <f ca="1">(TRUNC(PRODUCT($F$12:$F281),16))</f>
        <v>1.10099672592001</v>
      </c>
      <c r="H282" s="14">
        <f t="shared" ca="1" si="112"/>
        <v>1.0922795901511499</v>
      </c>
      <c r="I282" s="14">
        <f t="shared" ca="1" si="113"/>
        <v>1.00798068</v>
      </c>
      <c r="J282" s="13">
        <f t="shared" si="126"/>
        <v>5.2499999999999998E-2</v>
      </c>
      <c r="K282" s="33">
        <f t="shared" si="114"/>
        <v>44764</v>
      </c>
      <c r="L282" s="2">
        <f t="shared" si="115"/>
        <v>16</v>
      </c>
      <c r="M282" s="17">
        <f t="shared" si="116"/>
        <v>16</v>
      </c>
      <c r="N282" s="12">
        <f t="shared" si="117"/>
        <v>1.003254063</v>
      </c>
      <c r="O282" s="12">
        <f t="shared" ca="1" si="118"/>
        <v>1.011260713</v>
      </c>
      <c r="P282" s="17">
        <f t="shared" si="119"/>
        <v>0</v>
      </c>
      <c r="Q282" s="14">
        <f t="shared" ca="1" si="120"/>
        <v>78824.990999989997</v>
      </c>
      <c r="R282" s="21">
        <f t="shared" si="124"/>
        <v>0</v>
      </c>
      <c r="S282" s="14">
        <f t="shared" si="121"/>
        <v>0</v>
      </c>
      <c r="T282" s="4" t="str">
        <f t="shared" si="122"/>
        <v>A+J=</v>
      </c>
      <c r="U282" s="33">
        <f t="shared" si="123"/>
        <v>44901</v>
      </c>
      <c r="V282" s="3"/>
      <c r="W282" s="150">
        <f>[2]Plan1!$A364</f>
        <v>47768</v>
      </c>
      <c r="Z282" s="1"/>
      <c r="AA282" s="3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2">
        <f t="shared" si="125"/>
        <v>44789</v>
      </c>
      <c r="B283" s="123">
        <f t="shared" ca="1" si="109"/>
        <v>7083858.3830000004</v>
      </c>
      <c r="C283" s="7">
        <f t="shared" si="110"/>
        <v>7000000</v>
      </c>
      <c r="D283" s="95">
        <f t="shared" si="127"/>
        <v>44788</v>
      </c>
      <c r="E283" s="93">
        <f ca="1">IF(D283&lt;$B$1,VLOOKUP(D283,[1]DI!$A$4:$B$15000,2,FALSE),0)</f>
        <v>0.13650000000000001</v>
      </c>
      <c r="F283" s="14">
        <f t="shared" ca="1" si="111"/>
        <v>1.00050788</v>
      </c>
      <c r="G283" s="14">
        <f ca="1">(TRUNC(PRODUCT($F$12:$F282),16))</f>
        <v>1.10155590013717</v>
      </c>
      <c r="H283" s="14">
        <f t="shared" ca="1" si="112"/>
        <v>1.0922795901511499</v>
      </c>
      <c r="I283" s="14">
        <f t="shared" ca="1" si="113"/>
        <v>1.00849261</v>
      </c>
      <c r="J283" s="13">
        <f t="shared" si="126"/>
        <v>5.2499999999999998E-2</v>
      </c>
      <c r="K283" s="33">
        <f t="shared" si="114"/>
        <v>44764</v>
      </c>
      <c r="L283" s="2">
        <f t="shared" si="115"/>
        <v>17</v>
      </c>
      <c r="M283" s="17">
        <f t="shared" si="116"/>
        <v>17</v>
      </c>
      <c r="N283" s="12">
        <f t="shared" si="117"/>
        <v>1.0034577929999999</v>
      </c>
      <c r="O283" s="12">
        <f t="shared" ca="1" si="118"/>
        <v>1.0119797690000001</v>
      </c>
      <c r="P283" s="17">
        <f t="shared" si="119"/>
        <v>0</v>
      </c>
      <c r="Q283" s="14">
        <f t="shared" ca="1" si="120"/>
        <v>83858.383000000002</v>
      </c>
      <c r="R283" s="21">
        <f t="shared" si="124"/>
        <v>0</v>
      </c>
      <c r="S283" s="14">
        <f t="shared" si="121"/>
        <v>0</v>
      </c>
      <c r="T283" s="4" t="str">
        <f t="shared" si="122"/>
        <v>A+J=</v>
      </c>
      <c r="U283" s="33">
        <f t="shared" si="123"/>
        <v>44901</v>
      </c>
      <c r="V283" s="3"/>
      <c r="W283" s="150">
        <f>[2]Plan1!$A365</f>
        <v>47789</v>
      </c>
      <c r="Z283" s="1"/>
      <c r="AA283" s="3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2">
        <f t="shared" si="125"/>
        <v>44790</v>
      </c>
      <c r="B284" s="123">
        <f t="shared" ca="1" si="109"/>
        <v>7088895.4289999995</v>
      </c>
      <c r="C284" s="7">
        <f t="shared" si="110"/>
        <v>7000000</v>
      </c>
      <c r="D284" s="95">
        <f t="shared" si="127"/>
        <v>44789</v>
      </c>
      <c r="E284" s="93">
        <f ca="1">IF(D284&lt;$B$1,VLOOKUP(D284,[1]DI!$A$4:$B$15000,2,FALSE),0)</f>
        <v>0.13650000000000001</v>
      </c>
      <c r="F284" s="14">
        <f t="shared" ca="1" si="111"/>
        <v>1.00050788</v>
      </c>
      <c r="G284" s="14">
        <f ca="1">(TRUNC(PRODUCT($F$12:$F283),16))</f>
        <v>1.1021153583477401</v>
      </c>
      <c r="H284" s="14">
        <f t="shared" ca="1" si="112"/>
        <v>1.0922795901511499</v>
      </c>
      <c r="I284" s="14">
        <f t="shared" ca="1" si="113"/>
        <v>1.00900481</v>
      </c>
      <c r="J284" s="13">
        <f t="shared" si="126"/>
        <v>5.2499999999999998E-2</v>
      </c>
      <c r="K284" s="33">
        <f t="shared" si="114"/>
        <v>44764</v>
      </c>
      <c r="L284" s="2">
        <f t="shared" si="115"/>
        <v>18</v>
      </c>
      <c r="M284" s="17">
        <f t="shared" si="116"/>
        <v>18</v>
      </c>
      <c r="N284" s="12">
        <f t="shared" si="117"/>
        <v>1.003661565</v>
      </c>
      <c r="O284" s="12">
        <f t="shared" ca="1" si="118"/>
        <v>1.0126993470000001</v>
      </c>
      <c r="P284" s="17">
        <f t="shared" si="119"/>
        <v>0</v>
      </c>
      <c r="Q284" s="14">
        <f t="shared" ca="1" si="120"/>
        <v>88895.429000000004</v>
      </c>
      <c r="R284" s="21">
        <f t="shared" si="124"/>
        <v>0</v>
      </c>
      <c r="S284" s="14">
        <f t="shared" si="121"/>
        <v>0</v>
      </c>
      <c r="T284" s="4" t="str">
        <f t="shared" si="122"/>
        <v>A+J=</v>
      </c>
      <c r="U284" s="33">
        <f t="shared" si="123"/>
        <v>44901</v>
      </c>
      <c r="V284" s="3"/>
      <c r="W284" s="150">
        <f>[2]Plan1!$A366</f>
        <v>47802</v>
      </c>
      <c r="Z284" s="1"/>
      <c r="AA284" s="3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2">
        <f t="shared" si="125"/>
        <v>44791</v>
      </c>
      <c r="B285" s="123">
        <f t="shared" ca="1" si="109"/>
        <v>7093935.9819999998</v>
      </c>
      <c r="C285" s="7">
        <f t="shared" si="110"/>
        <v>7000000</v>
      </c>
      <c r="D285" s="95">
        <f t="shared" si="127"/>
        <v>44790</v>
      </c>
      <c r="E285" s="93">
        <f ca="1">IF(D285&lt;$B$1,VLOOKUP(D285,[1]DI!$A$4:$B$15000,2,FALSE),0)</f>
        <v>0.13650000000000001</v>
      </c>
      <c r="F285" s="14">
        <f t="shared" ca="1" si="111"/>
        <v>1.00050788</v>
      </c>
      <c r="G285" s="14">
        <f ca="1">(TRUNC(PRODUCT($F$12:$F284),16))</f>
        <v>1.1026751006959301</v>
      </c>
      <c r="H285" s="14">
        <f t="shared" ca="1" si="112"/>
        <v>1.0922795901511499</v>
      </c>
      <c r="I285" s="14">
        <f t="shared" ca="1" si="113"/>
        <v>1.00951726</v>
      </c>
      <c r="J285" s="13">
        <f t="shared" si="126"/>
        <v>5.2499999999999998E-2</v>
      </c>
      <c r="K285" s="33">
        <f t="shared" si="114"/>
        <v>44764</v>
      </c>
      <c r="L285" s="2">
        <f t="shared" si="115"/>
        <v>19</v>
      </c>
      <c r="M285" s="17">
        <f t="shared" si="116"/>
        <v>19</v>
      </c>
      <c r="N285" s="12">
        <f t="shared" si="117"/>
        <v>1.003865378</v>
      </c>
      <c r="O285" s="12">
        <f t="shared" ca="1" si="118"/>
        <v>1.013419426</v>
      </c>
      <c r="P285" s="17">
        <f t="shared" si="119"/>
        <v>0</v>
      </c>
      <c r="Q285" s="14">
        <f t="shared" ca="1" si="120"/>
        <v>93935.982000000004</v>
      </c>
      <c r="R285" s="21">
        <f t="shared" si="124"/>
        <v>0</v>
      </c>
      <c r="S285" s="14">
        <f t="shared" si="121"/>
        <v>0</v>
      </c>
      <c r="T285" s="4" t="str">
        <f t="shared" si="122"/>
        <v>A+J=</v>
      </c>
      <c r="U285" s="33">
        <f t="shared" si="123"/>
        <v>44901</v>
      </c>
      <c r="V285" s="3"/>
      <c r="W285" s="150">
        <f>[2]Plan1!$A367</f>
        <v>47807</v>
      </c>
      <c r="Z285" s="1"/>
      <c r="AA285" s="3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2">
        <f t="shared" si="125"/>
        <v>44792</v>
      </c>
      <c r="B286" s="123">
        <f t="shared" ca="1" si="109"/>
        <v>7098980.1819999898</v>
      </c>
      <c r="C286" s="7">
        <f t="shared" si="110"/>
        <v>7000000</v>
      </c>
      <c r="D286" s="95">
        <f t="shared" si="127"/>
        <v>44791</v>
      </c>
      <c r="E286" s="93">
        <f ca="1">IF(D286&lt;$B$1,VLOOKUP(D286,[1]DI!$A$4:$B$15000,2,FALSE),0)</f>
        <v>0.13650000000000001</v>
      </c>
      <c r="F286" s="14">
        <f t="shared" ca="1" si="111"/>
        <v>1.00050788</v>
      </c>
      <c r="G286" s="14">
        <f ca="1">(TRUNC(PRODUCT($F$12:$F285),16))</f>
        <v>1.1032351273260701</v>
      </c>
      <c r="H286" s="14">
        <f t="shared" ca="1" si="112"/>
        <v>1.0922795901511499</v>
      </c>
      <c r="I286" s="14">
        <f t="shared" ca="1" si="113"/>
        <v>1.0100299800000001</v>
      </c>
      <c r="J286" s="13">
        <f t="shared" si="126"/>
        <v>5.2499999999999998E-2</v>
      </c>
      <c r="K286" s="33">
        <f t="shared" si="114"/>
        <v>44764</v>
      </c>
      <c r="L286" s="2">
        <f t="shared" si="115"/>
        <v>20</v>
      </c>
      <c r="M286" s="17">
        <f t="shared" si="116"/>
        <v>20</v>
      </c>
      <c r="N286" s="12">
        <f t="shared" si="117"/>
        <v>1.004069232</v>
      </c>
      <c r="O286" s="12">
        <f t="shared" ca="1" si="118"/>
        <v>1.014140026</v>
      </c>
      <c r="P286" s="17">
        <f t="shared" si="119"/>
        <v>0</v>
      </c>
      <c r="Q286" s="14">
        <f t="shared" ca="1" si="120"/>
        <v>98980.181999990004</v>
      </c>
      <c r="R286" s="21">
        <f t="shared" si="124"/>
        <v>0</v>
      </c>
      <c r="S286" s="14">
        <f t="shared" si="121"/>
        <v>0</v>
      </c>
      <c r="T286" s="4" t="str">
        <f t="shared" si="122"/>
        <v>A+J=</v>
      </c>
      <c r="U286" s="33">
        <f t="shared" si="123"/>
        <v>44901</v>
      </c>
      <c r="V286" s="3"/>
      <c r="W286" s="150">
        <f>[2]Plan1!$A368</f>
        <v>47842</v>
      </c>
      <c r="Z286" s="1"/>
      <c r="AA286" s="3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2">
        <f t="shared" si="125"/>
        <v>44795</v>
      </c>
      <c r="B287" s="123">
        <f t="shared" ca="1" si="109"/>
        <v>7104027.9029999999</v>
      </c>
      <c r="C287" s="7">
        <f t="shared" si="110"/>
        <v>7000000</v>
      </c>
      <c r="D287" s="95">
        <f t="shared" si="127"/>
        <v>44792</v>
      </c>
      <c r="E287" s="93">
        <f ca="1">IF(D287&lt;$B$1,VLOOKUP(D287,[1]DI!$A$4:$B$15000,2,FALSE),0)</f>
        <v>0.13650000000000001</v>
      </c>
      <c r="F287" s="14">
        <f t="shared" ca="1" si="111"/>
        <v>1.00050788</v>
      </c>
      <c r="G287" s="14">
        <f ca="1">(TRUNC(PRODUCT($F$12:$F286),16))</f>
        <v>1.1037954383825399</v>
      </c>
      <c r="H287" s="14">
        <f t="shared" ca="1" si="112"/>
        <v>1.0922795901511499</v>
      </c>
      <c r="I287" s="14">
        <f t="shared" ca="1" si="113"/>
        <v>1.0105429500000001</v>
      </c>
      <c r="J287" s="13">
        <f t="shared" si="126"/>
        <v>5.2499999999999998E-2</v>
      </c>
      <c r="K287" s="33">
        <f t="shared" si="114"/>
        <v>44764</v>
      </c>
      <c r="L287" s="2">
        <f t="shared" si="115"/>
        <v>21</v>
      </c>
      <c r="M287" s="17">
        <f t="shared" si="116"/>
        <v>21</v>
      </c>
      <c r="N287" s="12">
        <f t="shared" si="117"/>
        <v>1.0042731279999999</v>
      </c>
      <c r="O287" s="12">
        <f t="shared" ca="1" si="118"/>
        <v>1.014861129</v>
      </c>
      <c r="P287" s="17">
        <f t="shared" si="119"/>
        <v>0</v>
      </c>
      <c r="Q287" s="14">
        <f t="shared" ca="1" si="120"/>
        <v>104027.90300000001</v>
      </c>
      <c r="R287" s="21">
        <f t="shared" si="124"/>
        <v>0</v>
      </c>
      <c r="S287" s="14">
        <f t="shared" si="121"/>
        <v>0</v>
      </c>
      <c r="T287" s="4" t="str">
        <f t="shared" si="122"/>
        <v>A+J=</v>
      </c>
      <c r="U287" s="33">
        <f t="shared" si="123"/>
        <v>44901</v>
      </c>
      <c r="V287" s="3"/>
      <c r="W287" s="150">
        <f>[2]Plan1!$A369</f>
        <v>47849</v>
      </c>
      <c r="Z287" s="1"/>
      <c r="AA287" s="3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2">
        <f t="shared" si="125"/>
        <v>44796</v>
      </c>
      <c r="B288" s="123">
        <f t="shared" ca="1" si="109"/>
        <v>7109079.2079999996</v>
      </c>
      <c r="C288" s="7">
        <f t="shared" si="110"/>
        <v>7000000</v>
      </c>
      <c r="D288" s="95">
        <f t="shared" si="127"/>
        <v>44795</v>
      </c>
      <c r="E288" s="93">
        <f ca="1">IF(D288&lt;$B$1,VLOOKUP(D288,[1]DI!$A$4:$B$15000,2,FALSE),0)</f>
        <v>0.13650000000000001</v>
      </c>
      <c r="F288" s="14">
        <f t="shared" ca="1" si="111"/>
        <v>1.00050788</v>
      </c>
      <c r="G288" s="14">
        <f ca="1">(TRUNC(PRODUCT($F$12:$F287),16))</f>
        <v>1.10435603400979</v>
      </c>
      <c r="H288" s="14">
        <f t="shared" ca="1" si="112"/>
        <v>1.0922795901511499</v>
      </c>
      <c r="I288" s="14">
        <f t="shared" ca="1" si="113"/>
        <v>1.01105618</v>
      </c>
      <c r="J288" s="13">
        <f t="shared" si="126"/>
        <v>5.2499999999999998E-2</v>
      </c>
      <c r="K288" s="33">
        <f t="shared" si="114"/>
        <v>44764</v>
      </c>
      <c r="L288" s="2">
        <f t="shared" si="115"/>
        <v>22</v>
      </c>
      <c r="M288" s="17">
        <f t="shared" si="116"/>
        <v>22</v>
      </c>
      <c r="N288" s="12">
        <f t="shared" si="117"/>
        <v>1.0044770649999999</v>
      </c>
      <c r="O288" s="12">
        <f t="shared" ca="1" si="118"/>
        <v>1.015582744</v>
      </c>
      <c r="P288" s="17">
        <f t="shared" si="119"/>
        <v>0</v>
      </c>
      <c r="Q288" s="14">
        <f t="shared" ca="1" si="120"/>
        <v>109079.208</v>
      </c>
      <c r="R288" s="21">
        <f t="shared" si="124"/>
        <v>0</v>
      </c>
      <c r="S288" s="14">
        <f t="shared" si="121"/>
        <v>0</v>
      </c>
      <c r="T288" s="4" t="str">
        <f t="shared" si="122"/>
        <v>A+J=</v>
      </c>
      <c r="U288" s="33">
        <f t="shared" si="123"/>
        <v>44901</v>
      </c>
      <c r="V288" s="3"/>
      <c r="W288" s="150">
        <f>[2]Plan1!$A370</f>
        <v>47903</v>
      </c>
      <c r="Z288" s="1"/>
      <c r="AA288" s="3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2">
        <f t="shared" si="125"/>
        <v>44797</v>
      </c>
      <c r="B289" s="123">
        <f t="shared" ca="1" si="109"/>
        <v>7114134.1670000004</v>
      </c>
      <c r="C289" s="7">
        <f t="shared" si="110"/>
        <v>7000000</v>
      </c>
      <c r="D289" s="95">
        <f t="shared" si="127"/>
        <v>44796</v>
      </c>
      <c r="E289" s="93">
        <f ca="1">IF(D289&lt;$B$1,VLOOKUP(D289,[1]DI!$A$4:$B$15000,2,FALSE),0)</f>
        <v>0.13650000000000001</v>
      </c>
      <c r="F289" s="14">
        <f t="shared" ca="1" si="111"/>
        <v>1.00050788</v>
      </c>
      <c r="G289" s="14">
        <f ca="1">(TRUNC(PRODUCT($F$12:$F288),16))</f>
        <v>1.1049169143523401</v>
      </c>
      <c r="H289" s="14">
        <f t="shared" ca="1" si="112"/>
        <v>1.0922795901511499</v>
      </c>
      <c r="I289" s="14">
        <f t="shared" ca="1" si="113"/>
        <v>1.01156968</v>
      </c>
      <c r="J289" s="13">
        <f t="shared" si="126"/>
        <v>5.2499999999999998E-2</v>
      </c>
      <c r="K289" s="33">
        <f t="shared" si="114"/>
        <v>44764</v>
      </c>
      <c r="L289" s="2">
        <f t="shared" si="115"/>
        <v>23</v>
      </c>
      <c r="M289" s="17">
        <f t="shared" si="116"/>
        <v>23</v>
      </c>
      <c r="N289" s="12">
        <f t="shared" si="117"/>
        <v>1.0046810429999999</v>
      </c>
      <c r="O289" s="12">
        <f t="shared" ca="1" si="118"/>
        <v>1.0163048809999999</v>
      </c>
      <c r="P289" s="17">
        <f t="shared" si="119"/>
        <v>0</v>
      </c>
      <c r="Q289" s="14">
        <f t="shared" ca="1" si="120"/>
        <v>114134.167</v>
      </c>
      <c r="R289" s="21">
        <f t="shared" si="124"/>
        <v>0</v>
      </c>
      <c r="S289" s="14">
        <f t="shared" si="121"/>
        <v>0</v>
      </c>
      <c r="T289" s="4" t="str">
        <f t="shared" si="122"/>
        <v>A+J=</v>
      </c>
      <c r="U289" s="33">
        <f t="shared" si="123"/>
        <v>44901</v>
      </c>
      <c r="V289" s="3"/>
      <c r="W289" s="150">
        <f>[2]Plan1!$A371</f>
        <v>47904</v>
      </c>
      <c r="Z289" s="1"/>
      <c r="AA289" s="3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2">
        <f t="shared" si="125"/>
        <v>44798</v>
      </c>
      <c r="B290" s="123">
        <f t="shared" ca="1" si="109"/>
        <v>7119192.6469999999</v>
      </c>
      <c r="C290" s="7">
        <f t="shared" si="110"/>
        <v>7000000</v>
      </c>
      <c r="D290" s="95">
        <f t="shared" si="127"/>
        <v>44797</v>
      </c>
      <c r="E290" s="93">
        <f ca="1">IF(D290&lt;$B$1,VLOOKUP(D290,[1]DI!$A$4:$B$15000,2,FALSE),0)</f>
        <v>0.13650000000000001</v>
      </c>
      <c r="F290" s="14">
        <f t="shared" ca="1" si="111"/>
        <v>1.00050788</v>
      </c>
      <c r="G290" s="14">
        <f ca="1">(TRUNC(PRODUCT($F$12:$F289),16))</f>
        <v>1.1054780795548</v>
      </c>
      <c r="H290" s="14">
        <f t="shared" ca="1" si="112"/>
        <v>1.0922795901511499</v>
      </c>
      <c r="I290" s="14">
        <f t="shared" ca="1" si="113"/>
        <v>1.0120834299999999</v>
      </c>
      <c r="J290" s="13">
        <f t="shared" si="126"/>
        <v>5.2499999999999998E-2</v>
      </c>
      <c r="K290" s="33">
        <f t="shared" si="114"/>
        <v>44764</v>
      </c>
      <c r="L290" s="2">
        <f t="shared" si="115"/>
        <v>24</v>
      </c>
      <c r="M290" s="17">
        <f t="shared" si="116"/>
        <v>24</v>
      </c>
      <c r="N290" s="12">
        <f t="shared" si="117"/>
        <v>1.0048850629999999</v>
      </c>
      <c r="O290" s="12">
        <f t="shared" ca="1" si="118"/>
        <v>1.0170275209999999</v>
      </c>
      <c r="P290" s="17">
        <f t="shared" si="119"/>
        <v>0</v>
      </c>
      <c r="Q290" s="14">
        <f t="shared" ca="1" si="120"/>
        <v>119192.647</v>
      </c>
      <c r="R290" s="21">
        <f t="shared" si="124"/>
        <v>0</v>
      </c>
      <c r="S290" s="14">
        <f t="shared" si="121"/>
        <v>0</v>
      </c>
      <c r="T290" s="4" t="str">
        <f t="shared" si="122"/>
        <v>A+J=</v>
      </c>
      <c r="U290" s="33">
        <f t="shared" si="123"/>
        <v>44901</v>
      </c>
      <c r="V290" s="3"/>
      <c r="W290" s="150">
        <f>[2]Plan1!$A372</f>
        <v>47949</v>
      </c>
      <c r="Z290" s="1"/>
      <c r="AA290" s="3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2">
        <f t="shared" si="125"/>
        <v>44799</v>
      </c>
      <c r="B291" s="123">
        <f t="shared" ca="1" si="109"/>
        <v>7124254.7949999999</v>
      </c>
      <c r="C291" s="7">
        <f t="shared" si="110"/>
        <v>7000000</v>
      </c>
      <c r="D291" s="95">
        <f t="shared" si="127"/>
        <v>44798</v>
      </c>
      <c r="E291" s="93">
        <f ca="1">IF(D291&lt;$B$1,VLOOKUP(D291,[1]DI!$A$4:$B$15000,2,FALSE),0)</f>
        <v>0.13650000000000001</v>
      </c>
      <c r="F291" s="14">
        <f t="shared" ca="1" si="111"/>
        <v>1.00050788</v>
      </c>
      <c r="G291" s="14">
        <f ca="1">(TRUNC(PRODUCT($F$12:$F290),16))</f>
        <v>1.1060395297618499</v>
      </c>
      <c r="H291" s="14">
        <f t="shared" ca="1" si="112"/>
        <v>1.0922795901511499</v>
      </c>
      <c r="I291" s="14">
        <f t="shared" ca="1" si="113"/>
        <v>1.0125974499999999</v>
      </c>
      <c r="J291" s="13">
        <f t="shared" si="126"/>
        <v>5.2499999999999998E-2</v>
      </c>
      <c r="K291" s="33">
        <f t="shared" si="114"/>
        <v>44764</v>
      </c>
      <c r="L291" s="2">
        <f t="shared" si="115"/>
        <v>25</v>
      </c>
      <c r="M291" s="17">
        <f t="shared" si="116"/>
        <v>25</v>
      </c>
      <c r="N291" s="12">
        <f t="shared" si="117"/>
        <v>1.005089125</v>
      </c>
      <c r="O291" s="12">
        <f t="shared" ca="1" si="118"/>
        <v>1.017750685</v>
      </c>
      <c r="P291" s="17">
        <f t="shared" si="119"/>
        <v>0</v>
      </c>
      <c r="Q291" s="14">
        <f t="shared" ca="1" si="120"/>
        <v>124254.795</v>
      </c>
      <c r="R291" s="21">
        <f t="shared" si="124"/>
        <v>0</v>
      </c>
      <c r="S291" s="14">
        <f t="shared" si="121"/>
        <v>0</v>
      </c>
      <c r="T291" s="4" t="str">
        <f t="shared" si="122"/>
        <v>A+J=</v>
      </c>
      <c r="U291" s="33">
        <f t="shared" si="123"/>
        <v>44901</v>
      </c>
      <c r="V291" s="3"/>
      <c r="W291" s="150">
        <f>[2]Plan1!$A373</f>
        <v>47959</v>
      </c>
      <c r="Z291" s="1"/>
      <c r="AA291" s="3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2">
        <f t="shared" si="125"/>
        <v>44802</v>
      </c>
      <c r="B292" s="123">
        <f t="shared" ca="1" si="109"/>
        <v>7129320.5269999998</v>
      </c>
      <c r="C292" s="7">
        <f t="shared" si="110"/>
        <v>7000000</v>
      </c>
      <c r="D292" s="95">
        <f t="shared" si="127"/>
        <v>44799</v>
      </c>
      <c r="E292" s="93">
        <f ca="1">IF(D292&lt;$B$1,VLOOKUP(D292,[1]DI!$A$4:$B$15000,2,FALSE),0)</f>
        <v>0.13650000000000001</v>
      </c>
      <c r="F292" s="14">
        <f t="shared" ca="1" si="111"/>
        <v>1.00050788</v>
      </c>
      <c r="G292" s="14">
        <f ca="1">(TRUNC(PRODUCT($F$12:$F291),16))</f>
        <v>1.10660126511822</v>
      </c>
      <c r="H292" s="14">
        <f t="shared" ca="1" si="112"/>
        <v>1.0922795901511499</v>
      </c>
      <c r="I292" s="14">
        <f t="shared" ca="1" si="113"/>
        <v>1.0131117300000001</v>
      </c>
      <c r="J292" s="13">
        <f t="shared" si="126"/>
        <v>5.2499999999999998E-2</v>
      </c>
      <c r="K292" s="33">
        <f t="shared" si="114"/>
        <v>44764</v>
      </c>
      <c r="L292" s="2">
        <f t="shared" si="115"/>
        <v>26</v>
      </c>
      <c r="M292" s="17">
        <f t="shared" si="116"/>
        <v>26</v>
      </c>
      <c r="N292" s="12">
        <f t="shared" si="117"/>
        <v>1.005293228</v>
      </c>
      <c r="O292" s="12">
        <f t="shared" ca="1" si="118"/>
        <v>1.018474361</v>
      </c>
      <c r="P292" s="17">
        <f t="shared" si="119"/>
        <v>0</v>
      </c>
      <c r="Q292" s="14">
        <f t="shared" ca="1" si="120"/>
        <v>129320.527</v>
      </c>
      <c r="R292" s="21">
        <f t="shared" si="124"/>
        <v>0</v>
      </c>
      <c r="S292" s="14">
        <f t="shared" si="121"/>
        <v>0</v>
      </c>
      <c r="T292" s="4" t="str">
        <f t="shared" si="122"/>
        <v>A+J=</v>
      </c>
      <c r="U292" s="33">
        <f t="shared" si="123"/>
        <v>44901</v>
      </c>
      <c r="V292" s="3"/>
      <c r="W292" s="150">
        <f>[2]Plan1!$A374</f>
        <v>47969</v>
      </c>
      <c r="Z292" s="1"/>
      <c r="AA292" s="3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2">
        <f t="shared" si="125"/>
        <v>44803</v>
      </c>
      <c r="B293" s="123">
        <f t="shared" ca="1" si="109"/>
        <v>7134389.8569999896</v>
      </c>
      <c r="C293" s="7">
        <f t="shared" si="110"/>
        <v>7000000</v>
      </c>
      <c r="D293" s="95">
        <f t="shared" si="127"/>
        <v>44802</v>
      </c>
      <c r="E293" s="93">
        <f ca="1">IF(D293&lt;$B$1,VLOOKUP(D293,[1]DI!$A$4:$B$15000,2,FALSE),0)</f>
        <v>0.13650000000000001</v>
      </c>
      <c r="F293" s="14">
        <f t="shared" ca="1" si="111"/>
        <v>1.00050788</v>
      </c>
      <c r="G293" s="14">
        <f ca="1">(TRUNC(PRODUCT($F$12:$F292),16))</f>
        <v>1.1071632857687499</v>
      </c>
      <c r="H293" s="14">
        <f t="shared" ca="1" si="112"/>
        <v>1.0922795901511499</v>
      </c>
      <c r="I293" s="14">
        <f t="shared" ca="1" si="113"/>
        <v>1.0136262700000001</v>
      </c>
      <c r="J293" s="13">
        <f t="shared" si="126"/>
        <v>5.2499999999999998E-2</v>
      </c>
      <c r="K293" s="33">
        <f t="shared" si="114"/>
        <v>44764</v>
      </c>
      <c r="L293" s="2">
        <f t="shared" si="115"/>
        <v>27</v>
      </c>
      <c r="M293" s="17">
        <f t="shared" si="116"/>
        <v>27</v>
      </c>
      <c r="N293" s="12">
        <f t="shared" si="117"/>
        <v>1.005497372</v>
      </c>
      <c r="O293" s="12">
        <f t="shared" ca="1" si="118"/>
        <v>1.0191985509999999</v>
      </c>
      <c r="P293" s="17">
        <f t="shared" si="119"/>
        <v>0</v>
      </c>
      <c r="Q293" s="14">
        <f t="shared" ca="1" si="120"/>
        <v>134389.85699999001</v>
      </c>
      <c r="R293" s="21">
        <f t="shared" si="124"/>
        <v>0</v>
      </c>
      <c r="S293" s="14">
        <f t="shared" si="121"/>
        <v>0</v>
      </c>
      <c r="T293" s="4" t="str">
        <f t="shared" si="122"/>
        <v>A+J=</v>
      </c>
      <c r="U293" s="33">
        <f t="shared" si="123"/>
        <v>44901</v>
      </c>
      <c r="V293" s="3"/>
      <c r="W293" s="150">
        <f>[2]Plan1!$A375</f>
        <v>48011</v>
      </c>
      <c r="Z293" s="1"/>
      <c r="AA293" s="3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2">
        <f t="shared" si="125"/>
        <v>44804</v>
      </c>
      <c r="B294" s="123">
        <f t="shared" ca="1" si="109"/>
        <v>7139462.7779999999</v>
      </c>
      <c r="C294" s="7">
        <f t="shared" si="110"/>
        <v>7000000</v>
      </c>
      <c r="D294" s="95">
        <f t="shared" si="127"/>
        <v>44803</v>
      </c>
      <c r="E294" s="93">
        <f ca="1">IF(D294&lt;$B$1,VLOOKUP(D294,[1]DI!$A$4:$B$15000,2,FALSE),0)</f>
        <v>0.13650000000000001</v>
      </c>
      <c r="F294" s="14">
        <f t="shared" ca="1" si="111"/>
        <v>1.00050788</v>
      </c>
      <c r="G294" s="14">
        <f ca="1">(TRUNC(PRODUCT($F$12:$F293),16))</f>
        <v>1.10772559185833</v>
      </c>
      <c r="H294" s="14">
        <f t="shared" ca="1" si="112"/>
        <v>1.0922795901511499</v>
      </c>
      <c r="I294" s="14">
        <f t="shared" ca="1" si="113"/>
        <v>1.01414107</v>
      </c>
      <c r="J294" s="13">
        <f t="shared" si="126"/>
        <v>5.2499999999999998E-2</v>
      </c>
      <c r="K294" s="33">
        <f t="shared" si="114"/>
        <v>44764</v>
      </c>
      <c r="L294" s="2">
        <f t="shared" si="115"/>
        <v>28</v>
      </c>
      <c r="M294" s="17">
        <f t="shared" si="116"/>
        <v>28</v>
      </c>
      <c r="N294" s="12">
        <f t="shared" si="117"/>
        <v>1.0057015579999999</v>
      </c>
      <c r="O294" s="12">
        <f t="shared" ca="1" si="118"/>
        <v>1.0199232540000001</v>
      </c>
      <c r="P294" s="17">
        <f t="shared" si="119"/>
        <v>0</v>
      </c>
      <c r="Q294" s="14">
        <f t="shared" ca="1" si="120"/>
        <v>139462.77799999999</v>
      </c>
      <c r="R294" s="21">
        <f t="shared" si="124"/>
        <v>0</v>
      </c>
      <c r="S294" s="14">
        <f t="shared" si="121"/>
        <v>0</v>
      </c>
      <c r="T294" s="4" t="str">
        <f t="shared" si="122"/>
        <v>A+J=</v>
      </c>
      <c r="U294" s="33">
        <f t="shared" si="123"/>
        <v>44901</v>
      </c>
      <c r="V294" s="3"/>
      <c r="W294" s="150">
        <f>[2]Plan1!$A376</f>
        <v>48098</v>
      </c>
      <c r="Z294" s="1"/>
      <c r="AA294" s="3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2">
        <f t="shared" si="125"/>
        <v>44805</v>
      </c>
      <c r="B295" s="123">
        <f t="shared" ca="1" si="109"/>
        <v>7144539.29699999</v>
      </c>
      <c r="C295" s="7">
        <f t="shared" si="110"/>
        <v>7000000</v>
      </c>
      <c r="D295" s="95">
        <f t="shared" si="127"/>
        <v>44804</v>
      </c>
      <c r="E295" s="93">
        <f ca="1">IF(D295&lt;$B$1,VLOOKUP(D295,[1]DI!$A$4:$B$15000,2,FALSE),0)</f>
        <v>0.13650000000000001</v>
      </c>
      <c r="F295" s="14">
        <f t="shared" ca="1" si="111"/>
        <v>1.00050788</v>
      </c>
      <c r="G295" s="14">
        <f ca="1">(TRUNC(PRODUCT($F$12:$F294),16))</f>
        <v>1.10828818353192</v>
      </c>
      <c r="H295" s="14">
        <f t="shared" ca="1" si="112"/>
        <v>1.0922795901511499</v>
      </c>
      <c r="I295" s="14">
        <f t="shared" ca="1" si="113"/>
        <v>1.0146561300000001</v>
      </c>
      <c r="J295" s="13">
        <f t="shared" si="126"/>
        <v>5.2499999999999998E-2</v>
      </c>
      <c r="K295" s="33">
        <f t="shared" si="114"/>
        <v>44764</v>
      </c>
      <c r="L295" s="2">
        <f t="shared" si="115"/>
        <v>29</v>
      </c>
      <c r="M295" s="17">
        <f t="shared" si="116"/>
        <v>29</v>
      </c>
      <c r="N295" s="12">
        <f t="shared" si="117"/>
        <v>1.0059057849999999</v>
      </c>
      <c r="O295" s="12">
        <f t="shared" ca="1" si="118"/>
        <v>1.0206484709999999</v>
      </c>
      <c r="P295" s="17">
        <f t="shared" si="119"/>
        <v>0</v>
      </c>
      <c r="Q295" s="14">
        <f t="shared" ca="1" si="120"/>
        <v>144539.29699999001</v>
      </c>
      <c r="R295" s="21">
        <f t="shared" si="124"/>
        <v>0</v>
      </c>
      <c r="S295" s="14">
        <f t="shared" si="121"/>
        <v>0</v>
      </c>
      <c r="T295" s="4" t="str">
        <f t="shared" si="122"/>
        <v>A+J=</v>
      </c>
      <c r="U295" s="33">
        <f t="shared" si="123"/>
        <v>44901</v>
      </c>
      <c r="V295" s="3"/>
      <c r="W295" s="150">
        <f>[2]Plan1!$A377</f>
        <v>48133</v>
      </c>
      <c r="Z295" s="1"/>
      <c r="AA295" s="3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2">
        <f t="shared" si="125"/>
        <v>44806</v>
      </c>
      <c r="B296" s="123">
        <f t="shared" ca="1" si="109"/>
        <v>7149619.4769999897</v>
      </c>
      <c r="C296" s="7">
        <f t="shared" si="110"/>
        <v>7000000</v>
      </c>
      <c r="D296" s="95">
        <f t="shared" si="127"/>
        <v>44805</v>
      </c>
      <c r="E296" s="93">
        <f ca="1">IF(D296&lt;$B$1,VLOOKUP(D296,[1]DI!$A$4:$B$15000,2,FALSE),0)</f>
        <v>0.13650000000000001</v>
      </c>
      <c r="F296" s="14">
        <f t="shared" ca="1" si="111"/>
        <v>1.00050788</v>
      </c>
      <c r="G296" s="14">
        <f ca="1">(TRUNC(PRODUCT($F$12:$F295),16))</f>
        <v>1.1088510609345701</v>
      </c>
      <c r="H296" s="14">
        <f t="shared" ca="1" si="112"/>
        <v>1.0922795901511499</v>
      </c>
      <c r="I296" s="14">
        <f t="shared" ca="1" si="113"/>
        <v>1.0151714599999999</v>
      </c>
      <c r="J296" s="13">
        <f t="shared" si="126"/>
        <v>5.2499999999999998E-2</v>
      </c>
      <c r="K296" s="33">
        <f t="shared" si="114"/>
        <v>44764</v>
      </c>
      <c r="L296" s="2">
        <f t="shared" si="115"/>
        <v>30</v>
      </c>
      <c r="M296" s="17">
        <f t="shared" si="116"/>
        <v>30</v>
      </c>
      <c r="N296" s="12">
        <f t="shared" si="117"/>
        <v>1.006110053</v>
      </c>
      <c r="O296" s="12">
        <f t="shared" ca="1" si="118"/>
        <v>1.0213742109999999</v>
      </c>
      <c r="P296" s="17">
        <f t="shared" si="119"/>
        <v>0</v>
      </c>
      <c r="Q296" s="14">
        <f t="shared" ca="1" si="120"/>
        <v>149619.47699999</v>
      </c>
      <c r="R296" s="21">
        <f t="shared" si="124"/>
        <v>0</v>
      </c>
      <c r="S296" s="14">
        <f t="shared" si="121"/>
        <v>0</v>
      </c>
      <c r="T296" s="4" t="str">
        <f t="shared" si="122"/>
        <v>A+J=</v>
      </c>
      <c r="U296" s="33">
        <f t="shared" si="123"/>
        <v>44901</v>
      </c>
      <c r="V296" s="3"/>
      <c r="W296" s="150">
        <f>[2]Plan1!$A378</f>
        <v>48154</v>
      </c>
      <c r="Z296" s="1"/>
      <c r="AA296" s="3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2">
        <f t="shared" si="125"/>
        <v>44809</v>
      </c>
      <c r="B297" s="123">
        <f t="shared" ca="1" si="109"/>
        <v>7154703.2060000002</v>
      </c>
      <c r="C297" s="7">
        <f t="shared" si="110"/>
        <v>7000000</v>
      </c>
      <c r="D297" s="95">
        <f t="shared" si="127"/>
        <v>44806</v>
      </c>
      <c r="E297" s="93">
        <f ca="1">IF(D297&lt;$B$1,VLOOKUP(D297,[1]DI!$A$4:$B$15000,2,FALSE),0)</f>
        <v>0.13650000000000001</v>
      </c>
      <c r="F297" s="14">
        <f t="shared" ca="1" si="111"/>
        <v>1.00050788</v>
      </c>
      <c r="G297" s="14">
        <f ca="1">(TRUNC(PRODUCT($F$12:$F296),16))</f>
        <v>1.1094142242114</v>
      </c>
      <c r="H297" s="14">
        <f t="shared" ca="1" si="112"/>
        <v>1.0922795901511499</v>
      </c>
      <c r="I297" s="14">
        <f t="shared" ca="1" si="113"/>
        <v>1.01568704</v>
      </c>
      <c r="J297" s="13">
        <f t="shared" si="126"/>
        <v>5.2499999999999998E-2</v>
      </c>
      <c r="K297" s="33">
        <f t="shared" si="114"/>
        <v>44764</v>
      </c>
      <c r="L297" s="2">
        <f t="shared" si="115"/>
        <v>31</v>
      </c>
      <c r="M297" s="17">
        <f t="shared" si="116"/>
        <v>31</v>
      </c>
      <c r="N297" s="12">
        <f t="shared" si="117"/>
        <v>1.0063143640000001</v>
      </c>
      <c r="O297" s="12">
        <f t="shared" ca="1" si="118"/>
        <v>1.0221004579999999</v>
      </c>
      <c r="P297" s="17">
        <f t="shared" si="119"/>
        <v>0</v>
      </c>
      <c r="Q297" s="14">
        <f t="shared" ca="1" si="120"/>
        <v>154703.20600000001</v>
      </c>
      <c r="R297" s="21">
        <f t="shared" si="124"/>
        <v>0</v>
      </c>
      <c r="S297" s="14">
        <f t="shared" si="121"/>
        <v>0</v>
      </c>
      <c r="T297" s="4" t="str">
        <f t="shared" si="122"/>
        <v>A+J=</v>
      </c>
      <c r="U297" s="33">
        <f t="shared" si="123"/>
        <v>44901</v>
      </c>
      <c r="V297" s="3"/>
      <c r="W297" s="150">
        <f>[2]Plan1!$A379</f>
        <v>48167</v>
      </c>
      <c r="Z297" s="1"/>
      <c r="AA297" s="3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2">
        <f t="shared" si="125"/>
        <v>44810</v>
      </c>
      <c r="B298" s="123">
        <f t="shared" ca="1" si="109"/>
        <v>7159790.5889999997</v>
      </c>
      <c r="C298" s="7">
        <f t="shared" si="110"/>
        <v>7000000</v>
      </c>
      <c r="D298" s="95">
        <f t="shared" si="127"/>
        <v>44809</v>
      </c>
      <c r="E298" s="93">
        <f ca="1">IF(D298&lt;$B$1,VLOOKUP(D298,[1]DI!$A$4:$B$15000,2,FALSE),0)</f>
        <v>0.13650000000000001</v>
      </c>
      <c r="F298" s="14">
        <f t="shared" ca="1" si="111"/>
        <v>1.00050788</v>
      </c>
      <c r="G298" s="14">
        <f ca="1">(TRUNC(PRODUCT($F$12:$F297),16))</f>
        <v>1.1099776735075899</v>
      </c>
      <c r="H298" s="14">
        <f t="shared" ca="1" si="112"/>
        <v>1.0922795901511499</v>
      </c>
      <c r="I298" s="14">
        <f t="shared" ca="1" si="113"/>
        <v>1.01620289</v>
      </c>
      <c r="J298" s="13">
        <f t="shared" si="126"/>
        <v>5.2499999999999998E-2</v>
      </c>
      <c r="K298" s="33">
        <f t="shared" si="114"/>
        <v>44764</v>
      </c>
      <c r="L298" s="2">
        <f t="shared" si="115"/>
        <v>32</v>
      </c>
      <c r="M298" s="17">
        <f t="shared" si="116"/>
        <v>32</v>
      </c>
      <c r="N298" s="12">
        <f t="shared" si="117"/>
        <v>1.0065187149999999</v>
      </c>
      <c r="O298" s="12">
        <f t="shared" ca="1" si="118"/>
        <v>1.0228272270000001</v>
      </c>
      <c r="P298" s="17">
        <f t="shared" si="119"/>
        <v>0</v>
      </c>
      <c r="Q298" s="14">
        <f t="shared" ca="1" si="120"/>
        <v>159790.58900000001</v>
      </c>
      <c r="R298" s="21">
        <f t="shared" si="124"/>
        <v>0</v>
      </c>
      <c r="S298" s="14">
        <f t="shared" si="121"/>
        <v>0</v>
      </c>
      <c r="T298" s="4" t="str">
        <f t="shared" si="122"/>
        <v>A+J=</v>
      </c>
      <c r="U298" s="33">
        <f t="shared" si="123"/>
        <v>44901</v>
      </c>
      <c r="V298" s="3"/>
      <c r="W298" s="150">
        <f>[2]Plan1!$A380</f>
        <v>48172</v>
      </c>
      <c r="Z298" s="1"/>
      <c r="AA298" s="3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2">
        <f t="shared" si="125"/>
        <v>44812</v>
      </c>
      <c r="B299" s="123">
        <f t="shared" ca="1" si="109"/>
        <v>7164881.5839999998</v>
      </c>
      <c r="C299" s="7">
        <f t="shared" si="110"/>
        <v>7000000</v>
      </c>
      <c r="D299" s="95">
        <f t="shared" si="127"/>
        <v>44810</v>
      </c>
      <c r="E299" s="93">
        <f ca="1">IF(D299&lt;$B$1,VLOOKUP(D299,[1]DI!$A$4:$B$15000,2,FALSE),0)</f>
        <v>0.13650000000000001</v>
      </c>
      <c r="F299" s="14">
        <f t="shared" ca="1" si="111"/>
        <v>1.00050788</v>
      </c>
      <c r="G299" s="14">
        <f ca="1">(TRUNC(PRODUCT($F$12:$F298),16))</f>
        <v>1.11054140896841</v>
      </c>
      <c r="H299" s="14">
        <f t="shared" ca="1" si="112"/>
        <v>1.0922795901511499</v>
      </c>
      <c r="I299" s="14">
        <f t="shared" ca="1" si="113"/>
        <v>1.0167189999999999</v>
      </c>
      <c r="J299" s="13">
        <f t="shared" si="126"/>
        <v>5.2499999999999998E-2</v>
      </c>
      <c r="K299" s="33">
        <f t="shared" si="114"/>
        <v>44764</v>
      </c>
      <c r="L299" s="2">
        <f t="shared" si="115"/>
        <v>33</v>
      </c>
      <c r="M299" s="17">
        <f t="shared" si="116"/>
        <v>33</v>
      </c>
      <c r="N299" s="12">
        <f t="shared" si="117"/>
        <v>1.0067231080000001</v>
      </c>
      <c r="O299" s="12">
        <f t="shared" ca="1" si="118"/>
        <v>1.023554512</v>
      </c>
      <c r="P299" s="17">
        <f t="shared" si="119"/>
        <v>0</v>
      </c>
      <c r="Q299" s="14">
        <f t="shared" ca="1" si="120"/>
        <v>164881.584</v>
      </c>
      <c r="R299" s="21">
        <f t="shared" si="124"/>
        <v>0</v>
      </c>
      <c r="S299" s="14">
        <f t="shared" si="121"/>
        <v>0</v>
      </c>
      <c r="T299" s="4" t="str">
        <f t="shared" si="122"/>
        <v>A+J=</v>
      </c>
      <c r="U299" s="33">
        <f t="shared" si="123"/>
        <v>44901</v>
      </c>
      <c r="V299" s="3"/>
      <c r="W299" s="150">
        <f>[2]Plan1!$A381</f>
        <v>48207</v>
      </c>
      <c r="Z299" s="1"/>
      <c r="AA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2">
        <f t="shared" si="125"/>
        <v>44813</v>
      </c>
      <c r="B300" s="123">
        <f t="shared" ca="1" si="109"/>
        <v>7169976.1840000004</v>
      </c>
      <c r="C300" s="7">
        <f t="shared" si="110"/>
        <v>7000000</v>
      </c>
      <c r="D300" s="95">
        <f t="shared" si="127"/>
        <v>44812</v>
      </c>
      <c r="E300" s="93">
        <f ca="1">IF(D300&lt;$B$1,VLOOKUP(D300,[1]DI!$A$4:$B$15000,2,FALSE),0)</f>
        <v>0.13650000000000001</v>
      </c>
      <c r="F300" s="14">
        <f t="shared" ca="1" si="111"/>
        <v>1.00050788</v>
      </c>
      <c r="G300" s="14">
        <f ca="1">(TRUNC(PRODUCT($F$12:$F299),16))</f>
        <v>1.1111054307392001</v>
      </c>
      <c r="H300" s="14">
        <f t="shared" ca="1" si="112"/>
        <v>1.0922795901511499</v>
      </c>
      <c r="I300" s="14">
        <f t="shared" ca="1" si="113"/>
        <v>1.0172353700000001</v>
      </c>
      <c r="J300" s="13">
        <f t="shared" si="126"/>
        <v>5.2499999999999998E-2</v>
      </c>
      <c r="K300" s="33">
        <f t="shared" si="114"/>
        <v>44764</v>
      </c>
      <c r="L300" s="2">
        <f t="shared" si="115"/>
        <v>34</v>
      </c>
      <c r="M300" s="17">
        <f t="shared" si="116"/>
        <v>34</v>
      </c>
      <c r="N300" s="12">
        <f t="shared" si="117"/>
        <v>1.006927543</v>
      </c>
      <c r="O300" s="12">
        <f t="shared" ca="1" si="118"/>
        <v>1.024282312</v>
      </c>
      <c r="P300" s="17">
        <f t="shared" si="119"/>
        <v>0</v>
      </c>
      <c r="Q300" s="14">
        <f t="shared" ca="1" si="120"/>
        <v>169976.18400000001</v>
      </c>
      <c r="R300" s="21">
        <f t="shared" si="124"/>
        <v>0</v>
      </c>
      <c r="S300" s="14">
        <f t="shared" si="121"/>
        <v>0</v>
      </c>
      <c r="T300" s="4" t="str">
        <f t="shared" si="122"/>
        <v>A+J=</v>
      </c>
      <c r="U300" s="33">
        <f t="shared" si="123"/>
        <v>44901</v>
      </c>
      <c r="V300" s="3"/>
      <c r="W300" s="150">
        <f>[2]Plan1!$A382</f>
        <v>48214</v>
      </c>
      <c r="Z300" s="1"/>
      <c r="AA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2">
        <f t="shared" si="125"/>
        <v>44816</v>
      </c>
      <c r="B301" s="123">
        <f t="shared" ca="1" si="109"/>
        <v>7175074.3889999902</v>
      </c>
      <c r="C301" s="7">
        <f t="shared" si="110"/>
        <v>7000000</v>
      </c>
      <c r="D301" s="95">
        <f t="shared" si="127"/>
        <v>44813</v>
      </c>
      <c r="E301" s="93">
        <f ca="1">IF(D301&lt;$B$1,VLOOKUP(D301,[1]DI!$A$4:$B$15000,2,FALSE),0)</f>
        <v>0.13650000000000001</v>
      </c>
      <c r="F301" s="14">
        <f t="shared" ca="1" si="111"/>
        <v>1.00050788</v>
      </c>
      <c r="G301" s="14">
        <f ca="1">(TRUNC(PRODUCT($F$12:$F300),16))</f>
        <v>1.11166973896536</v>
      </c>
      <c r="H301" s="14">
        <f t="shared" ca="1" si="112"/>
        <v>1.0922795901511499</v>
      </c>
      <c r="I301" s="14">
        <f t="shared" ca="1" si="113"/>
        <v>1.017752</v>
      </c>
      <c r="J301" s="13">
        <f t="shared" si="126"/>
        <v>5.2499999999999998E-2</v>
      </c>
      <c r="K301" s="33">
        <f t="shared" si="114"/>
        <v>44764</v>
      </c>
      <c r="L301" s="2">
        <f t="shared" si="115"/>
        <v>35</v>
      </c>
      <c r="M301" s="17">
        <f t="shared" si="116"/>
        <v>35</v>
      </c>
      <c r="N301" s="12">
        <f t="shared" si="117"/>
        <v>1.0071320189999999</v>
      </c>
      <c r="O301" s="12">
        <f t="shared" ca="1" si="118"/>
        <v>1.0250106269999999</v>
      </c>
      <c r="P301" s="17">
        <f t="shared" si="119"/>
        <v>0</v>
      </c>
      <c r="Q301" s="14">
        <f t="shared" ca="1" si="120"/>
        <v>175074.38899999001</v>
      </c>
      <c r="R301" s="21">
        <f t="shared" si="124"/>
        <v>0</v>
      </c>
      <c r="S301" s="14">
        <f t="shared" si="121"/>
        <v>0</v>
      </c>
      <c r="T301" s="4" t="str">
        <f t="shared" si="122"/>
        <v>A+J=</v>
      </c>
      <c r="U301" s="33">
        <f t="shared" si="123"/>
        <v>44901</v>
      </c>
      <c r="V301" s="3"/>
      <c r="W301" s="150">
        <f>[2]Plan1!$A383</f>
        <v>48253</v>
      </c>
      <c r="Z301" s="1"/>
      <c r="AA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2">
        <f t="shared" si="125"/>
        <v>44817</v>
      </c>
      <c r="B302" s="123">
        <f t="shared" ca="1" si="109"/>
        <v>7180176.2690000003</v>
      </c>
      <c r="C302" s="7">
        <f t="shared" si="110"/>
        <v>7000000</v>
      </c>
      <c r="D302" s="95">
        <f t="shared" si="127"/>
        <v>44816</v>
      </c>
      <c r="E302" s="93">
        <f ca="1">IF(D302&lt;$B$1,VLOOKUP(D302,[1]DI!$A$4:$B$15000,2,FALSE),0)</f>
        <v>0.13650000000000001</v>
      </c>
      <c r="F302" s="14">
        <f t="shared" ca="1" si="111"/>
        <v>1.00050788</v>
      </c>
      <c r="G302" s="14">
        <f ca="1">(TRUNC(PRODUCT($F$12:$F301),16))</f>
        <v>1.1122343337923899</v>
      </c>
      <c r="H302" s="14">
        <f t="shared" ca="1" si="112"/>
        <v>1.0922795901511499</v>
      </c>
      <c r="I302" s="14">
        <f t="shared" ca="1" si="113"/>
        <v>1.0182689</v>
      </c>
      <c r="J302" s="13">
        <f t="shared" si="126"/>
        <v>5.2499999999999998E-2</v>
      </c>
      <c r="K302" s="33">
        <f t="shared" si="114"/>
        <v>44764</v>
      </c>
      <c r="L302" s="2">
        <f t="shared" si="115"/>
        <v>36</v>
      </c>
      <c r="M302" s="17">
        <f t="shared" si="116"/>
        <v>36</v>
      </c>
      <c r="N302" s="12">
        <f t="shared" si="117"/>
        <v>1.007336537</v>
      </c>
      <c r="O302" s="12">
        <f t="shared" ca="1" si="118"/>
        <v>1.025739467</v>
      </c>
      <c r="P302" s="17">
        <f t="shared" si="119"/>
        <v>0</v>
      </c>
      <c r="Q302" s="14">
        <f t="shared" ca="1" si="120"/>
        <v>180176.269</v>
      </c>
      <c r="R302" s="21">
        <f t="shared" si="124"/>
        <v>0</v>
      </c>
      <c r="S302" s="14">
        <f t="shared" si="121"/>
        <v>0</v>
      </c>
      <c r="T302" s="4" t="str">
        <f t="shared" si="122"/>
        <v>A+J=</v>
      </c>
      <c r="U302" s="33">
        <f t="shared" si="123"/>
        <v>44901</v>
      </c>
      <c r="V302" s="3"/>
      <c r="W302" s="150">
        <f>[2]Plan1!$A384</f>
        <v>48254</v>
      </c>
      <c r="Z302" s="25"/>
      <c r="AA302" s="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2">
        <f t="shared" si="125"/>
        <v>44818</v>
      </c>
      <c r="B303" s="123">
        <f t="shared" ca="1" si="109"/>
        <v>7185281.7609999999</v>
      </c>
      <c r="C303" s="7">
        <f t="shared" si="110"/>
        <v>7000000</v>
      </c>
      <c r="D303" s="95">
        <f t="shared" si="127"/>
        <v>44817</v>
      </c>
      <c r="E303" s="93">
        <f ca="1">IF(D303&lt;$B$1,VLOOKUP(D303,[1]DI!$A$4:$B$15000,2,FALSE),0)</f>
        <v>0.13650000000000001</v>
      </c>
      <c r="F303" s="14">
        <f t="shared" ca="1" si="111"/>
        <v>1.00050788</v>
      </c>
      <c r="G303" s="14">
        <f ca="1">(TRUNC(PRODUCT($F$12:$F302),16))</f>
        <v>1.1127992153658299</v>
      </c>
      <c r="H303" s="14">
        <f t="shared" ca="1" si="112"/>
        <v>1.0922795901511499</v>
      </c>
      <c r="I303" s="14">
        <f t="shared" ca="1" si="113"/>
        <v>1.01878606</v>
      </c>
      <c r="J303" s="13">
        <f t="shared" si="126"/>
        <v>5.2499999999999998E-2</v>
      </c>
      <c r="K303" s="33">
        <f t="shared" si="114"/>
        <v>44764</v>
      </c>
      <c r="L303" s="2">
        <f t="shared" si="115"/>
        <v>37</v>
      </c>
      <c r="M303" s="17">
        <f t="shared" si="116"/>
        <v>37</v>
      </c>
      <c r="N303" s="12">
        <f t="shared" si="117"/>
        <v>1.007541096</v>
      </c>
      <c r="O303" s="12">
        <f t="shared" ca="1" si="118"/>
        <v>1.0264688230000001</v>
      </c>
      <c r="P303" s="17">
        <f t="shared" si="119"/>
        <v>0</v>
      </c>
      <c r="Q303" s="14">
        <f t="shared" ca="1" si="120"/>
        <v>185281.761</v>
      </c>
      <c r="R303" s="21">
        <f t="shared" si="124"/>
        <v>0</v>
      </c>
      <c r="S303" s="14">
        <f t="shared" si="121"/>
        <v>0</v>
      </c>
      <c r="T303" s="4" t="str">
        <f t="shared" si="122"/>
        <v>A+J=</v>
      </c>
      <c r="U303" s="33">
        <f t="shared" si="123"/>
        <v>44901</v>
      </c>
      <c r="V303" s="3"/>
      <c r="W303" s="150">
        <f>[2]Plan1!$A385</f>
        <v>48299</v>
      </c>
      <c r="Z303" s="1"/>
      <c r="AA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2">
        <f t="shared" si="125"/>
        <v>44819</v>
      </c>
      <c r="B304" s="123">
        <f t="shared" ca="1" si="109"/>
        <v>7190390.8719999902</v>
      </c>
      <c r="C304" s="7">
        <f t="shared" si="110"/>
        <v>7000000</v>
      </c>
      <c r="D304" s="95">
        <f t="shared" si="127"/>
        <v>44818</v>
      </c>
      <c r="E304" s="93">
        <f ca="1">IF(D304&lt;$B$1,VLOOKUP(D304,[1]DI!$A$4:$B$15000,2,FALSE),0)</f>
        <v>0.13650000000000001</v>
      </c>
      <c r="F304" s="14">
        <f t="shared" ca="1" si="111"/>
        <v>1.00050788</v>
      </c>
      <c r="G304" s="14">
        <f ca="1">(TRUNC(PRODUCT($F$12:$F303),16))</f>
        <v>1.1133643838313301</v>
      </c>
      <c r="H304" s="14">
        <f t="shared" ca="1" si="112"/>
        <v>1.0922795901511499</v>
      </c>
      <c r="I304" s="14">
        <f t="shared" ca="1" si="113"/>
        <v>1.01930348</v>
      </c>
      <c r="J304" s="13">
        <f t="shared" si="126"/>
        <v>5.2499999999999998E-2</v>
      </c>
      <c r="K304" s="33">
        <f t="shared" si="114"/>
        <v>44764</v>
      </c>
      <c r="L304" s="2">
        <f t="shared" si="115"/>
        <v>38</v>
      </c>
      <c r="M304" s="17">
        <f t="shared" si="116"/>
        <v>38</v>
      </c>
      <c r="N304" s="12">
        <f t="shared" si="117"/>
        <v>1.0077456970000001</v>
      </c>
      <c r="O304" s="12">
        <f t="shared" ca="1" si="118"/>
        <v>1.0271986959999999</v>
      </c>
      <c r="P304" s="17">
        <f t="shared" si="119"/>
        <v>0</v>
      </c>
      <c r="Q304" s="14">
        <f t="shared" ca="1" si="120"/>
        <v>190390.87199998999</v>
      </c>
      <c r="R304" s="21">
        <f t="shared" si="124"/>
        <v>0</v>
      </c>
      <c r="S304" s="14">
        <f t="shared" si="121"/>
        <v>0</v>
      </c>
      <c r="T304" s="4" t="str">
        <f t="shared" si="122"/>
        <v>A+J=</v>
      </c>
      <c r="U304" s="33">
        <f t="shared" si="123"/>
        <v>44901</v>
      </c>
      <c r="V304" s="3"/>
      <c r="W304" s="150">
        <f>[2]Plan1!$A386</f>
        <v>48325</v>
      </c>
      <c r="Z304" s="1"/>
      <c r="AA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2">
        <f t="shared" si="125"/>
        <v>44820</v>
      </c>
      <c r="B305" s="123">
        <f t="shared" ca="1" si="109"/>
        <v>7195503.5879999995</v>
      </c>
      <c r="C305" s="7">
        <f t="shared" si="110"/>
        <v>7000000</v>
      </c>
      <c r="D305" s="95">
        <f t="shared" si="127"/>
        <v>44819</v>
      </c>
      <c r="E305" s="93">
        <f ca="1">IF(D305&lt;$B$1,VLOOKUP(D305,[1]DI!$A$4:$B$15000,2,FALSE),0)</f>
        <v>0.13650000000000001</v>
      </c>
      <c r="F305" s="14">
        <f t="shared" ca="1" si="111"/>
        <v>1.00050788</v>
      </c>
      <c r="G305" s="14">
        <f ca="1">(TRUNC(PRODUCT($F$12:$F304),16))</f>
        <v>1.11392983933459</v>
      </c>
      <c r="H305" s="14">
        <f t="shared" ca="1" si="112"/>
        <v>1.0922795901511499</v>
      </c>
      <c r="I305" s="14">
        <f t="shared" ca="1" si="113"/>
        <v>1.01982116</v>
      </c>
      <c r="J305" s="13">
        <f t="shared" si="126"/>
        <v>5.2499999999999998E-2</v>
      </c>
      <c r="K305" s="33">
        <f t="shared" si="114"/>
        <v>44764</v>
      </c>
      <c r="L305" s="2">
        <f t="shared" si="115"/>
        <v>39</v>
      </c>
      <c r="M305" s="17">
        <f t="shared" si="116"/>
        <v>39</v>
      </c>
      <c r="N305" s="12">
        <f t="shared" si="117"/>
        <v>1.007950339</v>
      </c>
      <c r="O305" s="12">
        <f t="shared" ca="1" si="118"/>
        <v>1.0279290839999999</v>
      </c>
      <c r="P305" s="17">
        <f t="shared" si="119"/>
        <v>0</v>
      </c>
      <c r="Q305" s="14">
        <f t="shared" ca="1" si="120"/>
        <v>195503.58799999999</v>
      </c>
      <c r="R305" s="21">
        <f t="shared" si="124"/>
        <v>0</v>
      </c>
      <c r="S305" s="14">
        <f t="shared" si="121"/>
        <v>0</v>
      </c>
      <c r="T305" s="4" t="str">
        <f t="shared" si="122"/>
        <v>A+J=</v>
      </c>
      <c r="U305" s="33">
        <f t="shared" si="123"/>
        <v>44901</v>
      </c>
      <c r="V305" s="3"/>
      <c r="W305" s="150">
        <f>[2]Plan1!$A387</f>
        <v>48335</v>
      </c>
      <c r="Z305" s="25"/>
      <c r="AA305" s="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2">
        <f t="shared" si="125"/>
        <v>44823</v>
      </c>
      <c r="B306" s="123">
        <f t="shared" ca="1" si="109"/>
        <v>7200619.9929999998</v>
      </c>
      <c r="C306" s="7">
        <f t="shared" si="110"/>
        <v>7000000</v>
      </c>
      <c r="D306" s="95">
        <f t="shared" si="127"/>
        <v>44820</v>
      </c>
      <c r="E306" s="93">
        <f ca="1">IF(D306&lt;$B$1,VLOOKUP(D306,[1]DI!$A$4:$B$15000,2,FALSE),0)</f>
        <v>0.13650000000000001</v>
      </c>
      <c r="F306" s="14">
        <f t="shared" ca="1" si="111"/>
        <v>1.00050788</v>
      </c>
      <c r="G306" s="14">
        <f ca="1">(TRUNC(PRODUCT($F$12:$F305),16))</f>
        <v>1.1144955820214</v>
      </c>
      <c r="H306" s="14">
        <f t="shared" ca="1" si="112"/>
        <v>1.0922795901511499</v>
      </c>
      <c r="I306" s="14">
        <f t="shared" ca="1" si="113"/>
        <v>1.0203391100000001</v>
      </c>
      <c r="J306" s="13">
        <f t="shared" si="126"/>
        <v>5.2499999999999998E-2</v>
      </c>
      <c r="K306" s="33">
        <f t="shared" si="114"/>
        <v>44764</v>
      </c>
      <c r="L306" s="2">
        <f t="shared" si="115"/>
        <v>40</v>
      </c>
      <c r="M306" s="17">
        <f t="shared" si="116"/>
        <v>40</v>
      </c>
      <c r="N306" s="12">
        <f t="shared" si="117"/>
        <v>1.008155023</v>
      </c>
      <c r="O306" s="12">
        <f t="shared" ca="1" si="118"/>
        <v>1.028659999</v>
      </c>
      <c r="P306" s="17">
        <f t="shared" si="119"/>
        <v>0</v>
      </c>
      <c r="Q306" s="14">
        <f t="shared" ca="1" si="120"/>
        <v>200619.99299999999</v>
      </c>
      <c r="R306" s="21">
        <f t="shared" si="124"/>
        <v>0</v>
      </c>
      <c r="S306" s="14">
        <f t="shared" si="121"/>
        <v>0</v>
      </c>
      <c r="T306" s="4" t="str">
        <f t="shared" si="122"/>
        <v>A+J=</v>
      </c>
      <c r="U306" s="33">
        <f t="shared" si="123"/>
        <v>44901</v>
      </c>
      <c r="V306" s="3"/>
      <c r="W306" s="150">
        <f>[2]Plan1!$A388</f>
        <v>48361</v>
      </c>
      <c r="Z306" s="1"/>
      <c r="AA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2">
        <f t="shared" si="125"/>
        <v>44824</v>
      </c>
      <c r="B307" s="123">
        <f t="shared" ca="1" si="109"/>
        <v>7205740.0099999998</v>
      </c>
      <c r="C307" s="7">
        <f t="shared" si="110"/>
        <v>7000000</v>
      </c>
      <c r="D307" s="95">
        <f t="shared" si="127"/>
        <v>44823</v>
      </c>
      <c r="E307" s="93">
        <f ca="1">IF(D307&lt;$B$1,VLOOKUP(D307,[1]DI!$A$4:$B$15000,2,FALSE),0)</f>
        <v>0.13650000000000001</v>
      </c>
      <c r="F307" s="14">
        <f t="shared" ca="1" si="111"/>
        <v>1.00050788</v>
      </c>
      <c r="G307" s="14">
        <f ca="1">(TRUNC(PRODUCT($F$12:$F306),16))</f>
        <v>1.11506161203759</v>
      </c>
      <c r="H307" s="14">
        <f t="shared" ca="1" si="112"/>
        <v>1.0922795901511499</v>
      </c>
      <c r="I307" s="14">
        <f t="shared" ca="1" si="113"/>
        <v>1.02085732</v>
      </c>
      <c r="J307" s="13">
        <f t="shared" si="126"/>
        <v>5.2499999999999998E-2</v>
      </c>
      <c r="K307" s="33">
        <f t="shared" si="114"/>
        <v>44764</v>
      </c>
      <c r="L307" s="2">
        <f t="shared" si="115"/>
        <v>41</v>
      </c>
      <c r="M307" s="17">
        <f t="shared" si="116"/>
        <v>41</v>
      </c>
      <c r="N307" s="12">
        <f t="shared" si="117"/>
        <v>1.0083597479999999</v>
      </c>
      <c r="O307" s="12">
        <f t="shared" ca="1" si="118"/>
        <v>1.02939143</v>
      </c>
      <c r="P307" s="17">
        <f t="shared" si="119"/>
        <v>0</v>
      </c>
      <c r="Q307" s="14">
        <f t="shared" ca="1" si="120"/>
        <v>205740.01</v>
      </c>
      <c r="R307" s="21">
        <f t="shared" si="124"/>
        <v>0</v>
      </c>
      <c r="S307" s="14">
        <f t="shared" si="121"/>
        <v>0</v>
      </c>
      <c r="T307" s="4" t="str">
        <f t="shared" si="122"/>
        <v>A+J=</v>
      </c>
      <c r="U307" s="33">
        <f t="shared" si="123"/>
        <v>44901</v>
      </c>
      <c r="V307" s="3"/>
      <c r="W307" s="150">
        <f>[2]Plan1!$A389</f>
        <v>48464</v>
      </c>
      <c r="Z307" s="1"/>
      <c r="AA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2">
        <f t="shared" si="125"/>
        <v>44825</v>
      </c>
      <c r="B308" s="123">
        <f t="shared" ca="1" si="109"/>
        <v>7210863.6459999997</v>
      </c>
      <c r="C308" s="7">
        <f t="shared" si="110"/>
        <v>7000000</v>
      </c>
      <c r="D308" s="95">
        <f t="shared" si="127"/>
        <v>44824</v>
      </c>
      <c r="E308" s="93">
        <f ca="1">IF(D308&lt;$B$1,VLOOKUP(D308,[1]DI!$A$4:$B$15000,2,FALSE),0)</f>
        <v>0.13650000000000001</v>
      </c>
      <c r="F308" s="14">
        <f t="shared" ca="1" si="111"/>
        <v>1.00050788</v>
      </c>
      <c r="G308" s="14">
        <f ca="1">(TRUNC(PRODUCT($F$12:$F307),16))</f>
        <v>1.1156279295291101</v>
      </c>
      <c r="H308" s="14">
        <f t="shared" ca="1" si="112"/>
        <v>1.0922795901511499</v>
      </c>
      <c r="I308" s="14">
        <f t="shared" ca="1" si="113"/>
        <v>1.02137579</v>
      </c>
      <c r="J308" s="13">
        <f t="shared" si="126"/>
        <v>5.2499999999999998E-2</v>
      </c>
      <c r="K308" s="33">
        <f t="shared" si="114"/>
        <v>44764</v>
      </c>
      <c r="L308" s="2">
        <f t="shared" si="115"/>
        <v>42</v>
      </c>
      <c r="M308" s="17">
        <f t="shared" si="116"/>
        <v>42</v>
      </c>
      <c r="N308" s="12">
        <f t="shared" si="117"/>
        <v>1.008564515</v>
      </c>
      <c r="O308" s="12">
        <f t="shared" ca="1" si="118"/>
        <v>1.0301233780000001</v>
      </c>
      <c r="P308" s="17">
        <f t="shared" si="119"/>
        <v>0</v>
      </c>
      <c r="Q308" s="14">
        <f t="shared" ca="1" si="120"/>
        <v>210863.64600000001</v>
      </c>
      <c r="R308" s="21">
        <f t="shared" si="124"/>
        <v>0</v>
      </c>
      <c r="S308" s="14">
        <f t="shared" si="121"/>
        <v>0</v>
      </c>
      <c r="T308" s="4" t="str">
        <f t="shared" si="122"/>
        <v>A+J=</v>
      </c>
      <c r="U308" s="33">
        <f t="shared" si="123"/>
        <v>44901</v>
      </c>
      <c r="V308" s="3"/>
      <c r="W308" s="150">
        <f>[2]Plan1!$A390</f>
        <v>48499</v>
      </c>
      <c r="Z308" s="1"/>
      <c r="AA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2">
        <f t="shared" si="125"/>
        <v>44826</v>
      </c>
      <c r="B309" s="123">
        <f t="shared" ca="1" si="109"/>
        <v>7215990.9779999899</v>
      </c>
      <c r="C309" s="7">
        <f t="shared" si="110"/>
        <v>7000000</v>
      </c>
      <c r="D309" s="95">
        <f t="shared" si="127"/>
        <v>44825</v>
      </c>
      <c r="E309" s="93">
        <f ca="1">IF(D309&lt;$B$1,VLOOKUP(D309,[1]DI!$A$4:$B$15000,2,FALSE),0)</f>
        <v>0.13650000000000001</v>
      </c>
      <c r="F309" s="14">
        <f t="shared" ca="1" si="111"/>
        <v>1.00050788</v>
      </c>
      <c r="G309" s="14">
        <f ca="1">(TRUNC(PRODUCT($F$12:$F308),16))</f>
        <v>1.1161945346419599</v>
      </c>
      <c r="H309" s="14">
        <f t="shared" ca="1" si="112"/>
        <v>1.0922795901511499</v>
      </c>
      <c r="I309" s="14">
        <f t="shared" ca="1" si="113"/>
        <v>1.02189453</v>
      </c>
      <c r="J309" s="13">
        <f t="shared" si="126"/>
        <v>5.2499999999999998E-2</v>
      </c>
      <c r="K309" s="33">
        <f t="shared" si="114"/>
        <v>44764</v>
      </c>
      <c r="L309" s="2">
        <f t="shared" si="115"/>
        <v>43</v>
      </c>
      <c r="M309" s="17">
        <f t="shared" si="116"/>
        <v>43</v>
      </c>
      <c r="N309" s="12">
        <f t="shared" si="117"/>
        <v>1.008769324</v>
      </c>
      <c r="O309" s="12">
        <f t="shared" ca="1" si="118"/>
        <v>1.0308558539999999</v>
      </c>
      <c r="P309" s="17">
        <f t="shared" si="119"/>
        <v>0</v>
      </c>
      <c r="Q309" s="14">
        <f t="shared" ca="1" si="120"/>
        <v>215990.97799998999</v>
      </c>
      <c r="R309" s="21">
        <f t="shared" si="124"/>
        <v>0</v>
      </c>
      <c r="S309" s="14">
        <f t="shared" si="121"/>
        <v>0</v>
      </c>
      <c r="T309" s="4" t="str">
        <f t="shared" si="122"/>
        <v>A+J=</v>
      </c>
      <c r="U309" s="33">
        <f t="shared" si="123"/>
        <v>44901</v>
      </c>
      <c r="V309" s="3"/>
      <c r="W309" s="150">
        <f>[2]Plan1!$A391</f>
        <v>48520</v>
      </c>
      <c r="Z309" s="1"/>
      <c r="AA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2">
        <f t="shared" si="125"/>
        <v>44827</v>
      </c>
      <c r="B310" s="123">
        <f t="shared" ca="1" si="109"/>
        <v>7221121.9289999995</v>
      </c>
      <c r="C310" s="7">
        <f t="shared" si="110"/>
        <v>7000000</v>
      </c>
      <c r="D310" s="95">
        <f t="shared" si="127"/>
        <v>44826</v>
      </c>
      <c r="E310" s="93">
        <f ca="1">IF(D310&lt;$B$1,VLOOKUP(D310,[1]DI!$A$4:$B$15000,2,FALSE),0)</f>
        <v>0.13650000000000001</v>
      </c>
      <c r="F310" s="14">
        <f t="shared" ca="1" si="111"/>
        <v>1.00050788</v>
      </c>
      <c r="G310" s="14">
        <f ca="1">(TRUNC(PRODUCT($F$12:$F309),16))</f>
        <v>1.11676142752222</v>
      </c>
      <c r="H310" s="14">
        <f t="shared" ca="1" si="112"/>
        <v>1.0922795901511499</v>
      </c>
      <c r="I310" s="14">
        <f t="shared" ca="1" si="113"/>
        <v>1.0224135299999999</v>
      </c>
      <c r="J310" s="13">
        <f t="shared" si="126"/>
        <v>5.2499999999999998E-2</v>
      </c>
      <c r="K310" s="33">
        <f t="shared" si="114"/>
        <v>44764</v>
      </c>
      <c r="L310" s="2">
        <f t="shared" si="115"/>
        <v>44</v>
      </c>
      <c r="M310" s="17">
        <f t="shared" si="116"/>
        <v>44</v>
      </c>
      <c r="N310" s="12">
        <f t="shared" si="117"/>
        <v>1.008974174</v>
      </c>
      <c r="O310" s="12">
        <f t="shared" ca="1" si="118"/>
        <v>1.0315888470000001</v>
      </c>
      <c r="P310" s="17">
        <f t="shared" si="119"/>
        <v>0</v>
      </c>
      <c r="Q310" s="14">
        <f t="shared" ca="1" si="120"/>
        <v>221121.929</v>
      </c>
      <c r="R310" s="21">
        <f t="shared" si="124"/>
        <v>0</v>
      </c>
      <c r="S310" s="14">
        <f t="shared" si="121"/>
        <v>0</v>
      </c>
      <c r="T310" s="4" t="str">
        <f t="shared" si="122"/>
        <v>A+J=</v>
      </c>
      <c r="U310" s="33">
        <f t="shared" si="123"/>
        <v>44901</v>
      </c>
      <c r="V310" s="3"/>
      <c r="W310" s="150">
        <f>[2]Plan1!$A392</f>
        <v>48533</v>
      </c>
      <c r="Z310" s="1"/>
      <c r="AA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2">
        <f t="shared" si="125"/>
        <v>44830</v>
      </c>
      <c r="B311" s="123">
        <f t="shared" ca="1" si="109"/>
        <v>7226256.5060000001</v>
      </c>
      <c r="C311" s="7">
        <f t="shared" si="110"/>
        <v>7000000</v>
      </c>
      <c r="D311" s="95">
        <f t="shared" si="127"/>
        <v>44827</v>
      </c>
      <c r="E311" s="93">
        <f ca="1">IF(D311&lt;$B$1,VLOOKUP(D311,[1]DI!$A$4:$B$15000,2,FALSE),0)</f>
        <v>0.13650000000000001</v>
      </c>
      <c r="F311" s="14">
        <f t="shared" ca="1" si="111"/>
        <v>1.00050788</v>
      </c>
      <c r="G311" s="14">
        <f ca="1">(TRUNC(PRODUCT($F$12:$F310),16))</f>
        <v>1.1173286083160301</v>
      </c>
      <c r="H311" s="14">
        <f t="shared" ca="1" si="112"/>
        <v>1.0922795901511499</v>
      </c>
      <c r="I311" s="14">
        <f t="shared" ca="1" si="113"/>
        <v>1.02293279</v>
      </c>
      <c r="J311" s="13">
        <f t="shared" si="126"/>
        <v>5.2499999999999998E-2</v>
      </c>
      <c r="K311" s="33">
        <f t="shared" si="114"/>
        <v>44764</v>
      </c>
      <c r="L311" s="2">
        <f t="shared" si="115"/>
        <v>45</v>
      </c>
      <c r="M311" s="17">
        <f t="shared" si="116"/>
        <v>45</v>
      </c>
      <c r="N311" s="12">
        <f t="shared" si="117"/>
        <v>1.009179066</v>
      </c>
      <c r="O311" s="12">
        <f t="shared" ca="1" si="118"/>
        <v>1.0323223580000001</v>
      </c>
      <c r="P311" s="17">
        <f t="shared" si="119"/>
        <v>0</v>
      </c>
      <c r="Q311" s="14">
        <f t="shared" ca="1" si="120"/>
        <v>226256.50599999999</v>
      </c>
      <c r="R311" s="21">
        <f t="shared" si="124"/>
        <v>0</v>
      </c>
      <c r="S311" s="14">
        <f t="shared" si="121"/>
        <v>0</v>
      </c>
      <c r="T311" s="4" t="str">
        <f t="shared" si="122"/>
        <v>A+J=</v>
      </c>
      <c r="U311" s="33">
        <f t="shared" si="123"/>
        <v>44901</v>
      </c>
      <c r="V311" s="3"/>
      <c r="W311" s="150">
        <f>[2]Plan1!$A393</f>
        <v>48538</v>
      </c>
      <c r="Z311" s="1"/>
      <c r="AA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2">
        <f t="shared" si="125"/>
        <v>44831</v>
      </c>
      <c r="B312" s="123">
        <f t="shared" ca="1" si="109"/>
        <v>7231394.7719999999</v>
      </c>
      <c r="C312" s="7">
        <f t="shared" si="110"/>
        <v>7000000</v>
      </c>
      <c r="D312" s="95">
        <f t="shared" si="127"/>
        <v>44830</v>
      </c>
      <c r="E312" s="93">
        <f ca="1">IF(D312&lt;$B$1,VLOOKUP(D312,[1]DI!$A$4:$B$15000,2,FALSE),0)</f>
        <v>0.13650000000000001</v>
      </c>
      <c r="F312" s="14">
        <f t="shared" ca="1" si="111"/>
        <v>1.00050788</v>
      </c>
      <c r="G312" s="14">
        <f ca="1">(TRUNC(PRODUCT($F$12:$F311),16))</f>
        <v>1.11789607716962</v>
      </c>
      <c r="H312" s="14">
        <f t="shared" ca="1" si="112"/>
        <v>1.0922795901511499</v>
      </c>
      <c r="I312" s="14">
        <f t="shared" ca="1" si="113"/>
        <v>1.0234523200000001</v>
      </c>
      <c r="J312" s="13">
        <f t="shared" si="126"/>
        <v>5.2499999999999998E-2</v>
      </c>
      <c r="K312" s="33">
        <f t="shared" si="114"/>
        <v>44764</v>
      </c>
      <c r="L312" s="2">
        <f t="shared" si="115"/>
        <v>46</v>
      </c>
      <c r="M312" s="17">
        <f t="shared" si="116"/>
        <v>46</v>
      </c>
      <c r="N312" s="12">
        <f t="shared" si="117"/>
        <v>1.009383999</v>
      </c>
      <c r="O312" s="12">
        <f t="shared" ca="1" si="118"/>
        <v>1.0330563960000001</v>
      </c>
      <c r="P312" s="17">
        <f t="shared" si="119"/>
        <v>0</v>
      </c>
      <c r="Q312" s="14">
        <f t="shared" ca="1" si="120"/>
        <v>231394.772</v>
      </c>
      <c r="R312" s="21">
        <f t="shared" si="124"/>
        <v>0</v>
      </c>
      <c r="S312" s="14">
        <f t="shared" si="121"/>
        <v>0</v>
      </c>
      <c r="T312" s="4" t="str">
        <f t="shared" si="122"/>
        <v>A+J=</v>
      </c>
      <c r="U312" s="33">
        <f t="shared" si="123"/>
        <v>44901</v>
      </c>
      <c r="V312" s="3"/>
      <c r="W312" s="150">
        <f>[2]Plan1!$A394</f>
        <v>48573</v>
      </c>
      <c r="Z312" s="1"/>
      <c r="AA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2">
        <f t="shared" si="125"/>
        <v>44832</v>
      </c>
      <c r="B313" s="123">
        <f t="shared" ca="1" si="109"/>
        <v>7236536.6639999896</v>
      </c>
      <c r="C313" s="7">
        <f t="shared" si="110"/>
        <v>7000000</v>
      </c>
      <c r="D313" s="95">
        <f t="shared" si="127"/>
        <v>44831</v>
      </c>
      <c r="E313" s="93">
        <f ca="1">IF(D313&lt;$B$1,VLOOKUP(D313,[1]DI!$A$4:$B$15000,2,FALSE),0)</f>
        <v>0.13650000000000001</v>
      </c>
      <c r="F313" s="14">
        <f t="shared" ca="1" si="111"/>
        <v>1.00050788</v>
      </c>
      <c r="G313" s="14">
        <f ca="1">(TRUNC(PRODUCT($F$12:$F312),16))</f>
        <v>1.1184638342292901</v>
      </c>
      <c r="H313" s="14">
        <f t="shared" ca="1" si="112"/>
        <v>1.0922795901511499</v>
      </c>
      <c r="I313" s="14">
        <f t="shared" ca="1" si="113"/>
        <v>1.0239721100000001</v>
      </c>
      <c r="J313" s="13">
        <f t="shared" si="126"/>
        <v>5.2499999999999998E-2</v>
      </c>
      <c r="K313" s="33">
        <f t="shared" si="114"/>
        <v>44764</v>
      </c>
      <c r="L313" s="2">
        <f t="shared" si="115"/>
        <v>47</v>
      </c>
      <c r="M313" s="17">
        <f t="shared" si="116"/>
        <v>47</v>
      </c>
      <c r="N313" s="12">
        <f t="shared" si="117"/>
        <v>1.0095889739999999</v>
      </c>
      <c r="O313" s="12">
        <f t="shared" ca="1" si="118"/>
        <v>1.0337909519999999</v>
      </c>
      <c r="P313" s="17">
        <f t="shared" si="119"/>
        <v>0</v>
      </c>
      <c r="Q313" s="14">
        <f t="shared" ca="1" si="120"/>
        <v>236536.66399999001</v>
      </c>
      <c r="R313" s="21">
        <f t="shared" si="124"/>
        <v>0</v>
      </c>
      <c r="S313" s="14">
        <f t="shared" si="121"/>
        <v>0</v>
      </c>
      <c r="T313" s="4" t="str">
        <f t="shared" si="122"/>
        <v>A+J=</v>
      </c>
      <c r="U313" s="33">
        <f t="shared" si="123"/>
        <v>44901</v>
      </c>
      <c r="V313" s="3"/>
      <c r="W313" s="150">
        <f>[2]Plan1!$A395</f>
        <v>48580</v>
      </c>
      <c r="Z313" s="1"/>
      <c r="AA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2">
        <f t="shared" si="125"/>
        <v>44833</v>
      </c>
      <c r="B314" s="123">
        <f t="shared" ca="1" si="109"/>
        <v>7241682.1890000002</v>
      </c>
      <c r="C314" s="7">
        <f t="shared" si="110"/>
        <v>7000000</v>
      </c>
      <c r="D314" s="95">
        <f t="shared" si="127"/>
        <v>44832</v>
      </c>
      <c r="E314" s="93">
        <f ca="1">IF(D314&lt;$B$1,VLOOKUP(D314,[1]DI!$A$4:$B$15000,2,FALSE),0)</f>
        <v>0.13650000000000001</v>
      </c>
      <c r="F314" s="14">
        <f t="shared" ca="1" si="111"/>
        <v>1.00050788</v>
      </c>
      <c r="G314" s="14">
        <f ca="1">(TRUNC(PRODUCT($F$12:$F313),16))</f>
        <v>1.11903187964142</v>
      </c>
      <c r="H314" s="14">
        <f t="shared" ca="1" si="112"/>
        <v>1.0922795901511499</v>
      </c>
      <c r="I314" s="14">
        <f t="shared" ca="1" si="113"/>
        <v>1.0244921600000001</v>
      </c>
      <c r="J314" s="13">
        <f t="shared" si="126"/>
        <v>5.2499999999999998E-2</v>
      </c>
      <c r="K314" s="33">
        <f t="shared" si="114"/>
        <v>44764</v>
      </c>
      <c r="L314" s="2">
        <f t="shared" si="115"/>
        <v>48</v>
      </c>
      <c r="M314" s="17">
        <f t="shared" si="116"/>
        <v>48</v>
      </c>
      <c r="N314" s="12">
        <f t="shared" si="117"/>
        <v>1.009793991</v>
      </c>
      <c r="O314" s="12">
        <f t="shared" ca="1" si="118"/>
        <v>1.0345260270000001</v>
      </c>
      <c r="P314" s="17">
        <f t="shared" si="119"/>
        <v>0</v>
      </c>
      <c r="Q314" s="14">
        <f t="shared" ca="1" si="120"/>
        <v>241682.18900000001</v>
      </c>
      <c r="R314" s="21">
        <f t="shared" si="124"/>
        <v>0</v>
      </c>
      <c r="S314" s="14">
        <f t="shared" si="121"/>
        <v>0</v>
      </c>
      <c r="T314" s="4" t="str">
        <f t="shared" si="122"/>
        <v>A+J=</v>
      </c>
      <c r="U314" s="33">
        <f t="shared" si="123"/>
        <v>44901</v>
      </c>
      <c r="V314" s="3"/>
      <c r="W314" s="150">
        <f>[2]Plan1!$A396</f>
        <v>48638</v>
      </c>
      <c r="Z314" s="1"/>
      <c r="AA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2">
        <f t="shared" si="125"/>
        <v>44834</v>
      </c>
      <c r="B315" s="123">
        <f t="shared" ca="1" si="109"/>
        <v>7246831.4100000001</v>
      </c>
      <c r="C315" s="7">
        <f t="shared" si="110"/>
        <v>7000000</v>
      </c>
      <c r="D315" s="95">
        <f t="shared" si="127"/>
        <v>44833</v>
      </c>
      <c r="E315" s="93">
        <f ca="1">IF(D315&lt;$B$1,VLOOKUP(D315,[1]DI!$A$4:$B$15000,2,FALSE),0)</f>
        <v>0.13650000000000001</v>
      </c>
      <c r="F315" s="14">
        <f t="shared" ca="1" si="111"/>
        <v>1.00050788</v>
      </c>
      <c r="G315" s="14">
        <f ca="1">(TRUNC(PRODUCT($F$12:$F314),16))</f>
        <v>1.1196002135524501</v>
      </c>
      <c r="H315" s="14">
        <f t="shared" ca="1" si="112"/>
        <v>1.0922795901511499</v>
      </c>
      <c r="I315" s="14">
        <f t="shared" ca="1" si="113"/>
        <v>1.02501248</v>
      </c>
      <c r="J315" s="13">
        <f t="shared" si="126"/>
        <v>5.2499999999999998E-2</v>
      </c>
      <c r="K315" s="33">
        <f t="shared" si="114"/>
        <v>44764</v>
      </c>
      <c r="L315" s="2">
        <f t="shared" si="115"/>
        <v>49</v>
      </c>
      <c r="M315" s="17">
        <f t="shared" si="116"/>
        <v>49</v>
      </c>
      <c r="N315" s="12">
        <f t="shared" si="117"/>
        <v>1.0099990489999999</v>
      </c>
      <c r="O315" s="12">
        <f t="shared" ca="1" si="118"/>
        <v>1.0352616299999999</v>
      </c>
      <c r="P315" s="17">
        <f t="shared" si="119"/>
        <v>0</v>
      </c>
      <c r="Q315" s="14">
        <f t="shared" ca="1" si="120"/>
        <v>246831.41</v>
      </c>
      <c r="R315" s="21">
        <f t="shared" si="124"/>
        <v>0</v>
      </c>
      <c r="S315" s="14">
        <f t="shared" si="121"/>
        <v>0</v>
      </c>
      <c r="T315" s="4" t="str">
        <f t="shared" si="122"/>
        <v>A+J=</v>
      </c>
      <c r="U315" s="33">
        <f t="shared" si="123"/>
        <v>44901</v>
      </c>
      <c r="V315" s="3"/>
      <c r="W315" s="150">
        <f>[2]Plan1!$A397</f>
        <v>48639</v>
      </c>
      <c r="Z315" s="1"/>
      <c r="AA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2">
        <f t="shared" si="125"/>
        <v>44837</v>
      </c>
      <c r="B316" s="123">
        <f t="shared" ca="1" si="109"/>
        <v>7251984.3339999998</v>
      </c>
      <c r="C316" s="7">
        <f t="shared" si="110"/>
        <v>7000000</v>
      </c>
      <c r="D316" s="95">
        <f t="shared" si="127"/>
        <v>44834</v>
      </c>
      <c r="E316" s="93">
        <f ca="1">IF(D316&lt;$B$1,VLOOKUP(D316,[1]DI!$A$4:$B$15000,2,FALSE),0)</f>
        <v>0.13650000000000001</v>
      </c>
      <c r="F316" s="14">
        <f t="shared" ca="1" si="111"/>
        <v>1.00050788</v>
      </c>
      <c r="G316" s="14">
        <f ca="1">(TRUNC(PRODUCT($F$12:$F315),16))</f>
        <v>1.1201688361089099</v>
      </c>
      <c r="H316" s="14">
        <f t="shared" ca="1" si="112"/>
        <v>1.0922795901511499</v>
      </c>
      <c r="I316" s="14">
        <f t="shared" ca="1" si="113"/>
        <v>1.02553307</v>
      </c>
      <c r="J316" s="13">
        <f t="shared" si="126"/>
        <v>5.2499999999999998E-2</v>
      </c>
      <c r="K316" s="33">
        <f t="shared" si="114"/>
        <v>44764</v>
      </c>
      <c r="L316" s="2">
        <f t="shared" si="115"/>
        <v>50</v>
      </c>
      <c r="M316" s="17">
        <f t="shared" si="116"/>
        <v>50</v>
      </c>
      <c r="N316" s="12">
        <f t="shared" si="117"/>
        <v>1.010204149</v>
      </c>
      <c r="O316" s="12">
        <f t="shared" ca="1" si="118"/>
        <v>1.035997762</v>
      </c>
      <c r="P316" s="17">
        <f t="shared" si="119"/>
        <v>0</v>
      </c>
      <c r="Q316" s="14">
        <f t="shared" ca="1" si="120"/>
        <v>251984.334</v>
      </c>
      <c r="R316" s="21">
        <f t="shared" si="124"/>
        <v>0</v>
      </c>
      <c r="S316" s="14">
        <f t="shared" si="121"/>
        <v>0</v>
      </c>
      <c r="T316" s="4" t="str">
        <f t="shared" si="122"/>
        <v>A+J=</v>
      </c>
      <c r="U316" s="33">
        <f t="shared" si="123"/>
        <v>44901</v>
      </c>
      <c r="V316" s="3"/>
      <c r="W316" s="150">
        <f>[2]Plan1!$A398</f>
        <v>48684</v>
      </c>
      <c r="Z316" s="1"/>
      <c r="AA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2">
        <f t="shared" si="125"/>
        <v>44838</v>
      </c>
      <c r="B317" s="123">
        <f t="shared" ca="1" si="109"/>
        <v>7257140.8210000005</v>
      </c>
      <c r="C317" s="7">
        <f t="shared" si="110"/>
        <v>7000000</v>
      </c>
      <c r="D317" s="95">
        <f t="shared" si="127"/>
        <v>44837</v>
      </c>
      <c r="E317" s="93">
        <f ca="1">IF(D317&lt;$B$1,VLOOKUP(D317,[1]DI!$A$4:$B$15000,2,FALSE),0)</f>
        <v>0.13650000000000001</v>
      </c>
      <c r="F317" s="14">
        <f t="shared" ca="1" si="111"/>
        <v>1.00050788</v>
      </c>
      <c r="G317" s="14">
        <f ca="1">(TRUNC(PRODUCT($F$12:$F316),16))</f>
        <v>1.1207377474574001</v>
      </c>
      <c r="H317" s="14">
        <f t="shared" ca="1" si="112"/>
        <v>1.0922795901511499</v>
      </c>
      <c r="I317" s="14">
        <f t="shared" ca="1" si="113"/>
        <v>1.0260539099999999</v>
      </c>
      <c r="J317" s="13">
        <f t="shared" si="126"/>
        <v>5.2499999999999998E-2</v>
      </c>
      <c r="K317" s="33">
        <f t="shared" si="114"/>
        <v>44764</v>
      </c>
      <c r="L317" s="2">
        <f t="shared" si="115"/>
        <v>51</v>
      </c>
      <c r="M317" s="17">
        <f t="shared" si="116"/>
        <v>51</v>
      </c>
      <c r="N317" s="12">
        <f t="shared" si="117"/>
        <v>1.0104092899999999</v>
      </c>
      <c r="O317" s="12">
        <f t="shared" ca="1" si="118"/>
        <v>1.0367344030000001</v>
      </c>
      <c r="P317" s="17">
        <f t="shared" si="119"/>
        <v>0</v>
      </c>
      <c r="Q317" s="14">
        <f t="shared" ca="1" si="120"/>
        <v>257140.821</v>
      </c>
      <c r="R317" s="21">
        <f t="shared" si="124"/>
        <v>0</v>
      </c>
      <c r="S317" s="14">
        <f t="shared" si="121"/>
        <v>0</v>
      </c>
      <c r="T317" s="4" t="str">
        <f t="shared" si="122"/>
        <v>A+J=</v>
      </c>
      <c r="U317" s="33">
        <f t="shared" si="123"/>
        <v>44901</v>
      </c>
      <c r="V317" s="3"/>
      <c r="W317" s="150">
        <f>[2]Plan1!$A399</f>
        <v>48690</v>
      </c>
      <c r="Z317" s="1"/>
      <c r="AA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2">
        <f t="shared" si="125"/>
        <v>44839</v>
      </c>
      <c r="B318" s="123">
        <f t="shared" ca="1" si="109"/>
        <v>7262301.0810000002</v>
      </c>
      <c r="C318" s="7">
        <f t="shared" si="110"/>
        <v>7000000</v>
      </c>
      <c r="D318" s="95">
        <f t="shared" si="127"/>
        <v>44838</v>
      </c>
      <c r="E318" s="93">
        <f ca="1">IF(D318&lt;$B$1,VLOOKUP(D318,[1]DI!$A$4:$B$15000,2,FALSE),0)</f>
        <v>0.13650000000000001</v>
      </c>
      <c r="F318" s="14">
        <f t="shared" ca="1" si="111"/>
        <v>1.00050788</v>
      </c>
      <c r="G318" s="14">
        <f ca="1">(TRUNC(PRODUCT($F$12:$F317),16))</f>
        <v>1.1213069477445701</v>
      </c>
      <c r="H318" s="14">
        <f t="shared" ca="1" si="112"/>
        <v>1.0922795901511499</v>
      </c>
      <c r="I318" s="14">
        <f t="shared" ca="1" si="113"/>
        <v>1.0265750300000001</v>
      </c>
      <c r="J318" s="13">
        <f t="shared" si="126"/>
        <v>5.2499999999999998E-2</v>
      </c>
      <c r="K318" s="33">
        <f t="shared" si="114"/>
        <v>44764</v>
      </c>
      <c r="L318" s="2">
        <f t="shared" si="115"/>
        <v>52</v>
      </c>
      <c r="M318" s="17">
        <f t="shared" si="116"/>
        <v>52</v>
      </c>
      <c r="N318" s="12">
        <f t="shared" si="117"/>
        <v>1.010614473</v>
      </c>
      <c r="O318" s="12">
        <f t="shared" ca="1" si="118"/>
        <v>1.0374715830000001</v>
      </c>
      <c r="P318" s="17">
        <f t="shared" si="119"/>
        <v>0</v>
      </c>
      <c r="Q318" s="14">
        <f t="shared" ca="1" si="120"/>
        <v>262301.08100000001</v>
      </c>
      <c r="R318" s="21">
        <f t="shared" si="124"/>
        <v>0</v>
      </c>
      <c r="S318" s="14">
        <f t="shared" si="121"/>
        <v>0</v>
      </c>
      <c r="T318" s="4" t="str">
        <f t="shared" si="122"/>
        <v>A+J=</v>
      </c>
      <c r="U318" s="33">
        <f t="shared" si="123"/>
        <v>44901</v>
      </c>
      <c r="V318" s="3"/>
      <c r="W318" s="150">
        <f>[2]Plan1!$A400</f>
        <v>48700</v>
      </c>
      <c r="Z318" s="1"/>
      <c r="AA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2">
        <f t="shared" si="125"/>
        <v>44840</v>
      </c>
      <c r="B319" s="123">
        <f t="shared" ca="1" si="109"/>
        <v>7267464.9110000003</v>
      </c>
      <c r="C319" s="7">
        <f t="shared" si="110"/>
        <v>7000000</v>
      </c>
      <c r="D319" s="95">
        <f t="shared" si="127"/>
        <v>44839</v>
      </c>
      <c r="E319" s="93">
        <f ca="1">IF(D319&lt;$B$1,VLOOKUP(D319,[1]DI!$A$4:$B$15000,2,FALSE),0)</f>
        <v>0.13650000000000001</v>
      </c>
      <c r="F319" s="14">
        <f t="shared" ca="1" si="111"/>
        <v>1.00050788</v>
      </c>
      <c r="G319" s="14">
        <f ca="1">(TRUNC(PRODUCT($F$12:$F318),16))</f>
        <v>1.1218764371171901</v>
      </c>
      <c r="H319" s="14">
        <f t="shared" ca="1" si="112"/>
        <v>1.0922795901511499</v>
      </c>
      <c r="I319" s="14">
        <f t="shared" ca="1" si="113"/>
        <v>1.0270964</v>
      </c>
      <c r="J319" s="13">
        <f t="shared" si="126"/>
        <v>5.2499999999999998E-2</v>
      </c>
      <c r="K319" s="33">
        <f t="shared" si="114"/>
        <v>44764</v>
      </c>
      <c r="L319" s="2">
        <f t="shared" si="115"/>
        <v>53</v>
      </c>
      <c r="M319" s="17">
        <f t="shared" si="116"/>
        <v>53</v>
      </c>
      <c r="N319" s="12">
        <f t="shared" si="117"/>
        <v>1.0108196979999999</v>
      </c>
      <c r="O319" s="12">
        <f t="shared" ca="1" si="118"/>
        <v>1.0382092730000001</v>
      </c>
      <c r="P319" s="17">
        <f t="shared" si="119"/>
        <v>0</v>
      </c>
      <c r="Q319" s="14">
        <f t="shared" ca="1" si="120"/>
        <v>267464.91100000002</v>
      </c>
      <c r="R319" s="21">
        <f t="shared" si="124"/>
        <v>0</v>
      </c>
      <c r="S319" s="14">
        <f t="shared" si="121"/>
        <v>0</v>
      </c>
      <c r="T319" s="4" t="str">
        <f t="shared" si="122"/>
        <v>A+J=</v>
      </c>
      <c r="U319" s="33">
        <f t="shared" si="123"/>
        <v>44901</v>
      </c>
      <c r="V319" s="3"/>
      <c r="W319" s="150">
        <f>[2]Plan1!$A401</f>
        <v>48746</v>
      </c>
      <c r="Z319" s="1"/>
      <c r="AA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2">
        <f t="shared" si="125"/>
        <v>44841</v>
      </c>
      <c r="B320" s="123">
        <f t="shared" ca="1" si="109"/>
        <v>7272632.4510000004</v>
      </c>
      <c r="C320" s="7">
        <f t="shared" si="110"/>
        <v>7000000</v>
      </c>
      <c r="D320" s="95">
        <f t="shared" si="127"/>
        <v>44840</v>
      </c>
      <c r="E320" s="93">
        <f ca="1">IF(D320&lt;$B$1,VLOOKUP(D320,[1]DI!$A$4:$B$15000,2,FALSE),0)</f>
        <v>0.13650000000000001</v>
      </c>
      <c r="F320" s="14">
        <f t="shared" ca="1" si="111"/>
        <v>1.00050788</v>
      </c>
      <c r="G320" s="14">
        <f ca="1">(TRUNC(PRODUCT($F$12:$F319),16))</f>
        <v>1.12244621572208</v>
      </c>
      <c r="H320" s="14">
        <f t="shared" ca="1" si="112"/>
        <v>1.0922795901511499</v>
      </c>
      <c r="I320" s="14">
        <f t="shared" ca="1" si="113"/>
        <v>1.0276180399999999</v>
      </c>
      <c r="J320" s="13">
        <f t="shared" si="126"/>
        <v>5.2499999999999998E-2</v>
      </c>
      <c r="K320" s="33">
        <f t="shared" si="114"/>
        <v>44764</v>
      </c>
      <c r="L320" s="2">
        <f t="shared" si="115"/>
        <v>54</v>
      </c>
      <c r="M320" s="17">
        <f t="shared" si="116"/>
        <v>54</v>
      </c>
      <c r="N320" s="12">
        <f t="shared" si="117"/>
        <v>1.0110249650000001</v>
      </c>
      <c r="O320" s="12">
        <f t="shared" ca="1" si="118"/>
        <v>1.038947493</v>
      </c>
      <c r="P320" s="17">
        <f t="shared" si="119"/>
        <v>0</v>
      </c>
      <c r="Q320" s="14">
        <f t="shared" ca="1" si="120"/>
        <v>272632.451</v>
      </c>
      <c r="R320" s="21">
        <f t="shared" si="124"/>
        <v>0</v>
      </c>
      <c r="S320" s="14">
        <f t="shared" si="121"/>
        <v>0</v>
      </c>
      <c r="T320" s="4" t="str">
        <f t="shared" si="122"/>
        <v>A+J=</v>
      </c>
      <c r="U320" s="33">
        <f t="shared" si="123"/>
        <v>44901</v>
      </c>
      <c r="V320" s="3"/>
      <c r="W320" s="150">
        <f>[2]Plan1!$A402</f>
        <v>48829</v>
      </c>
      <c r="Z320" s="1"/>
      <c r="AA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2">
        <f t="shared" si="125"/>
        <v>44844</v>
      </c>
      <c r="B321" s="123">
        <f t="shared" ca="1" si="109"/>
        <v>7277803.6939999899</v>
      </c>
      <c r="C321" s="7">
        <f t="shared" si="110"/>
        <v>7000000</v>
      </c>
      <c r="D321" s="95">
        <f t="shared" si="127"/>
        <v>44841</v>
      </c>
      <c r="E321" s="93">
        <f ca="1">IF(D321&lt;$B$1,VLOOKUP(D321,[1]DI!$A$4:$B$15000,2,FALSE),0)</f>
        <v>0.13650000000000001</v>
      </c>
      <c r="F321" s="14">
        <f t="shared" ca="1" si="111"/>
        <v>1.00050788</v>
      </c>
      <c r="G321" s="14">
        <f ca="1">(TRUNC(PRODUCT($F$12:$F320),16))</f>
        <v>1.1230162837061199</v>
      </c>
      <c r="H321" s="14">
        <f t="shared" ca="1" si="112"/>
        <v>1.0922795901511499</v>
      </c>
      <c r="I321" s="14">
        <f t="shared" ca="1" si="113"/>
        <v>1.0281399499999999</v>
      </c>
      <c r="J321" s="13">
        <f t="shared" si="126"/>
        <v>5.2499999999999998E-2</v>
      </c>
      <c r="K321" s="33">
        <f t="shared" si="114"/>
        <v>44764</v>
      </c>
      <c r="L321" s="2">
        <f t="shared" si="115"/>
        <v>55</v>
      </c>
      <c r="M321" s="17">
        <f t="shared" si="116"/>
        <v>55</v>
      </c>
      <c r="N321" s="12">
        <f t="shared" si="117"/>
        <v>1.011230273</v>
      </c>
      <c r="O321" s="12">
        <f t="shared" ca="1" si="118"/>
        <v>1.0396862419999999</v>
      </c>
      <c r="P321" s="17">
        <f t="shared" si="119"/>
        <v>0</v>
      </c>
      <c r="Q321" s="14">
        <f t="shared" ca="1" si="120"/>
        <v>277803.69399999001</v>
      </c>
      <c r="R321" s="21">
        <f t="shared" si="124"/>
        <v>0</v>
      </c>
      <c r="S321" s="14">
        <f t="shared" si="121"/>
        <v>0</v>
      </c>
      <c r="T321" s="4" t="str">
        <f t="shared" si="122"/>
        <v>A+J=</v>
      </c>
      <c r="U321" s="33">
        <f t="shared" si="123"/>
        <v>44901</v>
      </c>
      <c r="V321" s="3"/>
      <c r="W321" s="150">
        <f>[2]Plan1!$A403</f>
        <v>48864</v>
      </c>
      <c r="Z321" s="1"/>
      <c r="AA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2">
        <f t="shared" si="125"/>
        <v>44845</v>
      </c>
      <c r="B322" s="123">
        <f t="shared" ca="1" si="109"/>
        <v>7282978.5839999998</v>
      </c>
      <c r="C322" s="7">
        <f t="shared" si="110"/>
        <v>7000000</v>
      </c>
      <c r="D322" s="95">
        <f t="shared" si="127"/>
        <v>44844</v>
      </c>
      <c r="E322" s="93">
        <f ca="1">IF(D322&lt;$B$1,VLOOKUP(D322,[1]DI!$A$4:$B$15000,2,FALSE),0)</f>
        <v>0.13650000000000001</v>
      </c>
      <c r="F322" s="14">
        <f t="shared" ca="1" si="111"/>
        <v>1.00050788</v>
      </c>
      <c r="G322" s="14">
        <f ca="1">(TRUNC(PRODUCT($F$12:$F321),16))</f>
        <v>1.12358664121629</v>
      </c>
      <c r="H322" s="14">
        <f t="shared" ca="1" si="112"/>
        <v>1.0922795901511499</v>
      </c>
      <c r="I322" s="14">
        <f t="shared" ca="1" si="113"/>
        <v>1.0286621199999999</v>
      </c>
      <c r="J322" s="13">
        <f t="shared" si="126"/>
        <v>5.2499999999999998E-2</v>
      </c>
      <c r="K322" s="33">
        <f t="shared" si="114"/>
        <v>44764</v>
      </c>
      <c r="L322" s="2">
        <f t="shared" si="115"/>
        <v>56</v>
      </c>
      <c r="M322" s="17">
        <f t="shared" si="116"/>
        <v>56</v>
      </c>
      <c r="N322" s="12">
        <f t="shared" si="117"/>
        <v>1.0114356229999999</v>
      </c>
      <c r="O322" s="12">
        <f t="shared" ca="1" si="118"/>
        <v>1.0404255120000001</v>
      </c>
      <c r="P322" s="17">
        <f t="shared" si="119"/>
        <v>0</v>
      </c>
      <c r="Q322" s="14">
        <f t="shared" ca="1" si="120"/>
        <v>282978.58399999997</v>
      </c>
      <c r="R322" s="21">
        <f t="shared" si="124"/>
        <v>0</v>
      </c>
      <c r="S322" s="14">
        <f t="shared" si="121"/>
        <v>0</v>
      </c>
      <c r="T322" s="4" t="str">
        <f t="shared" si="122"/>
        <v>A+J=</v>
      </c>
      <c r="U322" s="33">
        <f t="shared" si="123"/>
        <v>44901</v>
      </c>
      <c r="V322" s="3"/>
      <c r="W322" s="150">
        <f>[2]Plan1!$A404</f>
        <v>48885</v>
      </c>
      <c r="Z322" s="1"/>
      <c r="AA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2">
        <f t="shared" si="125"/>
        <v>44847</v>
      </c>
      <c r="B323" s="123">
        <f t="shared" ca="1" si="109"/>
        <v>7288157.1840000004</v>
      </c>
      <c r="C323" s="7">
        <f t="shared" si="110"/>
        <v>7000000</v>
      </c>
      <c r="D323" s="95">
        <f t="shared" si="127"/>
        <v>44845</v>
      </c>
      <c r="E323" s="93">
        <f ca="1">IF(D323&lt;$B$1,VLOOKUP(D323,[1]DI!$A$4:$B$15000,2,FALSE),0)</f>
        <v>0.13650000000000001</v>
      </c>
      <c r="F323" s="14">
        <f t="shared" ca="1" si="111"/>
        <v>1.00050788</v>
      </c>
      <c r="G323" s="14">
        <f ca="1">(TRUNC(PRODUCT($F$12:$F322),16))</f>
        <v>1.12415728839963</v>
      </c>
      <c r="H323" s="14">
        <f t="shared" ca="1" si="112"/>
        <v>1.0922795901511499</v>
      </c>
      <c r="I323" s="14">
        <f t="shared" ca="1" si="113"/>
        <v>1.02918456</v>
      </c>
      <c r="J323" s="13">
        <f t="shared" si="126"/>
        <v>5.2499999999999998E-2</v>
      </c>
      <c r="K323" s="33">
        <f t="shared" si="114"/>
        <v>44764</v>
      </c>
      <c r="L323" s="2">
        <f t="shared" si="115"/>
        <v>57</v>
      </c>
      <c r="M323" s="17">
        <f t="shared" si="116"/>
        <v>57</v>
      </c>
      <c r="N323" s="12">
        <f t="shared" si="117"/>
        <v>1.0116410140000001</v>
      </c>
      <c r="O323" s="12">
        <f t="shared" ca="1" si="118"/>
        <v>1.041165312</v>
      </c>
      <c r="P323" s="17">
        <f t="shared" si="119"/>
        <v>0</v>
      </c>
      <c r="Q323" s="14">
        <f t="shared" ca="1" si="120"/>
        <v>288157.18400000001</v>
      </c>
      <c r="R323" s="21">
        <f t="shared" si="124"/>
        <v>0</v>
      </c>
      <c r="S323" s="14">
        <f t="shared" si="121"/>
        <v>0</v>
      </c>
      <c r="T323" s="4" t="str">
        <f t="shared" si="122"/>
        <v>A+J=</v>
      </c>
      <c r="U323" s="33">
        <f t="shared" si="123"/>
        <v>44901</v>
      </c>
      <c r="V323" s="3"/>
      <c r="W323" s="150">
        <f>[2]Plan1!$A405</f>
        <v>48898</v>
      </c>
      <c r="Z323" s="1"/>
      <c r="AA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2">
        <f t="shared" si="125"/>
        <v>44848</v>
      </c>
      <c r="B324" s="123">
        <f t="shared" ca="1" si="109"/>
        <v>7293339.4379999898</v>
      </c>
      <c r="C324" s="7">
        <f t="shared" si="110"/>
        <v>7000000</v>
      </c>
      <c r="D324" s="95">
        <f t="shared" si="127"/>
        <v>44847</v>
      </c>
      <c r="E324" s="93">
        <f ca="1">IF(D324&lt;$B$1,VLOOKUP(D324,[1]DI!$A$4:$B$15000,2,FALSE),0)</f>
        <v>0.13650000000000001</v>
      </c>
      <c r="F324" s="14">
        <f t="shared" ca="1" si="111"/>
        <v>1.00050788</v>
      </c>
      <c r="G324" s="14">
        <f ca="1">(TRUNC(PRODUCT($F$12:$F323),16))</f>
        <v>1.12472822540326</v>
      </c>
      <c r="H324" s="14">
        <f t="shared" ca="1" si="112"/>
        <v>1.0922795901511499</v>
      </c>
      <c r="I324" s="14">
        <f t="shared" ca="1" si="113"/>
        <v>1.0297072599999999</v>
      </c>
      <c r="J324" s="13">
        <f t="shared" si="126"/>
        <v>5.2499999999999998E-2</v>
      </c>
      <c r="K324" s="33">
        <f t="shared" si="114"/>
        <v>44764</v>
      </c>
      <c r="L324" s="2">
        <f t="shared" si="115"/>
        <v>58</v>
      </c>
      <c r="M324" s="17">
        <f t="shared" si="116"/>
        <v>58</v>
      </c>
      <c r="N324" s="12">
        <f t="shared" si="117"/>
        <v>1.011846448</v>
      </c>
      <c r="O324" s="12">
        <f t="shared" ca="1" si="118"/>
        <v>1.0419056339999999</v>
      </c>
      <c r="P324" s="17">
        <f t="shared" si="119"/>
        <v>0</v>
      </c>
      <c r="Q324" s="14">
        <f t="shared" ca="1" si="120"/>
        <v>293339.43799999001</v>
      </c>
      <c r="R324" s="21">
        <f t="shared" si="124"/>
        <v>0</v>
      </c>
      <c r="S324" s="14">
        <f t="shared" si="121"/>
        <v>0</v>
      </c>
      <c r="T324" s="4" t="str">
        <f t="shared" si="122"/>
        <v>A+J=</v>
      </c>
      <c r="U324" s="33">
        <f t="shared" si="123"/>
        <v>44901</v>
      </c>
      <c r="V324" s="3"/>
      <c r="W324" s="150">
        <f>[2]Plan1!$A406</f>
        <v>48903</v>
      </c>
      <c r="Z324" s="1"/>
      <c r="AA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2">
        <f t="shared" si="125"/>
        <v>44851</v>
      </c>
      <c r="B325" s="123">
        <f t="shared" ca="1" si="109"/>
        <v>7298525.3949999902</v>
      </c>
      <c r="C325" s="7">
        <f t="shared" si="110"/>
        <v>7000000</v>
      </c>
      <c r="D325" s="95">
        <f t="shared" si="127"/>
        <v>44848</v>
      </c>
      <c r="E325" s="93">
        <f ca="1">IF(D325&lt;$B$1,VLOOKUP(D325,[1]DI!$A$4:$B$15000,2,FALSE),0)</f>
        <v>0.13650000000000001</v>
      </c>
      <c r="F325" s="14">
        <f t="shared" ca="1" si="111"/>
        <v>1.00050788</v>
      </c>
      <c r="G325" s="14">
        <f ca="1">(TRUNC(PRODUCT($F$12:$F324),16))</f>
        <v>1.12529945237438</v>
      </c>
      <c r="H325" s="14">
        <f t="shared" ca="1" si="112"/>
        <v>1.0922795901511499</v>
      </c>
      <c r="I325" s="14">
        <f t="shared" ca="1" si="113"/>
        <v>1.0302302299999999</v>
      </c>
      <c r="J325" s="13">
        <f t="shared" si="126"/>
        <v>5.2499999999999998E-2</v>
      </c>
      <c r="K325" s="33">
        <f t="shared" si="114"/>
        <v>44764</v>
      </c>
      <c r="L325" s="2">
        <f t="shared" si="115"/>
        <v>59</v>
      </c>
      <c r="M325" s="17">
        <f t="shared" si="116"/>
        <v>59</v>
      </c>
      <c r="N325" s="12">
        <f t="shared" si="117"/>
        <v>1.012051923</v>
      </c>
      <c r="O325" s="12">
        <f t="shared" ca="1" si="118"/>
        <v>1.0426464849999999</v>
      </c>
      <c r="P325" s="17">
        <f t="shared" si="119"/>
        <v>0</v>
      </c>
      <c r="Q325" s="14">
        <f t="shared" ca="1" si="120"/>
        <v>298525.39499999001</v>
      </c>
      <c r="R325" s="21">
        <f t="shared" si="124"/>
        <v>0</v>
      </c>
      <c r="S325" s="14">
        <f t="shared" si="121"/>
        <v>0</v>
      </c>
      <c r="T325" s="4" t="str">
        <f t="shared" si="122"/>
        <v>A+J=</v>
      </c>
      <c r="U325" s="33">
        <f t="shared" si="123"/>
        <v>44901</v>
      </c>
      <c r="V325" s="3"/>
      <c r="W325" s="150">
        <f>[2]Plan1!$A407</f>
        <v>48938</v>
      </c>
      <c r="Z325" s="1"/>
      <c r="AA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2">
        <f t="shared" si="125"/>
        <v>44852</v>
      </c>
      <c r="B326" s="123">
        <f t="shared" ca="1" si="109"/>
        <v>7303715.0130000003</v>
      </c>
      <c r="C326" s="7">
        <f t="shared" si="110"/>
        <v>7000000</v>
      </c>
      <c r="D326" s="95">
        <f t="shared" si="127"/>
        <v>44851</v>
      </c>
      <c r="E326" s="93">
        <f ca="1">IF(D326&lt;$B$1,VLOOKUP(D326,[1]DI!$A$4:$B$15000,2,FALSE),0)</f>
        <v>0.13650000000000001</v>
      </c>
      <c r="F326" s="14">
        <f t="shared" ca="1" si="111"/>
        <v>1.00050788</v>
      </c>
      <c r="G326" s="14">
        <f ca="1">(TRUNC(PRODUCT($F$12:$F325),16))</f>
        <v>1.12587096946025</v>
      </c>
      <c r="H326" s="14">
        <f t="shared" ca="1" si="112"/>
        <v>1.0922795901511499</v>
      </c>
      <c r="I326" s="14">
        <f t="shared" ca="1" si="113"/>
        <v>1.0307534599999999</v>
      </c>
      <c r="J326" s="13">
        <f t="shared" si="126"/>
        <v>5.2499999999999998E-2</v>
      </c>
      <c r="K326" s="33">
        <f t="shared" si="114"/>
        <v>44764</v>
      </c>
      <c r="L326" s="2">
        <f t="shared" si="115"/>
        <v>60</v>
      </c>
      <c r="M326" s="17">
        <f t="shared" si="116"/>
        <v>60</v>
      </c>
      <c r="N326" s="12">
        <f t="shared" si="117"/>
        <v>1.01225744</v>
      </c>
      <c r="O326" s="12">
        <f t="shared" ca="1" si="118"/>
        <v>1.0433878590000001</v>
      </c>
      <c r="P326" s="17">
        <f t="shared" si="119"/>
        <v>0</v>
      </c>
      <c r="Q326" s="14">
        <f t="shared" ca="1" si="120"/>
        <v>303715.01299999998</v>
      </c>
      <c r="R326" s="21">
        <f t="shared" si="124"/>
        <v>0</v>
      </c>
      <c r="S326" s="14">
        <f t="shared" si="121"/>
        <v>0</v>
      </c>
      <c r="T326" s="4" t="str">
        <f t="shared" si="122"/>
        <v>A+J=</v>
      </c>
      <c r="U326" s="33">
        <f t="shared" si="123"/>
        <v>44901</v>
      </c>
      <c r="V326" s="3"/>
      <c r="W326" s="150">
        <f>[2]Plan1!$A408</f>
        <v>48945</v>
      </c>
      <c r="Z326" s="1"/>
      <c r="AA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2">
        <f t="shared" si="125"/>
        <v>44853</v>
      </c>
      <c r="B327" s="123">
        <f t="shared" ca="1" si="109"/>
        <v>7308908.341</v>
      </c>
      <c r="C327" s="7">
        <f t="shared" si="110"/>
        <v>7000000</v>
      </c>
      <c r="D327" s="95">
        <f t="shared" si="127"/>
        <v>44852</v>
      </c>
      <c r="E327" s="93">
        <f ca="1">IF(D327&lt;$B$1,VLOOKUP(D327,[1]DI!$A$4:$B$15000,2,FALSE),0)</f>
        <v>0.13650000000000001</v>
      </c>
      <c r="F327" s="14">
        <f t="shared" ca="1" si="111"/>
        <v>1.00050788</v>
      </c>
      <c r="G327" s="14">
        <f ca="1">(TRUNC(PRODUCT($F$12:$F326),16))</f>
        <v>1.1264427768082199</v>
      </c>
      <c r="H327" s="14">
        <f t="shared" ca="1" si="112"/>
        <v>1.0922795901511499</v>
      </c>
      <c r="I327" s="14">
        <f t="shared" ca="1" si="113"/>
        <v>1.03127696</v>
      </c>
      <c r="J327" s="13">
        <f t="shared" si="126"/>
        <v>5.2499999999999998E-2</v>
      </c>
      <c r="K327" s="33">
        <f t="shared" si="114"/>
        <v>44764</v>
      </c>
      <c r="L327" s="2">
        <f t="shared" si="115"/>
        <v>61</v>
      </c>
      <c r="M327" s="17">
        <f t="shared" si="116"/>
        <v>61</v>
      </c>
      <c r="N327" s="12">
        <f t="shared" si="117"/>
        <v>1.0124629979999999</v>
      </c>
      <c r="O327" s="12">
        <f t="shared" ca="1" si="118"/>
        <v>1.0441297629999999</v>
      </c>
      <c r="P327" s="17">
        <f t="shared" si="119"/>
        <v>0</v>
      </c>
      <c r="Q327" s="14">
        <f t="shared" ca="1" si="120"/>
        <v>308908.34100000001</v>
      </c>
      <c r="R327" s="21">
        <f t="shared" si="124"/>
        <v>0</v>
      </c>
      <c r="S327" s="14">
        <f t="shared" si="121"/>
        <v>0</v>
      </c>
      <c r="T327" s="4" t="str">
        <f t="shared" si="122"/>
        <v>A+J=</v>
      </c>
      <c r="U327" s="33">
        <f t="shared" si="123"/>
        <v>44901</v>
      </c>
      <c r="V327" s="3"/>
      <c r="W327" s="150">
        <f>[2]Plan1!$A409</f>
        <v>48995</v>
      </c>
      <c r="Z327" s="1"/>
      <c r="AA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2">
        <f t="shared" si="125"/>
        <v>44854</v>
      </c>
      <c r="B328" s="123">
        <f t="shared" ca="1" si="109"/>
        <v>7314105.3930000002</v>
      </c>
      <c r="C328" s="7">
        <f t="shared" si="110"/>
        <v>7000000</v>
      </c>
      <c r="D328" s="95">
        <f t="shared" si="127"/>
        <v>44853</v>
      </c>
      <c r="E328" s="93">
        <f ca="1">IF(D328&lt;$B$1,VLOOKUP(D328,[1]DI!$A$4:$B$15000,2,FALSE),0)</f>
        <v>0.13650000000000001</v>
      </c>
      <c r="F328" s="14">
        <f t="shared" ca="1" si="111"/>
        <v>1.00050788</v>
      </c>
      <c r="G328" s="14">
        <f ca="1">(TRUNC(PRODUCT($F$12:$F327),16))</f>
        <v>1.12701487456571</v>
      </c>
      <c r="H328" s="14">
        <f t="shared" ca="1" si="112"/>
        <v>1.0922795901511499</v>
      </c>
      <c r="I328" s="14">
        <f t="shared" ca="1" si="113"/>
        <v>1.0318007300000001</v>
      </c>
      <c r="J328" s="13">
        <f t="shared" si="126"/>
        <v>5.2499999999999998E-2</v>
      </c>
      <c r="K328" s="33">
        <f t="shared" si="114"/>
        <v>44764</v>
      </c>
      <c r="L328" s="2">
        <f t="shared" si="115"/>
        <v>62</v>
      </c>
      <c r="M328" s="17">
        <f t="shared" si="116"/>
        <v>62</v>
      </c>
      <c r="N328" s="12">
        <f t="shared" si="117"/>
        <v>1.0126685980000001</v>
      </c>
      <c r="O328" s="12">
        <f t="shared" ca="1" si="118"/>
        <v>1.0448721990000001</v>
      </c>
      <c r="P328" s="17">
        <f t="shared" si="119"/>
        <v>0</v>
      </c>
      <c r="Q328" s="14">
        <f t="shared" ca="1" si="120"/>
        <v>314105.39299999998</v>
      </c>
      <c r="R328" s="21">
        <f t="shared" si="124"/>
        <v>0</v>
      </c>
      <c r="S328" s="14">
        <f t="shared" si="121"/>
        <v>0</v>
      </c>
      <c r="T328" s="4" t="str">
        <f t="shared" si="122"/>
        <v>A+J=</v>
      </c>
      <c r="U328" s="33">
        <f t="shared" si="123"/>
        <v>44901</v>
      </c>
      <c r="V328" s="3"/>
      <c r="W328" s="150">
        <f>[2]Plan1!$A410</f>
        <v>48996</v>
      </c>
      <c r="Z328" s="1"/>
      <c r="AA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2">
        <f t="shared" si="125"/>
        <v>44855</v>
      </c>
      <c r="B329" s="123">
        <f t="shared" ca="1" si="109"/>
        <v>7319306.0990000004</v>
      </c>
      <c r="C329" s="7">
        <f t="shared" si="110"/>
        <v>7000000</v>
      </c>
      <c r="D329" s="95">
        <f t="shared" si="127"/>
        <v>44854</v>
      </c>
      <c r="E329" s="93">
        <f ca="1">IF(D329&lt;$B$1,VLOOKUP(D329,[1]DI!$A$4:$B$15000,2,FALSE),0)</f>
        <v>0.13650000000000001</v>
      </c>
      <c r="F329" s="14">
        <f t="shared" ca="1" si="111"/>
        <v>1.00050788</v>
      </c>
      <c r="G329" s="14">
        <f ca="1">(TRUNC(PRODUCT($F$12:$F328),16))</f>
        <v>1.1275872628801999</v>
      </c>
      <c r="H329" s="14">
        <f t="shared" ca="1" si="112"/>
        <v>1.0922795901511499</v>
      </c>
      <c r="I329" s="14">
        <f t="shared" ca="1" si="113"/>
        <v>1.0323247600000001</v>
      </c>
      <c r="J329" s="13">
        <f t="shared" si="126"/>
        <v>5.2499999999999998E-2</v>
      </c>
      <c r="K329" s="33">
        <f t="shared" si="114"/>
        <v>44764</v>
      </c>
      <c r="L329" s="2">
        <f t="shared" si="115"/>
        <v>63</v>
      </c>
      <c r="M329" s="17">
        <f t="shared" si="116"/>
        <v>63</v>
      </c>
      <c r="N329" s="12">
        <f t="shared" si="117"/>
        <v>1.0128742399999999</v>
      </c>
      <c r="O329" s="12">
        <f t="shared" ca="1" si="118"/>
        <v>1.0456151570000001</v>
      </c>
      <c r="P329" s="17">
        <f t="shared" si="119"/>
        <v>0</v>
      </c>
      <c r="Q329" s="14">
        <f t="shared" ca="1" si="120"/>
        <v>319306.09899999999</v>
      </c>
      <c r="R329" s="21">
        <f t="shared" si="124"/>
        <v>0</v>
      </c>
      <c r="S329" s="14">
        <f t="shared" si="121"/>
        <v>0</v>
      </c>
      <c r="T329" s="4" t="str">
        <f t="shared" si="122"/>
        <v>A+J=</v>
      </c>
      <c r="U329" s="33">
        <f t="shared" si="123"/>
        <v>44901</v>
      </c>
      <c r="V329" s="3"/>
      <c r="W329" s="150">
        <f>[2]Plan1!$A411</f>
        <v>49041</v>
      </c>
      <c r="Z329" s="1"/>
      <c r="AA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2">
        <f t="shared" si="125"/>
        <v>44858</v>
      </c>
      <c r="B330" s="123">
        <f t="shared" ca="1" si="109"/>
        <v>7324510.4589999998</v>
      </c>
      <c r="C330" s="7">
        <f t="shared" si="110"/>
        <v>7000000</v>
      </c>
      <c r="D330" s="95">
        <f t="shared" si="127"/>
        <v>44855</v>
      </c>
      <c r="E330" s="93">
        <f ca="1">IF(D330&lt;$B$1,VLOOKUP(D330,[1]DI!$A$4:$B$15000,2,FALSE),0)</f>
        <v>0.13650000000000001</v>
      </c>
      <c r="F330" s="14">
        <f t="shared" ca="1" si="111"/>
        <v>1.00050788</v>
      </c>
      <c r="G330" s="14">
        <f ca="1">(TRUNC(PRODUCT($F$12:$F329),16))</f>
        <v>1.12815994189927</v>
      </c>
      <c r="H330" s="14">
        <f t="shared" ca="1" si="112"/>
        <v>1.0922795901511499</v>
      </c>
      <c r="I330" s="14">
        <f t="shared" ca="1" si="113"/>
        <v>1.03284905</v>
      </c>
      <c r="J330" s="13">
        <f t="shared" si="126"/>
        <v>5.2499999999999998E-2</v>
      </c>
      <c r="K330" s="33">
        <f t="shared" si="114"/>
        <v>44764</v>
      </c>
      <c r="L330" s="2">
        <f t="shared" si="115"/>
        <v>64</v>
      </c>
      <c r="M330" s="17">
        <f t="shared" si="116"/>
        <v>64</v>
      </c>
      <c r="N330" s="12">
        <f t="shared" si="117"/>
        <v>1.0130799239999999</v>
      </c>
      <c r="O330" s="12">
        <f t="shared" ca="1" si="118"/>
        <v>1.046358637</v>
      </c>
      <c r="P330" s="17">
        <f t="shared" si="119"/>
        <v>0</v>
      </c>
      <c r="Q330" s="14">
        <f t="shared" ca="1" si="120"/>
        <v>324510.45899999997</v>
      </c>
      <c r="R330" s="21">
        <f t="shared" si="124"/>
        <v>0</v>
      </c>
      <c r="S330" s="14">
        <f t="shared" si="121"/>
        <v>0</v>
      </c>
      <c r="T330" s="4" t="str">
        <f t="shared" si="122"/>
        <v>A+J=</v>
      </c>
      <c r="U330" s="33">
        <f t="shared" si="123"/>
        <v>44901</v>
      </c>
      <c r="V330" s="3"/>
      <c r="W330" s="150">
        <f>[2]Plan1!$A412</f>
        <v>49055</v>
      </c>
      <c r="Z330" s="1"/>
      <c r="AA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2">
        <f t="shared" si="125"/>
        <v>44859</v>
      </c>
      <c r="B331" s="123">
        <f t="shared" ref="B331:B394" ca="1" si="128">IF(A331&lt;=TODAY(),C331+Q331,IF(AND(A331&gt;TODAY(),A331&lt;=$B$1),IF(VLOOKUP(TODAY(),$A$10:$E$5000,4,FALSE)=0,"n.d",C331+Q331),"n.d"))</f>
        <v>7329718.6129999999</v>
      </c>
      <c r="C331" s="7">
        <f t="shared" ref="C331:C394" si="129">(C330-S330)</f>
        <v>7000000</v>
      </c>
      <c r="D331" s="95">
        <f t="shared" si="127"/>
        <v>44858</v>
      </c>
      <c r="E331" s="93">
        <f ca="1">IF(D331&lt;$B$1,VLOOKUP(D331,[1]DI!$A$4:$B$15000,2,FALSE),0)</f>
        <v>0.13650000000000001</v>
      </c>
      <c r="F331" s="14">
        <f t="shared" ref="F331:F394" ca="1" si="130">ROUND(((1+E331)^(1/252)),8)</f>
        <v>1.00050788</v>
      </c>
      <c r="G331" s="14">
        <f ca="1">(TRUNC(PRODUCT($F$12:$F330),16))</f>
        <v>1.12873291177056</v>
      </c>
      <c r="H331" s="14">
        <f t="shared" ref="H331:H394" ca="1" si="131">IF(P330&gt;0,G330,H330)</f>
        <v>1.0922795901511499</v>
      </c>
      <c r="I331" s="14">
        <f t="shared" ref="I331:I394" ca="1" si="132">ROUND(G331/H331,8)</f>
        <v>1.0333736200000001</v>
      </c>
      <c r="J331" s="13">
        <f t="shared" si="126"/>
        <v>5.2499999999999998E-2</v>
      </c>
      <c r="K331" s="33">
        <f t="shared" ref="K331:K394" si="133">IF(P330&gt;0,VLOOKUP(P330,W$12:AG$150,2),K330)</f>
        <v>44764</v>
      </c>
      <c r="L331" s="2">
        <f t="shared" ref="L331:L394" si="134">IF(A331&gt;K331,IF(NETWORKDAYS(K331,A331,$W$160:$W$544)-1=0,1,NETWORKDAYS(K331,A331,$W$160:$W$544)-1),0)</f>
        <v>65</v>
      </c>
      <c r="M331" s="17">
        <f t="shared" ref="M331:M394" si="135">IF(AND(L331=1,L330=1),1,IF(L331&gt;0,IF(L331=L330,L331+1,L331),0))</f>
        <v>65</v>
      </c>
      <c r="N331" s="12">
        <f t="shared" ref="N331:N394" si="136">ROUND((J331+1)^(M331/252),9)</f>
        <v>1.013285649</v>
      </c>
      <c r="O331" s="12">
        <f t="shared" ref="O331:O394" ca="1" si="137">ROUND(I331*N331,9)</f>
        <v>1.0471026590000001</v>
      </c>
      <c r="P331" s="17">
        <f t="shared" ref="P331:P394" si="138">IF(VLOOKUP(A331,X$12:AE$150,8)=VLOOKUP(A330,X$12:AE$150,8),0,VLOOKUP(A331,X$12:AE$150,8))</f>
        <v>0</v>
      </c>
      <c r="Q331" s="14">
        <f t="shared" ref="Q331:Q394" ca="1" si="139">TRUNC(((O331-1)*C331),8)</f>
        <v>329718.61300000001</v>
      </c>
      <c r="R331" s="21">
        <f t="shared" si="124"/>
        <v>0</v>
      </c>
      <c r="S331" s="14">
        <f t="shared" ref="S331:S394" si="140">IF(R331&gt;0,TRUNC(R331*C331,8),0)</f>
        <v>0</v>
      </c>
      <c r="T331" s="4" t="str">
        <f t="shared" ref="T331:T394" si="141">IF(P330&gt;0,VLOOKUP(P330,W$12:AG$150,10),T330)</f>
        <v>A+J=</v>
      </c>
      <c r="U331" s="33">
        <f t="shared" ref="U331:U394" si="142">IF(P330&gt;0,VLOOKUP(P330,W$12:AG$150,11),U330)</f>
        <v>44901</v>
      </c>
      <c r="V331" s="3"/>
      <c r="W331" s="150">
        <f>[2]Plan1!$A413</f>
        <v>49065</v>
      </c>
      <c r="Z331" s="1"/>
      <c r="AA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2">
        <f t="shared" si="125"/>
        <v>44860</v>
      </c>
      <c r="B332" s="123">
        <f t="shared" ca="1" si="128"/>
        <v>7334930.4349999996</v>
      </c>
      <c r="C332" s="7">
        <f t="shared" si="129"/>
        <v>7000000</v>
      </c>
      <c r="D332" s="95">
        <f t="shared" si="127"/>
        <v>44859</v>
      </c>
      <c r="E332" s="93">
        <f ca="1">IF(D332&lt;$B$1,VLOOKUP(D332,[1]DI!$A$4:$B$15000,2,FALSE),0)</f>
        <v>0.13650000000000001</v>
      </c>
      <c r="F332" s="14">
        <f t="shared" ca="1" si="130"/>
        <v>1.00050788</v>
      </c>
      <c r="G332" s="14">
        <f ca="1">(TRUNC(PRODUCT($F$12:$F331),16))</f>
        <v>1.1293061726417899</v>
      </c>
      <c r="H332" s="14">
        <f t="shared" ca="1" si="131"/>
        <v>1.0922795901511499</v>
      </c>
      <c r="I332" s="14">
        <f t="shared" ca="1" si="132"/>
        <v>1.0338984499999999</v>
      </c>
      <c r="J332" s="13">
        <f t="shared" si="126"/>
        <v>5.2499999999999998E-2</v>
      </c>
      <c r="K332" s="33">
        <f t="shared" si="133"/>
        <v>44764</v>
      </c>
      <c r="L332" s="2">
        <f t="shared" si="134"/>
        <v>66</v>
      </c>
      <c r="M332" s="17">
        <f t="shared" si="135"/>
        <v>66</v>
      </c>
      <c r="N332" s="12">
        <f t="shared" si="136"/>
        <v>1.013491417</v>
      </c>
      <c r="O332" s="12">
        <f t="shared" ca="1" si="137"/>
        <v>1.0478472050000001</v>
      </c>
      <c r="P332" s="17">
        <f t="shared" si="138"/>
        <v>0</v>
      </c>
      <c r="Q332" s="14">
        <f t="shared" ca="1" si="139"/>
        <v>334930.435</v>
      </c>
      <c r="R332" s="21">
        <f t="shared" ref="R332:R395" si="143">IF($P332&gt;0,VLOOKUP($P332,$W$12:$AC$150,7),0)</f>
        <v>0</v>
      </c>
      <c r="S332" s="14">
        <f t="shared" si="140"/>
        <v>0</v>
      </c>
      <c r="T332" s="4" t="str">
        <f t="shared" si="141"/>
        <v>A+J=</v>
      </c>
      <c r="U332" s="33">
        <f t="shared" si="142"/>
        <v>44901</v>
      </c>
      <c r="V332" s="3"/>
      <c r="W332" s="150">
        <f>[2]Plan1!$A414</f>
        <v>49103</v>
      </c>
      <c r="Z332" s="1"/>
      <c r="AA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2">
        <f t="shared" ref="A333:A396" si="144">WORKDAY($A332,1,$W$166:$W$544)</f>
        <v>44861</v>
      </c>
      <c r="B333" s="123">
        <f t="shared" ca="1" si="128"/>
        <v>7340145.9109999901</v>
      </c>
      <c r="C333" s="7">
        <f t="shared" si="129"/>
        <v>7000000</v>
      </c>
      <c r="D333" s="95">
        <f t="shared" si="127"/>
        <v>44860</v>
      </c>
      <c r="E333" s="93">
        <f ca="1">IF(D333&lt;$B$1,VLOOKUP(D333,[1]DI!$A$4:$B$15000,2,FALSE),0)</f>
        <v>0.13650000000000001</v>
      </c>
      <c r="F333" s="14">
        <f t="shared" ca="1" si="130"/>
        <v>1.00050788</v>
      </c>
      <c r="G333" s="14">
        <f ca="1">(TRUNC(PRODUCT($F$12:$F332),16))</f>
        <v>1.1298797246607499</v>
      </c>
      <c r="H333" s="14">
        <f t="shared" ca="1" si="131"/>
        <v>1.0922795901511499</v>
      </c>
      <c r="I333" s="14">
        <f t="shared" ca="1" si="132"/>
        <v>1.0344235399999999</v>
      </c>
      <c r="J333" s="13">
        <f t="shared" ref="J333:J396" si="145">J332</f>
        <v>5.2499999999999998E-2</v>
      </c>
      <c r="K333" s="33">
        <f t="shared" si="133"/>
        <v>44764</v>
      </c>
      <c r="L333" s="2">
        <f t="shared" si="134"/>
        <v>67</v>
      </c>
      <c r="M333" s="17">
        <f t="shared" si="135"/>
        <v>67</v>
      </c>
      <c r="N333" s="12">
        <f t="shared" si="136"/>
        <v>1.0136972259999999</v>
      </c>
      <c r="O333" s="12">
        <f t="shared" ca="1" si="137"/>
        <v>1.0485922729999999</v>
      </c>
      <c r="P333" s="17">
        <f t="shared" si="138"/>
        <v>0</v>
      </c>
      <c r="Q333" s="14">
        <f t="shared" ca="1" si="139"/>
        <v>340145.91099999001</v>
      </c>
      <c r="R333" s="21">
        <f t="shared" si="143"/>
        <v>0</v>
      </c>
      <c r="S333" s="14">
        <f t="shared" si="140"/>
        <v>0</v>
      </c>
      <c r="T333" s="4" t="str">
        <f t="shared" si="141"/>
        <v>A+J=</v>
      </c>
      <c r="U333" s="33">
        <f t="shared" si="142"/>
        <v>44901</v>
      </c>
      <c r="V333" s="3"/>
      <c r="W333" s="150">
        <f>[2]Plan1!$A415</f>
        <v>49194</v>
      </c>
      <c r="Z333" s="1"/>
      <c r="AA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2">
        <f t="shared" si="144"/>
        <v>44862</v>
      </c>
      <c r="B334" s="123">
        <f t="shared" ca="1" si="128"/>
        <v>7345365.1880000001</v>
      </c>
      <c r="C334" s="7">
        <f t="shared" si="129"/>
        <v>7000000</v>
      </c>
      <c r="D334" s="95">
        <f t="shared" si="127"/>
        <v>44861</v>
      </c>
      <c r="E334" s="93">
        <f ca="1">IF(D334&lt;$B$1,VLOOKUP(D334,[1]DI!$A$4:$B$15000,2,FALSE),0)</f>
        <v>0.13650000000000001</v>
      </c>
      <c r="F334" s="14">
        <f t="shared" ca="1" si="130"/>
        <v>1.00050788</v>
      </c>
      <c r="G334" s="14">
        <f ca="1">(TRUNC(PRODUCT($F$12:$F333),16))</f>
        <v>1.13045356797532</v>
      </c>
      <c r="H334" s="14">
        <f t="shared" ca="1" si="131"/>
        <v>1.0922795901511499</v>
      </c>
      <c r="I334" s="14">
        <f t="shared" ca="1" si="132"/>
        <v>1.03494891</v>
      </c>
      <c r="J334" s="13">
        <f t="shared" si="145"/>
        <v>5.2499999999999998E-2</v>
      </c>
      <c r="K334" s="33">
        <f t="shared" si="133"/>
        <v>44764</v>
      </c>
      <c r="L334" s="2">
        <f t="shared" si="134"/>
        <v>68</v>
      </c>
      <c r="M334" s="17">
        <f t="shared" si="135"/>
        <v>68</v>
      </c>
      <c r="N334" s="12">
        <f t="shared" si="136"/>
        <v>1.0139030769999999</v>
      </c>
      <c r="O334" s="12">
        <f t="shared" ca="1" si="137"/>
        <v>1.0493378840000001</v>
      </c>
      <c r="P334" s="17">
        <f t="shared" si="138"/>
        <v>0</v>
      </c>
      <c r="Q334" s="14">
        <f t="shared" ca="1" si="139"/>
        <v>345365.18800000002</v>
      </c>
      <c r="R334" s="21">
        <f t="shared" si="143"/>
        <v>0</v>
      </c>
      <c r="S334" s="14">
        <f t="shared" si="140"/>
        <v>0</v>
      </c>
      <c r="T334" s="4" t="str">
        <f t="shared" si="141"/>
        <v>A+J=</v>
      </c>
      <c r="U334" s="33">
        <f t="shared" si="142"/>
        <v>44901</v>
      </c>
      <c r="V334" s="3"/>
      <c r="W334" s="150">
        <f>[2]Plan1!$A416</f>
        <v>49229</v>
      </c>
      <c r="Z334" s="1"/>
      <c r="AA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2">
        <f t="shared" si="144"/>
        <v>44865</v>
      </c>
      <c r="B335" s="123">
        <f t="shared" ca="1" si="128"/>
        <v>7350588.1260000002</v>
      </c>
      <c r="C335" s="7">
        <f t="shared" si="129"/>
        <v>7000000</v>
      </c>
      <c r="D335" s="95">
        <f t="shared" ref="D335:D398" si="146">WORKDAY($A335,-1,$W$160:$W$544)</f>
        <v>44862</v>
      </c>
      <c r="E335" s="93">
        <f ca="1">IF(D335&lt;$B$1,VLOOKUP(D335,[1]DI!$A$4:$B$15000,2,FALSE),0)</f>
        <v>0.13650000000000001</v>
      </c>
      <c r="F335" s="14">
        <f t="shared" ca="1" si="130"/>
        <v>1.00050788</v>
      </c>
      <c r="G335" s="14">
        <f ca="1">(TRUNC(PRODUCT($F$12:$F334),16))</f>
        <v>1.1310277027334199</v>
      </c>
      <c r="H335" s="14">
        <f t="shared" ca="1" si="131"/>
        <v>1.0922795901511499</v>
      </c>
      <c r="I335" s="14">
        <f t="shared" ca="1" si="132"/>
        <v>1.0354745400000001</v>
      </c>
      <c r="J335" s="13">
        <f t="shared" si="145"/>
        <v>5.2499999999999998E-2</v>
      </c>
      <c r="K335" s="33">
        <f t="shared" si="133"/>
        <v>44764</v>
      </c>
      <c r="L335" s="2">
        <f t="shared" si="134"/>
        <v>69</v>
      </c>
      <c r="M335" s="17">
        <f t="shared" si="135"/>
        <v>69</v>
      </c>
      <c r="N335" s="12">
        <f t="shared" si="136"/>
        <v>1.014108969</v>
      </c>
      <c r="O335" s="12">
        <f t="shared" ca="1" si="137"/>
        <v>1.050084018</v>
      </c>
      <c r="P335" s="17">
        <f t="shared" si="138"/>
        <v>0</v>
      </c>
      <c r="Q335" s="14">
        <f t="shared" ca="1" si="139"/>
        <v>350588.12599999999</v>
      </c>
      <c r="R335" s="21">
        <f t="shared" si="143"/>
        <v>0</v>
      </c>
      <c r="S335" s="14">
        <f t="shared" si="140"/>
        <v>0</v>
      </c>
      <c r="T335" s="4" t="str">
        <f t="shared" si="141"/>
        <v>A+J=</v>
      </c>
      <c r="U335" s="33">
        <f t="shared" si="142"/>
        <v>44901</v>
      </c>
      <c r="V335" s="3"/>
      <c r="W335" s="150">
        <f>[2]Plan1!$A417</f>
        <v>49250</v>
      </c>
      <c r="Z335" s="1"/>
      <c r="AA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2">
        <f t="shared" si="144"/>
        <v>44866</v>
      </c>
      <c r="B336" s="123">
        <f t="shared" ca="1" si="128"/>
        <v>7355814.7390000001</v>
      </c>
      <c r="C336" s="7">
        <f t="shared" si="129"/>
        <v>7000000</v>
      </c>
      <c r="D336" s="95">
        <f t="shared" si="146"/>
        <v>44865</v>
      </c>
      <c r="E336" s="93">
        <f ca="1">IF(D336&lt;$B$1,VLOOKUP(D336,[1]DI!$A$4:$B$15000,2,FALSE),0)</f>
        <v>0.13650000000000001</v>
      </c>
      <c r="F336" s="14">
        <f t="shared" ca="1" si="130"/>
        <v>1.00050788</v>
      </c>
      <c r="G336" s="14">
        <f ca="1">(TRUNC(PRODUCT($F$12:$F335),16))</f>
        <v>1.13160212908308</v>
      </c>
      <c r="H336" s="14">
        <f t="shared" ca="1" si="131"/>
        <v>1.0922795901511499</v>
      </c>
      <c r="I336" s="14">
        <f t="shared" ca="1" si="132"/>
        <v>1.0360004300000001</v>
      </c>
      <c r="J336" s="13">
        <f t="shared" si="145"/>
        <v>5.2499999999999998E-2</v>
      </c>
      <c r="K336" s="33">
        <f t="shared" si="133"/>
        <v>44764</v>
      </c>
      <c r="L336" s="2">
        <f t="shared" si="134"/>
        <v>70</v>
      </c>
      <c r="M336" s="17">
        <f t="shared" si="135"/>
        <v>70</v>
      </c>
      <c r="N336" s="12">
        <f t="shared" si="136"/>
        <v>1.0143149039999999</v>
      </c>
      <c r="O336" s="12">
        <f t="shared" ca="1" si="137"/>
        <v>1.050830677</v>
      </c>
      <c r="P336" s="17">
        <f t="shared" si="138"/>
        <v>0</v>
      </c>
      <c r="Q336" s="14">
        <f t="shared" ca="1" si="139"/>
        <v>355814.739</v>
      </c>
      <c r="R336" s="21">
        <f t="shared" si="143"/>
        <v>0</v>
      </c>
      <c r="S336" s="14">
        <f t="shared" si="140"/>
        <v>0</v>
      </c>
      <c r="T336" s="4" t="str">
        <f t="shared" si="141"/>
        <v>A+J=</v>
      </c>
      <c r="U336" s="33">
        <f t="shared" si="142"/>
        <v>44901</v>
      </c>
      <c r="V336" s="3"/>
      <c r="W336" s="150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2">
        <f t="shared" si="144"/>
        <v>44868</v>
      </c>
      <c r="B337" s="123">
        <f t="shared" ca="1" si="128"/>
        <v>7361045.1459999997</v>
      </c>
      <c r="C337" s="7">
        <f t="shared" si="129"/>
        <v>7000000</v>
      </c>
      <c r="D337" s="95">
        <f t="shared" si="146"/>
        <v>44866</v>
      </c>
      <c r="E337" s="93">
        <f ca="1">IF(D337&lt;$B$1,VLOOKUP(D337,[1]DI!$A$4:$B$15000,2,FALSE),0)</f>
        <v>0.13650000000000001</v>
      </c>
      <c r="F337" s="14">
        <f t="shared" ca="1" si="130"/>
        <v>1.00050788</v>
      </c>
      <c r="G337" s="14">
        <f ca="1">(TRUNC(PRODUCT($F$12:$F336),16))</f>
        <v>1.1321768471724001</v>
      </c>
      <c r="H337" s="14">
        <f t="shared" ca="1" si="131"/>
        <v>1.0922795901511499</v>
      </c>
      <c r="I337" s="14">
        <f t="shared" ca="1" si="132"/>
        <v>1.0365266</v>
      </c>
      <c r="J337" s="13">
        <f t="shared" si="145"/>
        <v>5.2499999999999998E-2</v>
      </c>
      <c r="K337" s="33">
        <f t="shared" si="133"/>
        <v>44764</v>
      </c>
      <c r="L337" s="2">
        <f t="shared" si="134"/>
        <v>71</v>
      </c>
      <c r="M337" s="17">
        <f t="shared" si="135"/>
        <v>71</v>
      </c>
      <c r="N337" s="12">
        <f t="shared" si="136"/>
        <v>1.0145208800000001</v>
      </c>
      <c r="O337" s="12">
        <f t="shared" ca="1" si="137"/>
        <v>1.051577878</v>
      </c>
      <c r="P337" s="17">
        <f t="shared" si="138"/>
        <v>0</v>
      </c>
      <c r="Q337" s="14">
        <f t="shared" ca="1" si="139"/>
        <v>361045.14600000001</v>
      </c>
      <c r="R337" s="21">
        <f t="shared" si="143"/>
        <v>0</v>
      </c>
      <c r="S337" s="14">
        <f t="shared" si="140"/>
        <v>0</v>
      </c>
      <c r="T337" s="4" t="str">
        <f t="shared" si="141"/>
        <v>A+J=</v>
      </c>
      <c r="U337" s="33">
        <f t="shared" si="142"/>
        <v>44901</v>
      </c>
      <c r="V337" s="3"/>
      <c r="W337" s="150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2">
        <f t="shared" si="144"/>
        <v>44869</v>
      </c>
      <c r="B338" s="123">
        <f t="shared" ca="1" si="128"/>
        <v>7366279.2280000001</v>
      </c>
      <c r="C338" s="7">
        <f t="shared" si="129"/>
        <v>7000000</v>
      </c>
      <c r="D338" s="95">
        <f t="shared" si="146"/>
        <v>44868</v>
      </c>
      <c r="E338" s="93">
        <f ca="1">IF(D338&lt;$B$1,VLOOKUP(D338,[1]DI!$A$4:$B$15000,2,FALSE),0)</f>
        <v>0.13650000000000001</v>
      </c>
      <c r="F338" s="14">
        <f t="shared" ca="1" si="130"/>
        <v>1.00050788</v>
      </c>
      <c r="G338" s="14">
        <f ca="1">(TRUNC(PRODUCT($F$12:$F337),16))</f>
        <v>1.1327518571495401</v>
      </c>
      <c r="H338" s="14">
        <f t="shared" ca="1" si="131"/>
        <v>1.0922795901511499</v>
      </c>
      <c r="I338" s="14">
        <f t="shared" ca="1" si="132"/>
        <v>1.03705303</v>
      </c>
      <c r="J338" s="13">
        <f t="shared" si="145"/>
        <v>5.2499999999999998E-2</v>
      </c>
      <c r="K338" s="33">
        <f t="shared" si="133"/>
        <v>44764</v>
      </c>
      <c r="L338" s="2">
        <f t="shared" si="134"/>
        <v>72</v>
      </c>
      <c r="M338" s="17">
        <f t="shared" si="135"/>
        <v>72</v>
      </c>
      <c r="N338" s="12">
        <f t="shared" si="136"/>
        <v>1.0147268979999999</v>
      </c>
      <c r="O338" s="12">
        <f t="shared" ca="1" si="137"/>
        <v>1.052325604</v>
      </c>
      <c r="P338" s="17">
        <f t="shared" si="138"/>
        <v>0</v>
      </c>
      <c r="Q338" s="14">
        <f t="shared" ca="1" si="139"/>
        <v>366279.228</v>
      </c>
      <c r="R338" s="21">
        <f t="shared" si="143"/>
        <v>0</v>
      </c>
      <c r="S338" s="14">
        <f t="shared" si="140"/>
        <v>0</v>
      </c>
      <c r="T338" s="4" t="str">
        <f t="shared" si="141"/>
        <v>A+J=</v>
      </c>
      <c r="U338" s="33">
        <f t="shared" si="142"/>
        <v>44901</v>
      </c>
      <c r="V338" s="3"/>
      <c r="W338" s="150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2">
        <f t="shared" si="144"/>
        <v>44872</v>
      </c>
      <c r="B339" s="123">
        <f t="shared" ca="1" si="128"/>
        <v>7371517.0549999997</v>
      </c>
      <c r="C339" s="7">
        <f t="shared" si="129"/>
        <v>7000000</v>
      </c>
      <c r="D339" s="95">
        <f t="shared" si="146"/>
        <v>44869</v>
      </c>
      <c r="E339" s="93">
        <f ca="1">IF(D339&lt;$B$1,VLOOKUP(D339,[1]DI!$A$4:$B$15000,2,FALSE),0)</f>
        <v>0.13650000000000001</v>
      </c>
      <c r="F339" s="14">
        <f t="shared" ca="1" si="130"/>
        <v>1.00050788</v>
      </c>
      <c r="G339" s="14">
        <f ca="1">(TRUNC(PRODUCT($F$12:$F338),16))</f>
        <v>1.1333271591627501</v>
      </c>
      <c r="H339" s="14">
        <f t="shared" ca="1" si="131"/>
        <v>1.0922795901511499</v>
      </c>
      <c r="I339" s="14">
        <f t="shared" ca="1" si="132"/>
        <v>1.03757973</v>
      </c>
      <c r="J339" s="13">
        <f t="shared" si="145"/>
        <v>5.2499999999999998E-2</v>
      </c>
      <c r="K339" s="33">
        <f t="shared" si="133"/>
        <v>44764</v>
      </c>
      <c r="L339" s="2">
        <f t="shared" si="134"/>
        <v>73</v>
      </c>
      <c r="M339" s="17">
        <f t="shared" si="135"/>
        <v>73</v>
      </c>
      <c r="N339" s="12">
        <f t="shared" si="136"/>
        <v>1.0149329579999999</v>
      </c>
      <c r="O339" s="12">
        <f t="shared" ca="1" si="137"/>
        <v>1.053073865</v>
      </c>
      <c r="P339" s="17">
        <f t="shared" si="138"/>
        <v>0</v>
      </c>
      <c r="Q339" s="14">
        <f t="shared" ca="1" si="139"/>
        <v>371517.05499999999</v>
      </c>
      <c r="R339" s="21">
        <f t="shared" si="143"/>
        <v>0</v>
      </c>
      <c r="S339" s="14">
        <f t="shared" si="140"/>
        <v>0</v>
      </c>
      <c r="T339" s="4" t="str">
        <f t="shared" si="141"/>
        <v>A+J=</v>
      </c>
      <c r="U339" s="33">
        <f t="shared" si="142"/>
        <v>44901</v>
      </c>
      <c r="V339" s="3"/>
      <c r="W339" s="150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2">
        <f t="shared" si="144"/>
        <v>44873</v>
      </c>
      <c r="B340" s="123">
        <f t="shared" ca="1" si="128"/>
        <v>7376758.5429999996</v>
      </c>
      <c r="C340" s="7">
        <f t="shared" si="129"/>
        <v>7000000</v>
      </c>
      <c r="D340" s="95">
        <f t="shared" si="146"/>
        <v>44872</v>
      </c>
      <c r="E340" s="93">
        <f ca="1">IF(D340&lt;$B$1,VLOOKUP(D340,[1]DI!$A$4:$B$15000,2,FALSE),0)</f>
        <v>0.13650000000000001</v>
      </c>
      <c r="F340" s="14">
        <f t="shared" ca="1" si="130"/>
        <v>1.00050788</v>
      </c>
      <c r="G340" s="14">
        <f ca="1">(TRUNC(PRODUCT($F$12:$F339),16))</f>
        <v>1.1339027533603501</v>
      </c>
      <c r="H340" s="14">
        <f t="shared" ca="1" si="131"/>
        <v>1.0922795901511499</v>
      </c>
      <c r="I340" s="14">
        <f t="shared" ca="1" si="132"/>
        <v>1.03810669</v>
      </c>
      <c r="J340" s="13">
        <f t="shared" si="145"/>
        <v>5.2499999999999998E-2</v>
      </c>
      <c r="K340" s="33">
        <f t="shared" si="133"/>
        <v>44764</v>
      </c>
      <c r="L340" s="2">
        <f t="shared" si="134"/>
        <v>74</v>
      </c>
      <c r="M340" s="17">
        <f t="shared" si="135"/>
        <v>74</v>
      </c>
      <c r="N340" s="12">
        <f t="shared" si="136"/>
        <v>1.0151390600000001</v>
      </c>
      <c r="O340" s="12">
        <f t="shared" ca="1" si="137"/>
        <v>1.053822649</v>
      </c>
      <c r="P340" s="17">
        <f t="shared" si="138"/>
        <v>0</v>
      </c>
      <c r="Q340" s="14">
        <f t="shared" ca="1" si="139"/>
        <v>376758.54300000001</v>
      </c>
      <c r="R340" s="21">
        <f t="shared" si="143"/>
        <v>0</v>
      </c>
      <c r="S340" s="14">
        <f t="shared" si="140"/>
        <v>0</v>
      </c>
      <c r="T340" s="4" t="str">
        <f t="shared" si="141"/>
        <v>A+J=</v>
      </c>
      <c r="U340" s="33">
        <f t="shared" si="142"/>
        <v>44901</v>
      </c>
      <c r="V340" s="3"/>
      <c r="W340" s="150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2">
        <f t="shared" si="144"/>
        <v>44874</v>
      </c>
      <c r="B341" s="123">
        <f t="shared" ca="1" si="128"/>
        <v>7382003.8600000003</v>
      </c>
      <c r="C341" s="7">
        <f t="shared" si="129"/>
        <v>7000000</v>
      </c>
      <c r="D341" s="95">
        <f t="shared" si="146"/>
        <v>44873</v>
      </c>
      <c r="E341" s="93">
        <f ca="1">IF(D341&lt;$B$1,VLOOKUP(D341,[1]DI!$A$4:$B$15000,2,FALSE),0)</f>
        <v>0.13650000000000001</v>
      </c>
      <c r="F341" s="14">
        <f t="shared" ca="1" si="130"/>
        <v>1.00050788</v>
      </c>
      <c r="G341" s="14">
        <f ca="1">(TRUNC(PRODUCT($F$12:$F340),16))</f>
        <v>1.1344786398907201</v>
      </c>
      <c r="H341" s="14">
        <f t="shared" ca="1" si="131"/>
        <v>1.0922795901511499</v>
      </c>
      <c r="I341" s="14">
        <f t="shared" ca="1" si="132"/>
        <v>1.03863393</v>
      </c>
      <c r="J341" s="13">
        <f t="shared" si="145"/>
        <v>5.2499999999999998E-2</v>
      </c>
      <c r="K341" s="33">
        <f t="shared" si="133"/>
        <v>44764</v>
      </c>
      <c r="L341" s="2">
        <f t="shared" si="134"/>
        <v>75</v>
      </c>
      <c r="M341" s="17">
        <f t="shared" si="135"/>
        <v>75</v>
      </c>
      <c r="N341" s="12">
        <f t="shared" si="136"/>
        <v>1.0153452039999999</v>
      </c>
      <c r="O341" s="12">
        <f t="shared" ca="1" si="137"/>
        <v>1.05457198</v>
      </c>
      <c r="P341" s="17">
        <f t="shared" si="138"/>
        <v>0</v>
      </c>
      <c r="Q341" s="14">
        <f t="shared" ca="1" si="139"/>
        <v>382003.86</v>
      </c>
      <c r="R341" s="21">
        <f t="shared" si="143"/>
        <v>0</v>
      </c>
      <c r="S341" s="14">
        <f t="shared" si="140"/>
        <v>0</v>
      </c>
      <c r="T341" s="4" t="str">
        <f t="shared" si="141"/>
        <v>A+J=</v>
      </c>
      <c r="U341" s="33">
        <f t="shared" si="142"/>
        <v>44901</v>
      </c>
      <c r="V341" s="3"/>
      <c r="W341" s="150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2">
        <f t="shared" si="144"/>
        <v>44875</v>
      </c>
      <c r="B342" s="123">
        <f t="shared" ca="1" si="128"/>
        <v>7387252.8379999902</v>
      </c>
      <c r="C342" s="7">
        <f t="shared" si="129"/>
        <v>7000000</v>
      </c>
      <c r="D342" s="95">
        <f t="shared" si="146"/>
        <v>44874</v>
      </c>
      <c r="E342" s="93">
        <f ca="1">IF(D342&lt;$B$1,VLOOKUP(D342,[1]DI!$A$4:$B$15000,2,FALSE),0)</f>
        <v>0.13650000000000001</v>
      </c>
      <c r="F342" s="14">
        <f t="shared" ca="1" si="130"/>
        <v>1.00050788</v>
      </c>
      <c r="G342" s="14">
        <f ca="1">(TRUNC(PRODUCT($F$12:$F341),16))</f>
        <v>1.1350548189023499</v>
      </c>
      <c r="H342" s="14">
        <f t="shared" ca="1" si="131"/>
        <v>1.0922795901511499</v>
      </c>
      <c r="I342" s="14">
        <f t="shared" ca="1" si="132"/>
        <v>1.0391614300000001</v>
      </c>
      <c r="J342" s="13">
        <f t="shared" si="145"/>
        <v>5.2499999999999998E-2</v>
      </c>
      <c r="K342" s="33">
        <f t="shared" si="133"/>
        <v>44764</v>
      </c>
      <c r="L342" s="2">
        <f t="shared" si="134"/>
        <v>76</v>
      </c>
      <c r="M342" s="17">
        <f t="shared" si="135"/>
        <v>76</v>
      </c>
      <c r="N342" s="12">
        <f t="shared" si="136"/>
        <v>1.0155513890000001</v>
      </c>
      <c r="O342" s="12">
        <f t="shared" ca="1" si="137"/>
        <v>1.0553218339999999</v>
      </c>
      <c r="P342" s="17">
        <f t="shared" si="138"/>
        <v>0</v>
      </c>
      <c r="Q342" s="14">
        <f t="shared" ca="1" si="139"/>
        <v>387252.83799998998</v>
      </c>
      <c r="R342" s="21">
        <f t="shared" si="143"/>
        <v>0</v>
      </c>
      <c r="S342" s="14">
        <f t="shared" si="140"/>
        <v>0</v>
      </c>
      <c r="T342" s="4" t="str">
        <f t="shared" si="141"/>
        <v>A+J=</v>
      </c>
      <c r="U342" s="33">
        <f t="shared" si="142"/>
        <v>44901</v>
      </c>
      <c r="V342" s="3"/>
      <c r="W342" s="150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2">
        <f t="shared" si="144"/>
        <v>44876</v>
      </c>
      <c r="B343" s="123">
        <f t="shared" ca="1" si="128"/>
        <v>7392505.5609999895</v>
      </c>
      <c r="C343" s="7">
        <f t="shared" si="129"/>
        <v>7000000</v>
      </c>
      <c r="D343" s="95">
        <f t="shared" si="146"/>
        <v>44875</v>
      </c>
      <c r="E343" s="93">
        <f ca="1">IF(D343&lt;$B$1,VLOOKUP(D343,[1]DI!$A$4:$B$15000,2,FALSE),0)</f>
        <v>0.13650000000000001</v>
      </c>
      <c r="F343" s="14">
        <f t="shared" ca="1" si="130"/>
        <v>1.00050788</v>
      </c>
      <c r="G343" s="14">
        <f ca="1">(TRUNC(PRODUCT($F$12:$F342),16))</f>
        <v>1.13563129054378</v>
      </c>
      <c r="H343" s="14">
        <f t="shared" ca="1" si="131"/>
        <v>1.0922795901511499</v>
      </c>
      <c r="I343" s="14">
        <f t="shared" ca="1" si="132"/>
        <v>1.0396892</v>
      </c>
      <c r="J343" s="13">
        <f t="shared" si="145"/>
        <v>5.2499999999999998E-2</v>
      </c>
      <c r="K343" s="33">
        <f t="shared" si="133"/>
        <v>44764</v>
      </c>
      <c r="L343" s="2">
        <f t="shared" si="134"/>
        <v>77</v>
      </c>
      <c r="M343" s="17">
        <f t="shared" si="135"/>
        <v>77</v>
      </c>
      <c r="N343" s="12">
        <f t="shared" si="136"/>
        <v>1.0157576159999999</v>
      </c>
      <c r="O343" s="12">
        <f t="shared" ca="1" si="137"/>
        <v>1.0560722229999999</v>
      </c>
      <c r="P343" s="17">
        <f t="shared" si="138"/>
        <v>0</v>
      </c>
      <c r="Q343" s="14">
        <f t="shared" ca="1" si="139"/>
        <v>392505.56099998998</v>
      </c>
      <c r="R343" s="21">
        <f t="shared" si="143"/>
        <v>0</v>
      </c>
      <c r="S343" s="14">
        <f t="shared" si="140"/>
        <v>0</v>
      </c>
      <c r="T343" s="4" t="str">
        <f t="shared" si="141"/>
        <v>A+J=</v>
      </c>
      <c r="U343" s="33">
        <f t="shared" si="142"/>
        <v>44901</v>
      </c>
      <c r="V343" s="3"/>
      <c r="W343" s="150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2">
        <f t="shared" si="144"/>
        <v>44879</v>
      </c>
      <c r="B344" s="123">
        <f t="shared" ca="1" si="128"/>
        <v>7397761.9730000002</v>
      </c>
      <c r="C344" s="7">
        <f t="shared" si="129"/>
        <v>7000000</v>
      </c>
      <c r="D344" s="95">
        <f t="shared" si="146"/>
        <v>44876</v>
      </c>
      <c r="E344" s="93">
        <f ca="1">IF(D344&lt;$B$1,VLOOKUP(D344,[1]DI!$A$4:$B$15000,2,FALSE),0)</f>
        <v>0.13650000000000001</v>
      </c>
      <c r="F344" s="14">
        <f t="shared" ca="1" si="130"/>
        <v>1.00050788</v>
      </c>
      <c r="G344" s="14">
        <f ca="1">(TRUNC(PRODUCT($F$12:$F343),16))</f>
        <v>1.13620805496362</v>
      </c>
      <c r="H344" s="14">
        <f t="shared" ca="1" si="131"/>
        <v>1.0922795901511499</v>
      </c>
      <c r="I344" s="14">
        <f t="shared" ca="1" si="132"/>
        <v>1.0402172300000001</v>
      </c>
      <c r="J344" s="13">
        <f t="shared" si="145"/>
        <v>5.2499999999999998E-2</v>
      </c>
      <c r="K344" s="33">
        <f t="shared" si="133"/>
        <v>44764</v>
      </c>
      <c r="L344" s="2">
        <f t="shared" si="134"/>
        <v>78</v>
      </c>
      <c r="M344" s="17">
        <f t="shared" si="135"/>
        <v>78</v>
      </c>
      <c r="N344" s="12">
        <f t="shared" si="136"/>
        <v>1.015963886</v>
      </c>
      <c r="O344" s="12">
        <f t="shared" ca="1" si="137"/>
        <v>1.056823139</v>
      </c>
      <c r="P344" s="17">
        <f t="shared" si="138"/>
        <v>0</v>
      </c>
      <c r="Q344" s="14">
        <f t="shared" ca="1" si="139"/>
        <v>397761.973</v>
      </c>
      <c r="R344" s="21">
        <f t="shared" si="143"/>
        <v>0</v>
      </c>
      <c r="S344" s="14">
        <f t="shared" si="140"/>
        <v>0</v>
      </c>
      <c r="T344" s="4" t="str">
        <f t="shared" si="141"/>
        <v>A+J=</v>
      </c>
      <c r="U344" s="33">
        <f t="shared" si="142"/>
        <v>44901</v>
      </c>
      <c r="V344" s="3"/>
      <c r="W344" s="150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2">
        <f t="shared" si="144"/>
        <v>44881</v>
      </c>
      <c r="B345" s="123">
        <f t="shared" ca="1" si="128"/>
        <v>7403022.1999999899</v>
      </c>
      <c r="C345" s="7">
        <f t="shared" si="129"/>
        <v>7000000</v>
      </c>
      <c r="D345" s="95">
        <f t="shared" si="146"/>
        <v>44879</v>
      </c>
      <c r="E345" s="93">
        <f ca="1">IF(D345&lt;$B$1,VLOOKUP(D345,[1]DI!$A$4:$B$15000,2,FALSE),0)</f>
        <v>0.13650000000000001</v>
      </c>
      <c r="F345" s="14">
        <f t="shared" ca="1" si="130"/>
        <v>1.00050788</v>
      </c>
      <c r="G345" s="14">
        <f ca="1">(TRUNC(PRODUCT($F$12:$F344),16))</f>
        <v>1.1367851123105699</v>
      </c>
      <c r="H345" s="14">
        <f t="shared" ca="1" si="131"/>
        <v>1.0922795901511499</v>
      </c>
      <c r="I345" s="14">
        <f t="shared" ca="1" si="132"/>
        <v>1.0407455400000001</v>
      </c>
      <c r="J345" s="13">
        <f t="shared" si="145"/>
        <v>5.2499999999999998E-2</v>
      </c>
      <c r="K345" s="33">
        <f t="shared" si="133"/>
        <v>44764</v>
      </c>
      <c r="L345" s="2">
        <f t="shared" si="134"/>
        <v>79</v>
      </c>
      <c r="M345" s="17">
        <f t="shared" si="135"/>
        <v>79</v>
      </c>
      <c r="N345" s="12">
        <f t="shared" si="136"/>
        <v>1.0161701970000001</v>
      </c>
      <c r="O345" s="12">
        <f t="shared" ca="1" si="137"/>
        <v>1.0575745999999999</v>
      </c>
      <c r="P345" s="17">
        <f t="shared" si="138"/>
        <v>0</v>
      </c>
      <c r="Q345" s="14">
        <f t="shared" ca="1" si="139"/>
        <v>403022.19999999</v>
      </c>
      <c r="R345" s="21">
        <f t="shared" si="143"/>
        <v>0</v>
      </c>
      <c r="S345" s="14">
        <f t="shared" si="140"/>
        <v>0</v>
      </c>
      <c r="T345" s="4" t="str">
        <f t="shared" si="141"/>
        <v>A+J=</v>
      </c>
      <c r="U345" s="33">
        <f t="shared" si="142"/>
        <v>44901</v>
      </c>
      <c r="V345" s="3"/>
      <c r="W345" s="150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2">
        <f t="shared" si="144"/>
        <v>44882</v>
      </c>
      <c r="B346" s="123">
        <f t="shared" ca="1" si="128"/>
        <v>7408286.1159999901</v>
      </c>
      <c r="C346" s="7">
        <f t="shared" si="129"/>
        <v>7000000</v>
      </c>
      <c r="D346" s="95">
        <f t="shared" si="146"/>
        <v>44881</v>
      </c>
      <c r="E346" s="93">
        <f ca="1">IF(D346&lt;$B$1,VLOOKUP(D346,[1]DI!$A$4:$B$15000,2,FALSE),0)</f>
        <v>0.13650000000000001</v>
      </c>
      <c r="F346" s="14">
        <f t="shared" ca="1" si="130"/>
        <v>1.00050788</v>
      </c>
      <c r="G346" s="14">
        <f ca="1">(TRUNC(PRODUCT($F$12:$F345),16))</f>
        <v>1.13736246273341</v>
      </c>
      <c r="H346" s="14">
        <f t="shared" ca="1" si="131"/>
        <v>1.0922795901511499</v>
      </c>
      <c r="I346" s="14">
        <f t="shared" ca="1" si="132"/>
        <v>1.04127411</v>
      </c>
      <c r="J346" s="13">
        <f t="shared" si="145"/>
        <v>5.2499999999999998E-2</v>
      </c>
      <c r="K346" s="33">
        <f t="shared" si="133"/>
        <v>44764</v>
      </c>
      <c r="L346" s="2">
        <f t="shared" si="134"/>
        <v>80</v>
      </c>
      <c r="M346" s="17">
        <f t="shared" si="135"/>
        <v>80</v>
      </c>
      <c r="N346" s="12">
        <f t="shared" si="136"/>
        <v>1.0163765499999999</v>
      </c>
      <c r="O346" s="12">
        <f t="shared" ca="1" si="137"/>
        <v>1.0583265879999999</v>
      </c>
      <c r="P346" s="17">
        <f t="shared" si="138"/>
        <v>0</v>
      </c>
      <c r="Q346" s="14">
        <f t="shared" ca="1" si="139"/>
        <v>408286.11599999003</v>
      </c>
      <c r="R346" s="21">
        <f t="shared" si="143"/>
        <v>0</v>
      </c>
      <c r="S346" s="14">
        <f t="shared" si="140"/>
        <v>0</v>
      </c>
      <c r="T346" s="4" t="str">
        <f t="shared" si="141"/>
        <v>A+J=</v>
      </c>
      <c r="U346" s="33">
        <f t="shared" si="142"/>
        <v>44901</v>
      </c>
      <c r="V346" s="3"/>
      <c r="W346" s="150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2">
        <f t="shared" si="144"/>
        <v>44883</v>
      </c>
      <c r="B347" s="123">
        <f t="shared" ca="1" si="128"/>
        <v>7413553.8469999898</v>
      </c>
      <c r="C347" s="7">
        <f t="shared" si="129"/>
        <v>7000000</v>
      </c>
      <c r="D347" s="95">
        <f t="shared" si="146"/>
        <v>44882</v>
      </c>
      <c r="E347" s="93">
        <f ca="1">IF(D347&lt;$B$1,VLOOKUP(D347,[1]DI!$A$4:$B$15000,2,FALSE),0)</f>
        <v>0.13650000000000001</v>
      </c>
      <c r="F347" s="14">
        <f t="shared" ca="1" si="130"/>
        <v>1.00050788</v>
      </c>
      <c r="G347" s="14">
        <f ca="1">(TRUNC(PRODUCT($F$12:$F346),16))</f>
        <v>1.13794010638099</v>
      </c>
      <c r="H347" s="14">
        <f t="shared" ca="1" si="131"/>
        <v>1.0922795901511499</v>
      </c>
      <c r="I347" s="14">
        <f t="shared" ca="1" si="132"/>
        <v>1.0418029600000001</v>
      </c>
      <c r="J347" s="13">
        <f t="shared" si="145"/>
        <v>5.2499999999999998E-2</v>
      </c>
      <c r="K347" s="33">
        <f t="shared" si="133"/>
        <v>44764</v>
      </c>
      <c r="L347" s="2">
        <f t="shared" si="134"/>
        <v>81</v>
      </c>
      <c r="M347" s="17">
        <f t="shared" si="135"/>
        <v>81</v>
      </c>
      <c r="N347" s="12">
        <f t="shared" si="136"/>
        <v>1.0165829449999999</v>
      </c>
      <c r="O347" s="12">
        <f t="shared" ca="1" si="137"/>
        <v>1.0590791209999999</v>
      </c>
      <c r="P347" s="17">
        <f t="shared" si="138"/>
        <v>0</v>
      </c>
      <c r="Q347" s="14">
        <f t="shared" ca="1" si="139"/>
        <v>413553.84699999</v>
      </c>
      <c r="R347" s="21">
        <f t="shared" si="143"/>
        <v>0</v>
      </c>
      <c r="S347" s="14">
        <f t="shared" si="140"/>
        <v>0</v>
      </c>
      <c r="T347" s="4" t="str">
        <f t="shared" si="141"/>
        <v>A+J=</v>
      </c>
      <c r="U347" s="33">
        <f t="shared" si="142"/>
        <v>44901</v>
      </c>
      <c r="V347" s="3"/>
      <c r="W347" s="150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2">
        <f t="shared" si="144"/>
        <v>44886</v>
      </c>
      <c r="B348" s="123">
        <f t="shared" ca="1" si="128"/>
        <v>7418825.267</v>
      </c>
      <c r="C348" s="7">
        <f t="shared" si="129"/>
        <v>7000000</v>
      </c>
      <c r="D348" s="95">
        <f t="shared" si="146"/>
        <v>44883</v>
      </c>
      <c r="E348" s="93">
        <f ca="1">IF(D348&lt;$B$1,VLOOKUP(D348,[1]DI!$A$4:$B$15000,2,FALSE),0)</f>
        <v>0.13650000000000001</v>
      </c>
      <c r="F348" s="14">
        <f t="shared" ca="1" si="130"/>
        <v>1.00050788</v>
      </c>
      <c r="G348" s="14">
        <f ca="1">(TRUNC(PRODUCT($F$12:$F347),16))</f>
        <v>1.13851804340222</v>
      </c>
      <c r="H348" s="14">
        <f t="shared" ca="1" si="131"/>
        <v>1.0922795901511499</v>
      </c>
      <c r="I348" s="14">
        <f t="shared" ca="1" si="132"/>
        <v>1.0423320700000001</v>
      </c>
      <c r="J348" s="13">
        <f t="shared" si="145"/>
        <v>5.2499999999999998E-2</v>
      </c>
      <c r="K348" s="33">
        <f t="shared" si="133"/>
        <v>44764</v>
      </c>
      <c r="L348" s="2">
        <f t="shared" si="134"/>
        <v>82</v>
      </c>
      <c r="M348" s="17">
        <f t="shared" si="135"/>
        <v>82</v>
      </c>
      <c r="N348" s="12">
        <f t="shared" si="136"/>
        <v>1.016789382</v>
      </c>
      <c r="O348" s="12">
        <f t="shared" ca="1" si="137"/>
        <v>1.059832181</v>
      </c>
      <c r="P348" s="17">
        <f t="shared" si="138"/>
        <v>0</v>
      </c>
      <c r="Q348" s="14">
        <f t="shared" ca="1" si="139"/>
        <v>418825.26699999999</v>
      </c>
      <c r="R348" s="21">
        <f t="shared" si="143"/>
        <v>0</v>
      </c>
      <c r="S348" s="14">
        <f t="shared" si="140"/>
        <v>0</v>
      </c>
      <c r="T348" s="4" t="str">
        <f t="shared" si="141"/>
        <v>A+J=</v>
      </c>
      <c r="U348" s="33">
        <f t="shared" si="142"/>
        <v>44901</v>
      </c>
      <c r="V348" s="3"/>
      <c r="W348" s="150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2">
        <f t="shared" si="144"/>
        <v>44887</v>
      </c>
      <c r="B349" s="123">
        <f t="shared" ca="1" si="128"/>
        <v>7424100.4460000005</v>
      </c>
      <c r="C349" s="7">
        <f t="shared" si="129"/>
        <v>7000000</v>
      </c>
      <c r="D349" s="95">
        <f t="shared" si="146"/>
        <v>44886</v>
      </c>
      <c r="E349" s="93">
        <f ca="1">IF(D349&lt;$B$1,VLOOKUP(D349,[1]DI!$A$4:$B$15000,2,FALSE),0)</f>
        <v>0.13650000000000001</v>
      </c>
      <c r="F349" s="14">
        <f t="shared" ca="1" si="130"/>
        <v>1.00050788</v>
      </c>
      <c r="G349" s="14">
        <f ca="1">(TRUNC(PRODUCT($F$12:$F348),16))</f>
        <v>1.1390962739460999</v>
      </c>
      <c r="H349" s="14">
        <f t="shared" ca="1" si="131"/>
        <v>1.0922795901511499</v>
      </c>
      <c r="I349" s="14">
        <f t="shared" ca="1" si="132"/>
        <v>1.04286145</v>
      </c>
      <c r="J349" s="13">
        <f t="shared" si="145"/>
        <v>5.2499999999999998E-2</v>
      </c>
      <c r="K349" s="33">
        <f t="shared" si="133"/>
        <v>44764</v>
      </c>
      <c r="L349" s="2">
        <f t="shared" si="134"/>
        <v>83</v>
      </c>
      <c r="M349" s="17">
        <f t="shared" si="135"/>
        <v>83</v>
      </c>
      <c r="N349" s="12">
        <f t="shared" si="136"/>
        <v>1.0169958610000001</v>
      </c>
      <c r="O349" s="12">
        <f t="shared" ca="1" si="137"/>
        <v>1.0605857780000001</v>
      </c>
      <c r="P349" s="17">
        <f t="shared" si="138"/>
        <v>0</v>
      </c>
      <c r="Q349" s="14">
        <f t="shared" ca="1" si="139"/>
        <v>424100.446</v>
      </c>
      <c r="R349" s="21">
        <f t="shared" si="143"/>
        <v>0</v>
      </c>
      <c r="S349" s="14">
        <f t="shared" si="140"/>
        <v>0</v>
      </c>
      <c r="T349" s="4" t="str">
        <f t="shared" si="141"/>
        <v>A+J=</v>
      </c>
      <c r="U349" s="33">
        <f t="shared" si="142"/>
        <v>44901</v>
      </c>
      <c r="V349" s="3"/>
      <c r="W349" s="150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2">
        <f t="shared" si="144"/>
        <v>44888</v>
      </c>
      <c r="B350" s="123">
        <f t="shared" ca="1" si="128"/>
        <v>7429379.3769999901</v>
      </c>
      <c r="C350" s="7">
        <f t="shared" si="129"/>
        <v>7000000</v>
      </c>
      <c r="D350" s="95">
        <f t="shared" si="146"/>
        <v>44887</v>
      </c>
      <c r="E350" s="93">
        <f ca="1">IF(D350&lt;$B$1,VLOOKUP(D350,[1]DI!$A$4:$B$15000,2,FALSE),0)</f>
        <v>0.13650000000000001</v>
      </c>
      <c r="F350" s="14">
        <f t="shared" ca="1" si="130"/>
        <v>1.00050788</v>
      </c>
      <c r="G350" s="14">
        <f ca="1">(TRUNC(PRODUCT($F$12:$F349),16))</f>
        <v>1.1396747981617099</v>
      </c>
      <c r="H350" s="14">
        <f t="shared" ca="1" si="131"/>
        <v>1.0922795901511499</v>
      </c>
      <c r="I350" s="14">
        <f t="shared" ca="1" si="132"/>
        <v>1.0433911</v>
      </c>
      <c r="J350" s="13">
        <f t="shared" si="145"/>
        <v>5.2499999999999998E-2</v>
      </c>
      <c r="K350" s="33">
        <f t="shared" si="133"/>
        <v>44764</v>
      </c>
      <c r="L350" s="2">
        <f t="shared" si="134"/>
        <v>84</v>
      </c>
      <c r="M350" s="17">
        <f t="shared" si="135"/>
        <v>84</v>
      </c>
      <c r="N350" s="12">
        <f t="shared" si="136"/>
        <v>1.0172023809999999</v>
      </c>
      <c r="O350" s="12">
        <f t="shared" ca="1" si="137"/>
        <v>1.0613399109999999</v>
      </c>
      <c r="P350" s="17">
        <f t="shared" si="138"/>
        <v>0</v>
      </c>
      <c r="Q350" s="14">
        <f t="shared" ca="1" si="139"/>
        <v>429379.37699999003</v>
      </c>
      <c r="R350" s="21">
        <f t="shared" si="143"/>
        <v>0</v>
      </c>
      <c r="S350" s="14">
        <f t="shared" si="140"/>
        <v>0</v>
      </c>
      <c r="T350" s="4" t="str">
        <f t="shared" si="141"/>
        <v>A+J=</v>
      </c>
      <c r="U350" s="33">
        <f t="shared" si="142"/>
        <v>44901</v>
      </c>
      <c r="V350" s="3"/>
      <c r="W350" s="150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2">
        <f t="shared" si="144"/>
        <v>44889</v>
      </c>
      <c r="B351" s="123">
        <f t="shared" ca="1" si="128"/>
        <v>7434662.0039999904</v>
      </c>
      <c r="C351" s="7">
        <f t="shared" si="129"/>
        <v>7000000</v>
      </c>
      <c r="D351" s="95">
        <f t="shared" si="146"/>
        <v>44888</v>
      </c>
      <c r="E351" s="93">
        <f ca="1">IF(D351&lt;$B$1,VLOOKUP(D351,[1]DI!$A$4:$B$15000,2,FALSE),0)</f>
        <v>0.13650000000000001</v>
      </c>
      <c r="F351" s="14">
        <f t="shared" ca="1" si="130"/>
        <v>1.00050788</v>
      </c>
      <c r="G351" s="14">
        <f ca="1">(TRUNC(PRODUCT($F$12:$F350),16))</f>
        <v>1.1402536161982</v>
      </c>
      <c r="H351" s="14">
        <f t="shared" ca="1" si="131"/>
        <v>1.0922795901511499</v>
      </c>
      <c r="I351" s="14">
        <f t="shared" ca="1" si="132"/>
        <v>1.04392101</v>
      </c>
      <c r="J351" s="13">
        <f t="shared" si="145"/>
        <v>5.2499999999999998E-2</v>
      </c>
      <c r="K351" s="33">
        <f t="shared" si="133"/>
        <v>44764</v>
      </c>
      <c r="L351" s="2">
        <f t="shared" si="134"/>
        <v>85</v>
      </c>
      <c r="M351" s="17">
        <f t="shared" si="135"/>
        <v>85</v>
      </c>
      <c r="N351" s="12">
        <f t="shared" si="136"/>
        <v>1.017408944</v>
      </c>
      <c r="O351" s="12">
        <f t="shared" ca="1" si="137"/>
        <v>1.0620945719999999</v>
      </c>
      <c r="P351" s="17">
        <f t="shared" si="138"/>
        <v>0</v>
      </c>
      <c r="Q351" s="14">
        <f t="shared" ca="1" si="139"/>
        <v>434662.00399999</v>
      </c>
      <c r="R351" s="21">
        <f t="shared" si="143"/>
        <v>0</v>
      </c>
      <c r="S351" s="14">
        <f t="shared" si="140"/>
        <v>0</v>
      </c>
      <c r="T351" s="4" t="str">
        <f t="shared" si="141"/>
        <v>A+J=</v>
      </c>
      <c r="U351" s="33">
        <f t="shared" si="142"/>
        <v>44901</v>
      </c>
      <c r="V351" s="3"/>
      <c r="W351" s="150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2">
        <f t="shared" si="144"/>
        <v>44890</v>
      </c>
      <c r="B352" s="123">
        <f t="shared" ca="1" si="128"/>
        <v>7439948.46</v>
      </c>
      <c r="C352" s="7">
        <f t="shared" si="129"/>
        <v>7000000</v>
      </c>
      <c r="D352" s="95">
        <f t="shared" si="146"/>
        <v>44889</v>
      </c>
      <c r="E352" s="93">
        <f ca="1">IF(D352&lt;$B$1,VLOOKUP(D352,[1]DI!$A$4:$B$15000,2,FALSE),0)</f>
        <v>0.13650000000000001</v>
      </c>
      <c r="F352" s="14">
        <f t="shared" ca="1" si="130"/>
        <v>1.00050788</v>
      </c>
      <c r="G352" s="14">
        <f ca="1">(TRUNC(PRODUCT($F$12:$F351),16))</f>
        <v>1.1408327282048001</v>
      </c>
      <c r="H352" s="14">
        <f t="shared" ca="1" si="131"/>
        <v>1.0922795901511499</v>
      </c>
      <c r="I352" s="14">
        <f t="shared" ca="1" si="132"/>
        <v>1.0444511999999999</v>
      </c>
      <c r="J352" s="13">
        <f t="shared" si="145"/>
        <v>5.2499999999999998E-2</v>
      </c>
      <c r="K352" s="33">
        <f t="shared" si="133"/>
        <v>44764</v>
      </c>
      <c r="L352" s="2">
        <f t="shared" si="134"/>
        <v>86</v>
      </c>
      <c r="M352" s="17">
        <f t="shared" si="135"/>
        <v>86</v>
      </c>
      <c r="N352" s="12">
        <f t="shared" si="136"/>
        <v>1.017615548</v>
      </c>
      <c r="O352" s="12">
        <f t="shared" ca="1" si="137"/>
        <v>1.0628497800000001</v>
      </c>
      <c r="P352" s="17">
        <f t="shared" si="138"/>
        <v>0</v>
      </c>
      <c r="Q352" s="14">
        <f t="shared" ca="1" si="139"/>
        <v>439948.46</v>
      </c>
      <c r="R352" s="21">
        <f t="shared" si="143"/>
        <v>0</v>
      </c>
      <c r="S352" s="14">
        <f t="shared" si="140"/>
        <v>0</v>
      </c>
      <c r="T352" s="4" t="str">
        <f t="shared" si="141"/>
        <v>A+J=</v>
      </c>
      <c r="U352" s="33">
        <f t="shared" si="142"/>
        <v>44901</v>
      </c>
      <c r="V352" s="3"/>
      <c r="W352" s="150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2">
        <f t="shared" si="144"/>
        <v>44893</v>
      </c>
      <c r="B353" s="123">
        <f t="shared" ca="1" si="128"/>
        <v>7445238.6890000002</v>
      </c>
      <c r="C353" s="7">
        <f t="shared" si="129"/>
        <v>7000000</v>
      </c>
      <c r="D353" s="95">
        <f t="shared" si="146"/>
        <v>44890</v>
      </c>
      <c r="E353" s="93">
        <f ca="1">IF(D353&lt;$B$1,VLOOKUP(D353,[1]DI!$A$4:$B$15000,2,FALSE),0)</f>
        <v>0.13650000000000001</v>
      </c>
      <c r="F353" s="14">
        <f t="shared" ca="1" si="130"/>
        <v>1.00050788</v>
      </c>
      <c r="G353" s="14">
        <f ca="1">(TRUNC(PRODUCT($F$12:$F352),16))</f>
        <v>1.1414121343307999</v>
      </c>
      <c r="H353" s="14">
        <f t="shared" ca="1" si="131"/>
        <v>1.0922795901511499</v>
      </c>
      <c r="I353" s="14">
        <f t="shared" ca="1" si="132"/>
        <v>1.0449816599999999</v>
      </c>
      <c r="J353" s="13">
        <f t="shared" si="145"/>
        <v>5.2499999999999998E-2</v>
      </c>
      <c r="K353" s="33">
        <f t="shared" si="133"/>
        <v>44764</v>
      </c>
      <c r="L353" s="2">
        <f t="shared" si="134"/>
        <v>87</v>
      </c>
      <c r="M353" s="17">
        <f t="shared" si="135"/>
        <v>87</v>
      </c>
      <c r="N353" s="12">
        <f t="shared" si="136"/>
        <v>1.0178221949999999</v>
      </c>
      <c r="O353" s="12">
        <f t="shared" ca="1" si="137"/>
        <v>1.063605527</v>
      </c>
      <c r="P353" s="17">
        <f t="shared" si="138"/>
        <v>0</v>
      </c>
      <c r="Q353" s="14">
        <f t="shared" ca="1" si="139"/>
        <v>445238.68900000001</v>
      </c>
      <c r="R353" s="21">
        <f t="shared" si="143"/>
        <v>0</v>
      </c>
      <c r="S353" s="14">
        <f t="shared" si="140"/>
        <v>0</v>
      </c>
      <c r="T353" s="4" t="str">
        <f t="shared" si="141"/>
        <v>A+J=</v>
      </c>
      <c r="U353" s="33">
        <f t="shared" si="142"/>
        <v>44901</v>
      </c>
      <c r="V353" s="3"/>
      <c r="W353" s="150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2">
        <f t="shared" si="144"/>
        <v>44894</v>
      </c>
      <c r="B354" s="123">
        <f t="shared" ca="1" si="128"/>
        <v>7450532.6069999998</v>
      </c>
      <c r="C354" s="7">
        <f t="shared" si="129"/>
        <v>7000000</v>
      </c>
      <c r="D354" s="95">
        <f t="shared" si="146"/>
        <v>44893</v>
      </c>
      <c r="E354" s="93">
        <f ca="1">IF(D354&lt;$B$1,VLOOKUP(D354,[1]DI!$A$4:$B$15000,2,FALSE),0)</f>
        <v>0.13650000000000001</v>
      </c>
      <c r="F354" s="14">
        <f t="shared" ca="1" si="130"/>
        <v>1.00050788</v>
      </c>
      <c r="G354" s="14">
        <f ca="1">(TRUNC(PRODUCT($F$12:$F353),16))</f>
        <v>1.14199183472558</v>
      </c>
      <c r="H354" s="14">
        <f t="shared" ca="1" si="131"/>
        <v>1.0922795901511499</v>
      </c>
      <c r="I354" s="14">
        <f t="shared" ca="1" si="132"/>
        <v>1.0455123799999999</v>
      </c>
      <c r="J354" s="13">
        <f t="shared" si="145"/>
        <v>5.2499999999999998E-2</v>
      </c>
      <c r="K354" s="33">
        <f t="shared" si="133"/>
        <v>44764</v>
      </c>
      <c r="L354" s="2">
        <f t="shared" si="134"/>
        <v>88</v>
      </c>
      <c r="M354" s="17">
        <f t="shared" si="135"/>
        <v>88</v>
      </c>
      <c r="N354" s="12">
        <f t="shared" si="136"/>
        <v>1.018028884</v>
      </c>
      <c r="O354" s="12">
        <f t="shared" ca="1" si="137"/>
        <v>1.064361801</v>
      </c>
      <c r="P354" s="17">
        <f t="shared" si="138"/>
        <v>0</v>
      </c>
      <c r="Q354" s="14">
        <f t="shared" ca="1" si="139"/>
        <v>450532.60700000002</v>
      </c>
      <c r="R354" s="21">
        <f t="shared" si="143"/>
        <v>0</v>
      </c>
      <c r="S354" s="14">
        <f t="shared" si="140"/>
        <v>0</v>
      </c>
      <c r="T354" s="4" t="str">
        <f t="shared" si="141"/>
        <v>A+J=</v>
      </c>
      <c r="U354" s="33">
        <f t="shared" si="142"/>
        <v>44901</v>
      </c>
      <c r="V354" s="3"/>
      <c r="W354" s="150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2">
        <f t="shared" si="144"/>
        <v>44895</v>
      </c>
      <c r="B355" s="123">
        <f t="shared" ca="1" si="128"/>
        <v>7455830.3609999996</v>
      </c>
      <c r="C355" s="7">
        <f t="shared" si="129"/>
        <v>7000000</v>
      </c>
      <c r="D355" s="95">
        <f t="shared" si="146"/>
        <v>44894</v>
      </c>
      <c r="E355" s="93">
        <f ca="1">IF(D355&lt;$B$1,VLOOKUP(D355,[1]DI!$A$4:$B$15000,2,FALSE),0)</f>
        <v>0.13650000000000001</v>
      </c>
      <c r="F355" s="14">
        <f t="shared" ca="1" si="130"/>
        <v>1.00050788</v>
      </c>
      <c r="G355" s="14">
        <f ca="1">(TRUNC(PRODUCT($F$12:$F354),16))</f>
        <v>1.1425718295386</v>
      </c>
      <c r="H355" s="14">
        <f t="shared" ca="1" si="131"/>
        <v>1.0922795901511499</v>
      </c>
      <c r="I355" s="14">
        <f t="shared" ca="1" si="132"/>
        <v>1.04604338</v>
      </c>
      <c r="J355" s="13">
        <f t="shared" si="145"/>
        <v>5.2499999999999998E-2</v>
      </c>
      <c r="K355" s="33">
        <f t="shared" si="133"/>
        <v>44764</v>
      </c>
      <c r="L355" s="2">
        <f t="shared" si="134"/>
        <v>89</v>
      </c>
      <c r="M355" s="17">
        <f t="shared" si="135"/>
        <v>89</v>
      </c>
      <c r="N355" s="12">
        <f t="shared" si="136"/>
        <v>1.018235614</v>
      </c>
      <c r="O355" s="12">
        <f t="shared" ca="1" si="137"/>
        <v>1.065118623</v>
      </c>
      <c r="P355" s="17">
        <f t="shared" si="138"/>
        <v>0</v>
      </c>
      <c r="Q355" s="14">
        <f t="shared" ca="1" si="139"/>
        <v>455830.36099999998</v>
      </c>
      <c r="R355" s="21">
        <f t="shared" si="143"/>
        <v>0</v>
      </c>
      <c r="S355" s="14">
        <f t="shared" si="140"/>
        <v>0</v>
      </c>
      <c r="T355" s="4" t="str">
        <f t="shared" si="141"/>
        <v>A+J=</v>
      </c>
      <c r="U355" s="33">
        <f t="shared" si="142"/>
        <v>44901</v>
      </c>
      <c r="V355" s="3"/>
      <c r="W355" s="150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2">
        <f t="shared" si="144"/>
        <v>44896</v>
      </c>
      <c r="B356" s="123">
        <f t="shared" ca="1" si="128"/>
        <v>7461131.8109999998</v>
      </c>
      <c r="C356" s="7">
        <f t="shared" si="129"/>
        <v>7000000</v>
      </c>
      <c r="D356" s="95">
        <f t="shared" si="146"/>
        <v>44895</v>
      </c>
      <c r="E356" s="93">
        <f ca="1">IF(D356&lt;$B$1,VLOOKUP(D356,[1]DI!$A$4:$B$15000,2,FALSE),0)</f>
        <v>0.13650000000000001</v>
      </c>
      <c r="F356" s="14">
        <f t="shared" ca="1" si="130"/>
        <v>1.00050788</v>
      </c>
      <c r="G356" s="14">
        <f ca="1">(TRUNC(PRODUCT($F$12:$F355),16))</f>
        <v>1.1431521189193901</v>
      </c>
      <c r="H356" s="14">
        <f t="shared" ca="1" si="131"/>
        <v>1.0922795901511499</v>
      </c>
      <c r="I356" s="14">
        <f t="shared" ca="1" si="132"/>
        <v>1.04657464</v>
      </c>
      <c r="J356" s="13">
        <f t="shared" si="145"/>
        <v>5.2499999999999998E-2</v>
      </c>
      <c r="K356" s="33">
        <f t="shared" si="133"/>
        <v>44764</v>
      </c>
      <c r="L356" s="2">
        <f t="shared" si="134"/>
        <v>90</v>
      </c>
      <c r="M356" s="17">
        <f t="shared" si="135"/>
        <v>90</v>
      </c>
      <c r="N356" s="12">
        <f t="shared" si="136"/>
        <v>1.018442386</v>
      </c>
      <c r="O356" s="12">
        <f t="shared" ca="1" si="137"/>
        <v>1.065875973</v>
      </c>
      <c r="P356" s="17">
        <f t="shared" si="138"/>
        <v>0</v>
      </c>
      <c r="Q356" s="14">
        <f t="shared" ca="1" si="139"/>
        <v>461131.81099999999</v>
      </c>
      <c r="R356" s="21">
        <f t="shared" si="143"/>
        <v>0</v>
      </c>
      <c r="S356" s="14">
        <f t="shared" si="140"/>
        <v>0</v>
      </c>
      <c r="T356" s="4" t="str">
        <f t="shared" si="141"/>
        <v>A+J=</v>
      </c>
      <c r="U356" s="33">
        <f t="shared" si="142"/>
        <v>44901</v>
      </c>
      <c r="V356" s="3"/>
      <c r="W356" s="150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2">
        <f t="shared" si="144"/>
        <v>44897</v>
      </c>
      <c r="B357" s="123">
        <f t="shared" ca="1" si="128"/>
        <v>7466437.0410000002</v>
      </c>
      <c r="C357" s="7">
        <f t="shared" si="129"/>
        <v>7000000</v>
      </c>
      <c r="D357" s="95">
        <f t="shared" si="146"/>
        <v>44896</v>
      </c>
      <c r="E357" s="93">
        <f ca="1">IF(D357&lt;$B$1,VLOOKUP(D357,[1]DI!$A$4:$B$15000,2,FALSE),0)</f>
        <v>0.13650000000000001</v>
      </c>
      <c r="F357" s="14">
        <f t="shared" ca="1" si="130"/>
        <v>1.00050788</v>
      </c>
      <c r="G357" s="14">
        <f ca="1">(TRUNC(PRODUCT($F$12:$F356),16))</f>
        <v>1.1437327030175399</v>
      </c>
      <c r="H357" s="14">
        <f t="shared" ca="1" si="131"/>
        <v>1.0922795901511499</v>
      </c>
      <c r="I357" s="14">
        <f t="shared" ca="1" si="132"/>
        <v>1.0471061699999999</v>
      </c>
      <c r="J357" s="13">
        <f t="shared" si="145"/>
        <v>5.2499999999999998E-2</v>
      </c>
      <c r="K357" s="33">
        <f t="shared" si="133"/>
        <v>44764</v>
      </c>
      <c r="L357" s="2">
        <f t="shared" si="134"/>
        <v>91</v>
      </c>
      <c r="M357" s="17">
        <f t="shared" si="135"/>
        <v>91</v>
      </c>
      <c r="N357" s="12">
        <f t="shared" si="136"/>
        <v>1.0186492009999999</v>
      </c>
      <c r="O357" s="12">
        <f t="shared" ca="1" si="137"/>
        <v>1.0666338630000001</v>
      </c>
      <c r="P357" s="17">
        <f t="shared" si="138"/>
        <v>0</v>
      </c>
      <c r="Q357" s="14">
        <f t="shared" ca="1" si="139"/>
        <v>466437.04100000003</v>
      </c>
      <c r="R357" s="21">
        <f t="shared" si="143"/>
        <v>0</v>
      </c>
      <c r="S357" s="14">
        <f t="shared" si="140"/>
        <v>0</v>
      </c>
      <c r="T357" s="4" t="str">
        <f t="shared" si="141"/>
        <v>A+J=</v>
      </c>
      <c r="U357" s="33">
        <f t="shared" si="142"/>
        <v>44901</v>
      </c>
      <c r="V357" s="3"/>
      <c r="W357" s="150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2">
        <f t="shared" si="144"/>
        <v>44900</v>
      </c>
      <c r="B358" s="123">
        <f t="shared" ca="1" si="128"/>
        <v>7471746.1069999998</v>
      </c>
      <c r="C358" s="7">
        <f t="shared" si="129"/>
        <v>7000000</v>
      </c>
      <c r="D358" s="95">
        <f t="shared" si="146"/>
        <v>44897</v>
      </c>
      <c r="E358" s="93">
        <f ca="1">IF(D358&lt;$B$1,VLOOKUP(D358,[1]DI!$A$4:$B$15000,2,FALSE),0)</f>
        <v>0.13650000000000001</v>
      </c>
      <c r="F358" s="14">
        <f t="shared" ca="1" si="130"/>
        <v>1.00050788</v>
      </c>
      <c r="G358" s="14">
        <f ca="1">(TRUNC(PRODUCT($F$12:$F357),16))</f>
        <v>1.1443135819827499</v>
      </c>
      <c r="H358" s="14">
        <f t="shared" ca="1" si="131"/>
        <v>1.0922795901511499</v>
      </c>
      <c r="I358" s="14">
        <f t="shared" ca="1" si="132"/>
        <v>1.04763798</v>
      </c>
      <c r="J358" s="13">
        <f t="shared" si="145"/>
        <v>5.2499999999999998E-2</v>
      </c>
      <c r="K358" s="33">
        <f t="shared" si="133"/>
        <v>44764</v>
      </c>
      <c r="L358" s="2">
        <f t="shared" si="134"/>
        <v>92</v>
      </c>
      <c r="M358" s="17">
        <f t="shared" si="135"/>
        <v>92</v>
      </c>
      <c r="N358" s="12">
        <f t="shared" si="136"/>
        <v>1.018856057</v>
      </c>
      <c r="O358" s="12">
        <f t="shared" ca="1" si="137"/>
        <v>1.0673923009999999</v>
      </c>
      <c r="P358" s="17">
        <f t="shared" si="138"/>
        <v>0</v>
      </c>
      <c r="Q358" s="14">
        <f t="shared" ca="1" si="139"/>
        <v>471746.10700000002</v>
      </c>
      <c r="R358" s="21">
        <f t="shared" si="143"/>
        <v>0</v>
      </c>
      <c r="S358" s="14">
        <f t="shared" si="140"/>
        <v>0</v>
      </c>
      <c r="T358" s="4" t="str">
        <f t="shared" si="141"/>
        <v>A+J=</v>
      </c>
      <c r="U358" s="33">
        <f t="shared" si="142"/>
        <v>44901</v>
      </c>
      <c r="V358" s="3"/>
      <c r="W358" s="150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2">
        <f t="shared" si="144"/>
        <v>44901</v>
      </c>
      <c r="B359" s="123">
        <f t="shared" ca="1" si="128"/>
        <v>7477058.8899999997</v>
      </c>
      <c r="C359" s="7">
        <f t="shared" si="129"/>
        <v>7000000</v>
      </c>
      <c r="D359" s="95">
        <f t="shared" si="146"/>
        <v>44900</v>
      </c>
      <c r="E359" s="93">
        <f ca="1">IF(D359&lt;$B$1,VLOOKUP(D359,[1]DI!$A$4:$B$15000,2,FALSE),0)</f>
        <v>0.13650000000000001</v>
      </c>
      <c r="F359" s="14">
        <f t="shared" ca="1" si="130"/>
        <v>1.00050788</v>
      </c>
      <c r="G359" s="14">
        <f ca="1">(TRUNC(PRODUCT($F$12:$F358),16))</f>
        <v>1.14489475596477</v>
      </c>
      <c r="H359" s="14">
        <f t="shared" ca="1" si="131"/>
        <v>1.0922795901511499</v>
      </c>
      <c r="I359" s="14">
        <f t="shared" ca="1" si="132"/>
        <v>1.04817005</v>
      </c>
      <c r="J359" s="13">
        <f t="shared" si="145"/>
        <v>5.2499999999999998E-2</v>
      </c>
      <c r="K359" s="33">
        <f t="shared" si="133"/>
        <v>44764</v>
      </c>
      <c r="L359" s="2">
        <f t="shared" si="134"/>
        <v>93</v>
      </c>
      <c r="M359" s="17">
        <f t="shared" si="135"/>
        <v>93</v>
      </c>
      <c r="N359" s="12">
        <f t="shared" si="136"/>
        <v>1.019062956</v>
      </c>
      <c r="O359" s="12">
        <f t="shared" ca="1" si="137"/>
        <v>1.06815127</v>
      </c>
      <c r="P359" s="17">
        <f t="shared" si="138"/>
        <v>2</v>
      </c>
      <c r="Q359" s="14">
        <f t="shared" ca="1" si="139"/>
        <v>477058.89</v>
      </c>
      <c r="R359" s="21">
        <f t="shared" si="143"/>
        <v>1</v>
      </c>
      <c r="S359" s="14">
        <f t="shared" si="140"/>
        <v>7000000</v>
      </c>
      <c r="T359" s="4" t="str">
        <f t="shared" si="141"/>
        <v>A+J=</v>
      </c>
      <c r="U359" s="33">
        <f t="shared" si="142"/>
        <v>44901</v>
      </c>
      <c r="V359" s="3"/>
      <c r="W359" s="150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2">
        <f t="shared" si="144"/>
        <v>44902</v>
      </c>
      <c r="B360" s="123">
        <f t="shared" ca="1" si="128"/>
        <v>0</v>
      </c>
      <c r="C360" s="7">
        <f t="shared" si="129"/>
        <v>0</v>
      </c>
      <c r="D360" s="95">
        <f t="shared" si="146"/>
        <v>44901</v>
      </c>
      <c r="E360" s="93">
        <f ca="1">IF(D360&lt;$B$1,VLOOKUP(D360,[1]DI!$A$4:$B$15000,2,FALSE),0)</f>
        <v>0.13650000000000001</v>
      </c>
      <c r="F360" s="14">
        <f t="shared" ca="1" si="130"/>
        <v>1.00050788</v>
      </c>
      <c r="G360" s="14">
        <f ca="1">(TRUNC(PRODUCT($F$12:$F359),16))</f>
        <v>1.1454762251134301</v>
      </c>
      <c r="H360" s="14">
        <f t="shared" ca="1" si="131"/>
        <v>1.14489475596477</v>
      </c>
      <c r="I360" s="14">
        <f t="shared" ca="1" si="132"/>
        <v>1.00050788</v>
      </c>
      <c r="J360" s="13">
        <f t="shared" si="145"/>
        <v>5.2499999999999998E-2</v>
      </c>
      <c r="K360" s="33">
        <f t="shared" si="133"/>
        <v>44901</v>
      </c>
      <c r="L360" s="2">
        <f t="shared" si="134"/>
        <v>1</v>
      </c>
      <c r="M360" s="17">
        <f t="shared" si="135"/>
        <v>1</v>
      </c>
      <c r="N360" s="12">
        <f t="shared" si="136"/>
        <v>1.0002030689999999</v>
      </c>
      <c r="O360" s="12">
        <f t="shared" ca="1" si="137"/>
        <v>1.000711052</v>
      </c>
      <c r="P360" s="17">
        <f t="shared" si="138"/>
        <v>0</v>
      </c>
      <c r="Q360" s="14">
        <f t="shared" ca="1" si="139"/>
        <v>0</v>
      </c>
      <c r="R360" s="21">
        <f t="shared" si="143"/>
        <v>0</v>
      </c>
      <c r="S360" s="14">
        <f t="shared" si="140"/>
        <v>0</v>
      </c>
      <c r="T360" s="4">
        <f t="shared" si="141"/>
        <v>0</v>
      </c>
      <c r="U360" s="33">
        <f t="shared" si="142"/>
        <v>0</v>
      </c>
      <c r="V360" s="3"/>
      <c r="W360" s="150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2">
        <f t="shared" si="144"/>
        <v>44903</v>
      </c>
      <c r="B361" s="123">
        <f t="shared" ca="1" si="128"/>
        <v>0</v>
      </c>
      <c r="C361" s="7">
        <f t="shared" si="129"/>
        <v>0</v>
      </c>
      <c r="D361" s="95">
        <f t="shared" si="146"/>
        <v>44902</v>
      </c>
      <c r="E361" s="93">
        <f ca="1">IF(D361&lt;$B$1,VLOOKUP(D361,[1]DI!$A$4:$B$15000,2,FALSE),0)</f>
        <v>0.13650000000000001</v>
      </c>
      <c r="F361" s="14">
        <f t="shared" ca="1" si="130"/>
        <v>1.00050788</v>
      </c>
      <c r="G361" s="14">
        <f ca="1">(TRUNC(PRODUCT($F$12:$F360),16))</f>
        <v>1.14605798957864</v>
      </c>
      <c r="H361" s="14">
        <f t="shared" ca="1" si="131"/>
        <v>1.14489475596477</v>
      </c>
      <c r="I361" s="14">
        <f t="shared" ca="1" si="132"/>
        <v>1.00101602</v>
      </c>
      <c r="J361" s="13">
        <f t="shared" si="145"/>
        <v>5.2499999999999998E-2</v>
      </c>
      <c r="K361" s="33">
        <f t="shared" si="133"/>
        <v>44901</v>
      </c>
      <c r="L361" s="2">
        <f t="shared" si="134"/>
        <v>2</v>
      </c>
      <c r="M361" s="17">
        <f t="shared" si="135"/>
        <v>2</v>
      </c>
      <c r="N361" s="12">
        <f t="shared" si="136"/>
        <v>1.0004061799999999</v>
      </c>
      <c r="O361" s="12">
        <f t="shared" ca="1" si="137"/>
        <v>1.0014226129999999</v>
      </c>
      <c r="P361" s="17">
        <f t="shared" si="138"/>
        <v>0</v>
      </c>
      <c r="Q361" s="14">
        <f t="shared" ca="1" si="139"/>
        <v>0</v>
      </c>
      <c r="R361" s="21">
        <f t="shared" si="143"/>
        <v>0</v>
      </c>
      <c r="S361" s="14">
        <f t="shared" si="140"/>
        <v>0</v>
      </c>
      <c r="T361" s="4">
        <f t="shared" si="141"/>
        <v>0</v>
      </c>
      <c r="U361" s="33">
        <f t="shared" si="142"/>
        <v>0</v>
      </c>
      <c r="V361" s="3"/>
      <c r="W361" s="150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2">
        <f t="shared" si="144"/>
        <v>44904</v>
      </c>
      <c r="B362" s="123">
        <f t="shared" ca="1" si="128"/>
        <v>0</v>
      </c>
      <c r="C362" s="7">
        <f t="shared" si="129"/>
        <v>0</v>
      </c>
      <c r="D362" s="95">
        <f t="shared" si="146"/>
        <v>44903</v>
      </c>
      <c r="E362" s="93">
        <f ca="1">IF(D362&lt;$B$1,VLOOKUP(D362,[1]DI!$A$4:$B$15000,2,FALSE),0)</f>
        <v>0.13650000000000001</v>
      </c>
      <c r="F362" s="14">
        <f t="shared" ca="1" si="130"/>
        <v>1.00050788</v>
      </c>
      <c r="G362" s="14">
        <f ca="1">(TRUNC(PRODUCT($F$12:$F361),16))</f>
        <v>1.1466400495103899</v>
      </c>
      <c r="H362" s="14">
        <f t="shared" ca="1" si="131"/>
        <v>1.14489475596477</v>
      </c>
      <c r="I362" s="14">
        <f t="shared" ca="1" si="132"/>
        <v>1.00152441</v>
      </c>
      <c r="J362" s="13">
        <f t="shared" si="145"/>
        <v>5.2499999999999998E-2</v>
      </c>
      <c r="K362" s="33">
        <f t="shared" si="133"/>
        <v>44901</v>
      </c>
      <c r="L362" s="2">
        <f t="shared" si="134"/>
        <v>3</v>
      </c>
      <c r="M362" s="17">
        <f t="shared" si="135"/>
        <v>3</v>
      </c>
      <c r="N362" s="12">
        <f t="shared" si="136"/>
        <v>1.000609332</v>
      </c>
      <c r="O362" s="12">
        <f t="shared" ca="1" si="137"/>
        <v>1.0021346710000001</v>
      </c>
      <c r="P362" s="17">
        <f t="shared" si="138"/>
        <v>0</v>
      </c>
      <c r="Q362" s="14">
        <f t="shared" ca="1" si="139"/>
        <v>0</v>
      </c>
      <c r="R362" s="21">
        <f t="shared" si="143"/>
        <v>0</v>
      </c>
      <c r="S362" s="14">
        <f t="shared" si="140"/>
        <v>0</v>
      </c>
      <c r="T362" s="4">
        <f t="shared" si="141"/>
        <v>0</v>
      </c>
      <c r="U362" s="33">
        <f t="shared" si="142"/>
        <v>0</v>
      </c>
      <c r="V362" s="3"/>
      <c r="W362" s="150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2">
        <f t="shared" si="144"/>
        <v>44907</v>
      </c>
      <c r="B363" s="123">
        <f t="shared" ca="1" si="128"/>
        <v>0</v>
      </c>
      <c r="C363" s="7">
        <f t="shared" si="129"/>
        <v>0</v>
      </c>
      <c r="D363" s="95">
        <f t="shared" si="146"/>
        <v>44904</v>
      </c>
      <c r="E363" s="93">
        <f ca="1">IF(D363&lt;$B$1,VLOOKUP(D363,[1]DI!$A$4:$B$15000,2,FALSE),0)</f>
        <v>0.13650000000000001</v>
      </c>
      <c r="F363" s="14">
        <f t="shared" ca="1" si="130"/>
        <v>1.00050788</v>
      </c>
      <c r="G363" s="14">
        <f ca="1">(TRUNC(PRODUCT($F$12:$F362),16))</f>
        <v>1.1472224050587301</v>
      </c>
      <c r="H363" s="14">
        <f t="shared" ca="1" si="131"/>
        <v>1.14489475596477</v>
      </c>
      <c r="I363" s="14">
        <f t="shared" ca="1" si="132"/>
        <v>1.00203307</v>
      </c>
      <c r="J363" s="13">
        <f t="shared" si="145"/>
        <v>5.2499999999999998E-2</v>
      </c>
      <c r="K363" s="33">
        <f t="shared" si="133"/>
        <v>44901</v>
      </c>
      <c r="L363" s="2">
        <f t="shared" si="134"/>
        <v>4</v>
      </c>
      <c r="M363" s="17">
        <f t="shared" si="135"/>
        <v>4</v>
      </c>
      <c r="N363" s="12">
        <f t="shared" si="136"/>
        <v>1.000812525</v>
      </c>
      <c r="O363" s="12">
        <f t="shared" ca="1" si="137"/>
        <v>1.0028472470000001</v>
      </c>
      <c r="P363" s="17">
        <f t="shared" si="138"/>
        <v>0</v>
      </c>
      <c r="Q363" s="14">
        <f t="shared" ca="1" si="139"/>
        <v>0</v>
      </c>
      <c r="R363" s="21">
        <f t="shared" si="143"/>
        <v>0</v>
      </c>
      <c r="S363" s="14">
        <f t="shared" si="140"/>
        <v>0</v>
      </c>
      <c r="T363" s="4">
        <f t="shared" si="141"/>
        <v>0</v>
      </c>
      <c r="U363" s="33">
        <f t="shared" si="142"/>
        <v>0</v>
      </c>
      <c r="V363" s="3"/>
      <c r="W363" s="150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2">
        <f t="shared" si="144"/>
        <v>44908</v>
      </c>
      <c r="B364" s="123">
        <f t="shared" ca="1" si="128"/>
        <v>0</v>
      </c>
      <c r="C364" s="7">
        <f t="shared" si="129"/>
        <v>0</v>
      </c>
      <c r="D364" s="95">
        <f t="shared" si="146"/>
        <v>44907</v>
      </c>
      <c r="E364" s="93">
        <f ca="1">IF(D364&lt;$B$1,VLOOKUP(D364,[1]DI!$A$4:$B$15000,2,FALSE),0)</f>
        <v>0.13650000000000001</v>
      </c>
      <c r="F364" s="14">
        <f t="shared" ca="1" si="130"/>
        <v>1.00050788</v>
      </c>
      <c r="G364" s="14">
        <f ca="1">(TRUNC(PRODUCT($F$12:$F363),16))</f>
        <v>1.14780505637381</v>
      </c>
      <c r="H364" s="14">
        <f t="shared" ca="1" si="131"/>
        <v>1.14489475596477</v>
      </c>
      <c r="I364" s="14">
        <f t="shared" ca="1" si="132"/>
        <v>1.0025419799999999</v>
      </c>
      <c r="J364" s="13">
        <f t="shared" si="145"/>
        <v>5.2499999999999998E-2</v>
      </c>
      <c r="K364" s="33">
        <f t="shared" si="133"/>
        <v>44901</v>
      </c>
      <c r="L364" s="2">
        <f t="shared" si="134"/>
        <v>5</v>
      </c>
      <c r="M364" s="17">
        <f t="shared" si="135"/>
        <v>5</v>
      </c>
      <c r="N364" s="12">
        <f t="shared" si="136"/>
        <v>1.0010157589999999</v>
      </c>
      <c r="O364" s="12">
        <f t="shared" ca="1" si="137"/>
        <v>1.0035603209999999</v>
      </c>
      <c r="P364" s="17">
        <f t="shared" si="138"/>
        <v>0</v>
      </c>
      <c r="Q364" s="14">
        <f t="shared" ca="1" si="139"/>
        <v>0</v>
      </c>
      <c r="R364" s="21">
        <f t="shared" si="143"/>
        <v>0</v>
      </c>
      <c r="S364" s="14">
        <f t="shared" si="140"/>
        <v>0</v>
      </c>
      <c r="T364" s="4">
        <f t="shared" si="141"/>
        <v>0</v>
      </c>
      <c r="U364" s="33">
        <f t="shared" si="142"/>
        <v>0</v>
      </c>
      <c r="V364" s="3"/>
      <c r="W364" s="150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2">
        <f t="shared" si="144"/>
        <v>44909</v>
      </c>
      <c r="B365" s="123">
        <f t="shared" ca="1" si="128"/>
        <v>0</v>
      </c>
      <c r="C365" s="7">
        <f t="shared" si="129"/>
        <v>0</v>
      </c>
      <c r="D365" s="95">
        <f t="shared" si="146"/>
        <v>44908</v>
      </c>
      <c r="E365" s="93">
        <f ca="1">IF(D365&lt;$B$1,VLOOKUP(D365,[1]DI!$A$4:$B$15000,2,FALSE),0)</f>
        <v>0.13650000000000001</v>
      </c>
      <c r="F365" s="14">
        <f t="shared" ca="1" si="130"/>
        <v>1.00050788</v>
      </c>
      <c r="G365" s="14">
        <f ca="1">(TRUNC(PRODUCT($F$12:$F364),16))</f>
        <v>1.14838800360584</v>
      </c>
      <c r="H365" s="14">
        <f t="shared" ca="1" si="131"/>
        <v>1.14489475596477</v>
      </c>
      <c r="I365" s="14">
        <f t="shared" ca="1" si="132"/>
        <v>1.0030511499999999</v>
      </c>
      <c r="J365" s="13">
        <f t="shared" si="145"/>
        <v>5.2499999999999998E-2</v>
      </c>
      <c r="K365" s="33">
        <f t="shared" si="133"/>
        <v>44901</v>
      </c>
      <c r="L365" s="2">
        <f t="shared" si="134"/>
        <v>6</v>
      </c>
      <c r="M365" s="17">
        <f t="shared" si="135"/>
        <v>6</v>
      </c>
      <c r="N365" s="12">
        <f t="shared" si="136"/>
        <v>1.0012190350000001</v>
      </c>
      <c r="O365" s="12">
        <f t="shared" ca="1" si="137"/>
        <v>1.0042739039999999</v>
      </c>
      <c r="P365" s="17">
        <f t="shared" si="138"/>
        <v>0</v>
      </c>
      <c r="Q365" s="14">
        <f t="shared" ca="1" si="139"/>
        <v>0</v>
      </c>
      <c r="R365" s="21">
        <f t="shared" si="143"/>
        <v>0</v>
      </c>
      <c r="S365" s="14">
        <f t="shared" si="140"/>
        <v>0</v>
      </c>
      <c r="T365" s="4">
        <f t="shared" si="141"/>
        <v>0</v>
      </c>
      <c r="U365" s="33">
        <f t="shared" si="142"/>
        <v>0</v>
      </c>
      <c r="V365" s="3"/>
      <c r="W365" s="150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2">
        <f t="shared" si="144"/>
        <v>44910</v>
      </c>
      <c r="B366" s="123">
        <f t="shared" ca="1" si="128"/>
        <v>0</v>
      </c>
      <c r="C366" s="7">
        <f t="shared" si="129"/>
        <v>0</v>
      </c>
      <c r="D366" s="95">
        <f t="shared" si="146"/>
        <v>44909</v>
      </c>
      <c r="E366" s="93">
        <f ca="1">IF(D366&lt;$B$1,VLOOKUP(D366,[1]DI!$A$4:$B$15000,2,FALSE),0)</f>
        <v>0.13650000000000001</v>
      </c>
      <c r="F366" s="14">
        <f t="shared" ca="1" si="130"/>
        <v>1.00050788</v>
      </c>
      <c r="G366" s="14">
        <f ca="1">(TRUNC(PRODUCT($F$12:$F365),16))</f>
        <v>1.1489712469051201</v>
      </c>
      <c r="H366" s="14">
        <f t="shared" ca="1" si="131"/>
        <v>1.14489475596477</v>
      </c>
      <c r="I366" s="14">
        <f t="shared" ca="1" si="132"/>
        <v>1.00356058</v>
      </c>
      <c r="J366" s="13">
        <f t="shared" si="145"/>
        <v>5.2499999999999998E-2</v>
      </c>
      <c r="K366" s="33">
        <f t="shared" si="133"/>
        <v>44901</v>
      </c>
      <c r="L366" s="2">
        <f t="shared" si="134"/>
        <v>7</v>
      </c>
      <c r="M366" s="17">
        <f t="shared" si="135"/>
        <v>7</v>
      </c>
      <c r="N366" s="12">
        <f t="shared" si="136"/>
        <v>1.0014223520000001</v>
      </c>
      <c r="O366" s="12">
        <f t="shared" ca="1" si="137"/>
        <v>1.0049879960000001</v>
      </c>
      <c r="P366" s="17">
        <f t="shared" si="138"/>
        <v>0</v>
      </c>
      <c r="Q366" s="14">
        <f t="shared" ca="1" si="139"/>
        <v>0</v>
      </c>
      <c r="R366" s="21">
        <f t="shared" si="143"/>
        <v>0</v>
      </c>
      <c r="S366" s="14">
        <f t="shared" si="140"/>
        <v>0</v>
      </c>
      <c r="T366" s="4">
        <f t="shared" si="141"/>
        <v>0</v>
      </c>
      <c r="U366" s="33">
        <f t="shared" si="142"/>
        <v>0</v>
      </c>
      <c r="V366" s="3"/>
      <c r="W366" s="150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2">
        <f t="shared" si="144"/>
        <v>44911</v>
      </c>
      <c r="B367" s="123">
        <f t="shared" ca="1" si="128"/>
        <v>0</v>
      </c>
      <c r="C367" s="7">
        <f t="shared" si="129"/>
        <v>0</v>
      </c>
      <c r="D367" s="95">
        <f t="shared" si="146"/>
        <v>44910</v>
      </c>
      <c r="E367" s="93">
        <f ca="1">IF(D367&lt;$B$1,VLOOKUP(D367,[1]DI!$A$4:$B$15000,2,FALSE),0)</f>
        <v>0.13650000000000001</v>
      </c>
      <c r="F367" s="14">
        <f t="shared" ca="1" si="130"/>
        <v>1.00050788</v>
      </c>
      <c r="G367" s="14">
        <f ca="1">(TRUNC(PRODUCT($F$12:$F366),16))</f>
        <v>1.1495547864219899</v>
      </c>
      <c r="H367" s="14">
        <f t="shared" ca="1" si="131"/>
        <v>1.14489475596477</v>
      </c>
      <c r="I367" s="14">
        <f t="shared" ca="1" si="132"/>
        <v>1.0040702699999999</v>
      </c>
      <c r="J367" s="13">
        <f t="shared" si="145"/>
        <v>5.2499999999999998E-2</v>
      </c>
      <c r="K367" s="33">
        <f t="shared" si="133"/>
        <v>44901</v>
      </c>
      <c r="L367" s="2">
        <f t="shared" si="134"/>
        <v>8</v>
      </c>
      <c r="M367" s="17">
        <f t="shared" si="135"/>
        <v>8</v>
      </c>
      <c r="N367" s="12">
        <f t="shared" si="136"/>
        <v>1.0016257099999999</v>
      </c>
      <c r="O367" s="12">
        <f t="shared" ca="1" si="137"/>
        <v>1.005702597</v>
      </c>
      <c r="P367" s="17">
        <f t="shared" si="138"/>
        <v>0</v>
      </c>
      <c r="Q367" s="14">
        <f t="shared" ca="1" si="139"/>
        <v>0</v>
      </c>
      <c r="R367" s="21">
        <f t="shared" si="143"/>
        <v>0</v>
      </c>
      <c r="S367" s="14">
        <f t="shared" si="140"/>
        <v>0</v>
      </c>
      <c r="T367" s="4">
        <f t="shared" si="141"/>
        <v>0</v>
      </c>
      <c r="U367" s="33">
        <f t="shared" si="142"/>
        <v>0</v>
      </c>
      <c r="V367" s="3"/>
      <c r="W367" s="150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2">
        <f t="shared" si="144"/>
        <v>44914</v>
      </c>
      <c r="B368" s="123">
        <f t="shared" ca="1" si="128"/>
        <v>0</v>
      </c>
      <c r="C368" s="7">
        <f t="shared" si="129"/>
        <v>0</v>
      </c>
      <c r="D368" s="95">
        <f t="shared" si="146"/>
        <v>44911</v>
      </c>
      <c r="E368" s="93">
        <f ca="1">IF(D368&lt;$B$1,VLOOKUP(D368,[1]DI!$A$4:$B$15000,2,FALSE),0)</f>
        <v>0.13650000000000001</v>
      </c>
      <c r="F368" s="14">
        <f t="shared" ca="1" si="130"/>
        <v>1.00050788</v>
      </c>
      <c r="G368" s="14">
        <f ca="1">(TRUNC(PRODUCT($F$12:$F367),16))</f>
        <v>1.1501386223069201</v>
      </c>
      <c r="H368" s="14">
        <f t="shared" ca="1" si="131"/>
        <v>1.14489475596477</v>
      </c>
      <c r="I368" s="14">
        <f t="shared" ca="1" si="132"/>
        <v>1.00458022</v>
      </c>
      <c r="J368" s="13">
        <f t="shared" si="145"/>
        <v>5.2499999999999998E-2</v>
      </c>
      <c r="K368" s="33">
        <f t="shared" si="133"/>
        <v>44901</v>
      </c>
      <c r="L368" s="2">
        <f t="shared" si="134"/>
        <v>9</v>
      </c>
      <c r="M368" s="17">
        <f t="shared" si="135"/>
        <v>9</v>
      </c>
      <c r="N368" s="12">
        <f t="shared" si="136"/>
        <v>1.0018291100000001</v>
      </c>
      <c r="O368" s="12">
        <f t="shared" ca="1" si="137"/>
        <v>1.0064177080000001</v>
      </c>
      <c r="P368" s="17">
        <f t="shared" si="138"/>
        <v>0</v>
      </c>
      <c r="Q368" s="14">
        <f t="shared" ca="1" si="139"/>
        <v>0</v>
      </c>
      <c r="R368" s="21">
        <f t="shared" si="143"/>
        <v>0</v>
      </c>
      <c r="S368" s="14">
        <f t="shared" si="140"/>
        <v>0</v>
      </c>
      <c r="T368" s="4">
        <f t="shared" si="141"/>
        <v>0</v>
      </c>
      <c r="U368" s="33">
        <f t="shared" si="142"/>
        <v>0</v>
      </c>
      <c r="V368" s="3"/>
      <c r="W368" s="150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2">
        <f t="shared" si="144"/>
        <v>44915</v>
      </c>
      <c r="B369" s="123">
        <f t="shared" ca="1" si="128"/>
        <v>0</v>
      </c>
      <c r="C369" s="7">
        <f t="shared" si="129"/>
        <v>0</v>
      </c>
      <c r="D369" s="95">
        <f t="shared" si="146"/>
        <v>44914</v>
      </c>
      <c r="E369" s="93">
        <f ca="1">IF(D369&lt;$B$1,VLOOKUP(D369,[1]DI!$A$4:$B$15000,2,FALSE),0)</f>
        <v>0.13650000000000001</v>
      </c>
      <c r="F369" s="14">
        <f t="shared" ca="1" si="130"/>
        <v>1.00050788</v>
      </c>
      <c r="G369" s="14">
        <f ca="1">(TRUNC(PRODUCT($F$12:$F368),16))</f>
        <v>1.15072275471042</v>
      </c>
      <c r="H369" s="14">
        <f t="shared" ca="1" si="131"/>
        <v>1.14489475596477</v>
      </c>
      <c r="I369" s="14">
        <f t="shared" ca="1" si="132"/>
        <v>1.0050904199999999</v>
      </c>
      <c r="J369" s="13">
        <f t="shared" si="145"/>
        <v>5.2499999999999998E-2</v>
      </c>
      <c r="K369" s="33">
        <f t="shared" si="133"/>
        <v>44901</v>
      </c>
      <c r="L369" s="2">
        <f t="shared" si="134"/>
        <v>10</v>
      </c>
      <c r="M369" s="17">
        <f t="shared" si="135"/>
        <v>10</v>
      </c>
      <c r="N369" s="12">
        <f t="shared" si="136"/>
        <v>1.00203255</v>
      </c>
      <c r="O369" s="12">
        <f t="shared" ca="1" si="137"/>
        <v>1.0071333170000001</v>
      </c>
      <c r="P369" s="17">
        <f t="shared" si="138"/>
        <v>0</v>
      </c>
      <c r="Q369" s="14">
        <f t="shared" ca="1" si="139"/>
        <v>0</v>
      </c>
      <c r="R369" s="21">
        <f t="shared" si="143"/>
        <v>0</v>
      </c>
      <c r="S369" s="14">
        <f t="shared" si="140"/>
        <v>0</v>
      </c>
      <c r="T369" s="4">
        <f t="shared" si="141"/>
        <v>0</v>
      </c>
      <c r="U369" s="33">
        <f t="shared" si="142"/>
        <v>0</v>
      </c>
      <c r="V369" s="3"/>
      <c r="W369" s="150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2">
        <f t="shared" si="144"/>
        <v>44916</v>
      </c>
      <c r="B370" s="123">
        <f t="shared" ca="1" si="128"/>
        <v>0</v>
      </c>
      <c r="C370" s="7">
        <f t="shared" si="129"/>
        <v>0</v>
      </c>
      <c r="D370" s="95">
        <f t="shared" si="146"/>
        <v>44915</v>
      </c>
      <c r="E370" s="93">
        <f ca="1">IF(D370&lt;$B$1,VLOOKUP(D370,[1]DI!$A$4:$B$15000,2,FALSE),0)</f>
        <v>0.13650000000000001</v>
      </c>
      <c r="F370" s="14">
        <f t="shared" ca="1" si="130"/>
        <v>1.00050788</v>
      </c>
      <c r="G370" s="14">
        <f ca="1">(TRUNC(PRODUCT($F$12:$F369),16))</f>
        <v>1.1513071837830799</v>
      </c>
      <c r="H370" s="14">
        <f t="shared" ca="1" si="131"/>
        <v>1.14489475596477</v>
      </c>
      <c r="I370" s="14">
        <f t="shared" ca="1" si="132"/>
        <v>1.00560089</v>
      </c>
      <c r="J370" s="13">
        <f t="shared" si="145"/>
        <v>5.2499999999999998E-2</v>
      </c>
      <c r="K370" s="33">
        <f t="shared" si="133"/>
        <v>44901</v>
      </c>
      <c r="L370" s="2">
        <f t="shared" si="134"/>
        <v>11</v>
      </c>
      <c r="M370" s="17">
        <f t="shared" si="135"/>
        <v>11</v>
      </c>
      <c r="N370" s="12">
        <f t="shared" si="136"/>
        <v>1.002236033</v>
      </c>
      <c r="O370" s="12">
        <f t="shared" ca="1" si="137"/>
        <v>1.0078494469999999</v>
      </c>
      <c r="P370" s="17">
        <f t="shared" si="138"/>
        <v>0</v>
      </c>
      <c r="Q370" s="14">
        <f t="shared" ca="1" si="139"/>
        <v>0</v>
      </c>
      <c r="R370" s="21">
        <f t="shared" si="143"/>
        <v>0</v>
      </c>
      <c r="S370" s="14">
        <f t="shared" si="140"/>
        <v>0</v>
      </c>
      <c r="T370" s="4">
        <f t="shared" si="141"/>
        <v>0</v>
      </c>
      <c r="U370" s="33">
        <f t="shared" si="142"/>
        <v>0</v>
      </c>
      <c r="V370" s="3"/>
      <c r="W370" s="150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2">
        <f t="shared" si="144"/>
        <v>44917</v>
      </c>
      <c r="B371" s="123">
        <f t="shared" ca="1" si="128"/>
        <v>0</v>
      </c>
      <c r="C371" s="7">
        <f t="shared" si="129"/>
        <v>0</v>
      </c>
      <c r="D371" s="95">
        <f t="shared" si="146"/>
        <v>44916</v>
      </c>
      <c r="E371" s="93">
        <f ca="1">IF(D371&lt;$B$1,VLOOKUP(D371,[1]DI!$A$4:$B$15000,2,FALSE),0)</f>
        <v>0.13650000000000001</v>
      </c>
      <c r="F371" s="14">
        <f t="shared" ca="1" si="130"/>
        <v>1.00050788</v>
      </c>
      <c r="G371" s="14">
        <f ca="1">(TRUNC(PRODUCT($F$12:$F370),16))</f>
        <v>1.15189190967558</v>
      </c>
      <c r="H371" s="14">
        <f t="shared" ca="1" si="131"/>
        <v>1.14489475596477</v>
      </c>
      <c r="I371" s="14">
        <f t="shared" ca="1" si="132"/>
        <v>1.00611161</v>
      </c>
      <c r="J371" s="13">
        <f t="shared" si="145"/>
        <v>5.2499999999999998E-2</v>
      </c>
      <c r="K371" s="33">
        <f t="shared" si="133"/>
        <v>44901</v>
      </c>
      <c r="L371" s="2">
        <f t="shared" si="134"/>
        <v>12</v>
      </c>
      <c r="M371" s="17">
        <f t="shared" si="135"/>
        <v>12</v>
      </c>
      <c r="N371" s="12">
        <f t="shared" si="136"/>
        <v>1.0024395559999999</v>
      </c>
      <c r="O371" s="12">
        <f t="shared" ca="1" si="137"/>
        <v>1.0085660759999999</v>
      </c>
      <c r="P371" s="17">
        <f t="shared" si="138"/>
        <v>0</v>
      </c>
      <c r="Q371" s="14">
        <f t="shared" ca="1" si="139"/>
        <v>0</v>
      </c>
      <c r="R371" s="21">
        <f t="shared" si="143"/>
        <v>0</v>
      </c>
      <c r="S371" s="14">
        <f t="shared" si="140"/>
        <v>0</v>
      </c>
      <c r="T371" s="4">
        <f t="shared" si="141"/>
        <v>0</v>
      </c>
      <c r="U371" s="33">
        <f t="shared" si="142"/>
        <v>0</v>
      </c>
      <c r="V371" s="3"/>
      <c r="W371" s="150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2">
        <f t="shared" si="144"/>
        <v>44918</v>
      </c>
      <c r="B372" s="123">
        <f t="shared" ca="1" si="128"/>
        <v>0</v>
      </c>
      <c r="C372" s="7">
        <f t="shared" si="129"/>
        <v>0</v>
      </c>
      <c r="D372" s="95">
        <f t="shared" si="146"/>
        <v>44917</v>
      </c>
      <c r="E372" s="93">
        <f ca="1">IF(D372&lt;$B$1,VLOOKUP(D372,[1]DI!$A$4:$B$15000,2,FALSE),0)</f>
        <v>0.13650000000000001</v>
      </c>
      <c r="F372" s="14">
        <f t="shared" ca="1" si="130"/>
        <v>1.00050788</v>
      </c>
      <c r="G372" s="14">
        <f ca="1">(TRUNC(PRODUCT($F$12:$F371),16))</f>
        <v>1.1524769325386699</v>
      </c>
      <c r="H372" s="14">
        <f t="shared" ca="1" si="131"/>
        <v>1.14489475596477</v>
      </c>
      <c r="I372" s="14">
        <f t="shared" ca="1" si="132"/>
        <v>1.0066226</v>
      </c>
      <c r="J372" s="13">
        <f t="shared" si="145"/>
        <v>5.2499999999999998E-2</v>
      </c>
      <c r="K372" s="33">
        <f t="shared" si="133"/>
        <v>44901</v>
      </c>
      <c r="L372" s="2">
        <f t="shared" si="134"/>
        <v>13</v>
      </c>
      <c r="M372" s="17">
        <f t="shared" si="135"/>
        <v>13</v>
      </c>
      <c r="N372" s="12">
        <f t="shared" si="136"/>
        <v>1.002643121</v>
      </c>
      <c r="O372" s="12">
        <f t="shared" ca="1" si="137"/>
        <v>1.0092832249999999</v>
      </c>
      <c r="P372" s="17">
        <f t="shared" si="138"/>
        <v>0</v>
      </c>
      <c r="Q372" s="14">
        <f t="shared" ca="1" si="139"/>
        <v>0</v>
      </c>
      <c r="R372" s="21">
        <f t="shared" si="143"/>
        <v>0</v>
      </c>
      <c r="S372" s="14">
        <f t="shared" si="140"/>
        <v>0</v>
      </c>
      <c r="T372" s="4">
        <f t="shared" si="141"/>
        <v>0</v>
      </c>
      <c r="U372" s="33">
        <f t="shared" si="142"/>
        <v>0</v>
      </c>
      <c r="V372" s="3"/>
      <c r="W372" s="150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2">
        <f t="shared" si="144"/>
        <v>44921</v>
      </c>
      <c r="B373" s="123">
        <f t="shared" ca="1" si="128"/>
        <v>0</v>
      </c>
      <c r="C373" s="7">
        <f t="shared" si="129"/>
        <v>0</v>
      </c>
      <c r="D373" s="95">
        <f t="shared" si="146"/>
        <v>44918</v>
      </c>
      <c r="E373" s="93">
        <f ca="1">IF(D373&lt;$B$1,VLOOKUP(D373,[1]DI!$A$4:$B$15000,2,FALSE),0)</f>
        <v>0.13650000000000001</v>
      </c>
      <c r="F373" s="14">
        <f t="shared" ca="1" si="130"/>
        <v>1.00050788</v>
      </c>
      <c r="G373" s="14">
        <f ca="1">(TRUNC(PRODUCT($F$12:$F372),16))</f>
        <v>1.15306225252317</v>
      </c>
      <c r="H373" s="14">
        <f t="shared" ca="1" si="131"/>
        <v>1.14489475596477</v>
      </c>
      <c r="I373" s="14">
        <f t="shared" ca="1" si="132"/>
        <v>1.0071338400000001</v>
      </c>
      <c r="J373" s="13">
        <f t="shared" si="145"/>
        <v>5.2499999999999998E-2</v>
      </c>
      <c r="K373" s="33">
        <f t="shared" si="133"/>
        <v>44901</v>
      </c>
      <c r="L373" s="2">
        <f t="shared" si="134"/>
        <v>14</v>
      </c>
      <c r="M373" s="17">
        <f t="shared" si="135"/>
        <v>14</v>
      </c>
      <c r="N373" s="12">
        <f t="shared" si="136"/>
        <v>1.0028467270000001</v>
      </c>
      <c r="O373" s="12">
        <f t="shared" ca="1" si="137"/>
        <v>1.010000875</v>
      </c>
      <c r="P373" s="17">
        <f t="shared" si="138"/>
        <v>0</v>
      </c>
      <c r="Q373" s="14">
        <f t="shared" ca="1" si="139"/>
        <v>0</v>
      </c>
      <c r="R373" s="21">
        <f t="shared" si="143"/>
        <v>0</v>
      </c>
      <c r="S373" s="14">
        <f t="shared" si="140"/>
        <v>0</v>
      </c>
      <c r="T373" s="4">
        <f t="shared" si="141"/>
        <v>0</v>
      </c>
      <c r="U373" s="33">
        <f t="shared" si="142"/>
        <v>0</v>
      </c>
      <c r="V373" s="3"/>
      <c r="W373" s="150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2">
        <f t="shared" si="144"/>
        <v>44922</v>
      </c>
      <c r="B374" s="123">
        <f t="shared" ca="1" si="128"/>
        <v>0</v>
      </c>
      <c r="C374" s="7">
        <f t="shared" si="129"/>
        <v>0</v>
      </c>
      <c r="D374" s="95">
        <f t="shared" si="146"/>
        <v>44921</v>
      </c>
      <c r="E374" s="93">
        <f ca="1">IF(D374&lt;$B$1,VLOOKUP(D374,[1]DI!$A$4:$B$15000,2,FALSE),0)</f>
        <v>0.13650000000000001</v>
      </c>
      <c r="F374" s="14">
        <f t="shared" ca="1" si="130"/>
        <v>1.00050788</v>
      </c>
      <c r="G374" s="14">
        <f ca="1">(TRUNC(PRODUCT($F$12:$F373),16))</f>
        <v>1.1536478697799799</v>
      </c>
      <c r="H374" s="14">
        <f t="shared" ca="1" si="131"/>
        <v>1.14489475596477</v>
      </c>
      <c r="I374" s="14">
        <f t="shared" ca="1" si="132"/>
        <v>1.0076453400000001</v>
      </c>
      <c r="J374" s="13">
        <f t="shared" si="145"/>
        <v>5.2499999999999998E-2</v>
      </c>
      <c r="K374" s="33">
        <f t="shared" si="133"/>
        <v>44901</v>
      </c>
      <c r="L374" s="2">
        <f t="shared" si="134"/>
        <v>15</v>
      </c>
      <c r="M374" s="17">
        <f t="shared" si="135"/>
        <v>15</v>
      </c>
      <c r="N374" s="12">
        <f t="shared" si="136"/>
        <v>1.0030503740000001</v>
      </c>
      <c r="O374" s="12">
        <f t="shared" ca="1" si="137"/>
        <v>1.0107190349999999</v>
      </c>
      <c r="P374" s="17">
        <f t="shared" si="138"/>
        <v>0</v>
      </c>
      <c r="Q374" s="14">
        <f t="shared" ca="1" si="139"/>
        <v>0</v>
      </c>
      <c r="R374" s="21">
        <f t="shared" si="143"/>
        <v>0</v>
      </c>
      <c r="S374" s="14">
        <f t="shared" si="140"/>
        <v>0</v>
      </c>
      <c r="T374" s="4">
        <f t="shared" si="141"/>
        <v>0</v>
      </c>
      <c r="U374" s="33">
        <f t="shared" si="142"/>
        <v>0</v>
      </c>
      <c r="V374" s="3"/>
      <c r="W374" s="150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2">
        <f t="shared" si="144"/>
        <v>44923</v>
      </c>
      <c r="B375" s="123">
        <f t="shared" ca="1" si="128"/>
        <v>0</v>
      </c>
      <c r="C375" s="7">
        <f t="shared" si="129"/>
        <v>0</v>
      </c>
      <c r="D375" s="95">
        <f t="shared" si="146"/>
        <v>44922</v>
      </c>
      <c r="E375" s="93">
        <f ca="1">IF(D375&lt;$B$1,VLOOKUP(D375,[1]DI!$A$4:$B$15000,2,FALSE),0)</f>
        <v>0.13650000000000001</v>
      </c>
      <c r="F375" s="14">
        <f t="shared" ca="1" si="130"/>
        <v>1.00050788</v>
      </c>
      <c r="G375" s="14">
        <f ca="1">(TRUNC(PRODUCT($F$12:$F374),16))</f>
        <v>1.1542337844600801</v>
      </c>
      <c r="H375" s="14">
        <f t="shared" ca="1" si="131"/>
        <v>1.14489475596477</v>
      </c>
      <c r="I375" s="14">
        <f t="shared" ca="1" si="132"/>
        <v>1.00815711</v>
      </c>
      <c r="J375" s="13">
        <f t="shared" si="145"/>
        <v>5.2499999999999998E-2</v>
      </c>
      <c r="K375" s="33">
        <f t="shared" si="133"/>
        <v>44901</v>
      </c>
      <c r="L375" s="2">
        <f t="shared" si="134"/>
        <v>16</v>
      </c>
      <c r="M375" s="17">
        <f t="shared" si="135"/>
        <v>16</v>
      </c>
      <c r="N375" s="12">
        <f t="shared" si="136"/>
        <v>1.003254063</v>
      </c>
      <c r="O375" s="12">
        <f t="shared" ca="1" si="137"/>
        <v>1.011437717</v>
      </c>
      <c r="P375" s="17">
        <f t="shared" si="138"/>
        <v>0</v>
      </c>
      <c r="Q375" s="14">
        <f t="shared" ca="1" si="139"/>
        <v>0</v>
      </c>
      <c r="R375" s="21">
        <f t="shared" si="143"/>
        <v>0</v>
      </c>
      <c r="S375" s="14">
        <f t="shared" si="140"/>
        <v>0</v>
      </c>
      <c r="T375" s="4">
        <f t="shared" si="141"/>
        <v>0</v>
      </c>
      <c r="U375" s="33">
        <f t="shared" si="142"/>
        <v>0</v>
      </c>
      <c r="V375" s="3"/>
      <c r="W375" s="150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2">
        <f t="shared" si="144"/>
        <v>44924</v>
      </c>
      <c r="B376" s="123">
        <f t="shared" ca="1" si="128"/>
        <v>0</v>
      </c>
      <c r="C376" s="7">
        <f t="shared" si="129"/>
        <v>0</v>
      </c>
      <c r="D376" s="95">
        <f t="shared" si="146"/>
        <v>44923</v>
      </c>
      <c r="E376" s="93">
        <f ca="1">IF(D376&lt;$B$1,VLOOKUP(D376,[1]DI!$A$4:$B$15000,2,FALSE),0)</f>
        <v>0.13650000000000001</v>
      </c>
      <c r="F376" s="14">
        <f t="shared" ca="1" si="130"/>
        <v>1.00050788</v>
      </c>
      <c r="G376" s="14">
        <f ca="1">(TRUNC(PRODUCT($F$12:$F375),16))</f>
        <v>1.1548199967145301</v>
      </c>
      <c r="H376" s="14">
        <f t="shared" ca="1" si="131"/>
        <v>1.14489475596477</v>
      </c>
      <c r="I376" s="14">
        <f t="shared" ca="1" si="132"/>
        <v>1.0086691299999999</v>
      </c>
      <c r="J376" s="13">
        <f t="shared" si="145"/>
        <v>5.2499999999999998E-2</v>
      </c>
      <c r="K376" s="33">
        <f t="shared" si="133"/>
        <v>44901</v>
      </c>
      <c r="L376" s="2">
        <f t="shared" si="134"/>
        <v>17</v>
      </c>
      <c r="M376" s="17">
        <f t="shared" si="135"/>
        <v>17</v>
      </c>
      <c r="N376" s="12">
        <f t="shared" si="136"/>
        <v>1.0034577929999999</v>
      </c>
      <c r="O376" s="12">
        <f t="shared" ca="1" si="137"/>
        <v>1.0121568990000001</v>
      </c>
      <c r="P376" s="17">
        <f t="shared" si="138"/>
        <v>0</v>
      </c>
      <c r="Q376" s="14">
        <f t="shared" ca="1" si="139"/>
        <v>0</v>
      </c>
      <c r="R376" s="21">
        <f t="shared" si="143"/>
        <v>0</v>
      </c>
      <c r="S376" s="14">
        <f t="shared" si="140"/>
        <v>0</v>
      </c>
      <c r="T376" s="4">
        <f t="shared" si="141"/>
        <v>0</v>
      </c>
      <c r="U376" s="33">
        <f t="shared" si="142"/>
        <v>0</v>
      </c>
      <c r="V376" s="3"/>
      <c r="W376" s="150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2">
        <f t="shared" si="144"/>
        <v>44925</v>
      </c>
      <c r="B377" s="123">
        <f t="shared" ca="1" si="128"/>
        <v>0</v>
      </c>
      <c r="C377" s="7">
        <f t="shared" si="129"/>
        <v>0</v>
      </c>
      <c r="D377" s="95">
        <f t="shared" si="146"/>
        <v>44924</v>
      </c>
      <c r="E377" s="93">
        <f ca="1">IF(D377&lt;$B$1,VLOOKUP(D377,[1]DI!$A$4:$B$15000,2,FALSE),0)</f>
        <v>0.13650000000000001</v>
      </c>
      <c r="F377" s="14">
        <f t="shared" ca="1" si="130"/>
        <v>1.00050788</v>
      </c>
      <c r="G377" s="14">
        <f ca="1">(TRUNC(PRODUCT($F$12:$F376),16))</f>
        <v>1.1554065066944601</v>
      </c>
      <c r="H377" s="14">
        <f t="shared" ca="1" si="131"/>
        <v>1.14489475596477</v>
      </c>
      <c r="I377" s="14">
        <f t="shared" ca="1" si="132"/>
        <v>1.0091814100000001</v>
      </c>
      <c r="J377" s="13">
        <f t="shared" si="145"/>
        <v>5.2499999999999998E-2</v>
      </c>
      <c r="K377" s="33">
        <f t="shared" si="133"/>
        <v>44901</v>
      </c>
      <c r="L377" s="2">
        <f t="shared" si="134"/>
        <v>18</v>
      </c>
      <c r="M377" s="17">
        <f t="shared" si="135"/>
        <v>18</v>
      </c>
      <c r="N377" s="12">
        <f t="shared" si="136"/>
        <v>1.003661565</v>
      </c>
      <c r="O377" s="12">
        <f t="shared" ca="1" si="137"/>
        <v>1.0128765930000001</v>
      </c>
      <c r="P377" s="17">
        <f t="shared" si="138"/>
        <v>0</v>
      </c>
      <c r="Q377" s="14">
        <f t="shared" ca="1" si="139"/>
        <v>0</v>
      </c>
      <c r="R377" s="21">
        <f t="shared" si="143"/>
        <v>0</v>
      </c>
      <c r="S377" s="14">
        <f t="shared" si="140"/>
        <v>0</v>
      </c>
      <c r="T377" s="4">
        <f t="shared" si="141"/>
        <v>0</v>
      </c>
      <c r="U377" s="33">
        <f t="shared" si="142"/>
        <v>0</v>
      </c>
      <c r="V377" s="22"/>
      <c r="W377" s="150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2">
        <f t="shared" si="144"/>
        <v>44928</v>
      </c>
      <c r="B378" s="123">
        <f t="shared" ca="1" si="128"/>
        <v>0</v>
      </c>
      <c r="C378" s="7">
        <f t="shared" si="129"/>
        <v>0</v>
      </c>
      <c r="D378" s="95">
        <f t="shared" si="146"/>
        <v>44925</v>
      </c>
      <c r="E378" s="93">
        <f ca="1">IF(D378&lt;$B$1,VLOOKUP(D378,[1]DI!$A$4:$B$15000,2,FALSE),0)</f>
        <v>0.13650000000000001</v>
      </c>
      <c r="F378" s="14">
        <f t="shared" ca="1" si="130"/>
        <v>1.00050788</v>
      </c>
      <c r="G378" s="14">
        <f ca="1">(TRUNC(PRODUCT($F$12:$F377),16))</f>
        <v>1.1559933145510799</v>
      </c>
      <c r="H378" s="14">
        <f t="shared" ca="1" si="131"/>
        <v>1.14489475596477</v>
      </c>
      <c r="I378" s="14">
        <f t="shared" ca="1" si="132"/>
        <v>1.0096939599999999</v>
      </c>
      <c r="J378" s="13">
        <f t="shared" si="145"/>
        <v>5.2499999999999998E-2</v>
      </c>
      <c r="K378" s="33">
        <f t="shared" si="133"/>
        <v>44901</v>
      </c>
      <c r="L378" s="2">
        <f t="shared" si="134"/>
        <v>19</v>
      </c>
      <c r="M378" s="17">
        <f t="shared" si="135"/>
        <v>19</v>
      </c>
      <c r="N378" s="12">
        <f t="shared" si="136"/>
        <v>1.003865378</v>
      </c>
      <c r="O378" s="12">
        <f t="shared" ca="1" si="137"/>
        <v>1.013596809</v>
      </c>
      <c r="P378" s="17">
        <f t="shared" si="138"/>
        <v>0</v>
      </c>
      <c r="Q378" s="14">
        <f t="shared" ca="1" si="139"/>
        <v>0</v>
      </c>
      <c r="R378" s="21">
        <f t="shared" si="143"/>
        <v>0</v>
      </c>
      <c r="S378" s="14">
        <f t="shared" si="140"/>
        <v>0</v>
      </c>
      <c r="T378" s="4">
        <f t="shared" si="141"/>
        <v>0</v>
      </c>
      <c r="U378" s="33">
        <f t="shared" si="142"/>
        <v>0</v>
      </c>
      <c r="V378" s="22"/>
      <c r="W378" s="150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2">
        <f t="shared" si="144"/>
        <v>44929</v>
      </c>
      <c r="B379" s="123">
        <f t="shared" ca="1" si="128"/>
        <v>0</v>
      </c>
      <c r="C379" s="7">
        <f t="shared" si="129"/>
        <v>0</v>
      </c>
      <c r="D379" s="95">
        <f t="shared" si="146"/>
        <v>44928</v>
      </c>
      <c r="E379" s="93">
        <f ca="1">IF(D379&lt;$B$1,VLOOKUP(D379,[1]DI!$A$4:$B$15000,2,FALSE),0)</f>
        <v>0.13650000000000001</v>
      </c>
      <c r="F379" s="14">
        <f t="shared" ca="1" si="130"/>
        <v>1.00050788</v>
      </c>
      <c r="G379" s="14">
        <f ca="1">(TRUNC(PRODUCT($F$12:$F378),16))</f>
        <v>1.15658042043568</v>
      </c>
      <c r="H379" s="14">
        <f t="shared" ca="1" si="131"/>
        <v>1.14489475596477</v>
      </c>
      <c r="I379" s="14">
        <f t="shared" ca="1" si="132"/>
        <v>1.01020676</v>
      </c>
      <c r="J379" s="13">
        <f t="shared" si="145"/>
        <v>5.2499999999999998E-2</v>
      </c>
      <c r="K379" s="33">
        <f t="shared" si="133"/>
        <v>44901</v>
      </c>
      <c r="L379" s="2">
        <f t="shared" si="134"/>
        <v>20</v>
      </c>
      <c r="M379" s="17">
        <f t="shared" si="135"/>
        <v>20</v>
      </c>
      <c r="N379" s="12">
        <f t="shared" si="136"/>
        <v>1.004069232</v>
      </c>
      <c r="O379" s="12">
        <f t="shared" ca="1" si="137"/>
        <v>1.0143175259999999</v>
      </c>
      <c r="P379" s="17">
        <f t="shared" si="138"/>
        <v>0</v>
      </c>
      <c r="Q379" s="14">
        <f t="shared" ca="1" si="139"/>
        <v>0</v>
      </c>
      <c r="R379" s="21">
        <f t="shared" si="143"/>
        <v>0</v>
      </c>
      <c r="S379" s="14">
        <f t="shared" si="140"/>
        <v>0</v>
      </c>
      <c r="T379" s="4">
        <f t="shared" si="141"/>
        <v>0</v>
      </c>
      <c r="U379" s="33">
        <f t="shared" si="142"/>
        <v>0</v>
      </c>
      <c r="V379" s="3"/>
      <c r="W379" s="150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2">
        <f t="shared" si="144"/>
        <v>44930</v>
      </c>
      <c r="B380" s="123">
        <f t="shared" ca="1" si="128"/>
        <v>0</v>
      </c>
      <c r="C380" s="7">
        <f t="shared" si="129"/>
        <v>0</v>
      </c>
      <c r="D380" s="95">
        <f t="shared" si="146"/>
        <v>44929</v>
      </c>
      <c r="E380" s="93">
        <f ca="1">IF(D380&lt;$B$1,VLOOKUP(D380,[1]DI!$A$4:$B$15000,2,FALSE),0)</f>
        <v>0.13650000000000001</v>
      </c>
      <c r="F380" s="14">
        <f t="shared" ca="1" si="130"/>
        <v>1.00050788</v>
      </c>
      <c r="G380" s="14">
        <f ca="1">(TRUNC(PRODUCT($F$12:$F379),16))</f>
        <v>1.15716782449961</v>
      </c>
      <c r="H380" s="14">
        <f t="shared" ca="1" si="131"/>
        <v>1.14489475596477</v>
      </c>
      <c r="I380" s="14">
        <f t="shared" ca="1" si="132"/>
        <v>1.01071982</v>
      </c>
      <c r="J380" s="13">
        <f t="shared" si="145"/>
        <v>5.2499999999999998E-2</v>
      </c>
      <c r="K380" s="33">
        <f t="shared" si="133"/>
        <v>44901</v>
      </c>
      <c r="L380" s="2">
        <f t="shared" si="134"/>
        <v>21</v>
      </c>
      <c r="M380" s="17">
        <f t="shared" si="135"/>
        <v>21</v>
      </c>
      <c r="N380" s="12">
        <f t="shared" si="136"/>
        <v>1.0042731279999999</v>
      </c>
      <c r="O380" s="12">
        <f t="shared" ca="1" si="137"/>
        <v>1.015038755</v>
      </c>
      <c r="P380" s="17">
        <f t="shared" si="138"/>
        <v>0</v>
      </c>
      <c r="Q380" s="14">
        <f t="shared" ca="1" si="139"/>
        <v>0</v>
      </c>
      <c r="R380" s="21">
        <f t="shared" si="143"/>
        <v>0</v>
      </c>
      <c r="S380" s="14">
        <f t="shared" si="140"/>
        <v>0</v>
      </c>
      <c r="T380" s="4">
        <f t="shared" si="141"/>
        <v>0</v>
      </c>
      <c r="U380" s="33">
        <f t="shared" si="142"/>
        <v>0</v>
      </c>
      <c r="V380" s="3"/>
      <c r="W380" s="150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2">
        <f t="shared" si="144"/>
        <v>44931</v>
      </c>
      <c r="B381" s="123">
        <f t="shared" ca="1" si="128"/>
        <v>0</v>
      </c>
      <c r="C381" s="7">
        <f t="shared" si="129"/>
        <v>0</v>
      </c>
      <c r="D381" s="95">
        <f t="shared" si="146"/>
        <v>44930</v>
      </c>
      <c r="E381" s="93">
        <f ca="1">IF(D381&lt;$B$1,VLOOKUP(D381,[1]DI!$A$4:$B$15000,2,FALSE),0)</f>
        <v>0.13650000000000001</v>
      </c>
      <c r="F381" s="14">
        <f t="shared" ca="1" si="130"/>
        <v>1.00050788</v>
      </c>
      <c r="G381" s="14">
        <f ca="1">(TRUNC(PRODUCT($F$12:$F380),16))</f>
        <v>1.15775552689432</v>
      </c>
      <c r="H381" s="14">
        <f t="shared" ca="1" si="131"/>
        <v>1.14489475596477</v>
      </c>
      <c r="I381" s="14">
        <f t="shared" ca="1" si="132"/>
        <v>1.01123315</v>
      </c>
      <c r="J381" s="13">
        <f t="shared" si="145"/>
        <v>5.2499999999999998E-2</v>
      </c>
      <c r="K381" s="33">
        <f t="shared" si="133"/>
        <v>44901</v>
      </c>
      <c r="L381" s="2">
        <f t="shared" si="134"/>
        <v>22</v>
      </c>
      <c r="M381" s="17">
        <f t="shared" si="135"/>
        <v>22</v>
      </c>
      <c r="N381" s="12">
        <f t="shared" si="136"/>
        <v>1.0044770649999999</v>
      </c>
      <c r="O381" s="12">
        <f t="shared" ca="1" si="137"/>
        <v>1.015760507</v>
      </c>
      <c r="P381" s="17">
        <f t="shared" si="138"/>
        <v>0</v>
      </c>
      <c r="Q381" s="14">
        <f t="shared" ca="1" si="139"/>
        <v>0</v>
      </c>
      <c r="R381" s="21">
        <f t="shared" si="143"/>
        <v>0</v>
      </c>
      <c r="S381" s="14">
        <f t="shared" si="140"/>
        <v>0</v>
      </c>
      <c r="T381" s="4">
        <f t="shared" si="141"/>
        <v>0</v>
      </c>
      <c r="U381" s="33">
        <f t="shared" si="142"/>
        <v>0</v>
      </c>
      <c r="V381" s="3"/>
      <c r="W381" s="150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2">
        <f t="shared" si="144"/>
        <v>44932</v>
      </c>
      <c r="B382" s="123">
        <f t="shared" ca="1" si="128"/>
        <v>0</v>
      </c>
      <c r="C382" s="7">
        <f t="shared" si="129"/>
        <v>0</v>
      </c>
      <c r="D382" s="95">
        <f t="shared" si="146"/>
        <v>44931</v>
      </c>
      <c r="E382" s="93">
        <f ca="1">IF(D382&lt;$B$1,VLOOKUP(D382,[1]DI!$A$4:$B$15000,2,FALSE),0)</f>
        <v>0.13650000000000001</v>
      </c>
      <c r="F382" s="14">
        <f t="shared" ca="1" si="130"/>
        <v>1.00050788</v>
      </c>
      <c r="G382" s="14">
        <f ca="1">(TRUNC(PRODUCT($F$12:$F381),16))</f>
        <v>1.1583435277713101</v>
      </c>
      <c r="H382" s="14">
        <f t="shared" ca="1" si="131"/>
        <v>1.14489475596477</v>
      </c>
      <c r="I382" s="14">
        <f t="shared" ca="1" si="132"/>
        <v>1.01174673</v>
      </c>
      <c r="J382" s="13">
        <f t="shared" si="145"/>
        <v>5.2499999999999998E-2</v>
      </c>
      <c r="K382" s="33">
        <f t="shared" si="133"/>
        <v>44901</v>
      </c>
      <c r="L382" s="2">
        <f t="shared" si="134"/>
        <v>23</v>
      </c>
      <c r="M382" s="17">
        <f t="shared" si="135"/>
        <v>23</v>
      </c>
      <c r="N382" s="12">
        <f t="shared" si="136"/>
        <v>1.0046810429999999</v>
      </c>
      <c r="O382" s="12">
        <f t="shared" ca="1" si="137"/>
        <v>1.0164827599999999</v>
      </c>
      <c r="P382" s="17">
        <f t="shared" si="138"/>
        <v>0</v>
      </c>
      <c r="Q382" s="14">
        <f t="shared" ca="1" si="139"/>
        <v>0</v>
      </c>
      <c r="R382" s="21">
        <f t="shared" si="143"/>
        <v>0</v>
      </c>
      <c r="S382" s="14">
        <f t="shared" si="140"/>
        <v>0</v>
      </c>
      <c r="T382" s="4">
        <f t="shared" si="141"/>
        <v>0</v>
      </c>
      <c r="U382" s="33">
        <f t="shared" si="142"/>
        <v>0</v>
      </c>
      <c r="V382" s="3"/>
      <c r="W382" s="150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2">
        <f t="shared" si="144"/>
        <v>44935</v>
      </c>
      <c r="B383" s="123">
        <f t="shared" ca="1" si="128"/>
        <v>0</v>
      </c>
      <c r="C383" s="7">
        <f t="shared" si="129"/>
        <v>0</v>
      </c>
      <c r="D383" s="95">
        <f t="shared" si="146"/>
        <v>44932</v>
      </c>
      <c r="E383" s="93">
        <f ca="1">IF(D383&lt;$B$1,VLOOKUP(D383,[1]DI!$A$4:$B$15000,2,FALSE),0)</f>
        <v>0.13650000000000001</v>
      </c>
      <c r="F383" s="14">
        <f t="shared" ca="1" si="130"/>
        <v>1.00050788</v>
      </c>
      <c r="G383" s="14">
        <f ca="1">(TRUNC(PRODUCT($F$12:$F382),16))</f>
        <v>1.1589318272822</v>
      </c>
      <c r="H383" s="14">
        <f t="shared" ca="1" si="131"/>
        <v>1.14489475596477</v>
      </c>
      <c r="I383" s="14">
        <f t="shared" ca="1" si="132"/>
        <v>1.01226058</v>
      </c>
      <c r="J383" s="13">
        <f t="shared" si="145"/>
        <v>5.2499999999999998E-2</v>
      </c>
      <c r="K383" s="33">
        <f t="shared" si="133"/>
        <v>44901</v>
      </c>
      <c r="L383" s="2">
        <f t="shared" si="134"/>
        <v>24</v>
      </c>
      <c r="M383" s="17">
        <f t="shared" si="135"/>
        <v>24</v>
      </c>
      <c r="N383" s="12">
        <f t="shared" si="136"/>
        <v>1.0048850629999999</v>
      </c>
      <c r="O383" s="12">
        <f t="shared" ca="1" si="137"/>
        <v>1.0172055369999999</v>
      </c>
      <c r="P383" s="17">
        <f t="shared" si="138"/>
        <v>0</v>
      </c>
      <c r="Q383" s="14">
        <f t="shared" ca="1" si="139"/>
        <v>0</v>
      </c>
      <c r="R383" s="21">
        <f t="shared" si="143"/>
        <v>0</v>
      </c>
      <c r="S383" s="14">
        <f t="shared" si="140"/>
        <v>0</v>
      </c>
      <c r="T383" s="4">
        <f t="shared" si="141"/>
        <v>0</v>
      </c>
      <c r="U383" s="33">
        <f t="shared" si="142"/>
        <v>0</v>
      </c>
      <c r="V383" s="3"/>
      <c r="W383" s="150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2">
        <f t="shared" si="144"/>
        <v>44936</v>
      </c>
      <c r="B384" s="123">
        <f t="shared" ca="1" si="128"/>
        <v>0</v>
      </c>
      <c r="C384" s="7">
        <f t="shared" si="129"/>
        <v>0</v>
      </c>
      <c r="D384" s="95">
        <f t="shared" si="146"/>
        <v>44935</v>
      </c>
      <c r="E384" s="93">
        <f ca="1">IF(D384&lt;$B$1,VLOOKUP(D384,[1]DI!$A$4:$B$15000,2,FALSE),0)</f>
        <v>0.13650000000000001</v>
      </c>
      <c r="F384" s="14">
        <f t="shared" ca="1" si="130"/>
        <v>1.00050788</v>
      </c>
      <c r="G384" s="14">
        <f ca="1">(TRUNC(PRODUCT($F$12:$F383),16))</f>
        <v>1.15952042557864</v>
      </c>
      <c r="H384" s="14">
        <f t="shared" ca="1" si="131"/>
        <v>1.14489475596477</v>
      </c>
      <c r="I384" s="14">
        <f t="shared" ca="1" si="132"/>
        <v>1.0127746799999999</v>
      </c>
      <c r="J384" s="13">
        <f t="shared" si="145"/>
        <v>5.2499999999999998E-2</v>
      </c>
      <c r="K384" s="33">
        <f t="shared" si="133"/>
        <v>44901</v>
      </c>
      <c r="L384" s="2">
        <f t="shared" si="134"/>
        <v>25</v>
      </c>
      <c r="M384" s="17">
        <f t="shared" si="135"/>
        <v>25</v>
      </c>
      <c r="N384" s="12">
        <f t="shared" si="136"/>
        <v>1.005089125</v>
      </c>
      <c r="O384" s="12">
        <f t="shared" ca="1" si="137"/>
        <v>1.017928817</v>
      </c>
      <c r="P384" s="17">
        <f t="shared" si="138"/>
        <v>0</v>
      </c>
      <c r="Q384" s="14">
        <f t="shared" ca="1" si="139"/>
        <v>0</v>
      </c>
      <c r="R384" s="21">
        <f t="shared" si="143"/>
        <v>0</v>
      </c>
      <c r="S384" s="14">
        <f t="shared" si="140"/>
        <v>0</v>
      </c>
      <c r="T384" s="4">
        <f t="shared" si="141"/>
        <v>0</v>
      </c>
      <c r="U384" s="33">
        <f t="shared" si="142"/>
        <v>0</v>
      </c>
      <c r="V384" s="3"/>
      <c r="W384" s="150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2">
        <f t="shared" si="144"/>
        <v>44937</v>
      </c>
      <c r="B385" s="123">
        <f t="shared" ca="1" si="128"/>
        <v>0</v>
      </c>
      <c r="C385" s="7">
        <f t="shared" si="129"/>
        <v>0</v>
      </c>
      <c r="D385" s="95">
        <f t="shared" si="146"/>
        <v>44936</v>
      </c>
      <c r="E385" s="93">
        <f ca="1">IF(D385&lt;$B$1,VLOOKUP(D385,[1]DI!$A$4:$B$15000,2,FALSE),0)</f>
        <v>0.13650000000000001</v>
      </c>
      <c r="F385" s="14">
        <f t="shared" ca="1" si="130"/>
        <v>1.00050788</v>
      </c>
      <c r="G385" s="14">
        <f ca="1">(TRUNC(PRODUCT($F$12:$F384),16))</f>
        <v>1.16010932281238</v>
      </c>
      <c r="H385" s="14">
        <f t="shared" ca="1" si="131"/>
        <v>1.14489475596477</v>
      </c>
      <c r="I385" s="14">
        <f t="shared" ca="1" si="132"/>
        <v>1.01328905</v>
      </c>
      <c r="J385" s="13">
        <f t="shared" si="145"/>
        <v>5.2499999999999998E-2</v>
      </c>
      <c r="K385" s="33">
        <f t="shared" si="133"/>
        <v>44901</v>
      </c>
      <c r="L385" s="2">
        <f t="shared" si="134"/>
        <v>26</v>
      </c>
      <c r="M385" s="17">
        <f t="shared" si="135"/>
        <v>26</v>
      </c>
      <c r="N385" s="12">
        <f t="shared" si="136"/>
        <v>1.005293228</v>
      </c>
      <c r="O385" s="12">
        <f t="shared" ca="1" si="137"/>
        <v>1.0186526199999999</v>
      </c>
      <c r="P385" s="17">
        <f t="shared" si="138"/>
        <v>0</v>
      </c>
      <c r="Q385" s="14">
        <f t="shared" ca="1" si="139"/>
        <v>0</v>
      </c>
      <c r="R385" s="21">
        <f t="shared" si="143"/>
        <v>0</v>
      </c>
      <c r="S385" s="14">
        <f t="shared" si="140"/>
        <v>0</v>
      </c>
      <c r="T385" s="4">
        <f t="shared" si="141"/>
        <v>0</v>
      </c>
      <c r="U385" s="33">
        <f t="shared" si="142"/>
        <v>0</v>
      </c>
      <c r="V385" s="3"/>
      <c r="W385" s="150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2">
        <f t="shared" si="144"/>
        <v>44938</v>
      </c>
      <c r="B386" s="123">
        <f t="shared" ca="1" si="128"/>
        <v>0</v>
      </c>
      <c r="C386" s="7">
        <f t="shared" si="129"/>
        <v>0</v>
      </c>
      <c r="D386" s="95">
        <f t="shared" si="146"/>
        <v>44937</v>
      </c>
      <c r="E386" s="93">
        <f ca="1">IF(D386&lt;$B$1,VLOOKUP(D386,[1]DI!$A$4:$B$15000,2,FALSE),0)</f>
        <v>0.13650000000000001</v>
      </c>
      <c r="F386" s="14">
        <f t="shared" ca="1" si="130"/>
        <v>1.00050788</v>
      </c>
      <c r="G386" s="14">
        <f ca="1">(TRUNC(PRODUCT($F$12:$F385),16))</f>
        <v>1.1606985191352499</v>
      </c>
      <c r="H386" s="14">
        <f t="shared" ca="1" si="131"/>
        <v>1.14489475596477</v>
      </c>
      <c r="I386" s="14">
        <f t="shared" ca="1" si="132"/>
        <v>1.0138036800000001</v>
      </c>
      <c r="J386" s="13">
        <f t="shared" si="145"/>
        <v>5.2499999999999998E-2</v>
      </c>
      <c r="K386" s="33">
        <f t="shared" si="133"/>
        <v>44901</v>
      </c>
      <c r="L386" s="2">
        <f t="shared" si="134"/>
        <v>27</v>
      </c>
      <c r="M386" s="17">
        <f t="shared" si="135"/>
        <v>27</v>
      </c>
      <c r="N386" s="12">
        <f t="shared" si="136"/>
        <v>1.005497372</v>
      </c>
      <c r="O386" s="12">
        <f t="shared" ca="1" si="137"/>
        <v>1.019376936</v>
      </c>
      <c r="P386" s="17">
        <f t="shared" si="138"/>
        <v>0</v>
      </c>
      <c r="Q386" s="14">
        <f t="shared" ca="1" si="139"/>
        <v>0</v>
      </c>
      <c r="R386" s="21">
        <f t="shared" si="143"/>
        <v>0</v>
      </c>
      <c r="S386" s="14">
        <f t="shared" si="140"/>
        <v>0</v>
      </c>
      <c r="T386" s="4">
        <f t="shared" si="141"/>
        <v>0</v>
      </c>
      <c r="U386" s="33">
        <f t="shared" si="142"/>
        <v>0</v>
      </c>
      <c r="V386" s="3"/>
      <c r="W386" s="150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2">
        <f t="shared" si="144"/>
        <v>44939</v>
      </c>
      <c r="B387" s="123">
        <f t="shared" ca="1" si="128"/>
        <v>0</v>
      </c>
      <c r="C387" s="7">
        <f t="shared" si="129"/>
        <v>0</v>
      </c>
      <c r="D387" s="95">
        <f t="shared" si="146"/>
        <v>44938</v>
      </c>
      <c r="E387" s="93">
        <f ca="1">IF(D387&lt;$B$1,VLOOKUP(D387,[1]DI!$A$4:$B$15000,2,FALSE),0)</f>
        <v>0.13650000000000001</v>
      </c>
      <c r="F387" s="14">
        <f t="shared" ca="1" si="130"/>
        <v>1.00050788</v>
      </c>
      <c r="G387" s="14">
        <f ca="1">(TRUNC(PRODUCT($F$12:$F386),16))</f>
        <v>1.16128801469915</v>
      </c>
      <c r="H387" s="14">
        <f t="shared" ca="1" si="131"/>
        <v>1.14489475596477</v>
      </c>
      <c r="I387" s="14">
        <f t="shared" ca="1" si="132"/>
        <v>1.0143185699999999</v>
      </c>
      <c r="J387" s="13">
        <f t="shared" si="145"/>
        <v>5.2499999999999998E-2</v>
      </c>
      <c r="K387" s="33">
        <f t="shared" si="133"/>
        <v>44901</v>
      </c>
      <c r="L387" s="2">
        <f t="shared" si="134"/>
        <v>28</v>
      </c>
      <c r="M387" s="17">
        <f t="shared" si="135"/>
        <v>28</v>
      </c>
      <c r="N387" s="12">
        <f t="shared" si="136"/>
        <v>1.0057015579999999</v>
      </c>
      <c r="O387" s="12">
        <f t="shared" ca="1" si="137"/>
        <v>1.020101766</v>
      </c>
      <c r="P387" s="17">
        <f t="shared" si="138"/>
        <v>0</v>
      </c>
      <c r="Q387" s="14">
        <f t="shared" ca="1" si="139"/>
        <v>0</v>
      </c>
      <c r="R387" s="21">
        <f t="shared" si="143"/>
        <v>0</v>
      </c>
      <c r="S387" s="14">
        <f t="shared" si="140"/>
        <v>0</v>
      </c>
      <c r="T387" s="4">
        <f t="shared" si="141"/>
        <v>0</v>
      </c>
      <c r="U387" s="33">
        <f t="shared" si="142"/>
        <v>0</v>
      </c>
      <c r="V387" s="3"/>
      <c r="W387" s="150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2">
        <f t="shared" si="144"/>
        <v>44942</v>
      </c>
      <c r="B388" s="123">
        <f t="shared" ca="1" si="128"/>
        <v>0</v>
      </c>
      <c r="C388" s="7">
        <f t="shared" si="129"/>
        <v>0</v>
      </c>
      <c r="D388" s="95">
        <f t="shared" si="146"/>
        <v>44939</v>
      </c>
      <c r="E388" s="93">
        <f ca="1">IF(D388&lt;$B$1,VLOOKUP(D388,[1]DI!$A$4:$B$15000,2,FALSE),0)</f>
        <v>0.13650000000000001</v>
      </c>
      <c r="F388" s="14">
        <f t="shared" ca="1" si="130"/>
        <v>1.00050788</v>
      </c>
      <c r="G388" s="14">
        <f ca="1">(TRUNC(PRODUCT($F$12:$F387),16))</f>
        <v>1.16187780965606</v>
      </c>
      <c r="H388" s="14">
        <f t="shared" ca="1" si="131"/>
        <v>1.14489475596477</v>
      </c>
      <c r="I388" s="14">
        <f t="shared" ca="1" si="132"/>
        <v>1.0148337199999999</v>
      </c>
      <c r="J388" s="13">
        <f t="shared" si="145"/>
        <v>5.2499999999999998E-2</v>
      </c>
      <c r="K388" s="33">
        <f t="shared" si="133"/>
        <v>44901</v>
      </c>
      <c r="L388" s="2">
        <f t="shared" si="134"/>
        <v>29</v>
      </c>
      <c r="M388" s="17">
        <f t="shared" si="135"/>
        <v>29</v>
      </c>
      <c r="N388" s="12">
        <f t="shared" si="136"/>
        <v>1.0059057849999999</v>
      </c>
      <c r="O388" s="12">
        <f t="shared" ca="1" si="137"/>
        <v>1.0208271099999999</v>
      </c>
      <c r="P388" s="17">
        <f t="shared" si="138"/>
        <v>0</v>
      </c>
      <c r="Q388" s="14">
        <f t="shared" ca="1" si="139"/>
        <v>0</v>
      </c>
      <c r="R388" s="21">
        <f t="shared" si="143"/>
        <v>0</v>
      </c>
      <c r="S388" s="14">
        <f t="shared" si="140"/>
        <v>0</v>
      </c>
      <c r="T388" s="4">
        <f t="shared" si="141"/>
        <v>0</v>
      </c>
      <c r="U388" s="33">
        <f t="shared" si="142"/>
        <v>0</v>
      </c>
      <c r="V388" s="3"/>
      <c r="W388" s="150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2">
        <f t="shared" si="144"/>
        <v>44943</v>
      </c>
      <c r="B389" s="123">
        <f t="shared" ca="1" si="128"/>
        <v>0</v>
      </c>
      <c r="C389" s="7">
        <f t="shared" si="129"/>
        <v>0</v>
      </c>
      <c r="D389" s="95">
        <f t="shared" si="146"/>
        <v>44942</v>
      </c>
      <c r="E389" s="93">
        <f ca="1">IF(D389&lt;$B$1,VLOOKUP(D389,[1]DI!$A$4:$B$15000,2,FALSE),0)</f>
        <v>0.13650000000000001</v>
      </c>
      <c r="F389" s="14">
        <f t="shared" ca="1" si="130"/>
        <v>1.00050788</v>
      </c>
      <c r="G389" s="14">
        <f ca="1">(TRUNC(PRODUCT($F$12:$F388),16))</f>
        <v>1.1624679041580199</v>
      </c>
      <c r="H389" s="14">
        <f t="shared" ca="1" si="131"/>
        <v>1.14489475596477</v>
      </c>
      <c r="I389" s="14">
        <f t="shared" ca="1" si="132"/>
        <v>1.0153491400000001</v>
      </c>
      <c r="J389" s="13">
        <f t="shared" si="145"/>
        <v>5.2499999999999998E-2</v>
      </c>
      <c r="K389" s="33">
        <f t="shared" si="133"/>
        <v>44901</v>
      </c>
      <c r="L389" s="2">
        <f t="shared" si="134"/>
        <v>30</v>
      </c>
      <c r="M389" s="17">
        <f t="shared" si="135"/>
        <v>30</v>
      </c>
      <c r="N389" s="12">
        <f t="shared" si="136"/>
        <v>1.006110053</v>
      </c>
      <c r="O389" s="12">
        <f t="shared" ca="1" si="137"/>
        <v>1.021552977</v>
      </c>
      <c r="P389" s="17">
        <f t="shared" si="138"/>
        <v>0</v>
      </c>
      <c r="Q389" s="14">
        <f t="shared" ca="1" si="139"/>
        <v>0</v>
      </c>
      <c r="R389" s="21">
        <f t="shared" si="143"/>
        <v>0</v>
      </c>
      <c r="S389" s="14">
        <f t="shared" si="140"/>
        <v>0</v>
      </c>
      <c r="T389" s="4">
        <f t="shared" si="141"/>
        <v>0</v>
      </c>
      <c r="U389" s="33">
        <f t="shared" si="142"/>
        <v>0</v>
      </c>
      <c r="V389" s="3"/>
      <c r="W389" s="150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2">
        <f t="shared" si="144"/>
        <v>44944</v>
      </c>
      <c r="B390" s="123">
        <f t="shared" ca="1" si="128"/>
        <v>0</v>
      </c>
      <c r="C390" s="7">
        <f t="shared" si="129"/>
        <v>0</v>
      </c>
      <c r="D390" s="95">
        <f t="shared" si="146"/>
        <v>44943</v>
      </c>
      <c r="E390" s="93">
        <f ca="1">IF(D390&lt;$B$1,VLOOKUP(D390,[1]DI!$A$4:$B$15000,2,FALSE),0)</f>
        <v>0.13650000000000001</v>
      </c>
      <c r="F390" s="14">
        <f t="shared" ca="1" si="130"/>
        <v>1.00050788</v>
      </c>
      <c r="G390" s="14">
        <f ca="1">(TRUNC(PRODUCT($F$12:$F389),16))</f>
        <v>1.16305829835719</v>
      </c>
      <c r="H390" s="14">
        <f t="shared" ca="1" si="131"/>
        <v>1.14489475596477</v>
      </c>
      <c r="I390" s="14">
        <f t="shared" ca="1" si="132"/>
        <v>1.0158648100000001</v>
      </c>
      <c r="J390" s="13">
        <f t="shared" si="145"/>
        <v>5.2499999999999998E-2</v>
      </c>
      <c r="K390" s="33">
        <f t="shared" si="133"/>
        <v>44901</v>
      </c>
      <c r="L390" s="2">
        <f t="shared" si="134"/>
        <v>31</v>
      </c>
      <c r="M390" s="17">
        <f t="shared" si="135"/>
        <v>31</v>
      </c>
      <c r="N390" s="12">
        <f t="shared" si="136"/>
        <v>1.0063143640000001</v>
      </c>
      <c r="O390" s="12">
        <f t="shared" ca="1" si="137"/>
        <v>1.02227935</v>
      </c>
      <c r="P390" s="17">
        <f t="shared" si="138"/>
        <v>0</v>
      </c>
      <c r="Q390" s="14">
        <f t="shared" ca="1" si="139"/>
        <v>0</v>
      </c>
      <c r="R390" s="21">
        <f t="shared" si="143"/>
        <v>0</v>
      </c>
      <c r="S390" s="14">
        <f t="shared" si="140"/>
        <v>0</v>
      </c>
      <c r="T390" s="4">
        <f t="shared" si="141"/>
        <v>0</v>
      </c>
      <c r="U390" s="33">
        <f t="shared" si="142"/>
        <v>0</v>
      </c>
      <c r="V390" s="3"/>
      <c r="W390" s="150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2">
        <f t="shared" si="144"/>
        <v>44945</v>
      </c>
      <c r="B391" s="123">
        <f t="shared" ca="1" si="128"/>
        <v>0</v>
      </c>
      <c r="C391" s="7">
        <f t="shared" si="129"/>
        <v>0</v>
      </c>
      <c r="D391" s="95">
        <f t="shared" si="146"/>
        <v>44944</v>
      </c>
      <c r="E391" s="93">
        <f ca="1">IF(D391&lt;$B$1,VLOOKUP(D391,[1]DI!$A$4:$B$15000,2,FALSE),0)</f>
        <v>0.13650000000000001</v>
      </c>
      <c r="F391" s="14">
        <f t="shared" ca="1" si="130"/>
        <v>1.00050788</v>
      </c>
      <c r="G391" s="14">
        <f ca="1">(TRUNC(PRODUCT($F$12:$F390),16))</f>
        <v>1.16364899240576</v>
      </c>
      <c r="H391" s="14">
        <f t="shared" ca="1" si="131"/>
        <v>1.14489475596477</v>
      </c>
      <c r="I391" s="14">
        <f t="shared" ca="1" si="132"/>
        <v>1.0163807499999999</v>
      </c>
      <c r="J391" s="13">
        <f t="shared" si="145"/>
        <v>5.2499999999999998E-2</v>
      </c>
      <c r="K391" s="33">
        <f t="shared" si="133"/>
        <v>44901</v>
      </c>
      <c r="L391" s="2">
        <f t="shared" si="134"/>
        <v>32</v>
      </c>
      <c r="M391" s="17">
        <f t="shared" si="135"/>
        <v>32</v>
      </c>
      <c r="N391" s="12">
        <f t="shared" si="136"/>
        <v>1.0065187149999999</v>
      </c>
      <c r="O391" s="12">
        <f t="shared" ca="1" si="137"/>
        <v>1.023006246</v>
      </c>
      <c r="P391" s="17">
        <f t="shared" si="138"/>
        <v>0</v>
      </c>
      <c r="Q391" s="14">
        <f t="shared" ca="1" si="139"/>
        <v>0</v>
      </c>
      <c r="R391" s="21">
        <f t="shared" si="143"/>
        <v>0</v>
      </c>
      <c r="S391" s="14">
        <f t="shared" si="140"/>
        <v>0</v>
      </c>
      <c r="T391" s="4">
        <f t="shared" si="141"/>
        <v>0</v>
      </c>
      <c r="U391" s="33">
        <f t="shared" si="142"/>
        <v>0</v>
      </c>
      <c r="V391" s="3"/>
      <c r="W391" s="150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2">
        <f t="shared" si="144"/>
        <v>44946</v>
      </c>
      <c r="B392" s="123">
        <f t="shared" ca="1" si="128"/>
        <v>0</v>
      </c>
      <c r="C392" s="7">
        <f t="shared" si="129"/>
        <v>0</v>
      </c>
      <c r="D392" s="95">
        <f t="shared" si="146"/>
        <v>44945</v>
      </c>
      <c r="E392" s="93">
        <f ca="1">IF(D392&lt;$B$1,VLOOKUP(D392,[1]DI!$A$4:$B$15000,2,FALSE),0)</f>
        <v>0.13650000000000001</v>
      </c>
      <c r="F392" s="14">
        <f t="shared" ca="1" si="130"/>
        <v>1.00050788</v>
      </c>
      <c r="G392" s="14">
        <f ca="1">(TRUNC(PRODUCT($F$12:$F391),16))</f>
        <v>1.16423998645602</v>
      </c>
      <c r="H392" s="14">
        <f t="shared" ca="1" si="131"/>
        <v>1.14489475596477</v>
      </c>
      <c r="I392" s="14">
        <f t="shared" ca="1" si="132"/>
        <v>1.01689695</v>
      </c>
      <c r="J392" s="13">
        <f t="shared" si="145"/>
        <v>5.2499999999999998E-2</v>
      </c>
      <c r="K392" s="33">
        <f t="shared" si="133"/>
        <v>44901</v>
      </c>
      <c r="L392" s="2">
        <f t="shared" si="134"/>
        <v>33</v>
      </c>
      <c r="M392" s="17">
        <f t="shared" si="135"/>
        <v>33</v>
      </c>
      <c r="N392" s="12">
        <f t="shared" si="136"/>
        <v>1.0067231080000001</v>
      </c>
      <c r="O392" s="12">
        <f t="shared" ca="1" si="137"/>
        <v>1.023733658</v>
      </c>
      <c r="P392" s="17">
        <f t="shared" si="138"/>
        <v>0</v>
      </c>
      <c r="Q392" s="14">
        <f t="shared" ca="1" si="139"/>
        <v>0</v>
      </c>
      <c r="R392" s="21">
        <f t="shared" si="143"/>
        <v>0</v>
      </c>
      <c r="S392" s="14">
        <f t="shared" si="140"/>
        <v>0</v>
      </c>
      <c r="T392" s="4">
        <f t="shared" si="141"/>
        <v>0</v>
      </c>
      <c r="U392" s="33">
        <f t="shared" si="142"/>
        <v>0</v>
      </c>
      <c r="V392" s="3"/>
      <c r="W392" s="150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2">
        <f t="shared" si="144"/>
        <v>44949</v>
      </c>
      <c r="B393" s="123">
        <f t="shared" ca="1" si="128"/>
        <v>0</v>
      </c>
      <c r="C393" s="7">
        <f t="shared" si="129"/>
        <v>0</v>
      </c>
      <c r="D393" s="95">
        <f t="shared" si="146"/>
        <v>44946</v>
      </c>
      <c r="E393" s="93">
        <f ca="1">IF(D393&lt;$B$1,VLOOKUP(D393,[1]DI!$A$4:$B$15000,2,FALSE),0)</f>
        <v>0.13650000000000001</v>
      </c>
      <c r="F393" s="14">
        <f t="shared" ca="1" si="130"/>
        <v>1.00050788</v>
      </c>
      <c r="G393" s="14">
        <f ca="1">(TRUNC(PRODUCT($F$12:$F392),16))</f>
        <v>1.16483128066034</v>
      </c>
      <c r="H393" s="14">
        <f t="shared" ca="1" si="131"/>
        <v>1.14489475596477</v>
      </c>
      <c r="I393" s="14">
        <f t="shared" ca="1" si="132"/>
        <v>1.0174134100000001</v>
      </c>
      <c r="J393" s="13">
        <f t="shared" si="145"/>
        <v>5.2499999999999998E-2</v>
      </c>
      <c r="K393" s="33">
        <f t="shared" si="133"/>
        <v>44901</v>
      </c>
      <c r="L393" s="2">
        <f t="shared" si="134"/>
        <v>34</v>
      </c>
      <c r="M393" s="17">
        <f t="shared" si="135"/>
        <v>34</v>
      </c>
      <c r="N393" s="12">
        <f t="shared" si="136"/>
        <v>1.006927543</v>
      </c>
      <c r="O393" s="12">
        <f t="shared" ca="1" si="137"/>
        <v>1.0244615850000001</v>
      </c>
      <c r="P393" s="17">
        <f t="shared" si="138"/>
        <v>0</v>
      </c>
      <c r="Q393" s="14">
        <f t="shared" ca="1" si="139"/>
        <v>0</v>
      </c>
      <c r="R393" s="21">
        <f t="shared" si="143"/>
        <v>0</v>
      </c>
      <c r="S393" s="14">
        <f t="shared" si="140"/>
        <v>0</v>
      </c>
      <c r="T393" s="4">
        <f t="shared" si="141"/>
        <v>0</v>
      </c>
      <c r="U393" s="33">
        <f t="shared" si="142"/>
        <v>0</v>
      </c>
      <c r="V393" s="3"/>
      <c r="W393" s="150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2">
        <f t="shared" si="144"/>
        <v>44950</v>
      </c>
      <c r="B394" s="123">
        <f t="shared" ca="1" si="128"/>
        <v>0</v>
      </c>
      <c r="C394" s="7">
        <f t="shared" si="129"/>
        <v>0</v>
      </c>
      <c r="D394" s="95">
        <f t="shared" si="146"/>
        <v>44949</v>
      </c>
      <c r="E394" s="93">
        <f ca="1">IF(D394&lt;$B$1,VLOOKUP(D394,[1]DI!$A$4:$B$15000,2,FALSE),0)</f>
        <v>0.13650000000000001</v>
      </c>
      <c r="F394" s="14">
        <f t="shared" ca="1" si="130"/>
        <v>1.00050788</v>
      </c>
      <c r="G394" s="14">
        <f ca="1">(TRUNC(PRODUCT($F$12:$F393),16))</f>
        <v>1.1654228751711599</v>
      </c>
      <c r="H394" s="14">
        <f t="shared" ca="1" si="131"/>
        <v>1.14489475596477</v>
      </c>
      <c r="I394" s="14">
        <f t="shared" ca="1" si="132"/>
        <v>1.01793014</v>
      </c>
      <c r="J394" s="13">
        <f t="shared" si="145"/>
        <v>5.2499999999999998E-2</v>
      </c>
      <c r="K394" s="33">
        <f t="shared" si="133"/>
        <v>44901</v>
      </c>
      <c r="L394" s="2">
        <f t="shared" si="134"/>
        <v>35</v>
      </c>
      <c r="M394" s="17">
        <f t="shared" si="135"/>
        <v>35</v>
      </c>
      <c r="N394" s="12">
        <f t="shared" si="136"/>
        <v>1.0071320189999999</v>
      </c>
      <c r="O394" s="12">
        <f t="shared" ca="1" si="137"/>
        <v>1.025190037</v>
      </c>
      <c r="P394" s="17">
        <f t="shared" si="138"/>
        <v>0</v>
      </c>
      <c r="Q394" s="14">
        <f t="shared" ca="1" si="139"/>
        <v>0</v>
      </c>
      <c r="R394" s="21">
        <f t="shared" si="143"/>
        <v>0</v>
      </c>
      <c r="S394" s="14">
        <f t="shared" si="140"/>
        <v>0</v>
      </c>
      <c r="T394" s="4">
        <f t="shared" si="141"/>
        <v>0</v>
      </c>
      <c r="U394" s="33">
        <f t="shared" si="142"/>
        <v>0</v>
      </c>
      <c r="V394" s="3"/>
      <c r="W394" s="150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2">
        <f t="shared" si="144"/>
        <v>44951</v>
      </c>
      <c r="B395" s="123">
        <f t="shared" ref="B395:B440" ca="1" si="147">IF(A395&lt;=TODAY(),C395+Q395,IF(AND(A395&gt;TODAY(),A395&lt;=$B$1),IF(VLOOKUP(TODAY(),$A$10:$E$5000,4,FALSE)=0,"n.d",C395+Q395),"n.d"))</f>
        <v>0</v>
      </c>
      <c r="C395" s="7">
        <f t="shared" ref="C395:C440" si="148">(C394-S394)</f>
        <v>0</v>
      </c>
      <c r="D395" s="95">
        <f t="shared" si="146"/>
        <v>44950</v>
      </c>
      <c r="E395" s="93">
        <f ca="1">IF(D395&lt;$B$1,VLOOKUP(D395,[1]DI!$A$4:$B$15000,2,FALSE),0)</f>
        <v>0.13650000000000001</v>
      </c>
      <c r="F395" s="14">
        <f t="shared" ref="F395:F440" ca="1" si="149">ROUND(((1+E395)^(1/252)),8)</f>
        <v>1.00050788</v>
      </c>
      <c r="G395" s="14">
        <f ca="1">(TRUNC(PRODUCT($F$12:$F394),16))</f>
        <v>1.16601477014101</v>
      </c>
      <c r="H395" s="14">
        <f t="shared" ref="H395:H440" ca="1" si="150">IF(P394&gt;0,G394,H394)</f>
        <v>1.14489475596477</v>
      </c>
      <c r="I395" s="14">
        <f t="shared" ref="I395:I440" ca="1" si="151">ROUND(G395/H395,8)</f>
        <v>1.01844712</v>
      </c>
      <c r="J395" s="13">
        <f t="shared" si="145"/>
        <v>5.2499999999999998E-2</v>
      </c>
      <c r="K395" s="33">
        <f t="shared" ref="K395:K440" si="152">IF(P394&gt;0,VLOOKUP(P394,W$12:AG$150,2),K394)</f>
        <v>44901</v>
      </c>
      <c r="L395" s="2">
        <f t="shared" ref="L395:L440" si="153">IF(A395&gt;K395,IF(NETWORKDAYS(K395,A395,$W$160:$W$544)-1=0,1,NETWORKDAYS(K395,A395,$W$160:$W$544)-1),0)</f>
        <v>36</v>
      </c>
      <c r="M395" s="17">
        <f t="shared" ref="M395:M440" si="154">IF(AND(L395=1,L394=1),1,IF(L395&gt;0,IF(L395=L394,L395+1,L395),0))</f>
        <v>36</v>
      </c>
      <c r="N395" s="12">
        <f t="shared" ref="N395:N440" si="155">ROUND((J395+1)^(M395/252),9)</f>
        <v>1.007336537</v>
      </c>
      <c r="O395" s="12">
        <f t="shared" ref="O395:O440" ca="1" si="156">ROUND(I395*N395,9)</f>
        <v>1.0259189950000001</v>
      </c>
      <c r="P395" s="17">
        <f t="shared" ref="P395:P440" si="157">IF(VLOOKUP(A395,X$12:AE$150,8)=VLOOKUP(A394,X$12:AE$150,8),0,VLOOKUP(A395,X$12:AE$150,8))</f>
        <v>0</v>
      </c>
      <c r="Q395" s="14">
        <f t="shared" ref="Q395:Q440" ca="1" si="158">TRUNC(((O395-1)*C395),8)</f>
        <v>0</v>
      </c>
      <c r="R395" s="21">
        <f t="shared" si="143"/>
        <v>0</v>
      </c>
      <c r="S395" s="14">
        <f t="shared" ref="S395:S440" si="159">IF(R395&gt;0,TRUNC(R395*C395,8),0)</f>
        <v>0</v>
      </c>
      <c r="T395" s="4">
        <f t="shared" ref="T395:T440" si="160">IF(P394&gt;0,VLOOKUP(P394,W$12:AG$150,10),T394)</f>
        <v>0</v>
      </c>
      <c r="U395" s="33">
        <f t="shared" ref="U395:U440" si="161">IF(P394&gt;0,VLOOKUP(P394,W$12:AG$150,11),U394)</f>
        <v>0</v>
      </c>
      <c r="V395" s="3"/>
      <c r="W395" s="150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2">
        <f t="shared" si="144"/>
        <v>44952</v>
      </c>
      <c r="B396" s="123">
        <f t="shared" ca="1" si="147"/>
        <v>0</v>
      </c>
      <c r="C396" s="7">
        <f t="shared" si="148"/>
        <v>0</v>
      </c>
      <c r="D396" s="95">
        <f t="shared" si="146"/>
        <v>44951</v>
      </c>
      <c r="E396" s="93">
        <f ca="1">IF(D396&lt;$B$1,VLOOKUP(D396,[1]DI!$A$4:$B$15000,2,FALSE),0)</f>
        <v>0.13650000000000001</v>
      </c>
      <c r="F396" s="14">
        <f t="shared" ca="1" si="149"/>
        <v>1.00050788</v>
      </c>
      <c r="G396" s="14">
        <f ca="1">(TRUNC(PRODUCT($F$12:$F395),16))</f>
        <v>1.16660696572247</v>
      </c>
      <c r="H396" s="14">
        <f t="shared" ca="1" si="150"/>
        <v>1.14489475596477</v>
      </c>
      <c r="I396" s="14">
        <f t="shared" ca="1" si="151"/>
        <v>1.01896437</v>
      </c>
      <c r="J396" s="13">
        <f t="shared" si="145"/>
        <v>5.2499999999999998E-2</v>
      </c>
      <c r="K396" s="33">
        <f t="shared" si="152"/>
        <v>44901</v>
      </c>
      <c r="L396" s="2">
        <f t="shared" si="153"/>
        <v>37</v>
      </c>
      <c r="M396" s="17">
        <f t="shared" si="154"/>
        <v>37</v>
      </c>
      <c r="N396" s="12">
        <f t="shared" si="155"/>
        <v>1.007541096</v>
      </c>
      <c r="O396" s="12">
        <f t="shared" ca="1" si="156"/>
        <v>1.026648478</v>
      </c>
      <c r="P396" s="17">
        <f t="shared" si="157"/>
        <v>0</v>
      </c>
      <c r="Q396" s="14">
        <f t="shared" ca="1" si="158"/>
        <v>0</v>
      </c>
      <c r="R396" s="21">
        <f t="shared" ref="R396:R440" si="162">IF($P396&gt;0,VLOOKUP($P396,$W$12:$AC$150,7),0)</f>
        <v>0</v>
      </c>
      <c r="S396" s="14">
        <f t="shared" si="159"/>
        <v>0</v>
      </c>
      <c r="T396" s="4">
        <f t="shared" si="160"/>
        <v>0</v>
      </c>
      <c r="U396" s="33">
        <f t="shared" si="161"/>
        <v>0</v>
      </c>
      <c r="V396" s="3"/>
      <c r="W396" s="150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2">
        <f t="shared" ref="A397:A440" si="163">WORKDAY($A396,1,$W$166:$W$544)</f>
        <v>44953</v>
      </c>
      <c r="B397" s="123">
        <f t="shared" ca="1" si="147"/>
        <v>0</v>
      </c>
      <c r="C397" s="7">
        <f t="shared" si="148"/>
        <v>0</v>
      </c>
      <c r="D397" s="95">
        <f t="shared" si="146"/>
        <v>44952</v>
      </c>
      <c r="E397" s="93">
        <f ca="1">IF(D397&lt;$B$1,VLOOKUP(D397,[1]DI!$A$4:$B$15000,2,FALSE),0)</f>
        <v>0.13650000000000001</v>
      </c>
      <c r="F397" s="14">
        <f t="shared" ca="1" si="149"/>
        <v>1.00050788</v>
      </c>
      <c r="G397" s="14">
        <f ca="1">(TRUNC(PRODUCT($F$12:$F396),16))</f>
        <v>1.16719946206822</v>
      </c>
      <c r="H397" s="14">
        <f t="shared" ca="1" si="150"/>
        <v>1.14489475596477</v>
      </c>
      <c r="I397" s="14">
        <f t="shared" ca="1" si="151"/>
        <v>1.0194818800000001</v>
      </c>
      <c r="J397" s="13">
        <f t="shared" ref="J397:J440" si="164">J396</f>
        <v>5.2499999999999998E-2</v>
      </c>
      <c r="K397" s="33">
        <f t="shared" si="152"/>
        <v>44901</v>
      </c>
      <c r="L397" s="2">
        <f t="shared" si="153"/>
        <v>38</v>
      </c>
      <c r="M397" s="17">
        <f t="shared" si="154"/>
        <v>38</v>
      </c>
      <c r="N397" s="12">
        <f t="shared" si="155"/>
        <v>1.0077456970000001</v>
      </c>
      <c r="O397" s="12">
        <f t="shared" ca="1" si="156"/>
        <v>1.0273784779999999</v>
      </c>
      <c r="P397" s="17">
        <f t="shared" si="157"/>
        <v>0</v>
      </c>
      <c r="Q397" s="14">
        <f t="shared" ca="1" si="158"/>
        <v>0</v>
      </c>
      <c r="R397" s="21">
        <f t="shared" si="162"/>
        <v>0</v>
      </c>
      <c r="S397" s="14">
        <f t="shared" si="159"/>
        <v>0</v>
      </c>
      <c r="T397" s="4">
        <f t="shared" si="160"/>
        <v>0</v>
      </c>
      <c r="U397" s="33">
        <f t="shared" si="161"/>
        <v>0</v>
      </c>
      <c r="V397" s="3"/>
      <c r="W397" s="150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2">
        <f t="shared" si="163"/>
        <v>44956</v>
      </c>
      <c r="B398" s="123">
        <f t="shared" ca="1" si="147"/>
        <v>0</v>
      </c>
      <c r="C398" s="7">
        <f t="shared" si="148"/>
        <v>0</v>
      </c>
      <c r="D398" s="95">
        <f t="shared" si="146"/>
        <v>44953</v>
      </c>
      <c r="E398" s="93">
        <f ca="1">IF(D398&lt;$B$1,VLOOKUP(D398,[1]DI!$A$4:$B$15000,2,FALSE),0)</f>
        <v>0.13650000000000001</v>
      </c>
      <c r="F398" s="14">
        <f t="shared" ca="1" si="149"/>
        <v>1.00050788</v>
      </c>
      <c r="G398" s="14">
        <f ca="1">(TRUNC(PRODUCT($F$12:$F397),16))</f>
        <v>1.1677922593310099</v>
      </c>
      <c r="H398" s="14">
        <f t="shared" ca="1" si="150"/>
        <v>1.14489475596477</v>
      </c>
      <c r="I398" s="14">
        <f t="shared" ca="1" si="151"/>
        <v>1.0199996600000001</v>
      </c>
      <c r="J398" s="13">
        <f t="shared" si="164"/>
        <v>5.2499999999999998E-2</v>
      </c>
      <c r="K398" s="33">
        <f t="shared" si="152"/>
        <v>44901</v>
      </c>
      <c r="L398" s="2">
        <f t="shared" si="153"/>
        <v>39</v>
      </c>
      <c r="M398" s="17">
        <f t="shared" si="154"/>
        <v>39</v>
      </c>
      <c r="N398" s="12">
        <f t="shared" si="155"/>
        <v>1.007950339</v>
      </c>
      <c r="O398" s="12">
        <f t="shared" ca="1" si="156"/>
        <v>1.028109003</v>
      </c>
      <c r="P398" s="17">
        <f t="shared" si="157"/>
        <v>0</v>
      </c>
      <c r="Q398" s="14">
        <f t="shared" ca="1" si="158"/>
        <v>0</v>
      </c>
      <c r="R398" s="21">
        <f t="shared" si="162"/>
        <v>0</v>
      </c>
      <c r="S398" s="14">
        <f t="shared" si="159"/>
        <v>0</v>
      </c>
      <c r="T398" s="4">
        <f t="shared" si="160"/>
        <v>0</v>
      </c>
      <c r="U398" s="33">
        <f t="shared" si="161"/>
        <v>0</v>
      </c>
      <c r="V398" s="3"/>
      <c r="W398" s="150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2">
        <f t="shared" si="163"/>
        <v>44957</v>
      </c>
      <c r="B399" s="123">
        <f t="shared" ca="1" si="147"/>
        <v>0</v>
      </c>
      <c r="C399" s="7">
        <f t="shared" si="148"/>
        <v>0</v>
      </c>
      <c r="D399" s="95">
        <f t="shared" ref="D399:D440" si="165">WORKDAY($A399,-1,$W$160:$W$544)</f>
        <v>44956</v>
      </c>
      <c r="E399" s="93">
        <f ca="1">IF(D399&lt;$B$1,VLOOKUP(D399,[1]DI!$A$4:$B$15000,2,FALSE),0)</f>
        <v>0.13650000000000001</v>
      </c>
      <c r="F399" s="14">
        <f t="shared" ca="1" si="149"/>
        <v>1.00050788</v>
      </c>
      <c r="G399" s="14">
        <f ca="1">(TRUNC(PRODUCT($F$12:$F398),16))</f>
        <v>1.16838535766368</v>
      </c>
      <c r="H399" s="14">
        <f t="shared" ca="1" si="150"/>
        <v>1.14489475596477</v>
      </c>
      <c r="I399" s="14">
        <f t="shared" ca="1" si="151"/>
        <v>1.0205177000000001</v>
      </c>
      <c r="J399" s="13">
        <f t="shared" si="164"/>
        <v>5.2499999999999998E-2</v>
      </c>
      <c r="K399" s="33">
        <f t="shared" si="152"/>
        <v>44901</v>
      </c>
      <c r="L399" s="2">
        <f t="shared" si="153"/>
        <v>40</v>
      </c>
      <c r="M399" s="17">
        <f t="shared" si="154"/>
        <v>40</v>
      </c>
      <c r="N399" s="12">
        <f t="shared" si="155"/>
        <v>1.008155023</v>
      </c>
      <c r="O399" s="12">
        <f t="shared" ca="1" si="156"/>
        <v>1.0288400449999999</v>
      </c>
      <c r="P399" s="17">
        <f t="shared" si="157"/>
        <v>0</v>
      </c>
      <c r="Q399" s="14">
        <f t="shared" ca="1" si="158"/>
        <v>0</v>
      </c>
      <c r="R399" s="21">
        <f t="shared" si="162"/>
        <v>0</v>
      </c>
      <c r="S399" s="14">
        <f t="shared" si="159"/>
        <v>0</v>
      </c>
      <c r="T399" s="4">
        <f t="shared" si="160"/>
        <v>0</v>
      </c>
      <c r="U399" s="33">
        <f t="shared" si="161"/>
        <v>0</v>
      </c>
      <c r="V399" s="3"/>
      <c r="W399" s="150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2">
        <f t="shared" si="163"/>
        <v>44958</v>
      </c>
      <c r="B400" s="123">
        <f t="shared" ca="1" si="147"/>
        <v>0</v>
      </c>
      <c r="C400" s="7">
        <f t="shared" si="148"/>
        <v>0</v>
      </c>
      <c r="D400" s="95">
        <f t="shared" si="165"/>
        <v>44957</v>
      </c>
      <c r="E400" s="93">
        <f ca="1">IF(D400&lt;$B$1,VLOOKUP(D400,[1]DI!$A$4:$B$15000,2,FALSE),0)</f>
        <v>0.13650000000000001</v>
      </c>
      <c r="F400" s="14">
        <f t="shared" ca="1" si="149"/>
        <v>1.00050788</v>
      </c>
      <c r="G400" s="14">
        <f ca="1">(TRUNC(PRODUCT($F$12:$F399),16))</f>
        <v>1.1689787572191299</v>
      </c>
      <c r="H400" s="14">
        <f t="shared" ca="1" si="150"/>
        <v>1.14489475596477</v>
      </c>
      <c r="I400" s="14">
        <f t="shared" ca="1" si="151"/>
        <v>1.0210360000000001</v>
      </c>
      <c r="J400" s="13">
        <f t="shared" si="164"/>
        <v>5.2499999999999998E-2</v>
      </c>
      <c r="K400" s="33">
        <f t="shared" si="152"/>
        <v>44901</v>
      </c>
      <c r="L400" s="2">
        <f t="shared" si="153"/>
        <v>41</v>
      </c>
      <c r="M400" s="17">
        <f t="shared" si="154"/>
        <v>41</v>
      </c>
      <c r="N400" s="12">
        <f t="shared" si="155"/>
        <v>1.0083597479999999</v>
      </c>
      <c r="O400" s="12">
        <f t="shared" ca="1" si="156"/>
        <v>1.029571604</v>
      </c>
      <c r="P400" s="17">
        <f t="shared" si="157"/>
        <v>0</v>
      </c>
      <c r="Q400" s="14">
        <f t="shared" ca="1" si="158"/>
        <v>0</v>
      </c>
      <c r="R400" s="21">
        <f t="shared" si="162"/>
        <v>0</v>
      </c>
      <c r="S400" s="14">
        <f t="shared" si="159"/>
        <v>0</v>
      </c>
      <c r="T400" s="4">
        <f t="shared" si="160"/>
        <v>0</v>
      </c>
      <c r="U400" s="33">
        <f t="shared" si="161"/>
        <v>0</v>
      </c>
      <c r="V400" s="3"/>
      <c r="W400" s="150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2">
        <f t="shared" si="163"/>
        <v>44959</v>
      </c>
      <c r="B401" s="123">
        <f t="shared" ca="1" si="147"/>
        <v>0</v>
      </c>
      <c r="C401" s="7">
        <f t="shared" si="148"/>
        <v>0</v>
      </c>
      <c r="D401" s="95">
        <f t="shared" si="165"/>
        <v>44958</v>
      </c>
      <c r="E401" s="93">
        <f ca="1">IF(D401&lt;$B$1,VLOOKUP(D401,[1]DI!$A$4:$B$15000,2,FALSE),0)</f>
        <v>0.13650000000000001</v>
      </c>
      <c r="F401" s="14">
        <f t="shared" ca="1" si="149"/>
        <v>1.00050788</v>
      </c>
      <c r="G401" s="14">
        <f ca="1">(TRUNC(PRODUCT($F$12:$F400),16))</f>
        <v>1.1695724581503499</v>
      </c>
      <c r="H401" s="14">
        <f t="shared" ca="1" si="150"/>
        <v>1.14489475596477</v>
      </c>
      <c r="I401" s="14">
        <f t="shared" ca="1" si="151"/>
        <v>1.02155456</v>
      </c>
      <c r="J401" s="13">
        <f t="shared" si="164"/>
        <v>5.2499999999999998E-2</v>
      </c>
      <c r="K401" s="33">
        <f t="shared" si="152"/>
        <v>44901</v>
      </c>
      <c r="L401" s="2">
        <f t="shared" si="153"/>
        <v>42</v>
      </c>
      <c r="M401" s="17">
        <f t="shared" si="154"/>
        <v>42</v>
      </c>
      <c r="N401" s="12">
        <f t="shared" si="155"/>
        <v>1.008564515</v>
      </c>
      <c r="O401" s="12">
        <f t="shared" ca="1" si="156"/>
        <v>1.030303679</v>
      </c>
      <c r="P401" s="17">
        <f t="shared" si="157"/>
        <v>0</v>
      </c>
      <c r="Q401" s="14">
        <f t="shared" ca="1" si="158"/>
        <v>0</v>
      </c>
      <c r="R401" s="21">
        <f t="shared" si="162"/>
        <v>0</v>
      </c>
      <c r="S401" s="14">
        <f t="shared" si="159"/>
        <v>0</v>
      </c>
      <c r="T401" s="4">
        <f t="shared" si="160"/>
        <v>0</v>
      </c>
      <c r="U401" s="33">
        <f t="shared" si="161"/>
        <v>0</v>
      </c>
      <c r="V401" s="3"/>
      <c r="W401" s="150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2">
        <f t="shared" si="163"/>
        <v>44960</v>
      </c>
      <c r="B402" s="123">
        <f t="shared" ca="1" si="147"/>
        <v>0</v>
      </c>
      <c r="C402" s="7">
        <f t="shared" si="148"/>
        <v>0</v>
      </c>
      <c r="D402" s="95">
        <f t="shared" si="165"/>
        <v>44959</v>
      </c>
      <c r="E402" s="93">
        <f ca="1">IF(D402&lt;$B$1,VLOOKUP(D402,[1]DI!$A$4:$B$15000,2,FALSE),0)</f>
        <v>0.13650000000000001</v>
      </c>
      <c r="F402" s="14">
        <f t="shared" ca="1" si="149"/>
        <v>1.00050788</v>
      </c>
      <c r="G402" s="14">
        <f ca="1">(TRUNC(PRODUCT($F$12:$F401),16))</f>
        <v>1.1701664606103901</v>
      </c>
      <c r="H402" s="14">
        <f t="shared" ca="1" si="150"/>
        <v>1.14489475596477</v>
      </c>
      <c r="I402" s="14">
        <f t="shared" ca="1" si="151"/>
        <v>1.0220733900000001</v>
      </c>
      <c r="J402" s="13">
        <f t="shared" si="164"/>
        <v>5.2499999999999998E-2</v>
      </c>
      <c r="K402" s="33">
        <f t="shared" si="152"/>
        <v>44901</v>
      </c>
      <c r="L402" s="2">
        <f t="shared" si="153"/>
        <v>43</v>
      </c>
      <c r="M402" s="17">
        <f t="shared" si="154"/>
        <v>43</v>
      </c>
      <c r="N402" s="12">
        <f t="shared" si="155"/>
        <v>1.008769324</v>
      </c>
      <c r="O402" s="12">
        <f t="shared" ca="1" si="156"/>
        <v>1.0310362829999999</v>
      </c>
      <c r="P402" s="17">
        <f t="shared" si="157"/>
        <v>0</v>
      </c>
      <c r="Q402" s="14">
        <f t="shared" ca="1" si="158"/>
        <v>0</v>
      </c>
      <c r="R402" s="21">
        <f t="shared" si="162"/>
        <v>0</v>
      </c>
      <c r="S402" s="14">
        <f t="shared" si="159"/>
        <v>0</v>
      </c>
      <c r="T402" s="4">
        <f t="shared" si="160"/>
        <v>0</v>
      </c>
      <c r="U402" s="33">
        <f t="shared" si="161"/>
        <v>0</v>
      </c>
      <c r="V402" s="3"/>
      <c r="W402" s="150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2">
        <f t="shared" si="163"/>
        <v>44963</v>
      </c>
      <c r="B403" s="123">
        <f t="shared" ca="1" si="147"/>
        <v>0</v>
      </c>
      <c r="C403" s="7">
        <f t="shared" si="148"/>
        <v>0</v>
      </c>
      <c r="D403" s="95">
        <f t="shared" si="165"/>
        <v>44960</v>
      </c>
      <c r="E403" s="93">
        <f ca="1">IF(D403&lt;$B$1,VLOOKUP(D403,[1]DI!$A$4:$B$15000,2,FALSE),0)</f>
        <v>0.13650000000000001</v>
      </c>
      <c r="F403" s="14">
        <f t="shared" ca="1" si="149"/>
        <v>1.00050788</v>
      </c>
      <c r="G403" s="14">
        <f ca="1">(TRUNC(PRODUCT($F$12:$F402),16))</f>
        <v>1.1707607647524101</v>
      </c>
      <c r="H403" s="14">
        <f t="shared" ca="1" si="150"/>
        <v>1.14489475596477</v>
      </c>
      <c r="I403" s="14">
        <f t="shared" ca="1" si="151"/>
        <v>1.0225924799999999</v>
      </c>
      <c r="J403" s="13">
        <f t="shared" si="164"/>
        <v>5.2499999999999998E-2</v>
      </c>
      <c r="K403" s="33">
        <f t="shared" si="152"/>
        <v>44901</v>
      </c>
      <c r="L403" s="2">
        <f t="shared" si="153"/>
        <v>44</v>
      </c>
      <c r="M403" s="17">
        <f t="shared" si="154"/>
        <v>44</v>
      </c>
      <c r="N403" s="12">
        <f t="shared" si="155"/>
        <v>1.008974174</v>
      </c>
      <c r="O403" s="12">
        <f t="shared" ca="1" si="156"/>
        <v>1.031769403</v>
      </c>
      <c r="P403" s="17">
        <f t="shared" si="157"/>
        <v>0</v>
      </c>
      <c r="Q403" s="14">
        <f t="shared" ca="1" si="158"/>
        <v>0</v>
      </c>
      <c r="R403" s="21">
        <f t="shared" si="162"/>
        <v>0</v>
      </c>
      <c r="S403" s="14">
        <f t="shared" si="159"/>
        <v>0</v>
      </c>
      <c r="T403" s="4">
        <f t="shared" si="160"/>
        <v>0</v>
      </c>
      <c r="U403" s="33">
        <f t="shared" si="161"/>
        <v>0</v>
      </c>
      <c r="V403" s="3"/>
      <c r="W403" s="150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2">
        <f t="shared" si="163"/>
        <v>44964</v>
      </c>
      <c r="B404" s="123">
        <f t="shared" ca="1" si="147"/>
        <v>0</v>
      </c>
      <c r="C404" s="7">
        <f t="shared" si="148"/>
        <v>0</v>
      </c>
      <c r="D404" s="95">
        <f t="shared" si="165"/>
        <v>44963</v>
      </c>
      <c r="E404" s="93">
        <f ca="1">IF(D404&lt;$B$1,VLOOKUP(D404,[1]DI!$A$4:$B$15000,2,FALSE),0)</f>
        <v>0.13650000000000001</v>
      </c>
      <c r="F404" s="14">
        <f t="shared" ca="1" si="149"/>
        <v>1.00050788</v>
      </c>
      <c r="G404" s="14">
        <f ca="1">(TRUNC(PRODUCT($F$12:$F403),16))</f>
        <v>1.17135537072961</v>
      </c>
      <c r="H404" s="14">
        <f t="shared" ca="1" si="150"/>
        <v>1.14489475596477</v>
      </c>
      <c r="I404" s="14">
        <f t="shared" ca="1" si="151"/>
        <v>1.0231118299999999</v>
      </c>
      <c r="J404" s="13">
        <f t="shared" si="164"/>
        <v>5.2499999999999998E-2</v>
      </c>
      <c r="K404" s="33">
        <f t="shared" si="152"/>
        <v>44901</v>
      </c>
      <c r="L404" s="2">
        <f t="shared" si="153"/>
        <v>45</v>
      </c>
      <c r="M404" s="17">
        <f t="shared" si="154"/>
        <v>45</v>
      </c>
      <c r="N404" s="12">
        <f t="shared" si="155"/>
        <v>1.009179066</v>
      </c>
      <c r="O404" s="12">
        <f t="shared" ca="1" si="156"/>
        <v>1.032503041</v>
      </c>
      <c r="P404" s="17">
        <f t="shared" si="157"/>
        <v>0</v>
      </c>
      <c r="Q404" s="14">
        <f t="shared" ca="1" si="158"/>
        <v>0</v>
      </c>
      <c r="R404" s="21">
        <f t="shared" si="162"/>
        <v>0</v>
      </c>
      <c r="S404" s="14">
        <f t="shared" si="159"/>
        <v>0</v>
      </c>
      <c r="T404" s="4">
        <f t="shared" si="160"/>
        <v>0</v>
      </c>
      <c r="U404" s="33">
        <f t="shared" si="161"/>
        <v>0</v>
      </c>
      <c r="V404" s="3"/>
      <c r="W404" s="150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2">
        <f t="shared" si="163"/>
        <v>44965</v>
      </c>
      <c r="B405" s="123">
        <f t="shared" ca="1" si="147"/>
        <v>0</v>
      </c>
      <c r="C405" s="7">
        <f t="shared" si="148"/>
        <v>0</v>
      </c>
      <c r="D405" s="95">
        <f t="shared" si="165"/>
        <v>44964</v>
      </c>
      <c r="E405" s="93">
        <f ca="1">IF(D405&lt;$B$1,VLOOKUP(D405,[1]DI!$A$4:$B$15000,2,FALSE),0)</f>
        <v>0.13650000000000001</v>
      </c>
      <c r="F405" s="14">
        <f t="shared" ca="1" si="149"/>
        <v>1.00050788</v>
      </c>
      <c r="G405" s="14">
        <f ca="1">(TRUNC(PRODUCT($F$12:$F404),16))</f>
        <v>1.1719502786953</v>
      </c>
      <c r="H405" s="14">
        <f t="shared" ca="1" si="150"/>
        <v>1.14489475596477</v>
      </c>
      <c r="I405" s="14">
        <f t="shared" ca="1" si="151"/>
        <v>1.0236314500000001</v>
      </c>
      <c r="J405" s="13">
        <f t="shared" si="164"/>
        <v>5.2499999999999998E-2</v>
      </c>
      <c r="K405" s="33">
        <f t="shared" si="152"/>
        <v>44901</v>
      </c>
      <c r="L405" s="2">
        <f t="shared" si="153"/>
        <v>46</v>
      </c>
      <c r="M405" s="17">
        <f t="shared" si="154"/>
        <v>46</v>
      </c>
      <c r="N405" s="12">
        <f t="shared" si="155"/>
        <v>1.009383999</v>
      </c>
      <c r="O405" s="12">
        <f t="shared" ca="1" si="156"/>
        <v>1.033237207</v>
      </c>
      <c r="P405" s="17">
        <f t="shared" si="157"/>
        <v>0</v>
      </c>
      <c r="Q405" s="14">
        <f t="shared" ca="1" si="158"/>
        <v>0</v>
      </c>
      <c r="R405" s="21">
        <f t="shared" si="162"/>
        <v>0</v>
      </c>
      <c r="S405" s="14">
        <f t="shared" si="159"/>
        <v>0</v>
      </c>
      <c r="T405" s="4">
        <f t="shared" si="160"/>
        <v>0</v>
      </c>
      <c r="U405" s="33">
        <f t="shared" si="161"/>
        <v>0</v>
      </c>
      <c r="V405" s="3"/>
      <c r="W405" s="150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2">
        <f t="shared" si="163"/>
        <v>44966</v>
      </c>
      <c r="B406" s="123">
        <f t="shared" ca="1" si="147"/>
        <v>0</v>
      </c>
      <c r="C406" s="7">
        <f t="shared" si="148"/>
        <v>0</v>
      </c>
      <c r="D406" s="95">
        <f t="shared" si="165"/>
        <v>44965</v>
      </c>
      <c r="E406" s="93">
        <f ca="1">IF(D406&lt;$B$1,VLOOKUP(D406,[1]DI!$A$4:$B$15000,2,FALSE),0)</f>
        <v>0.13650000000000001</v>
      </c>
      <c r="F406" s="14">
        <f t="shared" ca="1" si="149"/>
        <v>1.00050788</v>
      </c>
      <c r="G406" s="14">
        <f ca="1">(TRUNC(PRODUCT($F$12:$F405),16))</f>
        <v>1.1725454888028399</v>
      </c>
      <c r="H406" s="14">
        <f t="shared" ca="1" si="150"/>
        <v>1.14489475596477</v>
      </c>
      <c r="I406" s="14">
        <f t="shared" ca="1" si="151"/>
        <v>1.02415133</v>
      </c>
      <c r="J406" s="13">
        <f t="shared" si="164"/>
        <v>5.2499999999999998E-2</v>
      </c>
      <c r="K406" s="33">
        <f t="shared" si="152"/>
        <v>44901</v>
      </c>
      <c r="L406" s="2">
        <f t="shared" si="153"/>
        <v>47</v>
      </c>
      <c r="M406" s="17">
        <f t="shared" si="154"/>
        <v>47</v>
      </c>
      <c r="N406" s="12">
        <f t="shared" si="155"/>
        <v>1.0095889739999999</v>
      </c>
      <c r="O406" s="12">
        <f t="shared" ca="1" si="156"/>
        <v>1.0339718899999999</v>
      </c>
      <c r="P406" s="17">
        <f t="shared" si="157"/>
        <v>0</v>
      </c>
      <c r="Q406" s="14">
        <f t="shared" ca="1" si="158"/>
        <v>0</v>
      </c>
      <c r="R406" s="21">
        <f t="shared" si="162"/>
        <v>0</v>
      </c>
      <c r="S406" s="14">
        <f t="shared" si="159"/>
        <v>0</v>
      </c>
      <c r="T406" s="4">
        <f t="shared" si="160"/>
        <v>0</v>
      </c>
      <c r="U406" s="33">
        <f t="shared" si="161"/>
        <v>0</v>
      </c>
      <c r="V406" s="3"/>
      <c r="W406" s="150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2">
        <f t="shared" si="163"/>
        <v>44967</v>
      </c>
      <c r="B407" s="123">
        <f t="shared" ca="1" si="147"/>
        <v>0</v>
      </c>
      <c r="C407" s="7">
        <f t="shared" si="148"/>
        <v>0</v>
      </c>
      <c r="D407" s="95">
        <f t="shared" si="165"/>
        <v>44966</v>
      </c>
      <c r="E407" s="93">
        <f ca="1">IF(D407&lt;$B$1,VLOOKUP(D407,[1]DI!$A$4:$B$15000,2,FALSE),0)</f>
        <v>0.13650000000000001</v>
      </c>
      <c r="F407" s="14">
        <f t="shared" ca="1" si="149"/>
        <v>1.00050788</v>
      </c>
      <c r="G407" s="14">
        <f ca="1">(TRUNC(PRODUCT($F$12:$F406),16))</f>
        <v>1.17314100120569</v>
      </c>
      <c r="H407" s="14">
        <f t="shared" ca="1" si="150"/>
        <v>1.14489475596477</v>
      </c>
      <c r="I407" s="14">
        <f t="shared" ca="1" si="151"/>
        <v>1.0246714800000001</v>
      </c>
      <c r="J407" s="13">
        <f t="shared" si="164"/>
        <v>5.2499999999999998E-2</v>
      </c>
      <c r="K407" s="33">
        <f t="shared" si="152"/>
        <v>44901</v>
      </c>
      <c r="L407" s="2">
        <f t="shared" si="153"/>
        <v>48</v>
      </c>
      <c r="M407" s="17">
        <f t="shared" si="154"/>
        <v>48</v>
      </c>
      <c r="N407" s="12">
        <f t="shared" si="155"/>
        <v>1.009793991</v>
      </c>
      <c r="O407" s="12">
        <f t="shared" ca="1" si="156"/>
        <v>1.0347071029999999</v>
      </c>
      <c r="P407" s="17">
        <f t="shared" si="157"/>
        <v>0</v>
      </c>
      <c r="Q407" s="14">
        <f t="shared" ca="1" si="158"/>
        <v>0</v>
      </c>
      <c r="R407" s="21">
        <f t="shared" si="162"/>
        <v>0</v>
      </c>
      <c r="S407" s="14">
        <f t="shared" si="159"/>
        <v>0</v>
      </c>
      <c r="T407" s="4">
        <f t="shared" si="160"/>
        <v>0</v>
      </c>
      <c r="U407" s="33">
        <f t="shared" si="161"/>
        <v>0</v>
      </c>
      <c r="V407" s="3"/>
      <c r="W407" s="150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2">
        <f t="shared" si="163"/>
        <v>44970</v>
      </c>
      <c r="B408" s="123">
        <f t="shared" ca="1" si="147"/>
        <v>0</v>
      </c>
      <c r="C408" s="7">
        <f t="shared" si="148"/>
        <v>0</v>
      </c>
      <c r="D408" s="95">
        <f t="shared" si="165"/>
        <v>44967</v>
      </c>
      <c r="E408" s="93">
        <f ca="1">IF(D408&lt;$B$1,VLOOKUP(D408,[1]DI!$A$4:$B$15000,2,FALSE),0)</f>
        <v>0.13650000000000001</v>
      </c>
      <c r="F408" s="14">
        <f t="shared" ca="1" si="149"/>
        <v>1.00050788</v>
      </c>
      <c r="G408" s="14">
        <f ca="1">(TRUNC(PRODUCT($F$12:$F407),16))</f>
        <v>1.17373681605739</v>
      </c>
      <c r="H408" s="14">
        <f t="shared" ca="1" si="150"/>
        <v>1.14489475596477</v>
      </c>
      <c r="I408" s="14">
        <f t="shared" ca="1" si="151"/>
        <v>1.0251918900000001</v>
      </c>
      <c r="J408" s="13">
        <f t="shared" si="164"/>
        <v>5.2499999999999998E-2</v>
      </c>
      <c r="K408" s="33">
        <f t="shared" si="152"/>
        <v>44901</v>
      </c>
      <c r="L408" s="2">
        <f t="shared" si="153"/>
        <v>49</v>
      </c>
      <c r="M408" s="17">
        <f t="shared" si="154"/>
        <v>49</v>
      </c>
      <c r="N408" s="12">
        <f t="shared" si="155"/>
        <v>1.0099990489999999</v>
      </c>
      <c r="O408" s="12">
        <f t="shared" ca="1" si="156"/>
        <v>1.0354428339999999</v>
      </c>
      <c r="P408" s="17">
        <f t="shared" si="157"/>
        <v>0</v>
      </c>
      <c r="Q408" s="14">
        <f t="shared" ca="1" si="158"/>
        <v>0</v>
      </c>
      <c r="R408" s="21">
        <f t="shared" si="162"/>
        <v>0</v>
      </c>
      <c r="S408" s="14">
        <f t="shared" si="159"/>
        <v>0</v>
      </c>
      <c r="T408" s="4">
        <f t="shared" si="160"/>
        <v>0</v>
      </c>
      <c r="U408" s="33">
        <f t="shared" si="161"/>
        <v>0</v>
      </c>
      <c r="V408" s="3"/>
      <c r="W408" s="150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2">
        <f t="shared" si="163"/>
        <v>44971</v>
      </c>
      <c r="B409" s="123">
        <f t="shared" ca="1" si="147"/>
        <v>0</v>
      </c>
      <c r="C409" s="7">
        <f t="shared" si="148"/>
        <v>0</v>
      </c>
      <c r="D409" s="95">
        <f t="shared" si="165"/>
        <v>44970</v>
      </c>
      <c r="E409" s="93">
        <f ca="1">IF(D409&lt;$B$1,VLOOKUP(D409,[1]DI!$A$4:$B$15000,2,FALSE),0)</f>
        <v>0.13650000000000001</v>
      </c>
      <c r="F409" s="14">
        <f t="shared" ca="1" si="149"/>
        <v>1.00050788</v>
      </c>
      <c r="G409" s="14">
        <f ca="1">(TRUNC(PRODUCT($F$12:$F408),16))</f>
        <v>1.17433293351152</v>
      </c>
      <c r="H409" s="14">
        <f t="shared" ca="1" si="150"/>
        <v>1.14489475596477</v>
      </c>
      <c r="I409" s="14">
        <f t="shared" ca="1" si="151"/>
        <v>1.0257125600000001</v>
      </c>
      <c r="J409" s="13">
        <f t="shared" si="164"/>
        <v>5.2499999999999998E-2</v>
      </c>
      <c r="K409" s="33">
        <f t="shared" si="152"/>
        <v>44901</v>
      </c>
      <c r="L409" s="2">
        <f t="shared" si="153"/>
        <v>50</v>
      </c>
      <c r="M409" s="17">
        <f t="shared" si="154"/>
        <v>50</v>
      </c>
      <c r="N409" s="12">
        <f t="shared" si="155"/>
        <v>1.010204149</v>
      </c>
      <c r="O409" s="12">
        <f t="shared" ca="1" si="156"/>
        <v>1.036179084</v>
      </c>
      <c r="P409" s="17">
        <f t="shared" si="157"/>
        <v>0</v>
      </c>
      <c r="Q409" s="14">
        <f t="shared" ca="1" si="158"/>
        <v>0</v>
      </c>
      <c r="R409" s="21">
        <f t="shared" si="162"/>
        <v>0</v>
      </c>
      <c r="S409" s="14">
        <f t="shared" si="159"/>
        <v>0</v>
      </c>
      <c r="T409" s="4">
        <f t="shared" si="160"/>
        <v>0</v>
      </c>
      <c r="U409" s="33">
        <f t="shared" si="161"/>
        <v>0</v>
      </c>
      <c r="V409" s="3"/>
      <c r="W409" s="150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2">
        <f t="shared" si="163"/>
        <v>44972</v>
      </c>
      <c r="B410" s="123">
        <f t="shared" ca="1" si="147"/>
        <v>0</v>
      </c>
      <c r="C410" s="7">
        <f t="shared" si="148"/>
        <v>0</v>
      </c>
      <c r="D410" s="95">
        <f t="shared" si="165"/>
        <v>44971</v>
      </c>
      <c r="E410" s="93">
        <f ca="1">IF(D410&lt;$B$1,VLOOKUP(D410,[1]DI!$A$4:$B$15000,2,FALSE),0)</f>
        <v>0.13650000000000001</v>
      </c>
      <c r="F410" s="14">
        <f t="shared" ca="1" si="149"/>
        <v>1.00050788</v>
      </c>
      <c r="G410" s="14">
        <f ca="1">(TRUNC(PRODUCT($F$12:$F409),16))</f>
        <v>1.1749293537218</v>
      </c>
      <c r="H410" s="14">
        <f t="shared" ca="1" si="150"/>
        <v>1.14489475596477</v>
      </c>
      <c r="I410" s="14">
        <f t="shared" ca="1" si="151"/>
        <v>1.0262335</v>
      </c>
      <c r="J410" s="13">
        <f t="shared" si="164"/>
        <v>5.2499999999999998E-2</v>
      </c>
      <c r="K410" s="33">
        <f t="shared" si="152"/>
        <v>44901</v>
      </c>
      <c r="L410" s="2">
        <f t="shared" si="153"/>
        <v>51</v>
      </c>
      <c r="M410" s="17">
        <f t="shared" si="154"/>
        <v>51</v>
      </c>
      <c r="N410" s="12">
        <f t="shared" si="155"/>
        <v>1.0104092899999999</v>
      </c>
      <c r="O410" s="12">
        <f t="shared" ca="1" si="156"/>
        <v>1.0369158620000001</v>
      </c>
      <c r="P410" s="17">
        <f t="shared" si="157"/>
        <v>0</v>
      </c>
      <c r="Q410" s="14">
        <f t="shared" ca="1" si="158"/>
        <v>0</v>
      </c>
      <c r="R410" s="21">
        <f t="shared" si="162"/>
        <v>0</v>
      </c>
      <c r="S410" s="14">
        <f t="shared" si="159"/>
        <v>0</v>
      </c>
      <c r="T410" s="4">
        <f t="shared" si="160"/>
        <v>0</v>
      </c>
      <c r="U410" s="33">
        <f t="shared" si="161"/>
        <v>0</v>
      </c>
      <c r="V410" s="3"/>
      <c r="W410" s="150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2">
        <f t="shared" si="163"/>
        <v>44973</v>
      </c>
      <c r="B411" s="123">
        <f t="shared" ca="1" si="147"/>
        <v>0</v>
      </c>
      <c r="C411" s="7">
        <f t="shared" si="148"/>
        <v>0</v>
      </c>
      <c r="D411" s="95">
        <f t="shared" si="165"/>
        <v>44972</v>
      </c>
      <c r="E411" s="93">
        <f ca="1">IF(D411&lt;$B$1,VLOOKUP(D411,[1]DI!$A$4:$B$15000,2,FALSE),0)</f>
        <v>0.13650000000000001</v>
      </c>
      <c r="F411" s="14">
        <f t="shared" ca="1" si="149"/>
        <v>1.00050788</v>
      </c>
      <c r="G411" s="14">
        <f ca="1">(TRUNC(PRODUCT($F$12:$F410),16))</f>
        <v>1.17552607684197</v>
      </c>
      <c r="H411" s="14">
        <f t="shared" ca="1" si="150"/>
        <v>1.14489475596477</v>
      </c>
      <c r="I411" s="14">
        <f t="shared" ca="1" si="151"/>
        <v>1.0267546999999999</v>
      </c>
      <c r="J411" s="13">
        <f t="shared" si="164"/>
        <v>5.2499999999999998E-2</v>
      </c>
      <c r="K411" s="33">
        <f t="shared" si="152"/>
        <v>44901</v>
      </c>
      <c r="L411" s="2">
        <f t="shared" si="153"/>
        <v>52</v>
      </c>
      <c r="M411" s="17">
        <f t="shared" si="154"/>
        <v>52</v>
      </c>
      <c r="N411" s="12">
        <f t="shared" si="155"/>
        <v>1.010614473</v>
      </c>
      <c r="O411" s="12">
        <f t="shared" ca="1" si="156"/>
        <v>1.0376531600000001</v>
      </c>
      <c r="P411" s="17">
        <f t="shared" si="157"/>
        <v>0</v>
      </c>
      <c r="Q411" s="14">
        <f t="shared" ca="1" si="158"/>
        <v>0</v>
      </c>
      <c r="R411" s="21">
        <f t="shared" si="162"/>
        <v>0</v>
      </c>
      <c r="S411" s="14">
        <f t="shared" si="159"/>
        <v>0</v>
      </c>
      <c r="T411" s="4">
        <f t="shared" si="160"/>
        <v>0</v>
      </c>
      <c r="U411" s="33">
        <f t="shared" si="161"/>
        <v>0</v>
      </c>
      <c r="V411" s="3"/>
      <c r="W411" s="150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2">
        <f t="shared" si="163"/>
        <v>44974</v>
      </c>
      <c r="B412" s="123">
        <f t="shared" ca="1" si="147"/>
        <v>0</v>
      </c>
      <c r="C412" s="7">
        <f t="shared" si="148"/>
        <v>0</v>
      </c>
      <c r="D412" s="95">
        <f t="shared" si="165"/>
        <v>44973</v>
      </c>
      <c r="E412" s="93">
        <f ca="1">IF(D412&lt;$B$1,VLOOKUP(D412,[1]DI!$A$4:$B$15000,2,FALSE),0)</f>
        <v>0.13650000000000001</v>
      </c>
      <c r="F412" s="14">
        <f t="shared" ca="1" si="149"/>
        <v>1.00050788</v>
      </c>
      <c r="G412" s="14">
        <f ca="1">(TRUNC(PRODUCT($F$12:$F411),16))</f>
        <v>1.1761231030258701</v>
      </c>
      <c r="H412" s="14">
        <f t="shared" ca="1" si="150"/>
        <v>1.14489475596477</v>
      </c>
      <c r="I412" s="14">
        <f t="shared" ca="1" si="151"/>
        <v>1.0272761699999999</v>
      </c>
      <c r="J412" s="13">
        <f t="shared" si="164"/>
        <v>5.2499999999999998E-2</v>
      </c>
      <c r="K412" s="33">
        <f t="shared" si="152"/>
        <v>44901</v>
      </c>
      <c r="L412" s="2">
        <f t="shared" si="153"/>
        <v>53</v>
      </c>
      <c r="M412" s="17">
        <f t="shared" si="154"/>
        <v>53</v>
      </c>
      <c r="N412" s="12">
        <f t="shared" si="155"/>
        <v>1.0108196979999999</v>
      </c>
      <c r="O412" s="12">
        <f t="shared" ca="1" si="156"/>
        <v>1.038390988</v>
      </c>
      <c r="P412" s="17">
        <f t="shared" si="157"/>
        <v>0</v>
      </c>
      <c r="Q412" s="14">
        <f t="shared" ca="1" si="158"/>
        <v>0</v>
      </c>
      <c r="R412" s="21">
        <f t="shared" si="162"/>
        <v>0</v>
      </c>
      <c r="S412" s="14">
        <f t="shared" si="159"/>
        <v>0</v>
      </c>
      <c r="T412" s="4">
        <f t="shared" si="160"/>
        <v>0</v>
      </c>
      <c r="U412" s="33">
        <f t="shared" si="161"/>
        <v>0</v>
      </c>
      <c r="V412" s="3"/>
      <c r="W412" s="150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2">
        <f t="shared" si="163"/>
        <v>44979</v>
      </c>
      <c r="B413" s="123">
        <f t="shared" ca="1" si="147"/>
        <v>0</v>
      </c>
      <c r="C413" s="7">
        <f t="shared" si="148"/>
        <v>0</v>
      </c>
      <c r="D413" s="95">
        <f t="shared" si="165"/>
        <v>44974</v>
      </c>
      <c r="E413" s="93">
        <f ca="1">IF(D413&lt;$B$1,VLOOKUP(D413,[1]DI!$A$4:$B$15000,2,FALSE),0)</f>
        <v>0.13650000000000001</v>
      </c>
      <c r="F413" s="14">
        <f t="shared" ca="1" si="149"/>
        <v>1.00050788</v>
      </c>
      <c r="G413" s="14">
        <f ca="1">(TRUNC(PRODUCT($F$12:$F412),16))</f>
        <v>1.1767204324274401</v>
      </c>
      <c r="H413" s="14">
        <f t="shared" ca="1" si="150"/>
        <v>1.14489475596477</v>
      </c>
      <c r="I413" s="14">
        <f t="shared" ca="1" si="151"/>
        <v>1.0277979100000001</v>
      </c>
      <c r="J413" s="13">
        <f t="shared" si="164"/>
        <v>5.2499999999999998E-2</v>
      </c>
      <c r="K413" s="33">
        <f t="shared" si="152"/>
        <v>44901</v>
      </c>
      <c r="L413" s="2">
        <f t="shared" si="153"/>
        <v>54</v>
      </c>
      <c r="M413" s="17">
        <f t="shared" si="154"/>
        <v>54</v>
      </c>
      <c r="N413" s="12">
        <f t="shared" si="155"/>
        <v>1.0110249650000001</v>
      </c>
      <c r="O413" s="12">
        <f t="shared" ca="1" si="156"/>
        <v>1.039129346</v>
      </c>
      <c r="P413" s="17">
        <f t="shared" si="157"/>
        <v>0</v>
      </c>
      <c r="Q413" s="14">
        <f t="shared" ca="1" si="158"/>
        <v>0</v>
      </c>
      <c r="R413" s="21">
        <f t="shared" si="162"/>
        <v>0</v>
      </c>
      <c r="S413" s="14">
        <f t="shared" si="159"/>
        <v>0</v>
      </c>
      <c r="T413" s="4">
        <f t="shared" si="160"/>
        <v>0</v>
      </c>
      <c r="U413" s="33">
        <f t="shared" si="161"/>
        <v>0</v>
      </c>
      <c r="V413" s="3"/>
      <c r="W413" s="150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2">
        <f t="shared" si="163"/>
        <v>44980</v>
      </c>
      <c r="B414" s="123">
        <f t="shared" ca="1" si="147"/>
        <v>0</v>
      </c>
      <c r="C414" s="7">
        <f t="shared" si="148"/>
        <v>0</v>
      </c>
      <c r="D414" s="95">
        <f t="shared" si="165"/>
        <v>44979</v>
      </c>
      <c r="E414" s="93">
        <f ca="1">IF(D414&lt;$B$1,VLOOKUP(D414,[1]DI!$A$4:$B$15000,2,FALSE),0)</f>
        <v>0.13650000000000001</v>
      </c>
      <c r="F414" s="14">
        <f t="shared" ca="1" si="149"/>
        <v>1.00050788</v>
      </c>
      <c r="G414" s="14">
        <f ca="1">(TRUNC(PRODUCT($F$12:$F413),16))</f>
        <v>1.1773180652006601</v>
      </c>
      <c r="H414" s="14">
        <f t="shared" ca="1" si="150"/>
        <v>1.14489475596477</v>
      </c>
      <c r="I414" s="14">
        <f t="shared" ca="1" si="151"/>
        <v>1.0283199000000001</v>
      </c>
      <c r="J414" s="13">
        <f t="shared" si="164"/>
        <v>5.2499999999999998E-2</v>
      </c>
      <c r="K414" s="33">
        <f t="shared" si="152"/>
        <v>44901</v>
      </c>
      <c r="L414" s="2">
        <f t="shared" si="153"/>
        <v>55</v>
      </c>
      <c r="M414" s="17">
        <f t="shared" si="154"/>
        <v>55</v>
      </c>
      <c r="N414" s="12">
        <f t="shared" si="155"/>
        <v>1.011230273</v>
      </c>
      <c r="O414" s="12">
        <f t="shared" ca="1" si="156"/>
        <v>1.0398682130000001</v>
      </c>
      <c r="P414" s="17">
        <f t="shared" si="157"/>
        <v>0</v>
      </c>
      <c r="Q414" s="14">
        <f t="shared" ca="1" si="158"/>
        <v>0</v>
      </c>
      <c r="R414" s="21">
        <f t="shared" si="162"/>
        <v>0</v>
      </c>
      <c r="S414" s="14">
        <f t="shared" si="159"/>
        <v>0</v>
      </c>
      <c r="T414" s="4">
        <f t="shared" si="160"/>
        <v>0</v>
      </c>
      <c r="U414" s="33">
        <f t="shared" si="161"/>
        <v>0</v>
      </c>
      <c r="V414" s="3"/>
      <c r="W414" s="150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2">
        <f t="shared" si="163"/>
        <v>44981</v>
      </c>
      <c r="B415" s="123">
        <f t="shared" ca="1" si="147"/>
        <v>0</v>
      </c>
      <c r="C415" s="7">
        <f t="shared" si="148"/>
        <v>0</v>
      </c>
      <c r="D415" s="95">
        <f t="shared" si="165"/>
        <v>44980</v>
      </c>
      <c r="E415" s="93">
        <f ca="1">IF(D415&lt;$B$1,VLOOKUP(D415,[1]DI!$A$4:$B$15000,2,FALSE),0)</f>
        <v>0.13650000000000001</v>
      </c>
      <c r="F415" s="14">
        <f t="shared" ca="1" si="149"/>
        <v>1.00050788</v>
      </c>
      <c r="G415" s="14">
        <f ca="1">(TRUNC(PRODUCT($F$12:$F414),16))</f>
        <v>1.17791600149961</v>
      </c>
      <c r="H415" s="14">
        <f t="shared" ca="1" si="150"/>
        <v>1.14489475596477</v>
      </c>
      <c r="I415" s="14">
        <f t="shared" ca="1" si="151"/>
        <v>1.0288421699999999</v>
      </c>
      <c r="J415" s="13">
        <f t="shared" si="164"/>
        <v>5.2499999999999998E-2</v>
      </c>
      <c r="K415" s="33">
        <f t="shared" si="152"/>
        <v>44901</v>
      </c>
      <c r="L415" s="2">
        <f t="shared" si="153"/>
        <v>56</v>
      </c>
      <c r="M415" s="17">
        <f t="shared" si="154"/>
        <v>56</v>
      </c>
      <c r="N415" s="12">
        <f t="shared" si="155"/>
        <v>1.0114356229999999</v>
      </c>
      <c r="O415" s="12">
        <f t="shared" ca="1" si="156"/>
        <v>1.0406076209999999</v>
      </c>
      <c r="P415" s="17">
        <f t="shared" si="157"/>
        <v>0</v>
      </c>
      <c r="Q415" s="14">
        <f t="shared" ca="1" si="158"/>
        <v>0</v>
      </c>
      <c r="R415" s="21">
        <f t="shared" si="162"/>
        <v>0</v>
      </c>
      <c r="S415" s="14">
        <f t="shared" si="159"/>
        <v>0</v>
      </c>
      <c r="T415" s="4">
        <f t="shared" si="160"/>
        <v>0</v>
      </c>
      <c r="U415" s="33">
        <f t="shared" si="161"/>
        <v>0</v>
      </c>
      <c r="V415" s="3"/>
      <c r="W415" s="150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2">
        <f t="shared" si="163"/>
        <v>44984</v>
      </c>
      <c r="B416" s="123">
        <f t="shared" ca="1" si="147"/>
        <v>0</v>
      </c>
      <c r="C416" s="7">
        <f t="shared" si="148"/>
        <v>0</v>
      </c>
      <c r="D416" s="95">
        <f t="shared" si="165"/>
        <v>44981</v>
      </c>
      <c r="E416" s="93">
        <f ca="1">IF(D416&lt;$B$1,VLOOKUP(D416,[1]DI!$A$4:$B$15000,2,FALSE),0)</f>
        <v>0.13650000000000001</v>
      </c>
      <c r="F416" s="14">
        <f t="shared" ca="1" si="149"/>
        <v>1.00050788</v>
      </c>
      <c r="G416" s="14">
        <f ca="1">(TRUNC(PRODUCT($F$12:$F415),16))</f>
        <v>1.17851424147845</v>
      </c>
      <c r="H416" s="14">
        <f t="shared" ca="1" si="150"/>
        <v>1.14489475596477</v>
      </c>
      <c r="I416" s="14">
        <f t="shared" ca="1" si="151"/>
        <v>1.0293646999999999</v>
      </c>
      <c r="J416" s="13">
        <f t="shared" si="164"/>
        <v>5.2499999999999998E-2</v>
      </c>
      <c r="K416" s="33">
        <f t="shared" si="152"/>
        <v>44901</v>
      </c>
      <c r="L416" s="2">
        <f t="shared" si="153"/>
        <v>57</v>
      </c>
      <c r="M416" s="17">
        <f t="shared" si="154"/>
        <v>57</v>
      </c>
      <c r="N416" s="12">
        <f t="shared" si="155"/>
        <v>1.0116410140000001</v>
      </c>
      <c r="O416" s="12">
        <f t="shared" ca="1" si="156"/>
        <v>1.0413475489999999</v>
      </c>
      <c r="P416" s="17">
        <f t="shared" si="157"/>
        <v>0</v>
      </c>
      <c r="Q416" s="14">
        <f t="shared" ca="1" si="158"/>
        <v>0</v>
      </c>
      <c r="R416" s="21">
        <f t="shared" si="162"/>
        <v>0</v>
      </c>
      <c r="S416" s="14">
        <f t="shared" si="159"/>
        <v>0</v>
      </c>
      <c r="T416" s="4">
        <f t="shared" si="160"/>
        <v>0</v>
      </c>
      <c r="U416" s="33">
        <f t="shared" si="161"/>
        <v>0</v>
      </c>
      <c r="V416" s="3"/>
      <c r="W416" s="150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2">
        <f t="shared" si="163"/>
        <v>44985</v>
      </c>
      <c r="B417" s="123">
        <f t="shared" ca="1" si="147"/>
        <v>0</v>
      </c>
      <c r="C417" s="7">
        <f t="shared" si="148"/>
        <v>0</v>
      </c>
      <c r="D417" s="95">
        <f t="shared" si="165"/>
        <v>44984</v>
      </c>
      <c r="E417" s="93">
        <f ca="1">IF(D417&lt;$B$1,VLOOKUP(D417,[1]DI!$A$4:$B$15000,2,FALSE),0)</f>
        <v>0.13650000000000001</v>
      </c>
      <c r="F417" s="14">
        <f t="shared" ca="1" si="149"/>
        <v>1.00050788</v>
      </c>
      <c r="G417" s="14">
        <f ca="1">(TRUNC(PRODUCT($F$12:$F416),16))</f>
        <v>1.1791127852914201</v>
      </c>
      <c r="H417" s="14">
        <f t="shared" ca="1" si="150"/>
        <v>1.14489475596477</v>
      </c>
      <c r="I417" s="14">
        <f t="shared" ca="1" si="151"/>
        <v>1.0298874899999999</v>
      </c>
      <c r="J417" s="13">
        <f t="shared" si="164"/>
        <v>5.2499999999999998E-2</v>
      </c>
      <c r="K417" s="33">
        <f t="shared" si="152"/>
        <v>44901</v>
      </c>
      <c r="L417" s="2">
        <f t="shared" si="153"/>
        <v>58</v>
      </c>
      <c r="M417" s="17">
        <f t="shared" si="154"/>
        <v>58</v>
      </c>
      <c r="N417" s="12">
        <f t="shared" si="155"/>
        <v>1.011846448</v>
      </c>
      <c r="O417" s="12">
        <f t="shared" ca="1" si="156"/>
        <v>1.042087999</v>
      </c>
      <c r="P417" s="17">
        <f t="shared" si="157"/>
        <v>0</v>
      </c>
      <c r="Q417" s="14">
        <f t="shared" ca="1" si="158"/>
        <v>0</v>
      </c>
      <c r="R417" s="21">
        <f t="shared" si="162"/>
        <v>0</v>
      </c>
      <c r="S417" s="14">
        <f t="shared" si="159"/>
        <v>0</v>
      </c>
      <c r="T417" s="4">
        <f t="shared" si="160"/>
        <v>0</v>
      </c>
      <c r="U417" s="33">
        <f t="shared" si="161"/>
        <v>0</v>
      </c>
      <c r="V417" s="3"/>
      <c r="W417" s="150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2">
        <f t="shared" si="163"/>
        <v>44986</v>
      </c>
      <c r="B418" s="123">
        <f t="shared" ca="1" si="147"/>
        <v>0</v>
      </c>
      <c r="C418" s="7">
        <f t="shared" si="148"/>
        <v>0</v>
      </c>
      <c r="D418" s="95">
        <f t="shared" si="165"/>
        <v>44985</v>
      </c>
      <c r="E418" s="93">
        <f ca="1">IF(D418&lt;$B$1,VLOOKUP(D418,[1]DI!$A$4:$B$15000,2,FALSE),0)</f>
        <v>0.13650000000000001</v>
      </c>
      <c r="F418" s="14">
        <f t="shared" ca="1" si="149"/>
        <v>1.00050788</v>
      </c>
      <c r="G418" s="14">
        <f ca="1">(TRUNC(PRODUCT($F$12:$F417),16))</f>
        <v>1.1797116330928099</v>
      </c>
      <c r="H418" s="14">
        <f t="shared" ca="1" si="150"/>
        <v>1.14489475596477</v>
      </c>
      <c r="I418" s="14">
        <f t="shared" ca="1" si="151"/>
        <v>1.03041055</v>
      </c>
      <c r="J418" s="13">
        <f t="shared" si="164"/>
        <v>5.2499999999999998E-2</v>
      </c>
      <c r="K418" s="33">
        <f t="shared" si="152"/>
        <v>44901</v>
      </c>
      <c r="L418" s="2">
        <f t="shared" si="153"/>
        <v>59</v>
      </c>
      <c r="M418" s="17">
        <f t="shared" si="154"/>
        <v>59</v>
      </c>
      <c r="N418" s="12">
        <f t="shared" si="155"/>
        <v>1.012051923</v>
      </c>
      <c r="O418" s="12">
        <f t="shared" ca="1" si="156"/>
        <v>1.042828979</v>
      </c>
      <c r="P418" s="17">
        <f t="shared" si="157"/>
        <v>0</v>
      </c>
      <c r="Q418" s="14">
        <f t="shared" ca="1" si="158"/>
        <v>0</v>
      </c>
      <c r="R418" s="21">
        <f t="shared" si="162"/>
        <v>0</v>
      </c>
      <c r="S418" s="14">
        <f t="shared" si="159"/>
        <v>0</v>
      </c>
      <c r="T418" s="4">
        <f t="shared" si="160"/>
        <v>0</v>
      </c>
      <c r="U418" s="33">
        <f t="shared" si="161"/>
        <v>0</v>
      </c>
      <c r="V418" s="3"/>
      <c r="W418" s="150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2">
        <f t="shared" si="163"/>
        <v>44987</v>
      </c>
      <c r="B419" s="123">
        <f t="shared" ca="1" si="147"/>
        <v>0</v>
      </c>
      <c r="C419" s="7">
        <f t="shared" si="148"/>
        <v>0</v>
      </c>
      <c r="D419" s="95">
        <f t="shared" si="165"/>
        <v>44986</v>
      </c>
      <c r="E419" s="93">
        <f ca="1">IF(D419&lt;$B$1,VLOOKUP(D419,[1]DI!$A$4:$B$15000,2,FALSE),0)</f>
        <v>0.13650000000000001</v>
      </c>
      <c r="F419" s="14">
        <f t="shared" ca="1" si="149"/>
        <v>1.00050788</v>
      </c>
      <c r="G419" s="14">
        <f ca="1">(TRUNC(PRODUCT($F$12:$F418),16))</f>
        <v>1.18031078503702</v>
      </c>
      <c r="H419" s="14">
        <f t="shared" ca="1" si="150"/>
        <v>1.14489475596477</v>
      </c>
      <c r="I419" s="14">
        <f t="shared" ca="1" si="151"/>
        <v>1.0309338699999999</v>
      </c>
      <c r="J419" s="13">
        <f t="shared" si="164"/>
        <v>5.2499999999999998E-2</v>
      </c>
      <c r="K419" s="33">
        <f t="shared" si="152"/>
        <v>44901</v>
      </c>
      <c r="L419" s="2">
        <f t="shared" si="153"/>
        <v>60</v>
      </c>
      <c r="M419" s="17">
        <f t="shared" si="154"/>
        <v>60</v>
      </c>
      <c r="N419" s="12">
        <f t="shared" si="155"/>
        <v>1.01225744</v>
      </c>
      <c r="O419" s="12">
        <f t="shared" ca="1" si="156"/>
        <v>1.0435704800000001</v>
      </c>
      <c r="P419" s="17">
        <f t="shared" si="157"/>
        <v>0</v>
      </c>
      <c r="Q419" s="14">
        <f t="shared" ca="1" si="158"/>
        <v>0</v>
      </c>
      <c r="R419" s="21">
        <f t="shared" si="162"/>
        <v>0</v>
      </c>
      <c r="S419" s="14">
        <f t="shared" si="159"/>
        <v>0</v>
      </c>
      <c r="T419" s="4">
        <f t="shared" si="160"/>
        <v>0</v>
      </c>
      <c r="U419" s="33">
        <f t="shared" si="161"/>
        <v>0</v>
      </c>
      <c r="V419" s="3"/>
      <c r="W419" s="150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2">
        <f t="shared" si="163"/>
        <v>44988</v>
      </c>
      <c r="B420" s="123">
        <f t="shared" ca="1" si="147"/>
        <v>0</v>
      </c>
      <c r="C420" s="7">
        <f t="shared" si="148"/>
        <v>0</v>
      </c>
      <c r="D420" s="95">
        <f t="shared" si="165"/>
        <v>44987</v>
      </c>
      <c r="E420" s="93">
        <f ca="1">IF(D420&lt;$B$1,VLOOKUP(D420,[1]DI!$A$4:$B$15000,2,FALSE),0)</f>
        <v>0.13650000000000001</v>
      </c>
      <c r="F420" s="14">
        <f t="shared" ca="1" si="149"/>
        <v>1.00050788</v>
      </c>
      <c r="G420" s="14">
        <f ca="1">(TRUNC(PRODUCT($F$12:$F419),16))</f>
        <v>1.1809102412785299</v>
      </c>
      <c r="H420" s="14">
        <f t="shared" ca="1" si="150"/>
        <v>1.14489475596477</v>
      </c>
      <c r="I420" s="14">
        <f t="shared" ca="1" si="151"/>
        <v>1.0314574599999999</v>
      </c>
      <c r="J420" s="13">
        <f t="shared" si="164"/>
        <v>5.2499999999999998E-2</v>
      </c>
      <c r="K420" s="33">
        <f t="shared" si="152"/>
        <v>44901</v>
      </c>
      <c r="L420" s="2">
        <f t="shared" si="153"/>
        <v>61</v>
      </c>
      <c r="M420" s="17">
        <f t="shared" si="154"/>
        <v>61</v>
      </c>
      <c r="N420" s="12">
        <f t="shared" si="155"/>
        <v>1.0124629979999999</v>
      </c>
      <c r="O420" s="12">
        <f t="shared" ca="1" si="156"/>
        <v>1.0443125120000001</v>
      </c>
      <c r="P420" s="17">
        <f t="shared" si="157"/>
        <v>0</v>
      </c>
      <c r="Q420" s="14">
        <f t="shared" ca="1" si="158"/>
        <v>0</v>
      </c>
      <c r="R420" s="21">
        <f t="shared" si="162"/>
        <v>0</v>
      </c>
      <c r="S420" s="14">
        <f t="shared" si="159"/>
        <v>0</v>
      </c>
      <c r="T420" s="4">
        <f t="shared" si="160"/>
        <v>0</v>
      </c>
      <c r="U420" s="33">
        <f t="shared" si="161"/>
        <v>0</v>
      </c>
      <c r="V420" s="3"/>
      <c r="W420" s="150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2">
        <f t="shared" si="163"/>
        <v>44991</v>
      </c>
      <c r="B421" s="123">
        <f t="shared" ca="1" si="147"/>
        <v>0</v>
      </c>
      <c r="C421" s="7">
        <f t="shared" si="148"/>
        <v>0</v>
      </c>
      <c r="D421" s="95">
        <f t="shared" si="165"/>
        <v>44988</v>
      </c>
      <c r="E421" s="93">
        <f ca="1">IF(D421&lt;$B$1,VLOOKUP(D421,[1]DI!$A$4:$B$15000,2,FALSE),0)</f>
        <v>0.13650000000000001</v>
      </c>
      <c r="F421" s="14">
        <f t="shared" ca="1" si="149"/>
        <v>1.00050788</v>
      </c>
      <c r="G421" s="14">
        <f ca="1">(TRUNC(PRODUCT($F$12:$F420),16))</f>
        <v>1.1815100019718701</v>
      </c>
      <c r="H421" s="14">
        <f t="shared" ca="1" si="150"/>
        <v>1.14489475596477</v>
      </c>
      <c r="I421" s="14">
        <f t="shared" ca="1" si="151"/>
        <v>1.0319813200000001</v>
      </c>
      <c r="J421" s="13">
        <f t="shared" si="164"/>
        <v>5.2499999999999998E-2</v>
      </c>
      <c r="K421" s="33">
        <f t="shared" si="152"/>
        <v>44901</v>
      </c>
      <c r="L421" s="2">
        <f t="shared" si="153"/>
        <v>62</v>
      </c>
      <c r="M421" s="17">
        <f t="shared" si="154"/>
        <v>62</v>
      </c>
      <c r="N421" s="12">
        <f t="shared" si="155"/>
        <v>1.0126685980000001</v>
      </c>
      <c r="O421" s="12">
        <f t="shared" ca="1" si="156"/>
        <v>1.0450550759999999</v>
      </c>
      <c r="P421" s="17">
        <f t="shared" si="157"/>
        <v>0</v>
      </c>
      <c r="Q421" s="14">
        <f t="shared" ca="1" si="158"/>
        <v>0</v>
      </c>
      <c r="R421" s="21">
        <f t="shared" si="162"/>
        <v>0</v>
      </c>
      <c r="S421" s="14">
        <f t="shared" si="159"/>
        <v>0</v>
      </c>
      <c r="T421" s="4">
        <f t="shared" si="160"/>
        <v>0</v>
      </c>
      <c r="U421" s="33">
        <f t="shared" si="161"/>
        <v>0</v>
      </c>
      <c r="V421" s="3"/>
      <c r="W421" s="150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2">
        <f t="shared" si="163"/>
        <v>44992</v>
      </c>
      <c r="B422" s="123">
        <f t="shared" ca="1" si="147"/>
        <v>0</v>
      </c>
      <c r="C422" s="7">
        <f t="shared" si="148"/>
        <v>0</v>
      </c>
      <c r="D422" s="95">
        <f t="shared" si="165"/>
        <v>44991</v>
      </c>
      <c r="E422" s="93">
        <f ca="1">IF(D422&lt;$B$1,VLOOKUP(D422,[1]DI!$A$4:$B$15000,2,FALSE),0)</f>
        <v>0.13650000000000001</v>
      </c>
      <c r="F422" s="14">
        <f t="shared" ca="1" si="149"/>
        <v>1.00050788</v>
      </c>
      <c r="G422" s="14">
        <f ca="1">(TRUNC(PRODUCT($F$12:$F421),16))</f>
        <v>1.18211006727167</v>
      </c>
      <c r="H422" s="14">
        <f t="shared" ca="1" si="150"/>
        <v>1.14489475596477</v>
      </c>
      <c r="I422" s="14">
        <f t="shared" ca="1" si="151"/>
        <v>1.03250544</v>
      </c>
      <c r="J422" s="13">
        <f t="shared" si="164"/>
        <v>5.2499999999999998E-2</v>
      </c>
      <c r="K422" s="33">
        <f t="shared" si="152"/>
        <v>44901</v>
      </c>
      <c r="L422" s="2">
        <f t="shared" si="153"/>
        <v>63</v>
      </c>
      <c r="M422" s="17">
        <f t="shared" si="154"/>
        <v>63</v>
      </c>
      <c r="N422" s="12">
        <f t="shared" si="155"/>
        <v>1.0128742399999999</v>
      </c>
      <c r="O422" s="12">
        <f t="shared" ca="1" si="156"/>
        <v>1.0457981629999999</v>
      </c>
      <c r="P422" s="17">
        <f t="shared" si="157"/>
        <v>0</v>
      </c>
      <c r="Q422" s="14">
        <f t="shared" ca="1" si="158"/>
        <v>0</v>
      </c>
      <c r="R422" s="21">
        <f t="shared" si="162"/>
        <v>0</v>
      </c>
      <c r="S422" s="14">
        <f t="shared" si="159"/>
        <v>0</v>
      </c>
      <c r="T422" s="4">
        <f t="shared" si="160"/>
        <v>0</v>
      </c>
      <c r="U422" s="33">
        <f t="shared" si="161"/>
        <v>0</v>
      </c>
      <c r="V422" s="3"/>
      <c r="W422" s="150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2">
        <f t="shared" si="163"/>
        <v>44993</v>
      </c>
      <c r="B423" s="123">
        <f t="shared" ca="1" si="147"/>
        <v>0</v>
      </c>
      <c r="C423" s="7">
        <f t="shared" si="148"/>
        <v>0</v>
      </c>
      <c r="D423" s="95">
        <f t="shared" si="165"/>
        <v>44992</v>
      </c>
      <c r="E423" s="93">
        <f ca="1">IF(D423&lt;$B$1,VLOOKUP(D423,[1]DI!$A$4:$B$15000,2,FALSE),0)</f>
        <v>0.13650000000000001</v>
      </c>
      <c r="F423" s="14">
        <f t="shared" ca="1" si="149"/>
        <v>1.00050788</v>
      </c>
      <c r="G423" s="14">
        <f ca="1">(TRUNC(PRODUCT($F$12:$F422),16))</f>
        <v>1.18271043733264</v>
      </c>
      <c r="H423" s="14">
        <f t="shared" ca="1" si="150"/>
        <v>1.14489475596477</v>
      </c>
      <c r="I423" s="14">
        <f t="shared" ca="1" si="151"/>
        <v>1.03302983</v>
      </c>
      <c r="J423" s="13">
        <f t="shared" si="164"/>
        <v>5.2499999999999998E-2</v>
      </c>
      <c r="K423" s="33">
        <f t="shared" si="152"/>
        <v>44901</v>
      </c>
      <c r="L423" s="2">
        <f t="shared" si="153"/>
        <v>64</v>
      </c>
      <c r="M423" s="17">
        <f t="shared" si="154"/>
        <v>64</v>
      </c>
      <c r="N423" s="12">
        <f t="shared" si="155"/>
        <v>1.0130799239999999</v>
      </c>
      <c r="O423" s="12">
        <f t="shared" ca="1" si="156"/>
        <v>1.046541782</v>
      </c>
      <c r="P423" s="17">
        <f t="shared" si="157"/>
        <v>0</v>
      </c>
      <c r="Q423" s="14">
        <f t="shared" ca="1" si="158"/>
        <v>0</v>
      </c>
      <c r="R423" s="21">
        <f t="shared" si="162"/>
        <v>0</v>
      </c>
      <c r="S423" s="14">
        <f t="shared" si="159"/>
        <v>0</v>
      </c>
      <c r="T423" s="4">
        <f t="shared" si="160"/>
        <v>0</v>
      </c>
      <c r="U423" s="33">
        <f t="shared" si="161"/>
        <v>0</v>
      </c>
      <c r="V423" s="3"/>
      <c r="W423" s="150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2">
        <f t="shared" si="163"/>
        <v>44994</v>
      </c>
      <c r="B424" s="123">
        <f t="shared" ca="1" si="147"/>
        <v>0</v>
      </c>
      <c r="C424" s="7">
        <f t="shared" si="148"/>
        <v>0</v>
      </c>
      <c r="D424" s="95">
        <f t="shared" si="165"/>
        <v>44993</v>
      </c>
      <c r="E424" s="93">
        <f ca="1">IF(D424&lt;$B$1,VLOOKUP(D424,[1]DI!$A$4:$B$15000,2,FALSE),0)</f>
        <v>0.13650000000000001</v>
      </c>
      <c r="F424" s="14">
        <f t="shared" ca="1" si="149"/>
        <v>1.00050788</v>
      </c>
      <c r="G424" s="14">
        <f ca="1">(TRUNC(PRODUCT($F$12:$F423),16))</f>
        <v>1.1833111123095501</v>
      </c>
      <c r="H424" s="14">
        <f t="shared" ca="1" si="150"/>
        <v>1.14489475596477</v>
      </c>
      <c r="I424" s="14">
        <f t="shared" ca="1" si="151"/>
        <v>1.03355449</v>
      </c>
      <c r="J424" s="13">
        <f t="shared" si="164"/>
        <v>5.2499999999999998E-2</v>
      </c>
      <c r="K424" s="33">
        <f t="shared" si="152"/>
        <v>44901</v>
      </c>
      <c r="L424" s="2">
        <f t="shared" si="153"/>
        <v>65</v>
      </c>
      <c r="M424" s="17">
        <f t="shared" si="154"/>
        <v>65</v>
      </c>
      <c r="N424" s="12">
        <f t="shared" si="155"/>
        <v>1.013285649</v>
      </c>
      <c r="O424" s="12">
        <f t="shared" ca="1" si="156"/>
        <v>1.0472859320000001</v>
      </c>
      <c r="P424" s="17">
        <f t="shared" si="157"/>
        <v>0</v>
      </c>
      <c r="Q424" s="14">
        <f t="shared" ca="1" si="158"/>
        <v>0</v>
      </c>
      <c r="R424" s="21">
        <f t="shared" si="162"/>
        <v>0</v>
      </c>
      <c r="S424" s="14">
        <f t="shared" si="159"/>
        <v>0</v>
      </c>
      <c r="T424" s="4">
        <f t="shared" si="160"/>
        <v>0</v>
      </c>
      <c r="U424" s="33">
        <f t="shared" si="161"/>
        <v>0</v>
      </c>
      <c r="V424" s="3"/>
      <c r="W424" s="150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2">
        <f t="shared" si="163"/>
        <v>44995</v>
      </c>
      <c r="B425" s="123">
        <f t="shared" ca="1" si="147"/>
        <v>0</v>
      </c>
      <c r="C425" s="7">
        <f t="shared" si="148"/>
        <v>0</v>
      </c>
      <c r="D425" s="95">
        <f t="shared" si="165"/>
        <v>44994</v>
      </c>
      <c r="E425" s="93">
        <f ca="1">IF(D425&lt;$B$1,VLOOKUP(D425,[1]DI!$A$4:$B$15000,2,FALSE),0)</f>
        <v>0.13650000000000001</v>
      </c>
      <c r="F425" s="14">
        <f t="shared" ca="1" si="149"/>
        <v>1.00050788</v>
      </c>
      <c r="G425" s="14">
        <f ca="1">(TRUNC(PRODUCT($F$12:$F424),16))</f>
        <v>1.1839120923572699</v>
      </c>
      <c r="H425" s="14">
        <f t="shared" ca="1" si="150"/>
        <v>1.14489475596477</v>
      </c>
      <c r="I425" s="14">
        <f t="shared" ca="1" si="151"/>
        <v>1.0340794099999999</v>
      </c>
      <c r="J425" s="13">
        <f t="shared" si="164"/>
        <v>5.2499999999999998E-2</v>
      </c>
      <c r="K425" s="33">
        <f t="shared" si="152"/>
        <v>44901</v>
      </c>
      <c r="L425" s="2">
        <f t="shared" si="153"/>
        <v>66</v>
      </c>
      <c r="M425" s="17">
        <f t="shared" si="154"/>
        <v>66</v>
      </c>
      <c r="N425" s="12">
        <f t="shared" si="155"/>
        <v>1.013491417</v>
      </c>
      <c r="O425" s="12">
        <f t="shared" ca="1" si="156"/>
        <v>1.0480306070000001</v>
      </c>
      <c r="P425" s="17">
        <f t="shared" si="157"/>
        <v>0</v>
      </c>
      <c r="Q425" s="14">
        <f t="shared" ca="1" si="158"/>
        <v>0</v>
      </c>
      <c r="R425" s="21">
        <f t="shared" si="162"/>
        <v>0</v>
      </c>
      <c r="S425" s="14">
        <f t="shared" si="159"/>
        <v>0</v>
      </c>
      <c r="T425" s="4">
        <f t="shared" si="160"/>
        <v>0</v>
      </c>
      <c r="U425" s="33">
        <f t="shared" si="161"/>
        <v>0</v>
      </c>
      <c r="V425" s="3"/>
      <c r="W425" s="150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2">
        <f t="shared" si="163"/>
        <v>44998</v>
      </c>
      <c r="B426" s="123">
        <f t="shared" ca="1" si="147"/>
        <v>0</v>
      </c>
      <c r="C426" s="7">
        <f t="shared" si="148"/>
        <v>0</v>
      </c>
      <c r="D426" s="95">
        <f t="shared" si="165"/>
        <v>44995</v>
      </c>
      <c r="E426" s="93">
        <f ca="1">IF(D426&lt;$B$1,VLOOKUP(D426,[1]DI!$A$4:$B$15000,2,FALSE),0)</f>
        <v>0.13650000000000001</v>
      </c>
      <c r="F426" s="14">
        <f t="shared" ca="1" si="149"/>
        <v>1.00050788</v>
      </c>
      <c r="G426" s="14">
        <f ca="1">(TRUNC(PRODUCT($F$12:$F425),16))</f>
        <v>1.1845133776307399</v>
      </c>
      <c r="H426" s="14">
        <f t="shared" ca="1" si="150"/>
        <v>1.14489475596477</v>
      </c>
      <c r="I426" s="14">
        <f t="shared" ca="1" si="151"/>
        <v>1.0346046</v>
      </c>
      <c r="J426" s="13">
        <f t="shared" si="164"/>
        <v>5.2499999999999998E-2</v>
      </c>
      <c r="K426" s="33">
        <f t="shared" si="152"/>
        <v>44901</v>
      </c>
      <c r="L426" s="2">
        <f t="shared" si="153"/>
        <v>67</v>
      </c>
      <c r="M426" s="17">
        <f t="shared" si="154"/>
        <v>67</v>
      </c>
      <c r="N426" s="12">
        <f t="shared" si="155"/>
        <v>1.0136972259999999</v>
      </c>
      <c r="O426" s="12">
        <f t="shared" ca="1" si="156"/>
        <v>1.048775813</v>
      </c>
      <c r="P426" s="17">
        <f t="shared" si="157"/>
        <v>0</v>
      </c>
      <c r="Q426" s="14">
        <f t="shared" ca="1" si="158"/>
        <v>0</v>
      </c>
      <c r="R426" s="21">
        <f t="shared" si="162"/>
        <v>0</v>
      </c>
      <c r="S426" s="14">
        <f t="shared" si="159"/>
        <v>0</v>
      </c>
      <c r="T426" s="4">
        <f t="shared" si="160"/>
        <v>0</v>
      </c>
      <c r="U426" s="33">
        <f t="shared" si="161"/>
        <v>0</v>
      </c>
      <c r="V426" s="3"/>
      <c r="W426" s="150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2">
        <f t="shared" si="163"/>
        <v>44999</v>
      </c>
      <c r="B427" s="123">
        <f t="shared" ca="1" si="147"/>
        <v>0</v>
      </c>
      <c r="C427" s="7">
        <f t="shared" si="148"/>
        <v>0</v>
      </c>
      <c r="D427" s="95">
        <f t="shared" si="165"/>
        <v>44998</v>
      </c>
      <c r="E427" s="93">
        <f ca="1">IF(D427&lt;$B$1,VLOOKUP(D427,[1]DI!$A$4:$B$15000,2,FALSE),0)</f>
        <v>0.13650000000000001</v>
      </c>
      <c r="F427" s="14">
        <f t="shared" ca="1" si="149"/>
        <v>1.00050788</v>
      </c>
      <c r="G427" s="14">
        <f ca="1">(TRUNC(PRODUCT($F$12:$F426),16))</f>
        <v>1.18511496828497</v>
      </c>
      <c r="H427" s="14">
        <f t="shared" ca="1" si="150"/>
        <v>1.14489475596477</v>
      </c>
      <c r="I427" s="14">
        <f t="shared" ca="1" si="151"/>
        <v>1.03513005</v>
      </c>
      <c r="J427" s="13">
        <f t="shared" si="164"/>
        <v>5.2499999999999998E-2</v>
      </c>
      <c r="K427" s="33">
        <f t="shared" si="152"/>
        <v>44901</v>
      </c>
      <c r="L427" s="2">
        <f t="shared" si="153"/>
        <v>68</v>
      </c>
      <c r="M427" s="17">
        <f t="shared" si="154"/>
        <v>68</v>
      </c>
      <c r="N427" s="12">
        <f t="shared" si="155"/>
        <v>1.0139030769999999</v>
      </c>
      <c r="O427" s="12">
        <f t="shared" ca="1" si="156"/>
        <v>1.049521543</v>
      </c>
      <c r="P427" s="17">
        <f t="shared" si="157"/>
        <v>0</v>
      </c>
      <c r="Q427" s="14">
        <f t="shared" ca="1" si="158"/>
        <v>0</v>
      </c>
      <c r="R427" s="21">
        <f t="shared" si="162"/>
        <v>0</v>
      </c>
      <c r="S427" s="14">
        <f t="shared" si="159"/>
        <v>0</v>
      </c>
      <c r="T427" s="4">
        <f t="shared" si="160"/>
        <v>0</v>
      </c>
      <c r="U427" s="33">
        <f t="shared" si="161"/>
        <v>0</v>
      </c>
      <c r="V427" s="3"/>
      <c r="W427" s="150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2">
        <f t="shared" si="163"/>
        <v>45000</v>
      </c>
      <c r="B428" s="123">
        <f t="shared" ca="1" si="147"/>
        <v>0</v>
      </c>
      <c r="C428" s="7">
        <f t="shared" si="148"/>
        <v>0</v>
      </c>
      <c r="D428" s="95">
        <f t="shared" si="165"/>
        <v>44999</v>
      </c>
      <c r="E428" s="93">
        <f ca="1">IF(D428&lt;$B$1,VLOOKUP(D428,[1]DI!$A$4:$B$15000,2,FALSE),0)</f>
        <v>0.13650000000000001</v>
      </c>
      <c r="F428" s="14">
        <f t="shared" ca="1" si="149"/>
        <v>1.00050788</v>
      </c>
      <c r="G428" s="14">
        <f ca="1">(TRUNC(PRODUCT($F$12:$F427),16))</f>
        <v>1.18571686447506</v>
      </c>
      <c r="H428" s="14">
        <f t="shared" ca="1" si="150"/>
        <v>1.14489475596477</v>
      </c>
      <c r="I428" s="14">
        <f t="shared" ca="1" si="151"/>
        <v>1.03565577</v>
      </c>
      <c r="J428" s="13">
        <f t="shared" si="164"/>
        <v>5.2499999999999998E-2</v>
      </c>
      <c r="K428" s="33">
        <f t="shared" si="152"/>
        <v>44901</v>
      </c>
      <c r="L428" s="2">
        <f t="shared" si="153"/>
        <v>69</v>
      </c>
      <c r="M428" s="17">
        <f t="shared" si="154"/>
        <v>69</v>
      </c>
      <c r="N428" s="12">
        <f t="shared" si="155"/>
        <v>1.014108969</v>
      </c>
      <c r="O428" s="12">
        <f t="shared" ca="1" si="156"/>
        <v>1.0502678050000001</v>
      </c>
      <c r="P428" s="17">
        <f t="shared" si="157"/>
        <v>0</v>
      </c>
      <c r="Q428" s="14">
        <f t="shared" ca="1" si="158"/>
        <v>0</v>
      </c>
      <c r="R428" s="21">
        <f t="shared" si="162"/>
        <v>0</v>
      </c>
      <c r="S428" s="14">
        <f t="shared" si="159"/>
        <v>0</v>
      </c>
      <c r="T428" s="4">
        <f t="shared" si="160"/>
        <v>0</v>
      </c>
      <c r="U428" s="33">
        <f t="shared" si="161"/>
        <v>0</v>
      </c>
      <c r="V428" s="3"/>
      <c r="W428" s="150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2">
        <f t="shared" si="163"/>
        <v>45001</v>
      </c>
      <c r="B429" s="123">
        <f t="shared" ca="1" si="147"/>
        <v>0</v>
      </c>
      <c r="C429" s="7">
        <f t="shared" si="148"/>
        <v>0</v>
      </c>
      <c r="D429" s="95">
        <f t="shared" si="165"/>
        <v>45000</v>
      </c>
      <c r="E429" s="93">
        <f ca="1">IF(D429&lt;$B$1,VLOOKUP(D429,[1]DI!$A$4:$B$15000,2,FALSE),0)</f>
        <v>0.13650000000000001</v>
      </c>
      <c r="F429" s="14">
        <f t="shared" ca="1" si="149"/>
        <v>1.00050788</v>
      </c>
      <c r="G429" s="14">
        <f ca="1">(TRUNC(PRODUCT($F$12:$F428),16))</f>
        <v>1.18631906635619</v>
      </c>
      <c r="H429" s="14">
        <f t="shared" ca="1" si="150"/>
        <v>1.14489475596477</v>
      </c>
      <c r="I429" s="14">
        <f t="shared" ca="1" si="151"/>
        <v>1.0361817600000001</v>
      </c>
      <c r="J429" s="13">
        <f t="shared" si="164"/>
        <v>5.2499999999999998E-2</v>
      </c>
      <c r="K429" s="33">
        <f t="shared" si="152"/>
        <v>44901</v>
      </c>
      <c r="L429" s="2">
        <f t="shared" si="153"/>
        <v>70</v>
      </c>
      <c r="M429" s="17">
        <f t="shared" si="154"/>
        <v>70</v>
      </c>
      <c r="N429" s="12">
        <f t="shared" si="155"/>
        <v>1.0143149039999999</v>
      </c>
      <c r="O429" s="12">
        <f t="shared" ca="1" si="156"/>
        <v>1.051014602</v>
      </c>
      <c r="P429" s="17">
        <f t="shared" si="157"/>
        <v>0</v>
      </c>
      <c r="Q429" s="14">
        <f t="shared" ca="1" si="158"/>
        <v>0</v>
      </c>
      <c r="R429" s="21">
        <f t="shared" si="162"/>
        <v>0</v>
      </c>
      <c r="S429" s="14">
        <f t="shared" si="159"/>
        <v>0</v>
      </c>
      <c r="T429" s="4">
        <f t="shared" si="160"/>
        <v>0</v>
      </c>
      <c r="U429" s="33">
        <f t="shared" si="161"/>
        <v>0</v>
      </c>
      <c r="V429" s="3"/>
      <c r="W429" s="150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2">
        <f t="shared" si="163"/>
        <v>45002</v>
      </c>
      <c r="B430" s="123">
        <f t="shared" ca="1" si="147"/>
        <v>0</v>
      </c>
      <c r="C430" s="7">
        <f t="shared" si="148"/>
        <v>0</v>
      </c>
      <c r="D430" s="95">
        <f t="shared" si="165"/>
        <v>45001</v>
      </c>
      <c r="E430" s="93">
        <f ca="1">IF(D430&lt;$B$1,VLOOKUP(D430,[1]DI!$A$4:$B$15000,2,FALSE),0)</f>
        <v>0.13650000000000001</v>
      </c>
      <c r="F430" s="14">
        <f t="shared" ca="1" si="149"/>
        <v>1.00050788</v>
      </c>
      <c r="G430" s="14">
        <f ca="1">(TRUNC(PRODUCT($F$12:$F429),16))</f>
        <v>1.1869215740836101</v>
      </c>
      <c r="H430" s="14">
        <f t="shared" ca="1" si="150"/>
        <v>1.14489475596477</v>
      </c>
      <c r="I430" s="14">
        <f t="shared" ca="1" si="151"/>
        <v>1.0367080200000001</v>
      </c>
      <c r="J430" s="13">
        <f t="shared" si="164"/>
        <v>5.2499999999999998E-2</v>
      </c>
      <c r="K430" s="33">
        <f t="shared" si="152"/>
        <v>44901</v>
      </c>
      <c r="L430" s="2">
        <f t="shared" si="153"/>
        <v>71</v>
      </c>
      <c r="M430" s="17">
        <f t="shared" si="154"/>
        <v>71</v>
      </c>
      <c r="N430" s="12">
        <f t="shared" si="155"/>
        <v>1.0145208800000001</v>
      </c>
      <c r="O430" s="12">
        <f t="shared" ca="1" si="156"/>
        <v>1.0517619330000001</v>
      </c>
      <c r="P430" s="17">
        <f t="shared" si="157"/>
        <v>0</v>
      </c>
      <c r="Q430" s="14">
        <f t="shared" ca="1" si="158"/>
        <v>0</v>
      </c>
      <c r="R430" s="21">
        <f t="shared" si="162"/>
        <v>0</v>
      </c>
      <c r="S430" s="14">
        <f t="shared" si="159"/>
        <v>0</v>
      </c>
      <c r="T430" s="4">
        <f t="shared" si="160"/>
        <v>0</v>
      </c>
      <c r="U430" s="33">
        <f t="shared" si="161"/>
        <v>0</v>
      </c>
      <c r="V430" s="3"/>
      <c r="W430" s="150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2">
        <f t="shared" si="163"/>
        <v>45005</v>
      </c>
      <c r="B431" s="123">
        <f t="shared" ca="1" si="147"/>
        <v>0</v>
      </c>
      <c r="C431" s="7">
        <f t="shared" si="148"/>
        <v>0</v>
      </c>
      <c r="D431" s="95">
        <f t="shared" si="165"/>
        <v>45002</v>
      </c>
      <c r="E431" s="93">
        <f ca="1">IF(D431&lt;$B$1,VLOOKUP(D431,[1]DI!$A$4:$B$15000,2,FALSE),0)</f>
        <v>0.13650000000000001</v>
      </c>
      <c r="F431" s="14">
        <f t="shared" ca="1" si="149"/>
        <v>1.00050788</v>
      </c>
      <c r="G431" s="14">
        <f ca="1">(TRUNC(PRODUCT($F$12:$F430),16))</f>
        <v>1.18752438781266</v>
      </c>
      <c r="H431" s="14">
        <f t="shared" ca="1" si="150"/>
        <v>1.14489475596477</v>
      </c>
      <c r="I431" s="14">
        <f t="shared" ca="1" si="151"/>
        <v>1.03723454</v>
      </c>
      <c r="J431" s="13">
        <f t="shared" si="164"/>
        <v>5.2499999999999998E-2</v>
      </c>
      <c r="K431" s="33">
        <f t="shared" si="152"/>
        <v>44901</v>
      </c>
      <c r="L431" s="2">
        <f t="shared" si="153"/>
        <v>72</v>
      </c>
      <c r="M431" s="17">
        <f t="shared" si="154"/>
        <v>72</v>
      </c>
      <c r="N431" s="12">
        <f t="shared" si="155"/>
        <v>1.0147268979999999</v>
      </c>
      <c r="O431" s="12">
        <f t="shared" ca="1" si="156"/>
        <v>1.052509787</v>
      </c>
      <c r="P431" s="17">
        <f t="shared" si="157"/>
        <v>0</v>
      </c>
      <c r="Q431" s="14">
        <f t="shared" ca="1" si="158"/>
        <v>0</v>
      </c>
      <c r="R431" s="21">
        <f t="shared" si="162"/>
        <v>0</v>
      </c>
      <c r="S431" s="14">
        <f t="shared" si="159"/>
        <v>0</v>
      </c>
      <c r="T431" s="4">
        <f t="shared" si="160"/>
        <v>0</v>
      </c>
      <c r="U431" s="33">
        <f t="shared" si="161"/>
        <v>0</v>
      </c>
      <c r="V431" s="3"/>
      <c r="W431" s="150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2">
        <f t="shared" si="163"/>
        <v>45006</v>
      </c>
      <c r="B432" s="123">
        <f t="shared" ca="1" si="147"/>
        <v>0</v>
      </c>
      <c r="C432" s="7">
        <f t="shared" si="148"/>
        <v>0</v>
      </c>
      <c r="D432" s="95">
        <f t="shared" si="165"/>
        <v>45005</v>
      </c>
      <c r="E432" s="93">
        <f ca="1">IF(D432&lt;$B$1,VLOOKUP(D432,[1]DI!$A$4:$B$15000,2,FALSE),0)</f>
        <v>0.13650000000000001</v>
      </c>
      <c r="F432" s="14">
        <f t="shared" ca="1" si="149"/>
        <v>1.00050788</v>
      </c>
      <c r="G432" s="14">
        <f ca="1">(TRUNC(PRODUCT($F$12:$F431),16))</f>
        <v>1.1881275076987401</v>
      </c>
      <c r="H432" s="14">
        <f t="shared" ca="1" si="150"/>
        <v>1.14489475596477</v>
      </c>
      <c r="I432" s="14">
        <f t="shared" ca="1" si="151"/>
        <v>1.0377613299999999</v>
      </c>
      <c r="J432" s="13">
        <f t="shared" si="164"/>
        <v>5.2499999999999998E-2</v>
      </c>
      <c r="K432" s="33">
        <f t="shared" si="152"/>
        <v>44901</v>
      </c>
      <c r="L432" s="2">
        <f t="shared" si="153"/>
        <v>73</v>
      </c>
      <c r="M432" s="17">
        <f t="shared" si="154"/>
        <v>73</v>
      </c>
      <c r="N432" s="12">
        <f t="shared" si="155"/>
        <v>1.0149329579999999</v>
      </c>
      <c r="O432" s="12">
        <f t="shared" ca="1" si="156"/>
        <v>1.0532581759999999</v>
      </c>
      <c r="P432" s="17">
        <f t="shared" si="157"/>
        <v>0</v>
      </c>
      <c r="Q432" s="14">
        <f t="shared" ca="1" si="158"/>
        <v>0</v>
      </c>
      <c r="R432" s="21">
        <f t="shared" si="162"/>
        <v>0</v>
      </c>
      <c r="S432" s="14">
        <f t="shared" si="159"/>
        <v>0</v>
      </c>
      <c r="T432" s="4">
        <f t="shared" si="160"/>
        <v>0</v>
      </c>
      <c r="U432" s="33">
        <f t="shared" si="161"/>
        <v>0</v>
      </c>
      <c r="V432" s="3"/>
      <c r="W432" s="150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2">
        <f t="shared" si="163"/>
        <v>45007</v>
      </c>
      <c r="B433" s="123">
        <f t="shared" ca="1" si="147"/>
        <v>0</v>
      </c>
      <c r="C433" s="7">
        <f t="shared" si="148"/>
        <v>0</v>
      </c>
      <c r="D433" s="95">
        <f t="shared" si="165"/>
        <v>45006</v>
      </c>
      <c r="E433" s="93">
        <f ca="1">IF(D433&lt;$B$1,VLOOKUP(D433,[1]DI!$A$4:$B$15000,2,FALSE),0)</f>
        <v>0.13650000000000001</v>
      </c>
      <c r="F433" s="14">
        <f t="shared" ca="1" si="149"/>
        <v>1.00050788</v>
      </c>
      <c r="G433" s="14">
        <f ca="1">(TRUNC(PRODUCT($F$12:$F432),16))</f>
        <v>1.18873093389735</v>
      </c>
      <c r="H433" s="14">
        <f t="shared" ca="1" si="150"/>
        <v>1.14489475596477</v>
      </c>
      <c r="I433" s="14">
        <f t="shared" ca="1" si="151"/>
        <v>1.0382883899999999</v>
      </c>
      <c r="J433" s="13">
        <f t="shared" si="164"/>
        <v>5.2499999999999998E-2</v>
      </c>
      <c r="K433" s="33">
        <f t="shared" si="152"/>
        <v>44901</v>
      </c>
      <c r="L433" s="2">
        <f t="shared" si="153"/>
        <v>74</v>
      </c>
      <c r="M433" s="17">
        <f t="shared" si="154"/>
        <v>74</v>
      </c>
      <c r="N433" s="12">
        <f t="shared" si="155"/>
        <v>1.0151390600000001</v>
      </c>
      <c r="O433" s="12">
        <f t="shared" ca="1" si="156"/>
        <v>1.0540071</v>
      </c>
      <c r="P433" s="17">
        <f t="shared" si="157"/>
        <v>0</v>
      </c>
      <c r="Q433" s="14">
        <f t="shared" ca="1" si="158"/>
        <v>0</v>
      </c>
      <c r="R433" s="21">
        <f t="shared" si="162"/>
        <v>0</v>
      </c>
      <c r="S433" s="14">
        <f t="shared" si="159"/>
        <v>0</v>
      </c>
      <c r="T433" s="4">
        <f t="shared" si="160"/>
        <v>0</v>
      </c>
      <c r="U433" s="33">
        <f t="shared" si="161"/>
        <v>0</v>
      </c>
      <c r="V433" s="3"/>
      <c r="W433" s="150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2">
        <f t="shared" si="163"/>
        <v>45008</v>
      </c>
      <c r="B434" s="123">
        <f t="shared" ca="1" si="147"/>
        <v>0</v>
      </c>
      <c r="C434" s="7">
        <f t="shared" si="148"/>
        <v>0</v>
      </c>
      <c r="D434" s="95">
        <f t="shared" si="165"/>
        <v>45007</v>
      </c>
      <c r="E434" s="93">
        <f ca="1">IF(D434&lt;$B$1,VLOOKUP(D434,[1]DI!$A$4:$B$15000,2,FALSE),0)</f>
        <v>0.13650000000000001</v>
      </c>
      <c r="F434" s="14">
        <f t="shared" ca="1" si="149"/>
        <v>1.00050788</v>
      </c>
      <c r="G434" s="14">
        <f ca="1">(TRUNC(PRODUCT($F$12:$F433),16))</f>
        <v>1.1893346665640601</v>
      </c>
      <c r="H434" s="14">
        <f t="shared" ca="1" si="150"/>
        <v>1.14489475596477</v>
      </c>
      <c r="I434" s="14">
        <f t="shared" ca="1" si="151"/>
        <v>1.0388157200000001</v>
      </c>
      <c r="J434" s="13">
        <f t="shared" si="164"/>
        <v>5.2499999999999998E-2</v>
      </c>
      <c r="K434" s="33">
        <f t="shared" si="152"/>
        <v>44901</v>
      </c>
      <c r="L434" s="2">
        <f t="shared" si="153"/>
        <v>75</v>
      </c>
      <c r="M434" s="17">
        <f t="shared" si="154"/>
        <v>75</v>
      </c>
      <c r="N434" s="12">
        <f t="shared" si="155"/>
        <v>1.0153452039999999</v>
      </c>
      <c r="O434" s="12">
        <f t="shared" ca="1" si="156"/>
        <v>1.0547565590000001</v>
      </c>
      <c r="P434" s="17">
        <f t="shared" si="157"/>
        <v>0</v>
      </c>
      <c r="Q434" s="14">
        <f t="shared" ca="1" si="158"/>
        <v>0</v>
      </c>
      <c r="R434" s="21">
        <f t="shared" si="162"/>
        <v>0</v>
      </c>
      <c r="S434" s="14">
        <f t="shared" si="159"/>
        <v>0</v>
      </c>
      <c r="T434" s="4">
        <f t="shared" si="160"/>
        <v>0</v>
      </c>
      <c r="U434" s="33">
        <f t="shared" si="161"/>
        <v>0</v>
      </c>
      <c r="V434" s="3"/>
      <c r="W434" s="150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2">
        <f t="shared" si="163"/>
        <v>45009</v>
      </c>
      <c r="B435" s="123">
        <f t="shared" ca="1" si="147"/>
        <v>0</v>
      </c>
      <c r="C435" s="7">
        <f t="shared" si="148"/>
        <v>0</v>
      </c>
      <c r="D435" s="95">
        <f t="shared" si="165"/>
        <v>45008</v>
      </c>
      <c r="E435" s="93">
        <f ca="1">IF(D435&lt;$B$1,VLOOKUP(D435,[1]DI!$A$4:$B$15000,2,FALSE),0)</f>
        <v>0.13650000000000001</v>
      </c>
      <c r="F435" s="14">
        <f t="shared" ca="1" si="149"/>
        <v>1.00050788</v>
      </c>
      <c r="G435" s="14">
        <f ca="1">(TRUNC(PRODUCT($F$12:$F434),16))</f>
        <v>1.1899387058545099</v>
      </c>
      <c r="H435" s="14">
        <f t="shared" ca="1" si="150"/>
        <v>1.14489475596477</v>
      </c>
      <c r="I435" s="14">
        <f t="shared" ca="1" si="151"/>
        <v>1.03934331</v>
      </c>
      <c r="J435" s="13">
        <f t="shared" si="164"/>
        <v>5.2499999999999998E-2</v>
      </c>
      <c r="K435" s="33">
        <f t="shared" si="152"/>
        <v>44901</v>
      </c>
      <c r="L435" s="2">
        <f t="shared" si="153"/>
        <v>76</v>
      </c>
      <c r="M435" s="17">
        <f t="shared" si="154"/>
        <v>76</v>
      </c>
      <c r="N435" s="12">
        <f t="shared" si="155"/>
        <v>1.0155513890000001</v>
      </c>
      <c r="O435" s="12">
        <f t="shared" ca="1" si="156"/>
        <v>1.055506542</v>
      </c>
      <c r="P435" s="17">
        <f t="shared" si="157"/>
        <v>0</v>
      </c>
      <c r="Q435" s="14">
        <f t="shared" ca="1" si="158"/>
        <v>0</v>
      </c>
      <c r="R435" s="21">
        <f t="shared" si="162"/>
        <v>0</v>
      </c>
      <c r="S435" s="14">
        <f t="shared" si="159"/>
        <v>0</v>
      </c>
      <c r="T435" s="4">
        <f t="shared" si="160"/>
        <v>0</v>
      </c>
      <c r="U435" s="33">
        <f t="shared" si="161"/>
        <v>0</v>
      </c>
      <c r="V435" s="3"/>
      <c r="W435" s="150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2">
        <f t="shared" si="163"/>
        <v>45012</v>
      </c>
      <c r="B436" s="123">
        <f t="shared" ca="1" si="147"/>
        <v>0</v>
      </c>
      <c r="C436" s="7">
        <f t="shared" si="148"/>
        <v>0</v>
      </c>
      <c r="D436" s="95">
        <f t="shared" si="165"/>
        <v>45009</v>
      </c>
      <c r="E436" s="93">
        <f ca="1">IF(D436&lt;$B$1,VLOOKUP(D436,[1]DI!$A$4:$B$15000,2,FALSE),0)</f>
        <v>0.13650000000000001</v>
      </c>
      <c r="F436" s="14">
        <f t="shared" ca="1" si="149"/>
        <v>1.00050788</v>
      </c>
      <c r="G436" s="14">
        <f ca="1">(TRUNC(PRODUCT($F$12:$F435),16))</f>
        <v>1.19054305192444</v>
      </c>
      <c r="H436" s="14">
        <f t="shared" ca="1" si="150"/>
        <v>1.14489475596477</v>
      </c>
      <c r="I436" s="14">
        <f t="shared" ca="1" si="151"/>
        <v>1.0398711700000001</v>
      </c>
      <c r="J436" s="13">
        <f t="shared" si="164"/>
        <v>5.2499999999999998E-2</v>
      </c>
      <c r="K436" s="33">
        <f t="shared" si="152"/>
        <v>44901</v>
      </c>
      <c r="L436" s="2">
        <f t="shared" si="153"/>
        <v>77</v>
      </c>
      <c r="M436" s="17">
        <f t="shared" si="154"/>
        <v>77</v>
      </c>
      <c r="N436" s="12">
        <f t="shared" si="155"/>
        <v>1.0157576159999999</v>
      </c>
      <c r="O436" s="12">
        <f t="shared" ca="1" si="156"/>
        <v>1.0562570609999999</v>
      </c>
      <c r="P436" s="17">
        <f t="shared" si="157"/>
        <v>0</v>
      </c>
      <c r="Q436" s="14">
        <f t="shared" ca="1" si="158"/>
        <v>0</v>
      </c>
      <c r="R436" s="21">
        <f t="shared" si="162"/>
        <v>0</v>
      </c>
      <c r="S436" s="14">
        <f t="shared" si="159"/>
        <v>0</v>
      </c>
      <c r="T436" s="4">
        <f t="shared" si="160"/>
        <v>0</v>
      </c>
      <c r="U436" s="33">
        <f t="shared" si="161"/>
        <v>0</v>
      </c>
      <c r="V436" s="3"/>
      <c r="W436" s="150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2">
        <f t="shared" si="163"/>
        <v>45013</v>
      </c>
      <c r="B437" s="123">
        <f t="shared" ca="1" si="147"/>
        <v>0</v>
      </c>
      <c r="C437" s="7">
        <f t="shared" si="148"/>
        <v>0</v>
      </c>
      <c r="D437" s="95">
        <f t="shared" si="165"/>
        <v>45012</v>
      </c>
      <c r="E437" s="93">
        <f ca="1">IF(D437&lt;$B$1,VLOOKUP(D437,[1]DI!$A$4:$B$15000,2,FALSE),0)</f>
        <v>0.13650000000000001</v>
      </c>
      <c r="F437" s="14">
        <f t="shared" ca="1" si="149"/>
        <v>1.00050788</v>
      </c>
      <c r="G437" s="14">
        <f ca="1">(TRUNC(PRODUCT($F$12:$F436),16))</f>
        <v>1.1911477049296499</v>
      </c>
      <c r="H437" s="14">
        <f t="shared" ca="1" si="150"/>
        <v>1.14489475596477</v>
      </c>
      <c r="I437" s="14">
        <f t="shared" ca="1" si="151"/>
        <v>1.0403993</v>
      </c>
      <c r="J437" s="13">
        <f t="shared" si="164"/>
        <v>5.2499999999999998E-2</v>
      </c>
      <c r="K437" s="33">
        <f t="shared" si="152"/>
        <v>44901</v>
      </c>
      <c r="L437" s="2">
        <f t="shared" si="153"/>
        <v>78</v>
      </c>
      <c r="M437" s="17">
        <f t="shared" si="154"/>
        <v>78</v>
      </c>
      <c r="N437" s="12">
        <f t="shared" si="155"/>
        <v>1.015963886</v>
      </c>
      <c r="O437" s="12">
        <f t="shared" ca="1" si="156"/>
        <v>1.057008116</v>
      </c>
      <c r="P437" s="17">
        <f t="shared" si="157"/>
        <v>0</v>
      </c>
      <c r="Q437" s="14">
        <f t="shared" ca="1" si="158"/>
        <v>0</v>
      </c>
      <c r="R437" s="21">
        <f t="shared" si="162"/>
        <v>0</v>
      </c>
      <c r="S437" s="14">
        <f t="shared" si="159"/>
        <v>0</v>
      </c>
      <c r="T437" s="4">
        <f t="shared" si="160"/>
        <v>0</v>
      </c>
      <c r="U437" s="33">
        <f t="shared" si="161"/>
        <v>0</v>
      </c>
      <c r="V437" s="3"/>
      <c r="W437" s="150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2">
        <f t="shared" si="163"/>
        <v>45014</v>
      </c>
      <c r="B438" s="123">
        <f t="shared" ca="1" si="147"/>
        <v>0</v>
      </c>
      <c r="C438" s="7">
        <f t="shared" si="148"/>
        <v>0</v>
      </c>
      <c r="D438" s="95">
        <f t="shared" si="165"/>
        <v>45013</v>
      </c>
      <c r="E438" s="93">
        <f ca="1">IF(D438&lt;$B$1,VLOOKUP(D438,[1]DI!$A$4:$B$15000,2,FALSE),0)</f>
        <v>0.13650000000000001</v>
      </c>
      <c r="F438" s="14">
        <f t="shared" ca="1" si="149"/>
        <v>1.00050788</v>
      </c>
      <c r="G438" s="14">
        <f ca="1">(TRUNC(PRODUCT($F$12:$F437),16))</f>
        <v>1.1917526650260299</v>
      </c>
      <c r="H438" s="14">
        <f t="shared" ca="1" si="150"/>
        <v>1.14489475596477</v>
      </c>
      <c r="I438" s="14">
        <f t="shared" ca="1" si="151"/>
        <v>1.0409276999999999</v>
      </c>
      <c r="J438" s="13">
        <f t="shared" si="164"/>
        <v>5.2499999999999998E-2</v>
      </c>
      <c r="K438" s="33">
        <f t="shared" si="152"/>
        <v>44901</v>
      </c>
      <c r="L438" s="2">
        <f t="shared" si="153"/>
        <v>79</v>
      </c>
      <c r="M438" s="17">
        <f t="shared" si="154"/>
        <v>79</v>
      </c>
      <c r="N438" s="12">
        <f t="shared" si="155"/>
        <v>1.0161701970000001</v>
      </c>
      <c r="O438" s="12">
        <f t="shared" ca="1" si="156"/>
        <v>1.0577597059999999</v>
      </c>
      <c r="P438" s="17">
        <f t="shared" si="157"/>
        <v>0</v>
      </c>
      <c r="Q438" s="14">
        <f t="shared" ca="1" si="158"/>
        <v>0</v>
      </c>
      <c r="R438" s="21">
        <f t="shared" si="162"/>
        <v>0</v>
      </c>
      <c r="S438" s="14">
        <f t="shared" si="159"/>
        <v>0</v>
      </c>
      <c r="T438" s="4">
        <f t="shared" si="160"/>
        <v>0</v>
      </c>
      <c r="U438" s="33">
        <f t="shared" si="161"/>
        <v>0</v>
      </c>
      <c r="V438" s="3"/>
      <c r="W438" s="150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2">
        <f t="shared" si="163"/>
        <v>45015</v>
      </c>
      <c r="B439" s="123">
        <f t="shared" ca="1" si="147"/>
        <v>0</v>
      </c>
      <c r="C439" s="7">
        <f t="shared" si="148"/>
        <v>0</v>
      </c>
      <c r="D439" s="95">
        <f t="shared" si="165"/>
        <v>45014</v>
      </c>
      <c r="E439" s="93">
        <f ca="1">IF(D439&lt;$B$1,VLOOKUP(D439,[1]DI!$A$4:$B$15000,2,FALSE),0)</f>
        <v>0.13650000000000001</v>
      </c>
      <c r="F439" s="14">
        <f t="shared" ca="1" si="149"/>
        <v>1.00050788</v>
      </c>
      <c r="G439" s="14">
        <f ca="1">(TRUNC(PRODUCT($F$12:$F438),16))</f>
        <v>1.1923579323695499</v>
      </c>
      <c r="H439" s="14">
        <f t="shared" ca="1" si="150"/>
        <v>1.14489475596477</v>
      </c>
      <c r="I439" s="14">
        <f t="shared" ca="1" si="151"/>
        <v>1.0414563699999999</v>
      </c>
      <c r="J439" s="13">
        <f t="shared" si="164"/>
        <v>5.2499999999999998E-2</v>
      </c>
      <c r="K439" s="33">
        <f t="shared" si="152"/>
        <v>44901</v>
      </c>
      <c r="L439" s="2">
        <f t="shared" si="153"/>
        <v>80</v>
      </c>
      <c r="M439" s="17">
        <f t="shared" si="154"/>
        <v>80</v>
      </c>
      <c r="N439" s="12">
        <f t="shared" si="155"/>
        <v>1.0163765499999999</v>
      </c>
      <c r="O439" s="12">
        <f t="shared" ca="1" si="156"/>
        <v>1.058511832</v>
      </c>
      <c r="P439" s="17">
        <f t="shared" si="157"/>
        <v>0</v>
      </c>
      <c r="Q439" s="14">
        <f t="shared" ca="1" si="158"/>
        <v>0</v>
      </c>
      <c r="R439" s="21">
        <f t="shared" si="162"/>
        <v>0</v>
      </c>
      <c r="S439" s="14">
        <f t="shared" si="159"/>
        <v>0</v>
      </c>
      <c r="T439" s="4">
        <f t="shared" si="160"/>
        <v>0</v>
      </c>
      <c r="U439" s="33">
        <f t="shared" si="161"/>
        <v>0</v>
      </c>
      <c r="V439" s="3"/>
      <c r="W439" s="150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2">
        <f t="shared" si="163"/>
        <v>45016</v>
      </c>
      <c r="B440" s="123">
        <f t="shared" ca="1" si="147"/>
        <v>0</v>
      </c>
      <c r="C440" s="7">
        <f t="shared" si="148"/>
        <v>0</v>
      </c>
      <c r="D440" s="95">
        <f t="shared" si="165"/>
        <v>45015</v>
      </c>
      <c r="E440" s="93">
        <f ca="1">IF(D440&lt;$B$1,VLOOKUP(D440,[1]DI!$A$4:$B$15000,2,FALSE),0)</f>
        <v>0.13650000000000001</v>
      </c>
      <c r="F440" s="14">
        <f t="shared" ca="1" si="149"/>
        <v>1.00050788</v>
      </c>
      <c r="G440" s="14">
        <f ca="1">(TRUNC(PRODUCT($F$12:$F439),16))</f>
        <v>1.1929635071162401</v>
      </c>
      <c r="H440" s="14">
        <f t="shared" ca="1" si="150"/>
        <v>1.14489475596477</v>
      </c>
      <c r="I440" s="14">
        <f t="shared" ca="1" si="151"/>
        <v>1.0419852999999999</v>
      </c>
      <c r="J440" s="13">
        <f t="shared" si="164"/>
        <v>5.2499999999999998E-2</v>
      </c>
      <c r="K440" s="33">
        <f t="shared" si="152"/>
        <v>44901</v>
      </c>
      <c r="L440" s="2">
        <f t="shared" si="153"/>
        <v>81</v>
      </c>
      <c r="M440" s="17">
        <f t="shared" si="154"/>
        <v>81</v>
      </c>
      <c r="N440" s="12">
        <f t="shared" si="155"/>
        <v>1.0165829449999999</v>
      </c>
      <c r="O440" s="12">
        <f t="shared" ca="1" si="156"/>
        <v>1.0592644849999999</v>
      </c>
      <c r="P440" s="17">
        <f t="shared" si="157"/>
        <v>0</v>
      </c>
      <c r="Q440" s="14">
        <f t="shared" ca="1" si="158"/>
        <v>0</v>
      </c>
      <c r="R440" s="21">
        <f t="shared" si="162"/>
        <v>0</v>
      </c>
      <c r="S440" s="14">
        <f t="shared" si="159"/>
        <v>0</v>
      </c>
      <c r="T440" s="4">
        <f t="shared" si="160"/>
        <v>0</v>
      </c>
      <c r="U440" s="33">
        <f t="shared" si="161"/>
        <v>0</v>
      </c>
      <c r="V440" s="3"/>
      <c r="W440" s="150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2"/>
      <c r="B441" s="123"/>
      <c r="C441" s="7"/>
      <c r="D441" s="95"/>
      <c r="E441" s="93"/>
      <c r="F441" s="14"/>
      <c r="G441" s="14"/>
      <c r="H441" s="14"/>
      <c r="I441" s="14"/>
      <c r="J441" s="13"/>
      <c r="K441" s="33"/>
      <c r="L441" s="2"/>
      <c r="M441" s="17"/>
      <c r="N441" s="12"/>
      <c r="O441" s="12"/>
      <c r="P441" s="17"/>
      <c r="Q441" s="14"/>
      <c r="R441" s="21"/>
      <c r="S441" s="14"/>
      <c r="T441" s="4"/>
      <c r="U441" s="33"/>
      <c r="V441" s="3"/>
      <c r="W441" s="150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2"/>
      <c r="B442" s="123"/>
      <c r="C442" s="7"/>
      <c r="D442" s="95"/>
      <c r="E442" s="93"/>
      <c r="F442" s="14"/>
      <c r="G442" s="14"/>
      <c r="H442" s="14"/>
      <c r="I442" s="14"/>
      <c r="J442" s="13"/>
      <c r="K442" s="33"/>
      <c r="L442" s="2"/>
      <c r="M442" s="17"/>
      <c r="N442" s="12"/>
      <c r="O442" s="12"/>
      <c r="P442" s="17"/>
      <c r="Q442" s="14"/>
      <c r="R442" s="21"/>
      <c r="S442" s="14"/>
      <c r="T442" s="4"/>
      <c r="U442" s="33"/>
      <c r="V442" s="3"/>
      <c r="W442" s="150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2"/>
      <c r="B443" s="123"/>
      <c r="C443" s="7"/>
      <c r="D443" s="95"/>
      <c r="E443" s="93"/>
      <c r="F443" s="14"/>
      <c r="G443" s="14"/>
      <c r="H443" s="14"/>
      <c r="I443" s="14"/>
      <c r="J443" s="13"/>
      <c r="K443" s="33"/>
      <c r="L443" s="2"/>
      <c r="M443" s="17"/>
      <c r="N443" s="12"/>
      <c r="O443" s="12"/>
      <c r="P443" s="17"/>
      <c r="Q443" s="14"/>
      <c r="R443" s="21"/>
      <c r="S443" s="14"/>
      <c r="T443" s="4"/>
      <c r="U443" s="33"/>
      <c r="V443" s="3"/>
      <c r="W443" s="150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2"/>
      <c r="B444" s="123"/>
      <c r="C444" s="7"/>
      <c r="D444" s="95"/>
      <c r="E444" s="93"/>
      <c r="F444" s="14"/>
      <c r="G444" s="14"/>
      <c r="H444" s="14"/>
      <c r="I444" s="14"/>
      <c r="J444" s="13"/>
      <c r="K444" s="33"/>
      <c r="L444" s="2"/>
      <c r="M444" s="17"/>
      <c r="N444" s="12"/>
      <c r="O444" s="12"/>
      <c r="P444" s="17"/>
      <c r="Q444" s="14"/>
      <c r="R444" s="21"/>
      <c r="S444" s="14"/>
      <c r="T444" s="4"/>
      <c r="U444" s="33"/>
      <c r="V444" s="3"/>
      <c r="W444" s="150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2"/>
      <c r="B445" s="123"/>
      <c r="C445" s="7"/>
      <c r="D445" s="95"/>
      <c r="E445" s="93"/>
      <c r="F445" s="14"/>
      <c r="G445" s="14"/>
      <c r="H445" s="14"/>
      <c r="I445" s="14"/>
      <c r="J445" s="13"/>
      <c r="K445" s="33"/>
      <c r="L445" s="2"/>
      <c r="M445" s="17"/>
      <c r="N445" s="12"/>
      <c r="O445" s="12"/>
      <c r="P445" s="17"/>
      <c r="Q445" s="14"/>
      <c r="R445" s="21"/>
      <c r="S445" s="14"/>
      <c r="T445" s="4"/>
      <c r="U445" s="33"/>
      <c r="V445" s="3"/>
      <c r="W445" s="150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2"/>
      <c r="B446" s="123"/>
      <c r="C446" s="7"/>
      <c r="D446" s="95"/>
      <c r="E446" s="93"/>
      <c r="F446" s="14"/>
      <c r="G446" s="14"/>
      <c r="H446" s="14"/>
      <c r="I446" s="14"/>
      <c r="J446" s="13"/>
      <c r="K446" s="33"/>
      <c r="L446" s="2"/>
      <c r="M446" s="17"/>
      <c r="N446" s="12"/>
      <c r="O446" s="12"/>
      <c r="P446" s="17"/>
      <c r="Q446" s="14"/>
      <c r="R446" s="21"/>
      <c r="S446" s="14"/>
      <c r="T446" s="4"/>
      <c r="U446" s="33"/>
      <c r="V446" s="3"/>
      <c r="W446" s="150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2"/>
      <c r="B447" s="123"/>
      <c r="C447" s="7"/>
      <c r="D447" s="95"/>
      <c r="E447" s="93"/>
      <c r="F447" s="14"/>
      <c r="G447" s="14"/>
      <c r="H447" s="14"/>
      <c r="I447" s="14"/>
      <c r="J447" s="13"/>
      <c r="K447" s="33"/>
      <c r="L447" s="2"/>
      <c r="M447" s="17"/>
      <c r="N447" s="12"/>
      <c r="O447" s="12"/>
      <c r="P447" s="17"/>
      <c r="Q447" s="14"/>
      <c r="R447" s="21"/>
      <c r="S447" s="14"/>
      <c r="T447" s="4"/>
      <c r="U447" s="33"/>
      <c r="V447" s="3"/>
      <c r="W447" s="150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2"/>
      <c r="B448" s="123"/>
      <c r="C448" s="7"/>
      <c r="D448" s="95"/>
      <c r="E448" s="93"/>
      <c r="F448" s="14"/>
      <c r="G448" s="14"/>
      <c r="H448" s="14"/>
      <c r="I448" s="14"/>
      <c r="J448" s="13"/>
      <c r="K448" s="33"/>
      <c r="L448" s="2"/>
      <c r="M448" s="17"/>
      <c r="N448" s="12"/>
      <c r="O448" s="12"/>
      <c r="P448" s="17"/>
      <c r="Q448" s="14"/>
      <c r="R448" s="21"/>
      <c r="S448" s="14"/>
      <c r="T448" s="4"/>
      <c r="U448" s="33"/>
      <c r="V448" s="3"/>
      <c r="W448" s="150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2"/>
      <c r="B449" s="123"/>
      <c r="C449" s="7"/>
      <c r="D449" s="95"/>
      <c r="E449" s="93"/>
      <c r="F449" s="14"/>
      <c r="G449" s="14"/>
      <c r="H449" s="14"/>
      <c r="I449" s="14"/>
      <c r="J449" s="13"/>
      <c r="K449" s="33"/>
      <c r="L449" s="2"/>
      <c r="M449" s="17"/>
      <c r="N449" s="12"/>
      <c r="O449" s="12"/>
      <c r="P449" s="17"/>
      <c r="Q449" s="14"/>
      <c r="R449" s="21"/>
      <c r="S449" s="14"/>
      <c r="T449" s="4"/>
      <c r="U449" s="33"/>
      <c r="V449" s="3"/>
      <c r="W449" s="150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2"/>
      <c r="B450" s="123"/>
      <c r="C450" s="7"/>
      <c r="D450" s="95"/>
      <c r="E450" s="93"/>
      <c r="F450" s="14"/>
      <c r="G450" s="14"/>
      <c r="H450" s="14"/>
      <c r="I450" s="14"/>
      <c r="J450" s="13"/>
      <c r="K450" s="33"/>
      <c r="L450" s="2"/>
      <c r="M450" s="17"/>
      <c r="N450" s="12"/>
      <c r="O450" s="12"/>
      <c r="P450" s="17"/>
      <c r="Q450" s="14"/>
      <c r="R450" s="21"/>
      <c r="S450" s="14"/>
      <c r="T450" s="4"/>
      <c r="U450" s="33"/>
      <c r="V450" s="3"/>
      <c r="W450" s="150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2"/>
      <c r="B451" s="123"/>
      <c r="C451" s="7"/>
      <c r="D451" s="95"/>
      <c r="E451" s="93"/>
      <c r="F451" s="14"/>
      <c r="G451" s="14"/>
      <c r="H451" s="14"/>
      <c r="I451" s="14"/>
      <c r="J451" s="13"/>
      <c r="K451" s="33"/>
      <c r="L451" s="2"/>
      <c r="M451" s="17"/>
      <c r="N451" s="12"/>
      <c r="O451" s="12"/>
      <c r="P451" s="17"/>
      <c r="Q451" s="14"/>
      <c r="R451" s="21"/>
      <c r="S451" s="14"/>
      <c r="T451" s="4"/>
      <c r="U451" s="33"/>
      <c r="V451" s="3"/>
      <c r="W451" s="150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2"/>
      <c r="B452" s="123"/>
      <c r="C452" s="7"/>
      <c r="D452" s="95"/>
      <c r="E452" s="93"/>
      <c r="F452" s="14"/>
      <c r="G452" s="14"/>
      <c r="H452" s="14"/>
      <c r="I452" s="14"/>
      <c r="J452" s="13"/>
      <c r="K452" s="33"/>
      <c r="L452" s="2"/>
      <c r="M452" s="17"/>
      <c r="N452" s="12"/>
      <c r="O452" s="12"/>
      <c r="P452" s="17"/>
      <c r="Q452" s="14"/>
      <c r="R452" s="21"/>
      <c r="S452" s="14"/>
      <c r="T452" s="4"/>
      <c r="U452" s="33"/>
      <c r="V452" s="3"/>
      <c r="W452" s="150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2"/>
      <c r="B453" s="123"/>
      <c r="C453" s="7"/>
      <c r="D453" s="95"/>
      <c r="E453" s="93"/>
      <c r="F453" s="14"/>
      <c r="G453" s="14"/>
      <c r="H453" s="14"/>
      <c r="I453" s="14"/>
      <c r="J453" s="13"/>
      <c r="K453" s="33"/>
      <c r="L453" s="2"/>
      <c r="M453" s="17"/>
      <c r="N453" s="12"/>
      <c r="O453" s="12"/>
      <c r="P453" s="17"/>
      <c r="Q453" s="14"/>
      <c r="R453" s="21"/>
      <c r="S453" s="14"/>
      <c r="T453" s="4"/>
      <c r="U453" s="33"/>
      <c r="V453" s="3"/>
      <c r="W453" s="150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2"/>
      <c r="B454" s="123"/>
      <c r="C454" s="7"/>
      <c r="D454" s="95"/>
      <c r="E454" s="93"/>
      <c r="F454" s="14"/>
      <c r="G454" s="14"/>
      <c r="H454" s="14"/>
      <c r="I454" s="14"/>
      <c r="J454" s="13"/>
      <c r="K454" s="33"/>
      <c r="L454" s="2"/>
      <c r="M454" s="17"/>
      <c r="N454" s="12"/>
      <c r="O454" s="12"/>
      <c r="P454" s="17"/>
      <c r="Q454" s="14"/>
      <c r="R454" s="21"/>
      <c r="S454" s="14"/>
      <c r="T454" s="4"/>
      <c r="U454" s="33"/>
      <c r="V454" s="3"/>
      <c r="W454" s="150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2"/>
      <c r="B455" s="123"/>
      <c r="C455" s="7"/>
      <c r="D455" s="95"/>
      <c r="E455" s="93"/>
      <c r="F455" s="14"/>
      <c r="G455" s="14"/>
      <c r="H455" s="14"/>
      <c r="I455" s="14"/>
      <c r="J455" s="13"/>
      <c r="K455" s="33"/>
      <c r="L455" s="2"/>
      <c r="M455" s="17"/>
      <c r="N455" s="12"/>
      <c r="O455" s="12"/>
      <c r="P455" s="17"/>
      <c r="Q455" s="14"/>
      <c r="R455" s="21"/>
      <c r="S455" s="14"/>
      <c r="T455" s="4"/>
      <c r="U455" s="33"/>
      <c r="V455" s="3"/>
      <c r="W455" s="150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2"/>
      <c r="B456" s="123"/>
      <c r="C456" s="7"/>
      <c r="D456" s="95"/>
      <c r="E456" s="93"/>
      <c r="F456" s="14"/>
      <c r="G456" s="14"/>
      <c r="H456" s="14"/>
      <c r="I456" s="14"/>
      <c r="J456" s="13"/>
      <c r="K456" s="33"/>
      <c r="L456" s="2"/>
      <c r="M456" s="17"/>
      <c r="N456" s="12"/>
      <c r="O456" s="12"/>
      <c r="P456" s="17"/>
      <c r="Q456" s="14"/>
      <c r="R456" s="21"/>
      <c r="S456" s="14"/>
      <c r="T456" s="4"/>
      <c r="U456" s="33"/>
      <c r="V456" s="3"/>
      <c r="W456" s="150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2"/>
      <c r="B457" s="123"/>
      <c r="C457" s="7"/>
      <c r="D457" s="95"/>
      <c r="E457" s="93"/>
      <c r="F457" s="14"/>
      <c r="G457" s="14"/>
      <c r="H457" s="14"/>
      <c r="I457" s="14"/>
      <c r="J457" s="13"/>
      <c r="K457" s="33"/>
      <c r="L457" s="2"/>
      <c r="M457" s="17"/>
      <c r="N457" s="12"/>
      <c r="O457" s="12"/>
      <c r="P457" s="17"/>
      <c r="Q457" s="14"/>
      <c r="R457" s="21"/>
      <c r="S457" s="14"/>
      <c r="T457" s="4"/>
      <c r="U457" s="33"/>
      <c r="V457" s="3"/>
      <c r="W457" s="150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2"/>
      <c r="B458" s="123"/>
      <c r="C458" s="7"/>
      <c r="D458" s="95"/>
      <c r="E458" s="93"/>
      <c r="F458" s="14"/>
      <c r="G458" s="14"/>
      <c r="H458" s="14"/>
      <c r="I458" s="14"/>
      <c r="J458" s="13"/>
      <c r="K458" s="33"/>
      <c r="L458" s="2"/>
      <c r="M458" s="17"/>
      <c r="N458" s="12"/>
      <c r="O458" s="12"/>
      <c r="P458" s="17"/>
      <c r="Q458" s="14"/>
      <c r="R458" s="21"/>
      <c r="S458" s="14"/>
      <c r="T458" s="4"/>
      <c r="U458" s="33"/>
      <c r="V458" s="3"/>
      <c r="W458" s="150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2"/>
      <c r="B459" s="123"/>
      <c r="C459" s="7"/>
      <c r="D459" s="95"/>
      <c r="E459" s="93"/>
      <c r="F459" s="14"/>
      <c r="G459" s="14"/>
      <c r="H459" s="14"/>
      <c r="I459" s="14"/>
      <c r="J459" s="13"/>
      <c r="K459" s="33"/>
      <c r="L459" s="2"/>
      <c r="M459" s="17"/>
      <c r="N459" s="12"/>
      <c r="O459" s="12"/>
      <c r="P459" s="17"/>
      <c r="Q459" s="14"/>
      <c r="R459" s="21"/>
      <c r="S459" s="14"/>
      <c r="T459" s="4"/>
      <c r="U459" s="33"/>
      <c r="V459" s="3"/>
      <c r="W459" s="150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2"/>
      <c r="B460" s="123"/>
      <c r="C460" s="7"/>
      <c r="D460" s="95"/>
      <c r="E460" s="93"/>
      <c r="F460" s="14"/>
      <c r="G460" s="14"/>
      <c r="H460" s="14"/>
      <c r="I460" s="14"/>
      <c r="J460" s="13"/>
      <c r="K460" s="33"/>
      <c r="L460" s="2"/>
      <c r="M460" s="17"/>
      <c r="N460" s="12"/>
      <c r="O460" s="12"/>
      <c r="P460" s="17"/>
      <c r="Q460" s="14"/>
      <c r="R460" s="21"/>
      <c r="S460" s="14"/>
      <c r="T460" s="4"/>
      <c r="U460" s="33"/>
      <c r="V460" s="3"/>
      <c r="W460" s="150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2"/>
      <c r="B461" s="123"/>
      <c r="C461" s="7"/>
      <c r="D461" s="95"/>
      <c r="E461" s="93"/>
      <c r="F461" s="14"/>
      <c r="G461" s="14"/>
      <c r="H461" s="14"/>
      <c r="I461" s="14"/>
      <c r="J461" s="13"/>
      <c r="K461" s="33"/>
      <c r="L461" s="2"/>
      <c r="M461" s="17"/>
      <c r="N461" s="12"/>
      <c r="O461" s="12"/>
      <c r="P461" s="17"/>
      <c r="Q461" s="14"/>
      <c r="R461" s="21"/>
      <c r="S461" s="14"/>
      <c r="T461" s="4"/>
      <c r="U461" s="33"/>
      <c r="V461" s="3"/>
      <c r="W461" s="150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2"/>
      <c r="B462" s="123"/>
      <c r="C462" s="7"/>
      <c r="D462" s="95"/>
      <c r="E462" s="93"/>
      <c r="F462" s="14"/>
      <c r="G462" s="14"/>
      <c r="H462" s="14"/>
      <c r="I462" s="14"/>
      <c r="J462" s="13"/>
      <c r="K462" s="33"/>
      <c r="L462" s="2"/>
      <c r="M462" s="17"/>
      <c r="N462" s="12"/>
      <c r="O462" s="12"/>
      <c r="P462" s="17"/>
      <c r="Q462" s="14"/>
      <c r="R462" s="21"/>
      <c r="S462" s="14"/>
      <c r="T462" s="4"/>
      <c r="U462" s="33"/>
      <c r="V462" s="3"/>
      <c r="W462" s="150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2"/>
      <c r="B463" s="123"/>
      <c r="C463" s="7"/>
      <c r="D463" s="95"/>
      <c r="E463" s="93"/>
      <c r="F463" s="14"/>
      <c r="G463" s="14"/>
      <c r="H463" s="14"/>
      <c r="I463" s="14"/>
      <c r="J463" s="13"/>
      <c r="K463" s="33"/>
      <c r="L463" s="2"/>
      <c r="M463" s="17"/>
      <c r="N463" s="12"/>
      <c r="O463" s="12"/>
      <c r="P463" s="17"/>
      <c r="Q463" s="14"/>
      <c r="R463" s="21"/>
      <c r="S463" s="14"/>
      <c r="T463" s="4"/>
      <c r="U463" s="33"/>
      <c r="V463" s="3"/>
      <c r="W463" s="150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2"/>
      <c r="B464" s="123"/>
      <c r="C464" s="7"/>
      <c r="D464" s="95"/>
      <c r="E464" s="93"/>
      <c r="F464" s="14"/>
      <c r="G464" s="14"/>
      <c r="H464" s="14"/>
      <c r="I464" s="14"/>
      <c r="J464" s="13"/>
      <c r="K464" s="33"/>
      <c r="L464" s="2"/>
      <c r="M464" s="17"/>
      <c r="N464" s="12"/>
      <c r="O464" s="12"/>
      <c r="P464" s="17"/>
      <c r="Q464" s="14"/>
      <c r="R464" s="21"/>
      <c r="S464" s="14"/>
      <c r="T464" s="4"/>
      <c r="U464" s="33"/>
      <c r="V464" s="3"/>
      <c r="W464" s="150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2"/>
      <c r="B465" s="123"/>
      <c r="C465" s="7"/>
      <c r="D465" s="95"/>
      <c r="E465" s="93"/>
      <c r="F465" s="14"/>
      <c r="G465" s="14"/>
      <c r="H465" s="14"/>
      <c r="I465" s="14"/>
      <c r="J465" s="13"/>
      <c r="K465" s="33"/>
      <c r="L465" s="2"/>
      <c r="M465" s="17"/>
      <c r="N465" s="12"/>
      <c r="O465" s="12"/>
      <c r="P465" s="17"/>
      <c r="Q465" s="14"/>
      <c r="R465" s="21"/>
      <c r="S465" s="14"/>
      <c r="T465" s="4"/>
      <c r="U465" s="33"/>
      <c r="V465" s="3"/>
      <c r="W465" s="150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2"/>
      <c r="B466" s="123"/>
      <c r="C466" s="7"/>
      <c r="D466" s="95"/>
      <c r="E466" s="93"/>
      <c r="F466" s="14"/>
      <c r="G466" s="14"/>
      <c r="H466" s="14"/>
      <c r="I466" s="14"/>
      <c r="J466" s="13"/>
      <c r="K466" s="33"/>
      <c r="L466" s="2"/>
      <c r="M466" s="17"/>
      <c r="N466" s="12"/>
      <c r="O466" s="12"/>
      <c r="P466" s="17"/>
      <c r="Q466" s="14"/>
      <c r="R466" s="21"/>
      <c r="S466" s="14"/>
      <c r="T466" s="4"/>
      <c r="U466" s="33"/>
      <c r="V466" s="3"/>
      <c r="W466" s="150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2"/>
      <c r="B467" s="123"/>
      <c r="C467" s="7"/>
      <c r="D467" s="95"/>
      <c r="E467" s="93"/>
      <c r="F467" s="14"/>
      <c r="G467" s="14"/>
      <c r="H467" s="14"/>
      <c r="I467" s="14"/>
      <c r="J467" s="13"/>
      <c r="K467" s="33"/>
      <c r="L467" s="2"/>
      <c r="M467" s="17"/>
      <c r="N467" s="12"/>
      <c r="O467" s="12"/>
      <c r="P467" s="17"/>
      <c r="Q467" s="14"/>
      <c r="R467" s="21"/>
      <c r="S467" s="14"/>
      <c r="T467" s="4"/>
      <c r="U467" s="33"/>
      <c r="V467" s="3"/>
      <c r="W467" s="150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2"/>
      <c r="B468" s="123"/>
      <c r="C468" s="7"/>
      <c r="D468" s="95"/>
      <c r="E468" s="93"/>
      <c r="F468" s="14"/>
      <c r="G468" s="14"/>
      <c r="H468" s="14"/>
      <c r="I468" s="14"/>
      <c r="J468" s="13"/>
      <c r="K468" s="33"/>
      <c r="L468" s="2"/>
      <c r="M468" s="17"/>
      <c r="N468" s="12"/>
      <c r="O468" s="12"/>
      <c r="P468" s="17"/>
      <c r="Q468" s="14"/>
      <c r="R468" s="21"/>
      <c r="S468" s="14"/>
      <c r="T468" s="4"/>
      <c r="U468" s="33"/>
      <c r="V468" s="3"/>
      <c r="W468" s="150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2"/>
      <c r="B469" s="123"/>
      <c r="C469" s="7"/>
      <c r="D469" s="95"/>
      <c r="E469" s="93"/>
      <c r="F469" s="14"/>
      <c r="G469" s="14"/>
      <c r="H469" s="14"/>
      <c r="I469" s="14"/>
      <c r="J469" s="13"/>
      <c r="K469" s="33"/>
      <c r="L469" s="2"/>
      <c r="M469" s="17"/>
      <c r="N469" s="12"/>
      <c r="O469" s="12"/>
      <c r="P469" s="17"/>
      <c r="Q469" s="14"/>
      <c r="R469" s="21"/>
      <c r="S469" s="14"/>
      <c r="T469" s="4"/>
      <c r="U469" s="33"/>
      <c r="V469" s="3"/>
      <c r="W469" s="150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2"/>
      <c r="B470" s="123"/>
      <c r="C470" s="7"/>
      <c r="D470" s="95"/>
      <c r="E470" s="93"/>
      <c r="F470" s="14"/>
      <c r="G470" s="14"/>
      <c r="H470" s="14"/>
      <c r="I470" s="14"/>
      <c r="J470" s="13"/>
      <c r="K470" s="33"/>
      <c r="L470" s="2"/>
      <c r="M470" s="17"/>
      <c r="N470" s="12"/>
      <c r="O470" s="12"/>
      <c r="P470" s="17"/>
      <c r="Q470" s="14"/>
      <c r="R470" s="21"/>
      <c r="S470" s="14"/>
      <c r="T470" s="4"/>
      <c r="U470" s="33"/>
      <c r="V470" s="3"/>
      <c r="W470" s="150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2"/>
      <c r="B471" s="123"/>
      <c r="C471" s="7"/>
      <c r="D471" s="95"/>
      <c r="E471" s="93"/>
      <c r="F471" s="14"/>
      <c r="G471" s="14"/>
      <c r="H471" s="14"/>
      <c r="I471" s="14"/>
      <c r="J471" s="13"/>
      <c r="K471" s="33"/>
      <c r="L471" s="2"/>
      <c r="M471" s="17"/>
      <c r="N471" s="12"/>
      <c r="O471" s="12"/>
      <c r="P471" s="17"/>
      <c r="Q471" s="14"/>
      <c r="R471" s="21"/>
      <c r="S471" s="14"/>
      <c r="T471" s="4"/>
      <c r="U471" s="33"/>
      <c r="V471" s="3"/>
      <c r="W471" s="150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2"/>
      <c r="B472" s="123"/>
      <c r="C472" s="7"/>
      <c r="D472" s="95"/>
      <c r="E472" s="93"/>
      <c r="F472" s="14"/>
      <c r="G472" s="14"/>
      <c r="H472" s="14"/>
      <c r="I472" s="14"/>
      <c r="J472" s="13"/>
      <c r="K472" s="33"/>
      <c r="L472" s="2"/>
      <c r="M472" s="17"/>
      <c r="N472" s="12"/>
      <c r="O472" s="12"/>
      <c r="P472" s="17"/>
      <c r="Q472" s="14"/>
      <c r="R472" s="21"/>
      <c r="S472" s="14"/>
      <c r="T472" s="4"/>
      <c r="U472" s="33"/>
      <c r="V472" s="3"/>
      <c r="W472" s="150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2"/>
      <c r="B473" s="123"/>
      <c r="C473" s="7"/>
      <c r="D473" s="95"/>
      <c r="E473" s="93"/>
      <c r="F473" s="14"/>
      <c r="G473" s="14"/>
      <c r="H473" s="14"/>
      <c r="I473" s="14"/>
      <c r="J473" s="13"/>
      <c r="K473" s="33"/>
      <c r="L473" s="2"/>
      <c r="M473" s="17"/>
      <c r="N473" s="12"/>
      <c r="O473" s="12"/>
      <c r="P473" s="17"/>
      <c r="Q473" s="14"/>
      <c r="R473" s="21"/>
      <c r="S473" s="14"/>
      <c r="T473" s="4"/>
      <c r="U473" s="33"/>
      <c r="V473" s="3"/>
      <c r="W473" s="150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2"/>
      <c r="B474" s="123"/>
      <c r="C474" s="7"/>
      <c r="D474" s="95"/>
      <c r="E474" s="93"/>
      <c r="F474" s="14"/>
      <c r="G474" s="14"/>
      <c r="H474" s="14"/>
      <c r="I474" s="14"/>
      <c r="J474" s="13"/>
      <c r="K474" s="33"/>
      <c r="L474" s="2"/>
      <c r="M474" s="17"/>
      <c r="N474" s="12"/>
      <c r="O474" s="12"/>
      <c r="P474" s="17"/>
      <c r="Q474" s="14"/>
      <c r="R474" s="21"/>
      <c r="S474" s="14"/>
      <c r="T474" s="4"/>
      <c r="U474" s="33"/>
      <c r="V474" s="3"/>
      <c r="W474" s="150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2"/>
      <c r="B475" s="123"/>
      <c r="C475" s="7"/>
      <c r="D475" s="95"/>
      <c r="E475" s="93"/>
      <c r="F475" s="14"/>
      <c r="G475" s="14"/>
      <c r="H475" s="14"/>
      <c r="I475" s="14"/>
      <c r="J475" s="13"/>
      <c r="K475" s="33"/>
      <c r="L475" s="2"/>
      <c r="M475" s="17"/>
      <c r="N475" s="12"/>
      <c r="O475" s="12"/>
      <c r="P475" s="17"/>
      <c r="Q475" s="14"/>
      <c r="R475" s="21"/>
      <c r="S475" s="14"/>
      <c r="T475" s="4"/>
      <c r="U475" s="33"/>
      <c r="V475" s="3"/>
      <c r="W475" s="150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2"/>
      <c r="B476" s="123"/>
      <c r="C476" s="7"/>
      <c r="D476" s="95"/>
      <c r="E476" s="93"/>
      <c r="F476" s="14"/>
      <c r="G476" s="14"/>
      <c r="H476" s="14"/>
      <c r="I476" s="14"/>
      <c r="J476" s="13"/>
      <c r="K476" s="33"/>
      <c r="L476" s="2"/>
      <c r="M476" s="17"/>
      <c r="N476" s="12"/>
      <c r="O476" s="12"/>
      <c r="P476" s="17"/>
      <c r="Q476" s="14"/>
      <c r="R476" s="21"/>
      <c r="S476" s="14"/>
      <c r="T476" s="4"/>
      <c r="U476" s="33"/>
      <c r="V476" s="3"/>
      <c r="W476" s="150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2"/>
      <c r="B477" s="123"/>
      <c r="C477" s="7"/>
      <c r="D477" s="95"/>
      <c r="E477" s="93"/>
      <c r="F477" s="14"/>
      <c r="G477" s="14"/>
      <c r="H477" s="14"/>
      <c r="I477" s="14"/>
      <c r="J477" s="13"/>
      <c r="K477" s="33"/>
      <c r="L477" s="2"/>
      <c r="M477" s="17"/>
      <c r="N477" s="12"/>
      <c r="O477" s="12"/>
      <c r="P477" s="17"/>
      <c r="Q477" s="14"/>
      <c r="R477" s="21"/>
      <c r="S477" s="14"/>
      <c r="T477" s="4"/>
      <c r="U477" s="33"/>
      <c r="V477" s="3"/>
      <c r="W477" s="150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2"/>
      <c r="B478" s="123"/>
      <c r="C478" s="7"/>
      <c r="D478" s="95"/>
      <c r="E478" s="93"/>
      <c r="F478" s="14"/>
      <c r="G478" s="14"/>
      <c r="H478" s="14"/>
      <c r="I478" s="14"/>
      <c r="J478" s="13"/>
      <c r="K478" s="33"/>
      <c r="L478" s="2"/>
      <c r="M478" s="17"/>
      <c r="N478" s="12"/>
      <c r="O478" s="12"/>
      <c r="P478" s="17"/>
      <c r="Q478" s="14"/>
      <c r="R478" s="21"/>
      <c r="S478" s="14"/>
      <c r="T478" s="4"/>
      <c r="U478" s="33"/>
      <c r="V478" s="3"/>
      <c r="W478" s="150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2"/>
      <c r="B479" s="123"/>
      <c r="C479" s="7"/>
      <c r="D479" s="95"/>
      <c r="E479" s="93"/>
      <c r="F479" s="14"/>
      <c r="G479" s="14"/>
      <c r="H479" s="14"/>
      <c r="I479" s="14"/>
      <c r="J479" s="13"/>
      <c r="K479" s="33"/>
      <c r="L479" s="2"/>
      <c r="M479" s="17"/>
      <c r="N479" s="12"/>
      <c r="O479" s="12"/>
      <c r="P479" s="17"/>
      <c r="Q479" s="14"/>
      <c r="R479" s="21"/>
      <c r="S479" s="14"/>
      <c r="T479" s="4"/>
      <c r="U479" s="33"/>
      <c r="V479" s="3"/>
      <c r="W479" s="150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2"/>
      <c r="B480" s="123"/>
      <c r="C480" s="7"/>
      <c r="D480" s="95"/>
      <c r="E480" s="93"/>
      <c r="F480" s="14"/>
      <c r="G480" s="14"/>
      <c r="H480" s="14"/>
      <c r="I480" s="14"/>
      <c r="J480" s="13"/>
      <c r="K480" s="33"/>
      <c r="L480" s="2"/>
      <c r="M480" s="17"/>
      <c r="N480" s="12"/>
      <c r="O480" s="12"/>
      <c r="P480" s="17"/>
      <c r="Q480" s="14"/>
      <c r="R480" s="21"/>
      <c r="S480" s="14"/>
      <c r="T480" s="4"/>
      <c r="U480" s="33"/>
      <c r="V480" s="3"/>
      <c r="W480" s="150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2"/>
      <c r="B481" s="123"/>
      <c r="C481" s="7"/>
      <c r="D481" s="95"/>
      <c r="E481" s="93"/>
      <c r="F481" s="14"/>
      <c r="G481" s="14"/>
      <c r="H481" s="14"/>
      <c r="I481" s="14"/>
      <c r="J481" s="13"/>
      <c r="K481" s="33"/>
      <c r="L481" s="2"/>
      <c r="M481" s="17"/>
      <c r="N481" s="12"/>
      <c r="O481" s="12"/>
      <c r="P481" s="17"/>
      <c r="Q481" s="14"/>
      <c r="R481" s="21"/>
      <c r="S481" s="14"/>
      <c r="T481" s="4"/>
      <c r="U481" s="33"/>
      <c r="V481" s="3"/>
      <c r="W481" s="150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2"/>
      <c r="B482" s="123"/>
      <c r="C482" s="7"/>
      <c r="D482" s="95"/>
      <c r="E482" s="93"/>
      <c r="F482" s="14"/>
      <c r="G482" s="14"/>
      <c r="H482" s="14"/>
      <c r="I482" s="14"/>
      <c r="J482" s="13"/>
      <c r="K482" s="33"/>
      <c r="L482" s="2"/>
      <c r="M482" s="17"/>
      <c r="N482" s="12"/>
      <c r="O482" s="12"/>
      <c r="P482" s="17"/>
      <c r="Q482" s="14"/>
      <c r="R482" s="21"/>
      <c r="S482" s="14"/>
      <c r="T482" s="4"/>
      <c r="U482" s="33"/>
      <c r="V482" s="3"/>
      <c r="W482" s="150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2"/>
      <c r="B483" s="123"/>
      <c r="C483" s="7"/>
      <c r="D483" s="95"/>
      <c r="E483" s="93"/>
      <c r="F483" s="14"/>
      <c r="G483" s="14"/>
      <c r="H483" s="14"/>
      <c r="I483" s="14"/>
      <c r="J483" s="13"/>
      <c r="K483" s="33"/>
      <c r="L483" s="2"/>
      <c r="M483" s="17"/>
      <c r="N483" s="12"/>
      <c r="O483" s="12"/>
      <c r="P483" s="17"/>
      <c r="Q483" s="14"/>
      <c r="R483" s="21"/>
      <c r="S483" s="14"/>
      <c r="T483" s="4"/>
      <c r="U483" s="33"/>
      <c r="V483" s="3"/>
      <c r="W483" s="150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2"/>
      <c r="B484" s="123"/>
      <c r="C484" s="7"/>
      <c r="D484" s="95"/>
      <c r="E484" s="93"/>
      <c r="F484" s="14"/>
      <c r="G484" s="14"/>
      <c r="H484" s="14"/>
      <c r="I484" s="14"/>
      <c r="J484" s="13"/>
      <c r="K484" s="33"/>
      <c r="L484" s="2"/>
      <c r="M484" s="17"/>
      <c r="N484" s="12"/>
      <c r="O484" s="12"/>
      <c r="P484" s="17"/>
      <c r="Q484" s="14"/>
      <c r="R484" s="21"/>
      <c r="S484" s="14"/>
      <c r="T484" s="4"/>
      <c r="U484" s="33"/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2"/>
      <c r="B485" s="123"/>
      <c r="C485" s="7"/>
      <c r="D485" s="95"/>
      <c r="E485" s="93"/>
      <c r="F485" s="14"/>
      <c r="G485" s="14"/>
      <c r="H485" s="14"/>
      <c r="I485" s="14"/>
      <c r="J485" s="13"/>
      <c r="K485" s="33"/>
      <c r="L485" s="2"/>
      <c r="M485" s="17"/>
      <c r="N485" s="12"/>
      <c r="O485" s="12"/>
      <c r="P485" s="17"/>
      <c r="Q485" s="14"/>
      <c r="R485" s="21"/>
      <c r="S485" s="14"/>
      <c r="T485" s="4"/>
      <c r="U485" s="33"/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2"/>
      <c r="B486" s="123"/>
      <c r="C486" s="7"/>
      <c r="D486" s="95"/>
      <c r="E486" s="93"/>
      <c r="F486" s="14"/>
      <c r="G486" s="14"/>
      <c r="H486" s="14"/>
      <c r="I486" s="14"/>
      <c r="J486" s="13"/>
      <c r="K486" s="33"/>
      <c r="L486" s="2"/>
      <c r="M486" s="17"/>
      <c r="N486" s="12"/>
      <c r="O486" s="12"/>
      <c r="P486" s="17"/>
      <c r="Q486" s="14"/>
      <c r="R486" s="21"/>
      <c r="S486" s="14"/>
      <c r="T486" s="4"/>
      <c r="U486" s="33"/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2"/>
      <c r="B487" s="123"/>
      <c r="C487" s="7"/>
      <c r="D487" s="95"/>
      <c r="E487" s="93"/>
      <c r="F487" s="14"/>
      <c r="G487" s="14"/>
      <c r="H487" s="14"/>
      <c r="I487" s="14"/>
      <c r="J487" s="13"/>
      <c r="K487" s="33"/>
      <c r="L487" s="2"/>
      <c r="M487" s="17"/>
      <c r="N487" s="12"/>
      <c r="O487" s="12"/>
      <c r="P487" s="17"/>
      <c r="Q487" s="14"/>
      <c r="R487" s="21"/>
      <c r="S487" s="14"/>
      <c r="T487" s="4"/>
      <c r="U487" s="33"/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2"/>
      <c r="B488" s="123"/>
      <c r="C488" s="7"/>
      <c r="D488" s="95"/>
      <c r="E488" s="93"/>
      <c r="F488" s="14"/>
      <c r="G488" s="14"/>
      <c r="H488" s="14"/>
      <c r="I488" s="14"/>
      <c r="J488" s="13"/>
      <c r="K488" s="33"/>
      <c r="L488" s="2"/>
      <c r="M488" s="17"/>
      <c r="N488" s="12"/>
      <c r="O488" s="12"/>
      <c r="P488" s="17"/>
      <c r="Q488" s="14"/>
      <c r="R488" s="21"/>
      <c r="S488" s="14"/>
      <c r="T488" s="4"/>
      <c r="U488" s="33"/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2"/>
      <c r="B489" s="123"/>
      <c r="C489" s="7"/>
      <c r="D489" s="95"/>
      <c r="E489" s="93"/>
      <c r="F489" s="14"/>
      <c r="G489" s="14"/>
      <c r="H489" s="14"/>
      <c r="I489" s="14"/>
      <c r="J489" s="13"/>
      <c r="K489" s="33"/>
      <c r="L489" s="2"/>
      <c r="M489" s="17"/>
      <c r="N489" s="12"/>
      <c r="O489" s="12"/>
      <c r="P489" s="17"/>
      <c r="Q489" s="14"/>
      <c r="R489" s="21"/>
      <c r="S489" s="14"/>
      <c r="T489" s="4"/>
      <c r="U489" s="33"/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2"/>
      <c r="B490" s="123"/>
      <c r="C490" s="7"/>
      <c r="D490" s="95"/>
      <c r="E490" s="93"/>
      <c r="F490" s="14"/>
      <c r="G490" s="14"/>
      <c r="H490" s="14"/>
      <c r="I490" s="14"/>
      <c r="J490" s="13"/>
      <c r="K490" s="33"/>
      <c r="L490" s="2"/>
      <c r="M490" s="17"/>
      <c r="N490" s="12"/>
      <c r="O490" s="12"/>
      <c r="P490" s="17"/>
      <c r="Q490" s="14"/>
      <c r="R490" s="21"/>
      <c r="S490" s="14"/>
      <c r="T490" s="4"/>
      <c r="U490" s="33"/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2"/>
      <c r="B491" s="123"/>
      <c r="C491" s="7"/>
      <c r="D491" s="95"/>
      <c r="E491" s="93"/>
      <c r="F491" s="14"/>
      <c r="G491" s="14"/>
      <c r="H491" s="14"/>
      <c r="I491" s="14"/>
      <c r="J491" s="13"/>
      <c r="K491" s="33"/>
      <c r="L491" s="2"/>
      <c r="M491" s="17"/>
      <c r="N491" s="12"/>
      <c r="O491" s="12"/>
      <c r="P491" s="17"/>
      <c r="Q491" s="14"/>
      <c r="R491" s="21"/>
      <c r="S491" s="14"/>
      <c r="T491" s="4"/>
      <c r="U491" s="33"/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2"/>
      <c r="B492" s="123"/>
      <c r="C492" s="7"/>
      <c r="D492" s="95"/>
      <c r="E492" s="93"/>
      <c r="F492" s="14"/>
      <c r="G492" s="14"/>
      <c r="H492" s="14"/>
      <c r="I492" s="14"/>
      <c r="J492" s="13"/>
      <c r="K492" s="33"/>
      <c r="L492" s="2"/>
      <c r="M492" s="17"/>
      <c r="N492" s="12"/>
      <c r="O492" s="12"/>
      <c r="P492" s="17"/>
      <c r="Q492" s="14"/>
      <c r="R492" s="21"/>
      <c r="S492" s="14"/>
      <c r="T492" s="4"/>
      <c r="U492" s="33"/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2"/>
      <c r="B493" s="123"/>
      <c r="C493" s="7"/>
      <c r="D493" s="95"/>
      <c r="E493" s="93"/>
      <c r="F493" s="14"/>
      <c r="G493" s="14"/>
      <c r="H493" s="14"/>
      <c r="I493" s="14"/>
      <c r="J493" s="13"/>
      <c r="K493" s="33"/>
      <c r="L493" s="2"/>
      <c r="M493" s="17"/>
      <c r="N493" s="12"/>
      <c r="O493" s="12"/>
      <c r="P493" s="17"/>
      <c r="Q493" s="14"/>
      <c r="R493" s="21"/>
      <c r="S493" s="14"/>
      <c r="T493" s="4"/>
      <c r="U493" s="33"/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2"/>
      <c r="B494" s="123"/>
      <c r="C494" s="7"/>
      <c r="D494" s="95"/>
      <c r="E494" s="93"/>
      <c r="F494" s="14"/>
      <c r="G494" s="14"/>
      <c r="H494" s="14"/>
      <c r="I494" s="14"/>
      <c r="J494" s="13"/>
      <c r="K494" s="33"/>
      <c r="L494" s="2"/>
      <c r="M494" s="17"/>
      <c r="N494" s="12"/>
      <c r="O494" s="12"/>
      <c r="P494" s="17"/>
      <c r="Q494" s="14"/>
      <c r="R494" s="21"/>
      <c r="S494" s="14"/>
      <c r="T494" s="4"/>
      <c r="U494" s="33"/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2"/>
      <c r="B495" s="123"/>
      <c r="C495" s="7"/>
      <c r="D495" s="95"/>
      <c r="E495" s="93"/>
      <c r="F495" s="14"/>
      <c r="G495" s="14"/>
      <c r="H495" s="14"/>
      <c r="I495" s="14"/>
      <c r="J495" s="13"/>
      <c r="K495" s="33"/>
      <c r="L495" s="2"/>
      <c r="M495" s="17"/>
      <c r="N495" s="12"/>
      <c r="O495" s="12"/>
      <c r="P495" s="17"/>
      <c r="Q495" s="14"/>
      <c r="R495" s="21"/>
      <c r="S495" s="14"/>
      <c r="T495" s="4"/>
      <c r="U495" s="33"/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2"/>
      <c r="B496" s="123"/>
      <c r="C496" s="7"/>
      <c r="D496" s="95"/>
      <c r="E496" s="93"/>
      <c r="F496" s="14"/>
      <c r="G496" s="14"/>
      <c r="H496" s="14"/>
      <c r="I496" s="14"/>
      <c r="J496" s="13"/>
      <c r="K496" s="33"/>
      <c r="L496" s="2"/>
      <c r="M496" s="17"/>
      <c r="N496" s="12"/>
      <c r="O496" s="12"/>
      <c r="P496" s="17"/>
      <c r="Q496" s="14"/>
      <c r="R496" s="21"/>
      <c r="S496" s="14"/>
      <c r="T496" s="4"/>
      <c r="U496" s="33"/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2"/>
      <c r="B497" s="123"/>
      <c r="C497" s="7"/>
      <c r="D497" s="95"/>
      <c r="E497" s="93"/>
      <c r="F497" s="14"/>
      <c r="G497" s="14"/>
      <c r="H497" s="14"/>
      <c r="I497" s="14"/>
      <c r="J497" s="13"/>
      <c r="K497" s="33"/>
      <c r="L497" s="2"/>
      <c r="M497" s="17"/>
      <c r="N497" s="12"/>
      <c r="O497" s="12"/>
      <c r="P497" s="17"/>
      <c r="Q497" s="14"/>
      <c r="R497" s="21"/>
      <c r="S497" s="14"/>
      <c r="T497" s="4"/>
      <c r="U497" s="33"/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2"/>
      <c r="B498" s="123"/>
      <c r="C498" s="7"/>
      <c r="D498" s="95"/>
      <c r="E498" s="93"/>
      <c r="F498" s="14"/>
      <c r="G498" s="14"/>
      <c r="H498" s="14"/>
      <c r="I498" s="14"/>
      <c r="J498" s="13"/>
      <c r="K498" s="33"/>
      <c r="L498" s="2"/>
      <c r="M498" s="17"/>
      <c r="N498" s="12"/>
      <c r="O498" s="12"/>
      <c r="P498" s="17"/>
      <c r="Q498" s="14"/>
      <c r="R498" s="21"/>
      <c r="S498" s="14"/>
      <c r="T498" s="4"/>
      <c r="U498" s="33"/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2"/>
      <c r="B499" s="123"/>
      <c r="C499" s="7"/>
      <c r="D499" s="95"/>
      <c r="E499" s="93"/>
      <c r="F499" s="14"/>
      <c r="G499" s="14"/>
      <c r="H499" s="14"/>
      <c r="I499" s="14"/>
      <c r="J499" s="13"/>
      <c r="K499" s="33"/>
      <c r="L499" s="2"/>
      <c r="M499" s="17"/>
      <c r="N499" s="12"/>
      <c r="O499" s="12"/>
      <c r="P499" s="17"/>
      <c r="Q499" s="14"/>
      <c r="R499" s="21"/>
      <c r="S499" s="14"/>
      <c r="T499" s="4"/>
      <c r="U499" s="33"/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2"/>
      <c r="B500" s="123"/>
      <c r="C500" s="7"/>
      <c r="D500" s="95"/>
      <c r="E500" s="93"/>
      <c r="F500" s="14"/>
      <c r="G500" s="14"/>
      <c r="H500" s="14"/>
      <c r="I500" s="14"/>
      <c r="J500" s="13"/>
      <c r="K500" s="33"/>
      <c r="L500" s="2"/>
      <c r="M500" s="17"/>
      <c r="N500" s="12"/>
      <c r="O500" s="12"/>
      <c r="P500" s="17"/>
      <c r="Q500" s="14"/>
      <c r="R500" s="21"/>
      <c r="S500" s="14"/>
      <c r="T500" s="4"/>
      <c r="U500" s="33"/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2"/>
      <c r="B501" s="123"/>
      <c r="C501" s="7"/>
      <c r="D501" s="95"/>
      <c r="E501" s="93"/>
      <c r="F501" s="14"/>
      <c r="G501" s="14"/>
      <c r="H501" s="14"/>
      <c r="I501" s="14"/>
      <c r="J501" s="13"/>
      <c r="K501" s="33"/>
      <c r="L501" s="2"/>
      <c r="M501" s="17"/>
      <c r="N501" s="12"/>
      <c r="O501" s="12"/>
      <c r="P501" s="17"/>
      <c r="Q501" s="14"/>
      <c r="R501" s="21"/>
      <c r="S501" s="14"/>
      <c r="T501" s="4"/>
      <c r="U501" s="33"/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2"/>
      <c r="B502" s="123"/>
      <c r="C502" s="7"/>
      <c r="D502" s="95"/>
      <c r="E502" s="93"/>
      <c r="F502" s="14"/>
      <c r="G502" s="14"/>
      <c r="H502" s="14"/>
      <c r="I502" s="14"/>
      <c r="J502" s="13"/>
      <c r="K502" s="33"/>
      <c r="L502" s="2"/>
      <c r="M502" s="17"/>
      <c r="N502" s="12"/>
      <c r="O502" s="12"/>
      <c r="P502" s="17"/>
      <c r="Q502" s="14"/>
      <c r="R502" s="21"/>
      <c r="S502" s="14"/>
      <c r="T502" s="4"/>
      <c r="U502" s="33"/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2"/>
      <c r="B503" s="123"/>
      <c r="C503" s="7"/>
      <c r="D503" s="95"/>
      <c r="E503" s="93"/>
      <c r="F503" s="14"/>
      <c r="G503" s="14"/>
      <c r="H503" s="14"/>
      <c r="I503" s="14"/>
      <c r="J503" s="13"/>
      <c r="K503" s="33"/>
      <c r="L503" s="2"/>
      <c r="M503" s="17"/>
      <c r="N503" s="12"/>
      <c r="O503" s="12"/>
      <c r="P503" s="17"/>
      <c r="Q503" s="14"/>
      <c r="R503" s="21"/>
      <c r="S503" s="14"/>
      <c r="T503" s="4"/>
      <c r="U503" s="33"/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2"/>
      <c r="B504" s="123"/>
      <c r="C504" s="7"/>
      <c r="D504" s="95"/>
      <c r="E504" s="93"/>
      <c r="F504" s="14"/>
      <c r="G504" s="14"/>
      <c r="H504" s="14"/>
      <c r="I504" s="14"/>
      <c r="J504" s="13"/>
      <c r="K504" s="33"/>
      <c r="L504" s="2"/>
      <c r="M504" s="17"/>
      <c r="N504" s="12"/>
      <c r="O504" s="12"/>
      <c r="P504" s="17"/>
      <c r="Q504" s="14"/>
      <c r="R504" s="21"/>
      <c r="S504" s="14"/>
      <c r="T504" s="4"/>
      <c r="U504" s="33"/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2"/>
      <c r="B505" s="123"/>
      <c r="C505" s="7"/>
      <c r="D505" s="95"/>
      <c r="E505" s="93"/>
      <c r="F505" s="14"/>
      <c r="G505" s="14"/>
      <c r="H505" s="14"/>
      <c r="I505" s="14"/>
      <c r="J505" s="13"/>
      <c r="K505" s="33"/>
      <c r="L505" s="2"/>
      <c r="M505" s="17"/>
      <c r="N505" s="12"/>
      <c r="O505" s="12"/>
      <c r="P505" s="17"/>
      <c r="Q505" s="14"/>
      <c r="R505" s="21"/>
      <c r="S505" s="14"/>
      <c r="T505" s="4"/>
      <c r="U505" s="33"/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2"/>
      <c r="B506" s="123"/>
      <c r="C506" s="7"/>
      <c r="D506" s="95"/>
      <c r="E506" s="93"/>
      <c r="F506" s="14"/>
      <c r="G506" s="14"/>
      <c r="H506" s="14"/>
      <c r="I506" s="14"/>
      <c r="J506" s="13"/>
      <c r="K506" s="33"/>
      <c r="L506" s="2"/>
      <c r="M506" s="17"/>
      <c r="N506" s="12"/>
      <c r="O506" s="12"/>
      <c r="P506" s="17"/>
      <c r="Q506" s="14"/>
      <c r="R506" s="21"/>
      <c r="S506" s="14"/>
      <c r="T506" s="4"/>
      <c r="U506" s="33"/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2"/>
      <c r="B507" s="123"/>
      <c r="C507" s="7"/>
      <c r="D507" s="95"/>
      <c r="E507" s="93"/>
      <c r="F507" s="14"/>
      <c r="G507" s="14"/>
      <c r="H507" s="14"/>
      <c r="I507" s="14"/>
      <c r="J507" s="13"/>
      <c r="K507" s="33"/>
      <c r="L507" s="2"/>
      <c r="M507" s="17"/>
      <c r="N507" s="12"/>
      <c r="O507" s="12"/>
      <c r="P507" s="17"/>
      <c r="Q507" s="14"/>
      <c r="R507" s="21"/>
      <c r="S507" s="14"/>
      <c r="T507" s="4"/>
      <c r="U507" s="33"/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2"/>
      <c r="B508" s="123"/>
      <c r="C508" s="7"/>
      <c r="D508" s="95"/>
      <c r="E508" s="93"/>
      <c r="F508" s="14"/>
      <c r="G508" s="14"/>
      <c r="H508" s="14"/>
      <c r="I508" s="14"/>
      <c r="J508" s="13"/>
      <c r="K508" s="33"/>
      <c r="L508" s="2"/>
      <c r="M508" s="17"/>
      <c r="N508" s="12"/>
      <c r="O508" s="12"/>
      <c r="P508" s="17"/>
      <c r="Q508" s="14"/>
      <c r="R508" s="21"/>
      <c r="S508" s="14"/>
      <c r="T508" s="4"/>
      <c r="U508" s="33"/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2"/>
      <c r="B509" s="123"/>
      <c r="C509" s="7"/>
      <c r="D509" s="95"/>
      <c r="E509" s="93"/>
      <c r="F509" s="14"/>
      <c r="G509" s="14"/>
      <c r="H509" s="14"/>
      <c r="I509" s="14"/>
      <c r="J509" s="13"/>
      <c r="K509" s="33"/>
      <c r="L509" s="2"/>
      <c r="M509" s="17"/>
      <c r="N509" s="12"/>
      <c r="O509" s="12"/>
      <c r="P509" s="17"/>
      <c r="Q509" s="14"/>
      <c r="R509" s="21"/>
      <c r="S509" s="14"/>
      <c r="T509" s="4"/>
      <c r="U509" s="33"/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2"/>
      <c r="B510" s="123"/>
      <c r="C510" s="7"/>
      <c r="D510" s="95"/>
      <c r="E510" s="93"/>
      <c r="F510" s="14"/>
      <c r="G510" s="14"/>
      <c r="H510" s="14"/>
      <c r="I510" s="14"/>
      <c r="J510" s="13"/>
      <c r="K510" s="33"/>
      <c r="L510" s="2"/>
      <c r="M510" s="17"/>
      <c r="N510" s="12"/>
      <c r="O510" s="12"/>
      <c r="P510" s="17"/>
      <c r="Q510" s="14"/>
      <c r="R510" s="21"/>
      <c r="S510" s="14"/>
      <c r="T510" s="4"/>
      <c r="U510" s="33"/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2"/>
      <c r="B511" s="123"/>
      <c r="C511" s="7"/>
      <c r="D511" s="95"/>
      <c r="E511" s="93"/>
      <c r="F511" s="14"/>
      <c r="G511" s="14"/>
      <c r="H511" s="14"/>
      <c r="I511" s="14"/>
      <c r="J511" s="13"/>
      <c r="K511" s="33"/>
      <c r="L511" s="2"/>
      <c r="M511" s="17"/>
      <c r="N511" s="12"/>
      <c r="O511" s="12"/>
      <c r="P511" s="17"/>
      <c r="Q511" s="14"/>
      <c r="R511" s="21"/>
      <c r="S511" s="14"/>
      <c r="T511" s="4"/>
      <c r="U511" s="33"/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2"/>
      <c r="B512" s="123"/>
      <c r="C512" s="7"/>
      <c r="D512" s="95"/>
      <c r="E512" s="93"/>
      <c r="F512" s="14"/>
      <c r="G512" s="14"/>
      <c r="H512" s="14"/>
      <c r="I512" s="14"/>
      <c r="J512" s="13"/>
      <c r="K512" s="33"/>
      <c r="L512" s="2"/>
      <c r="M512" s="17"/>
      <c r="N512" s="12"/>
      <c r="O512" s="12"/>
      <c r="P512" s="17"/>
      <c r="Q512" s="14"/>
      <c r="R512" s="21"/>
      <c r="S512" s="14"/>
      <c r="T512" s="4"/>
      <c r="U512" s="33"/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2"/>
      <c r="B513" s="123"/>
      <c r="C513" s="7"/>
      <c r="D513" s="95"/>
      <c r="E513" s="93"/>
      <c r="F513" s="14"/>
      <c r="G513" s="14"/>
      <c r="H513" s="14"/>
      <c r="I513" s="14"/>
      <c r="J513" s="13"/>
      <c r="K513" s="33"/>
      <c r="L513" s="2"/>
      <c r="M513" s="17"/>
      <c r="N513" s="12"/>
      <c r="O513" s="12"/>
      <c r="P513" s="17"/>
      <c r="Q513" s="14"/>
      <c r="R513" s="21"/>
      <c r="S513" s="14"/>
      <c r="T513" s="4"/>
      <c r="U513" s="33"/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2"/>
      <c r="B514" s="123"/>
      <c r="C514" s="7"/>
      <c r="D514" s="95"/>
      <c r="E514" s="93"/>
      <c r="F514" s="14"/>
      <c r="G514" s="14"/>
      <c r="H514" s="14"/>
      <c r="I514" s="14"/>
      <c r="J514" s="13"/>
      <c r="K514" s="33"/>
      <c r="L514" s="2"/>
      <c r="M514" s="17"/>
      <c r="N514" s="12"/>
      <c r="O514" s="12"/>
      <c r="P514" s="17"/>
      <c r="Q514" s="14"/>
      <c r="R514" s="21"/>
      <c r="S514" s="14"/>
      <c r="T514" s="4"/>
      <c r="U514" s="33"/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2"/>
      <c r="B515" s="123"/>
      <c r="C515" s="7"/>
      <c r="D515" s="95"/>
      <c r="E515" s="93"/>
      <c r="F515" s="14"/>
      <c r="G515" s="14"/>
      <c r="H515" s="14"/>
      <c r="I515" s="14"/>
      <c r="J515" s="13"/>
      <c r="K515" s="33"/>
      <c r="L515" s="2"/>
      <c r="M515" s="17"/>
      <c r="N515" s="12"/>
      <c r="O515" s="12"/>
      <c r="P515" s="17"/>
      <c r="Q515" s="14"/>
      <c r="R515" s="21"/>
      <c r="S515" s="14"/>
      <c r="T515" s="4"/>
      <c r="U515" s="33"/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2"/>
      <c r="B516" s="123"/>
      <c r="C516" s="7"/>
      <c r="D516" s="95"/>
      <c r="E516" s="93"/>
      <c r="F516" s="14"/>
      <c r="G516" s="14"/>
      <c r="H516" s="14"/>
      <c r="I516" s="14"/>
      <c r="J516" s="13"/>
      <c r="K516" s="33"/>
      <c r="L516" s="2"/>
      <c r="M516" s="17"/>
      <c r="N516" s="12"/>
      <c r="O516" s="12"/>
      <c r="P516" s="17"/>
      <c r="Q516" s="14"/>
      <c r="R516" s="21"/>
      <c r="S516" s="14"/>
      <c r="T516" s="4"/>
      <c r="U516" s="33"/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2"/>
      <c r="B517" s="123"/>
      <c r="C517" s="7"/>
      <c r="D517" s="95"/>
      <c r="E517" s="93"/>
      <c r="F517" s="14"/>
      <c r="G517" s="14"/>
      <c r="H517" s="14"/>
      <c r="I517" s="14"/>
      <c r="J517" s="13"/>
      <c r="K517" s="33"/>
      <c r="L517" s="2"/>
      <c r="M517" s="17"/>
      <c r="N517" s="12"/>
      <c r="O517" s="12"/>
      <c r="P517" s="17"/>
      <c r="Q517" s="14"/>
      <c r="R517" s="21"/>
      <c r="S517" s="14"/>
      <c r="T517" s="4"/>
      <c r="U517" s="33"/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2"/>
      <c r="B518" s="123"/>
      <c r="C518" s="7"/>
      <c r="D518" s="95"/>
      <c r="E518" s="93"/>
      <c r="F518" s="14"/>
      <c r="G518" s="14"/>
      <c r="H518" s="14"/>
      <c r="I518" s="14"/>
      <c r="J518" s="13"/>
      <c r="K518" s="33"/>
      <c r="L518" s="2"/>
      <c r="M518" s="17"/>
      <c r="N518" s="12"/>
      <c r="O518" s="12"/>
      <c r="P518" s="17"/>
      <c r="Q518" s="14"/>
      <c r="R518" s="21"/>
      <c r="S518" s="14"/>
      <c r="T518" s="4"/>
      <c r="U518" s="33"/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2"/>
      <c r="B519" s="123"/>
      <c r="C519" s="7"/>
      <c r="D519" s="95"/>
      <c r="E519" s="93"/>
      <c r="F519" s="14"/>
      <c r="G519" s="14"/>
      <c r="H519" s="14"/>
      <c r="I519" s="14"/>
      <c r="J519" s="13"/>
      <c r="K519" s="33"/>
      <c r="L519" s="2"/>
      <c r="M519" s="17"/>
      <c r="N519" s="12"/>
      <c r="O519" s="12"/>
      <c r="P519" s="17"/>
      <c r="Q519" s="14"/>
      <c r="R519" s="21"/>
      <c r="S519" s="14"/>
      <c r="T519" s="4"/>
      <c r="U519" s="33"/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2"/>
      <c r="B520" s="123"/>
      <c r="C520" s="7"/>
      <c r="D520" s="95"/>
      <c r="E520" s="93"/>
      <c r="F520" s="14"/>
      <c r="G520" s="14"/>
      <c r="H520" s="14"/>
      <c r="I520" s="14"/>
      <c r="J520" s="13"/>
      <c r="K520" s="33"/>
      <c r="L520" s="2"/>
      <c r="M520" s="17"/>
      <c r="N520" s="12"/>
      <c r="O520" s="12"/>
      <c r="P520" s="17"/>
      <c r="Q520" s="14"/>
      <c r="R520" s="21"/>
      <c r="S520" s="14"/>
      <c r="T520" s="4"/>
      <c r="U520" s="33"/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2"/>
      <c r="B521" s="123"/>
      <c r="C521" s="7"/>
      <c r="D521" s="95"/>
      <c r="E521" s="93"/>
      <c r="F521" s="14"/>
      <c r="G521" s="14"/>
      <c r="H521" s="14"/>
      <c r="I521" s="14"/>
      <c r="J521" s="13"/>
      <c r="K521" s="33"/>
      <c r="L521" s="2"/>
      <c r="M521" s="17"/>
      <c r="N521" s="12"/>
      <c r="O521" s="12"/>
      <c r="P521" s="17"/>
      <c r="Q521" s="14"/>
      <c r="R521" s="21"/>
      <c r="S521" s="14"/>
      <c r="T521" s="4"/>
      <c r="U521" s="33"/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2"/>
      <c r="B522" s="123"/>
      <c r="C522" s="7"/>
      <c r="D522" s="95"/>
      <c r="E522" s="93"/>
      <c r="F522" s="14"/>
      <c r="G522" s="14"/>
      <c r="H522" s="14"/>
      <c r="I522" s="14"/>
      <c r="J522" s="13"/>
      <c r="K522" s="33"/>
      <c r="L522" s="2"/>
      <c r="M522" s="17"/>
      <c r="N522" s="12"/>
      <c r="O522" s="12"/>
      <c r="P522" s="17"/>
      <c r="Q522" s="14"/>
      <c r="R522" s="21"/>
      <c r="S522" s="14"/>
      <c r="T522" s="4"/>
      <c r="U522" s="33"/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2"/>
      <c r="B523" s="123"/>
      <c r="C523" s="7"/>
      <c r="D523" s="95"/>
      <c r="E523" s="93"/>
      <c r="F523" s="14"/>
      <c r="G523" s="14"/>
      <c r="H523" s="14"/>
      <c r="I523" s="14"/>
      <c r="J523" s="13"/>
      <c r="K523" s="33"/>
      <c r="L523" s="2"/>
      <c r="M523" s="17"/>
      <c r="N523" s="12"/>
      <c r="O523" s="12"/>
      <c r="P523" s="17"/>
      <c r="Q523" s="14"/>
      <c r="R523" s="21"/>
      <c r="S523" s="14"/>
      <c r="T523" s="4"/>
      <c r="U523" s="33"/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2"/>
      <c r="B524" s="123"/>
      <c r="C524" s="7"/>
      <c r="D524" s="95"/>
      <c r="E524" s="93"/>
      <c r="F524" s="14"/>
      <c r="G524" s="14"/>
      <c r="H524" s="14"/>
      <c r="I524" s="14"/>
      <c r="J524" s="13"/>
      <c r="K524" s="33"/>
      <c r="L524" s="2"/>
      <c r="M524" s="17"/>
      <c r="N524" s="12"/>
      <c r="O524" s="12"/>
      <c r="P524" s="17"/>
      <c r="Q524" s="14"/>
      <c r="R524" s="21"/>
      <c r="S524" s="14"/>
      <c r="T524" s="4"/>
      <c r="U524" s="33"/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2"/>
      <c r="B525" s="123"/>
      <c r="C525" s="7"/>
      <c r="D525" s="95"/>
      <c r="E525" s="93"/>
      <c r="F525" s="14"/>
      <c r="G525" s="14"/>
      <c r="H525" s="14"/>
      <c r="I525" s="14"/>
      <c r="J525" s="13"/>
      <c r="K525" s="33"/>
      <c r="L525" s="2"/>
      <c r="M525" s="17"/>
      <c r="N525" s="12"/>
      <c r="O525" s="12"/>
      <c r="P525" s="17"/>
      <c r="Q525" s="14"/>
      <c r="R525" s="21"/>
      <c r="S525" s="14"/>
      <c r="T525" s="4"/>
      <c r="U525" s="33"/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2"/>
      <c r="B526" s="123"/>
      <c r="C526" s="7"/>
      <c r="D526" s="95"/>
      <c r="E526" s="93"/>
      <c r="F526" s="14"/>
      <c r="G526" s="14"/>
      <c r="H526" s="14"/>
      <c r="I526" s="14"/>
      <c r="J526" s="13"/>
      <c r="K526" s="33"/>
      <c r="L526" s="2"/>
      <c r="M526" s="17"/>
      <c r="N526" s="12"/>
      <c r="O526" s="12"/>
      <c r="P526" s="17"/>
      <c r="Q526" s="14"/>
      <c r="R526" s="21"/>
      <c r="S526" s="14"/>
      <c r="T526" s="4"/>
      <c r="U526" s="33"/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2"/>
      <c r="B527" s="123"/>
      <c r="C527" s="7"/>
      <c r="D527" s="95"/>
      <c r="E527" s="93"/>
      <c r="F527" s="14"/>
      <c r="G527" s="14"/>
      <c r="H527" s="14"/>
      <c r="I527" s="14"/>
      <c r="J527" s="13"/>
      <c r="K527" s="33"/>
      <c r="L527" s="2"/>
      <c r="M527" s="17"/>
      <c r="N527" s="12"/>
      <c r="O527" s="12"/>
      <c r="P527" s="17"/>
      <c r="Q527" s="14"/>
      <c r="R527" s="21"/>
      <c r="S527" s="14"/>
      <c r="T527" s="4"/>
      <c r="U527" s="33"/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2"/>
      <c r="B528" s="123"/>
      <c r="C528" s="7"/>
      <c r="D528" s="95"/>
      <c r="E528" s="93"/>
      <c r="F528" s="14"/>
      <c r="G528" s="14"/>
      <c r="H528" s="14"/>
      <c r="I528" s="14"/>
      <c r="J528" s="13"/>
      <c r="K528" s="33"/>
      <c r="L528" s="2"/>
      <c r="M528" s="17"/>
      <c r="N528" s="12"/>
      <c r="O528" s="12"/>
      <c r="P528" s="17"/>
      <c r="Q528" s="14"/>
      <c r="R528" s="21"/>
      <c r="S528" s="14"/>
      <c r="T528" s="4"/>
      <c r="U528" s="33"/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2"/>
      <c r="B529" s="123"/>
      <c r="C529" s="7"/>
      <c r="D529" s="95"/>
      <c r="E529" s="93"/>
      <c r="F529" s="14"/>
      <c r="G529" s="14"/>
      <c r="H529" s="14"/>
      <c r="I529" s="14"/>
      <c r="J529" s="13"/>
      <c r="K529" s="33"/>
      <c r="L529" s="2"/>
      <c r="M529" s="17"/>
      <c r="N529" s="12"/>
      <c r="O529" s="12"/>
      <c r="P529" s="17"/>
      <c r="Q529" s="14"/>
      <c r="R529" s="21"/>
      <c r="S529" s="14"/>
      <c r="T529" s="4"/>
      <c r="U529" s="33"/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2"/>
      <c r="B530" s="123"/>
      <c r="C530" s="7"/>
      <c r="D530" s="95"/>
      <c r="E530" s="93"/>
      <c r="F530" s="14"/>
      <c r="G530" s="14"/>
      <c r="H530" s="14"/>
      <c r="I530" s="14"/>
      <c r="J530" s="13"/>
      <c r="K530" s="33"/>
      <c r="L530" s="2"/>
      <c r="M530" s="17"/>
      <c r="N530" s="12"/>
      <c r="O530" s="12"/>
      <c r="P530" s="17"/>
      <c r="Q530" s="14"/>
      <c r="R530" s="21"/>
      <c r="S530" s="14"/>
      <c r="T530" s="4"/>
      <c r="U530" s="33"/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2"/>
      <c r="B531" s="123"/>
      <c r="C531" s="7"/>
      <c r="D531" s="95"/>
      <c r="E531" s="93"/>
      <c r="F531" s="14"/>
      <c r="G531" s="14"/>
      <c r="H531" s="14"/>
      <c r="I531" s="14"/>
      <c r="J531" s="13"/>
      <c r="K531" s="33"/>
      <c r="L531" s="2"/>
      <c r="M531" s="17"/>
      <c r="N531" s="12"/>
      <c r="O531" s="12"/>
      <c r="P531" s="17"/>
      <c r="Q531" s="14"/>
      <c r="R531" s="21"/>
      <c r="S531" s="14"/>
      <c r="T531" s="4"/>
      <c r="U531" s="33"/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2"/>
      <c r="B532" s="123"/>
      <c r="C532" s="7"/>
      <c r="D532" s="95"/>
      <c r="E532" s="93"/>
      <c r="F532" s="14"/>
      <c r="G532" s="14"/>
      <c r="H532" s="14"/>
      <c r="I532" s="14"/>
      <c r="J532" s="13"/>
      <c r="K532" s="33"/>
      <c r="L532" s="2"/>
      <c r="M532" s="17"/>
      <c r="N532" s="12"/>
      <c r="O532" s="12"/>
      <c r="P532" s="17"/>
      <c r="Q532" s="14"/>
      <c r="R532" s="21"/>
      <c r="S532" s="14"/>
      <c r="T532" s="4"/>
      <c r="U532" s="33"/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2"/>
      <c r="B533" s="123"/>
      <c r="C533" s="7"/>
      <c r="D533" s="95"/>
      <c r="E533" s="93"/>
      <c r="F533" s="14"/>
      <c r="G533" s="14"/>
      <c r="H533" s="14"/>
      <c r="I533" s="14"/>
      <c r="J533" s="13"/>
      <c r="K533" s="33"/>
      <c r="L533" s="2"/>
      <c r="M533" s="17"/>
      <c r="N533" s="12"/>
      <c r="O533" s="12"/>
      <c r="P533" s="17"/>
      <c r="Q533" s="14"/>
      <c r="R533" s="21"/>
      <c r="S533" s="14"/>
      <c r="T533" s="4"/>
      <c r="U533" s="33"/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2"/>
      <c r="B534" s="123"/>
      <c r="C534" s="7"/>
      <c r="D534" s="95"/>
      <c r="E534" s="93"/>
      <c r="F534" s="14"/>
      <c r="G534" s="14"/>
      <c r="H534" s="14"/>
      <c r="I534" s="14"/>
      <c r="J534" s="13"/>
      <c r="K534" s="33"/>
      <c r="L534" s="2"/>
      <c r="M534" s="17"/>
      <c r="N534" s="12"/>
      <c r="O534" s="12"/>
      <c r="P534" s="17"/>
      <c r="Q534" s="14"/>
      <c r="R534" s="21"/>
      <c r="S534" s="14"/>
      <c r="T534" s="4"/>
      <c r="U534" s="33"/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2"/>
      <c r="B535" s="123"/>
      <c r="C535" s="7"/>
      <c r="D535" s="95"/>
      <c r="E535" s="93"/>
      <c r="F535" s="14"/>
      <c r="G535" s="14"/>
      <c r="H535" s="14"/>
      <c r="I535" s="14"/>
      <c r="J535" s="13"/>
      <c r="K535" s="33"/>
      <c r="L535" s="2"/>
      <c r="M535" s="17"/>
      <c r="N535" s="12"/>
      <c r="O535" s="12"/>
      <c r="P535" s="17"/>
      <c r="Q535" s="14"/>
      <c r="R535" s="21"/>
      <c r="S535" s="14"/>
      <c r="T535" s="4"/>
      <c r="U535" s="33"/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2"/>
      <c r="B536" s="123"/>
      <c r="C536" s="7"/>
      <c r="D536" s="95"/>
      <c r="E536" s="93"/>
      <c r="F536" s="14"/>
      <c r="G536" s="14"/>
      <c r="H536" s="14"/>
      <c r="I536" s="14"/>
      <c r="J536" s="13"/>
      <c r="K536" s="33"/>
      <c r="L536" s="2"/>
      <c r="M536" s="17"/>
      <c r="N536" s="12"/>
      <c r="O536" s="12"/>
      <c r="P536" s="17"/>
      <c r="Q536" s="14"/>
      <c r="R536" s="21"/>
      <c r="S536" s="14"/>
      <c r="T536" s="4"/>
      <c r="U536" s="33"/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2"/>
      <c r="B537" s="123"/>
      <c r="C537" s="7"/>
      <c r="D537" s="95"/>
      <c r="E537" s="93"/>
      <c r="F537" s="14"/>
      <c r="G537" s="14"/>
      <c r="H537" s="14"/>
      <c r="I537" s="14"/>
      <c r="J537" s="13"/>
      <c r="K537" s="33"/>
      <c r="L537" s="2"/>
      <c r="M537" s="17"/>
      <c r="N537" s="12"/>
      <c r="O537" s="12"/>
      <c r="P537" s="17"/>
      <c r="Q537" s="14"/>
      <c r="R537" s="21"/>
      <c r="S537" s="14"/>
      <c r="T537" s="4"/>
      <c r="U537" s="33"/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2"/>
      <c r="B538" s="123"/>
      <c r="C538" s="7"/>
      <c r="D538" s="95"/>
      <c r="E538" s="93"/>
      <c r="F538" s="14"/>
      <c r="G538" s="14"/>
      <c r="H538" s="14"/>
      <c r="I538" s="14"/>
      <c r="J538" s="13"/>
      <c r="K538" s="33"/>
      <c r="L538" s="2"/>
      <c r="M538" s="17"/>
      <c r="N538" s="12"/>
      <c r="O538" s="12"/>
      <c r="P538" s="17"/>
      <c r="Q538" s="14"/>
      <c r="R538" s="21"/>
      <c r="S538" s="14"/>
      <c r="T538" s="4"/>
      <c r="U538" s="33"/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2"/>
      <c r="B539" s="123"/>
      <c r="C539" s="7"/>
      <c r="D539" s="95"/>
      <c r="E539" s="93"/>
      <c r="F539" s="14"/>
      <c r="G539" s="14"/>
      <c r="H539" s="14"/>
      <c r="I539" s="14"/>
      <c r="J539" s="13"/>
      <c r="K539" s="33"/>
      <c r="L539" s="2"/>
      <c r="M539" s="17"/>
      <c r="N539" s="12"/>
      <c r="O539" s="12"/>
      <c r="P539" s="17"/>
      <c r="Q539" s="14"/>
      <c r="R539" s="21"/>
      <c r="S539" s="14"/>
      <c r="T539" s="4"/>
      <c r="U539" s="33"/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2"/>
      <c r="B540" s="123"/>
      <c r="C540" s="7"/>
      <c r="D540" s="95"/>
      <c r="E540" s="93"/>
      <c r="F540" s="14"/>
      <c r="G540" s="14"/>
      <c r="H540" s="14"/>
      <c r="I540" s="14"/>
      <c r="J540" s="13"/>
      <c r="K540" s="33"/>
      <c r="L540" s="2"/>
      <c r="M540" s="17"/>
      <c r="N540" s="12"/>
      <c r="O540" s="12"/>
      <c r="P540" s="17"/>
      <c r="Q540" s="14"/>
      <c r="R540" s="21"/>
      <c r="S540" s="14"/>
      <c r="T540" s="4"/>
      <c r="U540" s="33"/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2"/>
      <c r="B541" s="123"/>
      <c r="C541" s="7"/>
      <c r="D541" s="95"/>
      <c r="E541" s="93"/>
      <c r="F541" s="14"/>
      <c r="G541" s="14"/>
      <c r="H541" s="14"/>
      <c r="I541" s="14"/>
      <c r="J541" s="13"/>
      <c r="K541" s="33"/>
      <c r="L541" s="2"/>
      <c r="M541" s="17"/>
      <c r="N541" s="12"/>
      <c r="O541" s="12"/>
      <c r="P541" s="17"/>
      <c r="Q541" s="14"/>
      <c r="R541" s="21"/>
      <c r="S541" s="14"/>
      <c r="T541" s="4"/>
      <c r="U541" s="33"/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2"/>
      <c r="B542" s="123"/>
      <c r="C542" s="7"/>
      <c r="D542" s="95"/>
      <c r="E542" s="93"/>
      <c r="F542" s="14"/>
      <c r="G542" s="14"/>
      <c r="H542" s="14"/>
      <c r="I542" s="14"/>
      <c r="J542" s="13"/>
      <c r="K542" s="33"/>
      <c r="L542" s="2"/>
      <c r="M542" s="17"/>
      <c r="N542" s="12"/>
      <c r="O542" s="12"/>
      <c r="P542" s="17"/>
      <c r="Q542" s="14"/>
      <c r="R542" s="21"/>
      <c r="S542" s="14"/>
      <c r="T542" s="4"/>
      <c r="U542" s="33"/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2"/>
      <c r="B543" s="123"/>
      <c r="C543" s="7"/>
      <c r="D543" s="95"/>
      <c r="E543" s="93"/>
      <c r="F543" s="14"/>
      <c r="G543" s="14"/>
      <c r="H543" s="14"/>
      <c r="I543" s="14"/>
      <c r="J543" s="13"/>
      <c r="K543" s="33"/>
      <c r="L543" s="2"/>
      <c r="M543" s="17"/>
      <c r="N543" s="12"/>
      <c r="O543" s="12"/>
      <c r="P543" s="17"/>
      <c r="Q543" s="14"/>
      <c r="R543" s="21"/>
      <c r="S543" s="14"/>
      <c r="T543" s="4"/>
      <c r="U543" s="33"/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2"/>
      <c r="B544" s="123"/>
      <c r="C544" s="7"/>
      <c r="D544" s="95"/>
      <c r="E544" s="93"/>
      <c r="F544" s="14"/>
      <c r="G544" s="14"/>
      <c r="H544" s="14"/>
      <c r="I544" s="14"/>
      <c r="J544" s="13"/>
      <c r="K544" s="33"/>
      <c r="L544" s="2"/>
      <c r="M544" s="17"/>
      <c r="N544" s="12"/>
      <c r="O544" s="12"/>
      <c r="P544" s="17"/>
      <c r="Q544" s="14"/>
      <c r="R544" s="21"/>
      <c r="S544" s="14"/>
      <c r="T544" s="4"/>
      <c r="U544" s="33"/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2"/>
      <c r="B545" s="123"/>
      <c r="C545" s="7"/>
      <c r="D545" s="95"/>
      <c r="E545" s="93"/>
      <c r="F545" s="14"/>
      <c r="G545" s="14"/>
      <c r="H545" s="14"/>
      <c r="I545" s="14"/>
      <c r="J545" s="13"/>
      <c r="K545" s="33"/>
      <c r="L545" s="2"/>
      <c r="M545" s="17"/>
      <c r="N545" s="12"/>
      <c r="O545" s="12"/>
      <c r="P545" s="17"/>
      <c r="Q545" s="14"/>
      <c r="R545" s="21"/>
      <c r="S545" s="14"/>
      <c r="T545" s="4"/>
      <c r="U545" s="3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2"/>
      <c r="B546" s="123"/>
      <c r="C546" s="7"/>
      <c r="D546" s="95"/>
      <c r="E546" s="93"/>
      <c r="F546" s="14"/>
      <c r="G546" s="14"/>
      <c r="H546" s="14"/>
      <c r="I546" s="14"/>
      <c r="J546" s="13"/>
      <c r="K546" s="33"/>
      <c r="L546" s="2"/>
      <c r="M546" s="17"/>
      <c r="N546" s="12"/>
      <c r="O546" s="12"/>
      <c r="P546" s="17"/>
      <c r="Q546" s="14"/>
      <c r="R546" s="21"/>
      <c r="S546" s="14"/>
      <c r="T546" s="4"/>
      <c r="U546" s="3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2"/>
      <c r="B547" s="123"/>
      <c r="C547" s="7"/>
      <c r="D547" s="95"/>
      <c r="E547" s="93"/>
      <c r="F547" s="14"/>
      <c r="G547" s="14"/>
      <c r="H547" s="14"/>
      <c r="I547" s="14"/>
      <c r="J547" s="13"/>
      <c r="K547" s="33"/>
      <c r="L547" s="2"/>
      <c r="M547" s="17"/>
      <c r="N547" s="12"/>
      <c r="O547" s="12"/>
      <c r="P547" s="17"/>
      <c r="Q547" s="14"/>
      <c r="R547" s="21"/>
      <c r="S547" s="14"/>
      <c r="T547" s="4"/>
      <c r="U547" s="3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2"/>
      <c r="B548" s="123"/>
      <c r="C548" s="7"/>
      <c r="D548" s="95"/>
      <c r="E548" s="93"/>
      <c r="F548" s="14"/>
      <c r="G548" s="14"/>
      <c r="H548" s="14"/>
      <c r="I548" s="14"/>
      <c r="J548" s="13"/>
      <c r="K548" s="33"/>
      <c r="L548" s="2"/>
      <c r="M548" s="17"/>
      <c r="N548" s="12"/>
      <c r="O548" s="12"/>
      <c r="P548" s="17"/>
      <c r="Q548" s="14"/>
      <c r="R548" s="21"/>
      <c r="S548" s="14"/>
      <c r="T548" s="4"/>
      <c r="U548" s="3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2"/>
      <c r="B549" s="123"/>
      <c r="C549" s="7"/>
      <c r="D549" s="95"/>
      <c r="E549" s="93"/>
      <c r="F549" s="14"/>
      <c r="G549" s="14"/>
      <c r="H549" s="14"/>
      <c r="I549" s="14"/>
      <c r="J549" s="13"/>
      <c r="K549" s="33"/>
      <c r="L549" s="2"/>
      <c r="M549" s="17"/>
      <c r="N549" s="12"/>
      <c r="O549" s="12"/>
      <c r="P549" s="17"/>
      <c r="Q549" s="14"/>
      <c r="R549" s="21"/>
      <c r="S549" s="14"/>
      <c r="T549" s="4"/>
      <c r="U549" s="3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2"/>
      <c r="B550" s="123"/>
      <c r="C550" s="7"/>
      <c r="D550" s="95"/>
      <c r="E550" s="93"/>
      <c r="F550" s="14"/>
      <c r="G550" s="14"/>
      <c r="H550" s="14"/>
      <c r="I550" s="14"/>
      <c r="J550" s="13"/>
      <c r="K550" s="33"/>
      <c r="L550" s="2"/>
      <c r="M550" s="17"/>
      <c r="N550" s="12"/>
      <c r="O550" s="12"/>
      <c r="P550" s="17"/>
      <c r="Q550" s="14"/>
      <c r="R550" s="21"/>
      <c r="S550" s="14"/>
      <c r="T550" s="4"/>
      <c r="U550" s="3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2"/>
      <c r="B551" s="123"/>
      <c r="C551" s="7"/>
      <c r="D551" s="95"/>
      <c r="E551" s="93"/>
      <c r="F551" s="14"/>
      <c r="G551" s="14"/>
      <c r="H551" s="14"/>
      <c r="I551" s="14"/>
      <c r="J551" s="13"/>
      <c r="K551" s="33"/>
      <c r="L551" s="2"/>
      <c r="M551" s="17"/>
      <c r="N551" s="12"/>
      <c r="O551" s="12"/>
      <c r="P551" s="17"/>
      <c r="Q551" s="14"/>
      <c r="R551" s="21"/>
      <c r="S551" s="14"/>
      <c r="T551" s="4"/>
      <c r="U551" s="3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2"/>
      <c r="B552" s="123"/>
      <c r="C552" s="7"/>
      <c r="D552" s="95"/>
      <c r="E552" s="93"/>
      <c r="F552" s="14"/>
      <c r="G552" s="14"/>
      <c r="H552" s="14"/>
      <c r="I552" s="14"/>
      <c r="J552" s="13"/>
      <c r="K552" s="33"/>
      <c r="L552" s="2"/>
      <c r="M552" s="17"/>
      <c r="N552" s="12"/>
      <c r="O552" s="12"/>
      <c r="P552" s="17"/>
      <c r="Q552" s="14"/>
      <c r="R552" s="21"/>
      <c r="S552" s="14"/>
      <c r="T552" s="4"/>
      <c r="U552" s="3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2"/>
      <c r="B553" s="123"/>
      <c r="C553" s="7"/>
      <c r="D553" s="95"/>
      <c r="E553" s="93"/>
      <c r="F553" s="14"/>
      <c r="G553" s="14"/>
      <c r="H553" s="14"/>
      <c r="I553" s="14"/>
      <c r="J553" s="13"/>
      <c r="K553" s="33"/>
      <c r="L553" s="2"/>
      <c r="M553" s="17"/>
      <c r="N553" s="12"/>
      <c r="O553" s="12"/>
      <c r="P553" s="17"/>
      <c r="Q553" s="14"/>
      <c r="R553" s="21"/>
      <c r="S553" s="14"/>
      <c r="T553" s="4"/>
      <c r="U553" s="3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2"/>
      <c r="B554" s="123"/>
      <c r="C554" s="7"/>
      <c r="D554" s="95"/>
      <c r="E554" s="93"/>
      <c r="F554" s="14"/>
      <c r="G554" s="14"/>
      <c r="H554" s="14"/>
      <c r="I554" s="14"/>
      <c r="J554" s="13"/>
      <c r="K554" s="33"/>
      <c r="L554" s="2"/>
      <c r="M554" s="17"/>
      <c r="N554" s="12"/>
      <c r="O554" s="12"/>
      <c r="P554" s="17"/>
      <c r="Q554" s="14"/>
      <c r="R554" s="21"/>
      <c r="S554" s="14"/>
      <c r="T554" s="4"/>
      <c r="U554" s="3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2"/>
      <c r="B555" s="123"/>
      <c r="C555" s="7"/>
      <c r="D555" s="95"/>
      <c r="E555" s="93"/>
      <c r="F555" s="14"/>
      <c r="G555" s="14"/>
      <c r="H555" s="14"/>
      <c r="I555" s="14"/>
      <c r="J555" s="13"/>
      <c r="K555" s="33"/>
      <c r="L555" s="2"/>
      <c r="M555" s="17"/>
      <c r="N555" s="12"/>
      <c r="O555" s="12"/>
      <c r="P555" s="17"/>
      <c r="Q555" s="14"/>
      <c r="R555" s="21"/>
      <c r="S555" s="14"/>
      <c r="T555" s="4"/>
      <c r="U555" s="3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2"/>
      <c r="B556" s="123"/>
      <c r="C556" s="7"/>
      <c r="D556" s="95"/>
      <c r="E556" s="93"/>
      <c r="F556" s="14"/>
      <c r="G556" s="14"/>
      <c r="H556" s="14"/>
      <c r="I556" s="14"/>
      <c r="J556" s="13"/>
      <c r="K556" s="33"/>
      <c r="L556" s="2"/>
      <c r="M556" s="17"/>
      <c r="N556" s="12"/>
      <c r="O556" s="12"/>
      <c r="P556" s="17"/>
      <c r="Q556" s="14"/>
      <c r="R556" s="21"/>
      <c r="S556" s="14"/>
      <c r="T556" s="4"/>
      <c r="U556" s="3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2"/>
      <c r="B557" s="123"/>
      <c r="C557" s="7"/>
      <c r="D557" s="95"/>
      <c r="E557" s="93"/>
      <c r="F557" s="14"/>
      <c r="G557" s="14"/>
      <c r="H557" s="14"/>
      <c r="I557" s="14"/>
      <c r="J557" s="13"/>
      <c r="K557" s="33"/>
      <c r="L557" s="2"/>
      <c r="M557" s="17"/>
      <c r="N557" s="12"/>
      <c r="O557" s="12"/>
      <c r="P557" s="17"/>
      <c r="Q557" s="14"/>
      <c r="R557" s="21"/>
      <c r="S557" s="14"/>
      <c r="T557" s="4"/>
      <c r="U557" s="3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2"/>
      <c r="B558" s="123"/>
      <c r="C558" s="7"/>
      <c r="D558" s="95"/>
      <c r="E558" s="93"/>
      <c r="F558" s="14"/>
      <c r="G558" s="14"/>
      <c r="H558" s="14"/>
      <c r="I558" s="14"/>
      <c r="J558" s="13"/>
      <c r="K558" s="33"/>
      <c r="L558" s="2"/>
      <c r="M558" s="17"/>
      <c r="N558" s="12"/>
      <c r="O558" s="12"/>
      <c r="P558" s="17"/>
      <c r="Q558" s="14"/>
      <c r="R558" s="21"/>
      <c r="S558" s="14"/>
      <c r="T558" s="4"/>
      <c r="U558" s="3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ht="15" x14ac:dyDescent="0.2">
      <c r="A559" s="122"/>
      <c r="B559" s="125"/>
      <c r="C559" s="81"/>
      <c r="D559" s="95"/>
      <c r="E559" s="93"/>
      <c r="F559" s="83"/>
      <c r="G559" s="83"/>
      <c r="H559" s="83"/>
      <c r="I559" s="83"/>
      <c r="J559" s="82"/>
      <c r="K559" s="84"/>
      <c r="L559" s="85"/>
      <c r="M559" s="86"/>
      <c r="N559" s="12"/>
      <c r="O559" s="12"/>
      <c r="P559" s="86"/>
      <c r="Q559" s="14"/>
      <c r="R559" s="88"/>
      <c r="S559" s="14"/>
      <c r="T559" s="89"/>
      <c r="U559" s="84"/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2"/>
      <c r="B560" s="123"/>
      <c r="C560" s="7"/>
      <c r="D560" s="95"/>
      <c r="E560" s="93"/>
      <c r="F560" s="14"/>
      <c r="G560" s="14"/>
      <c r="H560" s="14"/>
      <c r="I560" s="14"/>
      <c r="J560" s="13"/>
      <c r="K560" s="33"/>
      <c r="L560" s="2"/>
      <c r="M560" s="17"/>
      <c r="N560" s="12"/>
      <c r="O560" s="12"/>
      <c r="P560" s="17"/>
      <c r="Q560" s="14"/>
      <c r="R560" s="21"/>
      <c r="S560" s="14"/>
      <c r="T560" s="4"/>
      <c r="U560" s="33"/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2"/>
      <c r="B561" s="123"/>
      <c r="C561" s="7"/>
      <c r="D561" s="95"/>
      <c r="E561" s="93"/>
      <c r="F561" s="14"/>
      <c r="G561" s="14"/>
      <c r="H561" s="14"/>
      <c r="I561" s="14"/>
      <c r="J561" s="13"/>
      <c r="K561" s="33"/>
      <c r="L561" s="2"/>
      <c r="M561" s="17"/>
      <c r="N561" s="12"/>
      <c r="O561" s="12"/>
      <c r="P561" s="17"/>
      <c r="Q561" s="14"/>
      <c r="R561" s="21"/>
      <c r="S561" s="14"/>
      <c r="T561" s="4"/>
      <c r="U561" s="3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2"/>
      <c r="B562" s="123"/>
      <c r="C562" s="7"/>
      <c r="D562" s="95"/>
      <c r="E562" s="93"/>
      <c r="F562" s="14"/>
      <c r="G562" s="14"/>
      <c r="H562" s="14"/>
      <c r="I562" s="14"/>
      <c r="J562" s="13"/>
      <c r="K562" s="33"/>
      <c r="L562" s="2"/>
      <c r="M562" s="17"/>
      <c r="N562" s="12"/>
      <c r="O562" s="12"/>
      <c r="P562" s="17"/>
      <c r="Q562" s="14"/>
      <c r="R562" s="21"/>
      <c r="S562" s="14"/>
      <c r="T562" s="4"/>
      <c r="U562" s="3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2"/>
      <c r="B563" s="123"/>
      <c r="C563" s="7"/>
      <c r="D563" s="95"/>
      <c r="E563" s="93"/>
      <c r="F563" s="14"/>
      <c r="G563" s="14"/>
      <c r="H563" s="14"/>
      <c r="I563" s="14"/>
      <c r="J563" s="13"/>
      <c r="K563" s="33"/>
      <c r="L563" s="2"/>
      <c r="M563" s="17"/>
      <c r="N563" s="12"/>
      <c r="O563" s="12"/>
      <c r="P563" s="17"/>
      <c r="Q563" s="14"/>
      <c r="R563" s="21"/>
      <c r="S563" s="14"/>
      <c r="T563" s="4"/>
      <c r="U563" s="3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2"/>
      <c r="B564" s="123"/>
      <c r="C564" s="7"/>
      <c r="D564" s="95"/>
      <c r="E564" s="93"/>
      <c r="F564" s="14"/>
      <c r="G564" s="14"/>
      <c r="H564" s="14"/>
      <c r="I564" s="14"/>
      <c r="J564" s="13"/>
      <c r="K564" s="33"/>
      <c r="L564" s="2"/>
      <c r="M564" s="17"/>
      <c r="N564" s="12"/>
      <c r="O564" s="12"/>
      <c r="P564" s="17"/>
      <c r="Q564" s="14"/>
      <c r="R564" s="21"/>
      <c r="S564" s="14"/>
      <c r="T564" s="4"/>
      <c r="U564" s="3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2"/>
      <c r="B565" s="123"/>
      <c r="C565" s="7"/>
      <c r="D565" s="95"/>
      <c r="E565" s="93"/>
      <c r="F565" s="14"/>
      <c r="G565" s="14"/>
      <c r="H565" s="14"/>
      <c r="I565" s="14"/>
      <c r="J565" s="13"/>
      <c r="K565" s="33"/>
      <c r="L565" s="2"/>
      <c r="M565" s="17"/>
      <c r="N565" s="12"/>
      <c r="O565" s="12"/>
      <c r="P565" s="17"/>
      <c r="Q565" s="14"/>
      <c r="R565" s="21"/>
      <c r="S565" s="14"/>
      <c r="T565" s="4"/>
      <c r="U565" s="3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2"/>
      <c r="B566" s="123"/>
      <c r="C566" s="7"/>
      <c r="D566" s="95"/>
      <c r="E566" s="93"/>
      <c r="F566" s="14"/>
      <c r="G566" s="14"/>
      <c r="H566" s="14"/>
      <c r="I566" s="14"/>
      <c r="J566" s="13"/>
      <c r="K566" s="33"/>
      <c r="L566" s="2"/>
      <c r="M566" s="17"/>
      <c r="N566" s="12"/>
      <c r="O566" s="12"/>
      <c r="P566" s="17"/>
      <c r="Q566" s="14"/>
      <c r="R566" s="21"/>
      <c r="S566" s="14"/>
      <c r="T566" s="4"/>
      <c r="U566" s="3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2"/>
      <c r="B567" s="123"/>
      <c r="C567" s="7"/>
      <c r="D567" s="95"/>
      <c r="E567" s="93"/>
      <c r="F567" s="14"/>
      <c r="G567" s="14"/>
      <c r="H567" s="14"/>
      <c r="I567" s="14"/>
      <c r="J567" s="13"/>
      <c r="K567" s="33"/>
      <c r="L567" s="2"/>
      <c r="M567" s="17"/>
      <c r="N567" s="12"/>
      <c r="O567" s="12"/>
      <c r="P567" s="17"/>
      <c r="Q567" s="14"/>
      <c r="R567" s="21"/>
      <c r="S567" s="14"/>
      <c r="T567" s="4"/>
      <c r="U567" s="3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2"/>
      <c r="B568" s="123"/>
      <c r="C568" s="7"/>
      <c r="D568" s="95"/>
      <c r="E568" s="93"/>
      <c r="F568" s="14"/>
      <c r="G568" s="14"/>
      <c r="H568" s="14"/>
      <c r="I568" s="14"/>
      <c r="J568" s="13"/>
      <c r="K568" s="33"/>
      <c r="L568" s="2"/>
      <c r="M568" s="17"/>
      <c r="N568" s="12"/>
      <c r="O568" s="12"/>
      <c r="P568" s="17"/>
      <c r="Q568" s="14"/>
      <c r="R568" s="21"/>
      <c r="S568" s="14"/>
      <c r="T568" s="4"/>
      <c r="U568" s="3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2"/>
      <c r="B569" s="123"/>
      <c r="C569" s="7"/>
      <c r="D569" s="95"/>
      <c r="E569" s="93"/>
      <c r="F569" s="14"/>
      <c r="G569" s="14"/>
      <c r="H569" s="14"/>
      <c r="I569" s="14"/>
      <c r="J569" s="13"/>
      <c r="K569" s="33"/>
      <c r="L569" s="2"/>
      <c r="M569" s="17"/>
      <c r="N569" s="12"/>
      <c r="O569" s="12"/>
      <c r="P569" s="17"/>
      <c r="Q569" s="14"/>
      <c r="R569" s="21"/>
      <c r="S569" s="14"/>
      <c r="T569" s="4"/>
      <c r="U569" s="3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2"/>
      <c r="B570" s="123"/>
      <c r="C570" s="7"/>
      <c r="D570" s="95"/>
      <c r="E570" s="93"/>
      <c r="F570" s="14"/>
      <c r="G570" s="14"/>
      <c r="H570" s="14"/>
      <c r="I570" s="14"/>
      <c r="J570" s="13"/>
      <c r="K570" s="33"/>
      <c r="L570" s="2"/>
      <c r="M570" s="17"/>
      <c r="N570" s="12"/>
      <c r="O570" s="12"/>
      <c r="P570" s="17"/>
      <c r="Q570" s="14"/>
      <c r="R570" s="21"/>
      <c r="S570" s="14"/>
      <c r="T570" s="4"/>
      <c r="U570" s="3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2"/>
      <c r="B571" s="123"/>
      <c r="C571" s="7"/>
      <c r="D571" s="95"/>
      <c r="E571" s="93"/>
      <c r="F571" s="14"/>
      <c r="G571" s="14"/>
      <c r="H571" s="14"/>
      <c r="I571" s="14"/>
      <c r="J571" s="13"/>
      <c r="K571" s="33"/>
      <c r="L571" s="2"/>
      <c r="M571" s="17"/>
      <c r="N571" s="12"/>
      <c r="O571" s="12"/>
      <c r="P571" s="17"/>
      <c r="Q571" s="14"/>
      <c r="R571" s="21"/>
      <c r="S571" s="14"/>
      <c r="T571" s="4"/>
      <c r="U571" s="3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2"/>
      <c r="B572" s="123"/>
      <c r="C572" s="7"/>
      <c r="D572" s="95"/>
      <c r="E572" s="93"/>
      <c r="F572" s="14"/>
      <c r="G572" s="14"/>
      <c r="H572" s="14"/>
      <c r="I572" s="14"/>
      <c r="J572" s="13"/>
      <c r="K572" s="33"/>
      <c r="L572" s="2"/>
      <c r="M572" s="17"/>
      <c r="N572" s="12"/>
      <c r="O572" s="12"/>
      <c r="P572" s="17"/>
      <c r="Q572" s="14"/>
      <c r="R572" s="21"/>
      <c r="S572" s="14"/>
      <c r="T572" s="4"/>
      <c r="U572" s="3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2"/>
      <c r="B573" s="123"/>
      <c r="C573" s="7"/>
      <c r="D573" s="95"/>
      <c r="E573" s="93"/>
      <c r="F573" s="14"/>
      <c r="G573" s="14"/>
      <c r="H573" s="14"/>
      <c r="I573" s="14"/>
      <c r="J573" s="13"/>
      <c r="K573" s="33"/>
      <c r="L573" s="2"/>
      <c r="M573" s="17"/>
      <c r="N573" s="12"/>
      <c r="O573" s="12"/>
      <c r="P573" s="17"/>
      <c r="Q573" s="14"/>
      <c r="R573" s="21"/>
      <c r="S573" s="14"/>
      <c r="T573" s="4"/>
      <c r="U573" s="3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2"/>
      <c r="B574" s="123"/>
      <c r="C574" s="7"/>
      <c r="D574" s="95"/>
      <c r="E574" s="93"/>
      <c r="F574" s="14"/>
      <c r="G574" s="14"/>
      <c r="H574" s="14"/>
      <c r="I574" s="14"/>
      <c r="J574" s="13"/>
      <c r="K574" s="33"/>
      <c r="L574" s="2"/>
      <c r="M574" s="17"/>
      <c r="N574" s="12"/>
      <c r="O574" s="12"/>
      <c r="P574" s="17"/>
      <c r="Q574" s="14"/>
      <c r="R574" s="21"/>
      <c r="S574" s="14"/>
      <c r="T574" s="4"/>
      <c r="U574" s="3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2"/>
      <c r="B575" s="123"/>
      <c r="C575" s="7"/>
      <c r="D575" s="95"/>
      <c r="E575" s="93"/>
      <c r="F575" s="14"/>
      <c r="G575" s="14"/>
      <c r="H575" s="14"/>
      <c r="I575" s="14"/>
      <c r="J575" s="13"/>
      <c r="K575" s="33"/>
      <c r="L575" s="2"/>
      <c r="M575" s="17"/>
      <c r="N575" s="12"/>
      <c r="O575" s="12"/>
      <c r="P575" s="17"/>
      <c r="Q575" s="14"/>
      <c r="R575" s="21"/>
      <c r="S575" s="14"/>
      <c r="T575" s="4"/>
      <c r="U575" s="3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2"/>
      <c r="B576" s="123"/>
      <c r="C576" s="7"/>
      <c r="D576" s="95"/>
      <c r="E576" s="93"/>
      <c r="F576" s="14"/>
      <c r="G576" s="14"/>
      <c r="H576" s="14"/>
      <c r="I576" s="14"/>
      <c r="J576" s="13"/>
      <c r="K576" s="33"/>
      <c r="L576" s="2"/>
      <c r="M576" s="17"/>
      <c r="N576" s="12"/>
      <c r="O576" s="12"/>
      <c r="P576" s="17"/>
      <c r="Q576" s="14"/>
      <c r="R576" s="21"/>
      <c r="S576" s="14"/>
      <c r="T576" s="4"/>
      <c r="U576" s="3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2"/>
      <c r="B577" s="123"/>
      <c r="C577" s="7"/>
      <c r="D577" s="95"/>
      <c r="E577" s="93"/>
      <c r="F577" s="14"/>
      <c r="G577" s="14"/>
      <c r="H577" s="14"/>
      <c r="I577" s="14"/>
      <c r="J577" s="13"/>
      <c r="K577" s="33"/>
      <c r="L577" s="2"/>
      <c r="M577" s="17"/>
      <c r="N577" s="12"/>
      <c r="O577" s="12"/>
      <c r="P577" s="17"/>
      <c r="Q577" s="14"/>
      <c r="R577" s="21"/>
      <c r="S577" s="14"/>
      <c r="T577" s="4"/>
      <c r="U577" s="33"/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2"/>
      <c r="B578" s="123"/>
      <c r="C578" s="7"/>
      <c r="D578" s="95"/>
      <c r="E578" s="93"/>
      <c r="F578" s="14"/>
      <c r="G578" s="14"/>
      <c r="H578" s="14"/>
      <c r="I578" s="14"/>
      <c r="J578" s="13"/>
      <c r="K578" s="33"/>
      <c r="L578" s="2"/>
      <c r="M578" s="17"/>
      <c r="N578" s="12"/>
      <c r="O578" s="12"/>
      <c r="P578" s="17"/>
      <c r="Q578" s="14"/>
      <c r="R578" s="21"/>
      <c r="S578" s="14"/>
      <c r="T578" s="4"/>
      <c r="U578" s="33"/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2"/>
      <c r="B579" s="123"/>
      <c r="C579" s="7"/>
      <c r="D579" s="95"/>
      <c r="E579" s="93"/>
      <c r="F579" s="14"/>
      <c r="G579" s="14"/>
      <c r="H579" s="14"/>
      <c r="I579" s="14"/>
      <c r="J579" s="13"/>
      <c r="K579" s="33"/>
      <c r="L579" s="2"/>
      <c r="M579" s="17"/>
      <c r="N579" s="12"/>
      <c r="O579" s="12"/>
      <c r="P579" s="17"/>
      <c r="Q579" s="14"/>
      <c r="R579" s="21"/>
      <c r="S579" s="14"/>
      <c r="T579" s="4"/>
      <c r="U579" s="3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2"/>
      <c r="B580" s="123"/>
      <c r="C580" s="7"/>
      <c r="D580" s="95"/>
      <c r="E580" s="93"/>
      <c r="F580" s="14"/>
      <c r="G580" s="14"/>
      <c r="H580" s="14"/>
      <c r="I580" s="14"/>
      <c r="J580" s="13"/>
      <c r="K580" s="33"/>
      <c r="L580" s="2"/>
      <c r="M580" s="17"/>
      <c r="N580" s="12"/>
      <c r="O580" s="12"/>
      <c r="P580" s="17"/>
      <c r="Q580" s="14"/>
      <c r="R580" s="21"/>
      <c r="S580" s="14"/>
      <c r="T580" s="4"/>
      <c r="U580" s="3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2"/>
      <c r="B581" s="123"/>
      <c r="C581" s="7"/>
      <c r="D581" s="95"/>
      <c r="E581" s="93"/>
      <c r="F581" s="14"/>
      <c r="G581" s="14"/>
      <c r="H581" s="14"/>
      <c r="I581" s="14"/>
      <c r="J581" s="13"/>
      <c r="K581" s="33"/>
      <c r="L581" s="2"/>
      <c r="M581" s="17"/>
      <c r="N581" s="12"/>
      <c r="O581" s="12"/>
      <c r="P581" s="17"/>
      <c r="Q581" s="14"/>
      <c r="R581" s="21"/>
      <c r="S581" s="14"/>
      <c r="T581" s="4"/>
      <c r="U581" s="3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2"/>
      <c r="B582" s="123"/>
      <c r="C582" s="7"/>
      <c r="D582" s="95"/>
      <c r="E582" s="93"/>
      <c r="F582" s="14"/>
      <c r="G582" s="14"/>
      <c r="H582" s="14"/>
      <c r="I582" s="14"/>
      <c r="J582" s="13"/>
      <c r="K582" s="33"/>
      <c r="L582" s="2"/>
      <c r="M582" s="17"/>
      <c r="N582" s="12"/>
      <c r="O582" s="12"/>
      <c r="P582" s="17"/>
      <c r="Q582" s="14"/>
      <c r="R582" s="21"/>
      <c r="S582" s="14"/>
      <c r="T582" s="4"/>
      <c r="U582" s="3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2"/>
      <c r="B583" s="123"/>
      <c r="C583" s="7"/>
      <c r="D583" s="95"/>
      <c r="E583" s="93"/>
      <c r="F583" s="14"/>
      <c r="G583" s="14"/>
      <c r="H583" s="14"/>
      <c r="I583" s="14"/>
      <c r="J583" s="13"/>
      <c r="K583" s="33"/>
      <c r="L583" s="2"/>
      <c r="M583" s="17"/>
      <c r="N583" s="12"/>
      <c r="O583" s="12"/>
      <c r="P583" s="17"/>
      <c r="Q583" s="14"/>
      <c r="R583" s="21"/>
      <c r="S583" s="14"/>
      <c r="T583" s="4"/>
      <c r="U583" s="3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2"/>
      <c r="B584" s="123"/>
      <c r="C584" s="7"/>
      <c r="D584" s="95"/>
      <c r="E584" s="93"/>
      <c r="F584" s="14"/>
      <c r="G584" s="14"/>
      <c r="H584" s="14"/>
      <c r="I584" s="14"/>
      <c r="J584" s="13"/>
      <c r="K584" s="33"/>
      <c r="L584" s="2"/>
      <c r="M584" s="17"/>
      <c r="N584" s="12"/>
      <c r="O584" s="12"/>
      <c r="P584" s="17"/>
      <c r="Q584" s="14"/>
      <c r="R584" s="21"/>
      <c r="S584" s="14"/>
      <c r="T584" s="4"/>
      <c r="U584" s="3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2"/>
      <c r="B585" s="123"/>
      <c r="C585" s="7"/>
      <c r="D585" s="95"/>
      <c r="E585" s="93"/>
      <c r="F585" s="14"/>
      <c r="G585" s="14"/>
      <c r="H585" s="14"/>
      <c r="I585" s="14"/>
      <c r="J585" s="13"/>
      <c r="K585" s="33"/>
      <c r="L585" s="2"/>
      <c r="M585" s="17"/>
      <c r="N585" s="12"/>
      <c r="O585" s="12"/>
      <c r="P585" s="17"/>
      <c r="Q585" s="14"/>
      <c r="R585" s="21"/>
      <c r="S585" s="14"/>
      <c r="T585" s="4"/>
      <c r="U585" s="3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2"/>
      <c r="B586" s="123"/>
      <c r="C586" s="7"/>
      <c r="D586" s="95"/>
      <c r="E586" s="93"/>
      <c r="F586" s="14"/>
      <c r="G586" s="14"/>
      <c r="H586" s="14"/>
      <c r="I586" s="14"/>
      <c r="J586" s="13"/>
      <c r="K586" s="33"/>
      <c r="L586" s="2"/>
      <c r="M586" s="17"/>
      <c r="N586" s="12"/>
      <c r="O586" s="12"/>
      <c r="P586" s="17"/>
      <c r="Q586" s="14"/>
      <c r="R586" s="21"/>
      <c r="S586" s="14"/>
      <c r="T586" s="4"/>
      <c r="U586" s="3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2"/>
      <c r="B587" s="123"/>
      <c r="C587" s="7"/>
      <c r="D587" s="95"/>
      <c r="E587" s="93"/>
      <c r="F587" s="14"/>
      <c r="G587" s="14"/>
      <c r="H587" s="14"/>
      <c r="I587" s="14"/>
      <c r="J587" s="13"/>
      <c r="K587" s="33"/>
      <c r="L587" s="2"/>
      <c r="M587" s="17"/>
      <c r="N587" s="12"/>
      <c r="O587" s="12"/>
      <c r="P587" s="17"/>
      <c r="Q587" s="14"/>
      <c r="R587" s="21"/>
      <c r="S587" s="14"/>
      <c r="T587" s="4"/>
      <c r="U587" s="3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2"/>
      <c r="B588" s="123"/>
      <c r="C588" s="7"/>
      <c r="D588" s="95"/>
      <c r="E588" s="93"/>
      <c r="F588" s="14"/>
      <c r="G588" s="14"/>
      <c r="H588" s="14"/>
      <c r="I588" s="14"/>
      <c r="J588" s="13"/>
      <c r="K588" s="33"/>
      <c r="L588" s="2"/>
      <c r="M588" s="17"/>
      <c r="N588" s="12"/>
      <c r="O588" s="12"/>
      <c r="P588" s="17"/>
      <c r="Q588" s="14"/>
      <c r="R588" s="21"/>
      <c r="S588" s="14"/>
      <c r="T588" s="4"/>
      <c r="U588" s="3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2"/>
      <c r="B589" s="123"/>
      <c r="C589" s="7"/>
      <c r="D589" s="95"/>
      <c r="E589" s="93"/>
      <c r="F589" s="14"/>
      <c r="G589" s="14"/>
      <c r="H589" s="14"/>
      <c r="I589" s="14"/>
      <c r="J589" s="13"/>
      <c r="K589" s="33"/>
      <c r="L589" s="2"/>
      <c r="M589" s="17"/>
      <c r="N589" s="12"/>
      <c r="O589" s="12"/>
      <c r="P589" s="17"/>
      <c r="Q589" s="14"/>
      <c r="R589" s="21"/>
      <c r="S589" s="14"/>
      <c r="T589" s="4"/>
      <c r="U589" s="3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2"/>
      <c r="B590" s="123"/>
      <c r="C590" s="7"/>
      <c r="D590" s="95"/>
      <c r="E590" s="93"/>
      <c r="F590" s="14"/>
      <c r="G590" s="14"/>
      <c r="H590" s="14"/>
      <c r="I590" s="14"/>
      <c r="J590" s="13"/>
      <c r="K590" s="33"/>
      <c r="L590" s="2"/>
      <c r="M590" s="17"/>
      <c r="N590" s="12"/>
      <c r="O590" s="12"/>
      <c r="P590" s="17"/>
      <c r="Q590" s="14"/>
      <c r="R590" s="21"/>
      <c r="S590" s="14"/>
      <c r="T590" s="4"/>
      <c r="U590" s="3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2"/>
      <c r="B591" s="123"/>
      <c r="C591" s="7"/>
      <c r="D591" s="95"/>
      <c r="E591" s="93"/>
      <c r="F591" s="14"/>
      <c r="G591" s="14"/>
      <c r="H591" s="14"/>
      <c r="I591" s="14"/>
      <c r="J591" s="13"/>
      <c r="K591" s="33"/>
      <c r="L591" s="2"/>
      <c r="M591" s="17"/>
      <c r="N591" s="12"/>
      <c r="O591" s="12"/>
      <c r="P591" s="17"/>
      <c r="Q591" s="14"/>
      <c r="R591" s="21"/>
      <c r="S591" s="14"/>
      <c r="T591" s="4"/>
      <c r="U591" s="3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2"/>
      <c r="B592" s="123"/>
      <c r="C592" s="7"/>
      <c r="D592" s="95"/>
      <c r="E592" s="93"/>
      <c r="F592" s="14"/>
      <c r="G592" s="14"/>
      <c r="H592" s="14"/>
      <c r="I592" s="14"/>
      <c r="J592" s="13"/>
      <c r="K592" s="33"/>
      <c r="L592" s="2"/>
      <c r="M592" s="17"/>
      <c r="N592" s="12"/>
      <c r="O592" s="12"/>
      <c r="P592" s="17"/>
      <c r="Q592" s="14"/>
      <c r="R592" s="21"/>
      <c r="S592" s="14"/>
      <c r="T592" s="4"/>
      <c r="U592" s="3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2"/>
      <c r="B593" s="123"/>
      <c r="C593" s="7"/>
      <c r="D593" s="95"/>
      <c r="E593" s="93"/>
      <c r="F593" s="14"/>
      <c r="G593" s="14"/>
      <c r="H593" s="14"/>
      <c r="I593" s="14"/>
      <c r="J593" s="13"/>
      <c r="K593" s="33"/>
      <c r="L593" s="2"/>
      <c r="M593" s="17"/>
      <c r="N593" s="12"/>
      <c r="O593" s="12"/>
      <c r="P593" s="17"/>
      <c r="Q593" s="14"/>
      <c r="R593" s="21"/>
      <c r="S593" s="14"/>
      <c r="T593" s="4"/>
      <c r="U593" s="3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2"/>
      <c r="B594" s="123"/>
      <c r="C594" s="7"/>
      <c r="D594" s="95"/>
      <c r="E594" s="93"/>
      <c r="F594" s="14"/>
      <c r="G594" s="14"/>
      <c r="H594" s="14"/>
      <c r="I594" s="14"/>
      <c r="J594" s="13"/>
      <c r="K594" s="33"/>
      <c r="L594" s="2"/>
      <c r="M594" s="17"/>
      <c r="N594" s="12"/>
      <c r="O594" s="12"/>
      <c r="P594" s="17"/>
      <c r="Q594" s="14"/>
      <c r="R594" s="21"/>
      <c r="S594" s="14"/>
      <c r="T594" s="4"/>
      <c r="U594" s="3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2"/>
      <c r="B595" s="123"/>
      <c r="C595" s="7"/>
      <c r="D595" s="95"/>
      <c r="E595" s="93"/>
      <c r="F595" s="14"/>
      <c r="G595" s="14"/>
      <c r="H595" s="14"/>
      <c r="I595" s="14"/>
      <c r="J595" s="13"/>
      <c r="K595" s="33"/>
      <c r="L595" s="2"/>
      <c r="M595" s="17"/>
      <c r="N595" s="12"/>
      <c r="O595" s="12"/>
      <c r="P595" s="17"/>
      <c r="Q595" s="14"/>
      <c r="R595" s="21"/>
      <c r="S595" s="14"/>
      <c r="T595" s="4"/>
      <c r="U595" s="3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2"/>
      <c r="B596" s="123"/>
      <c r="C596" s="7"/>
      <c r="D596" s="95"/>
      <c r="E596" s="93"/>
      <c r="F596" s="14"/>
      <c r="G596" s="14"/>
      <c r="H596" s="14"/>
      <c r="I596" s="14"/>
      <c r="J596" s="13"/>
      <c r="K596" s="33"/>
      <c r="L596" s="2"/>
      <c r="M596" s="17"/>
      <c r="N596" s="12"/>
      <c r="O596" s="12"/>
      <c r="P596" s="17"/>
      <c r="Q596" s="14"/>
      <c r="R596" s="21"/>
      <c r="S596" s="14"/>
      <c r="T596" s="4"/>
      <c r="U596" s="3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2"/>
      <c r="B597" s="123"/>
      <c r="C597" s="7"/>
      <c r="D597" s="95"/>
      <c r="E597" s="93"/>
      <c r="F597" s="14"/>
      <c r="G597" s="14"/>
      <c r="H597" s="14"/>
      <c r="I597" s="14"/>
      <c r="J597" s="13"/>
      <c r="K597" s="33"/>
      <c r="L597" s="2"/>
      <c r="M597" s="17"/>
      <c r="N597" s="12"/>
      <c r="O597" s="12"/>
      <c r="P597" s="17"/>
      <c r="Q597" s="14"/>
      <c r="R597" s="21"/>
      <c r="S597" s="14"/>
      <c r="T597" s="4"/>
      <c r="U597" s="3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2"/>
      <c r="B598" s="123"/>
      <c r="C598" s="7"/>
      <c r="D598" s="95"/>
      <c r="E598" s="93"/>
      <c r="F598" s="14"/>
      <c r="G598" s="14"/>
      <c r="H598" s="14"/>
      <c r="I598" s="14"/>
      <c r="J598" s="13"/>
      <c r="K598" s="33"/>
      <c r="L598" s="2"/>
      <c r="M598" s="17"/>
      <c r="N598" s="12"/>
      <c r="O598" s="12"/>
      <c r="P598" s="17"/>
      <c r="Q598" s="14"/>
      <c r="R598" s="21"/>
      <c r="S598" s="14"/>
      <c r="T598" s="4"/>
      <c r="U598" s="3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2"/>
      <c r="B599" s="123"/>
      <c r="C599" s="7"/>
      <c r="D599" s="95"/>
      <c r="E599" s="93"/>
      <c r="F599" s="14"/>
      <c r="G599" s="14"/>
      <c r="H599" s="14"/>
      <c r="I599" s="14"/>
      <c r="J599" s="13"/>
      <c r="K599" s="33"/>
      <c r="L599" s="2"/>
      <c r="M599" s="17"/>
      <c r="N599" s="12"/>
      <c r="O599" s="12"/>
      <c r="P599" s="17"/>
      <c r="Q599" s="14"/>
      <c r="R599" s="21"/>
      <c r="S599" s="14"/>
      <c r="T599" s="4"/>
      <c r="U599" s="3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2"/>
      <c r="B600" s="123"/>
      <c r="C600" s="7"/>
      <c r="D600" s="95"/>
      <c r="E600" s="93"/>
      <c r="F600" s="14"/>
      <c r="G600" s="14"/>
      <c r="H600" s="14"/>
      <c r="I600" s="14"/>
      <c r="J600" s="13"/>
      <c r="K600" s="33"/>
      <c r="L600" s="2"/>
      <c r="M600" s="17"/>
      <c r="N600" s="12"/>
      <c r="O600" s="12"/>
      <c r="P600" s="17"/>
      <c r="Q600" s="14"/>
      <c r="R600" s="21"/>
      <c r="S600" s="14"/>
      <c r="T600" s="4"/>
      <c r="U600" s="3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2"/>
      <c r="B601" s="123"/>
      <c r="C601" s="7"/>
      <c r="D601" s="95"/>
      <c r="E601" s="93"/>
      <c r="F601" s="14"/>
      <c r="G601" s="14"/>
      <c r="H601" s="14"/>
      <c r="I601" s="14"/>
      <c r="J601" s="13"/>
      <c r="K601" s="33"/>
      <c r="L601" s="2"/>
      <c r="M601" s="17"/>
      <c r="N601" s="12"/>
      <c r="O601" s="12"/>
      <c r="P601" s="17"/>
      <c r="Q601" s="14"/>
      <c r="R601" s="21"/>
      <c r="S601" s="14"/>
      <c r="T601" s="4"/>
      <c r="U601" s="3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2"/>
      <c r="B602" s="123"/>
      <c r="C602" s="7"/>
      <c r="D602" s="95"/>
      <c r="E602" s="93"/>
      <c r="F602" s="14"/>
      <c r="G602" s="14"/>
      <c r="H602" s="14"/>
      <c r="I602" s="14"/>
      <c r="J602" s="13"/>
      <c r="K602" s="33"/>
      <c r="L602" s="2"/>
      <c r="M602" s="17"/>
      <c r="N602" s="12"/>
      <c r="O602" s="12"/>
      <c r="P602" s="17"/>
      <c r="Q602" s="14"/>
      <c r="R602" s="21"/>
      <c r="S602" s="14"/>
      <c r="T602" s="4"/>
      <c r="U602" s="3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2"/>
      <c r="B603" s="123"/>
      <c r="C603" s="7"/>
      <c r="D603" s="95"/>
      <c r="E603" s="93"/>
      <c r="F603" s="14"/>
      <c r="G603" s="14"/>
      <c r="H603" s="14"/>
      <c r="I603" s="14"/>
      <c r="J603" s="13"/>
      <c r="K603" s="33"/>
      <c r="L603" s="2"/>
      <c r="M603" s="17"/>
      <c r="N603" s="12"/>
      <c r="O603" s="12"/>
      <c r="P603" s="17"/>
      <c r="Q603" s="14"/>
      <c r="R603" s="21"/>
      <c r="S603" s="14"/>
      <c r="T603" s="4"/>
      <c r="U603" s="3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2"/>
      <c r="B604" s="123"/>
      <c r="C604" s="7"/>
      <c r="D604" s="95"/>
      <c r="E604" s="93"/>
      <c r="F604" s="14"/>
      <c r="G604" s="14"/>
      <c r="H604" s="14"/>
      <c r="I604" s="14"/>
      <c r="J604" s="13"/>
      <c r="K604" s="33"/>
      <c r="L604" s="2"/>
      <c r="M604" s="17"/>
      <c r="N604" s="12"/>
      <c r="O604" s="12"/>
      <c r="P604" s="17"/>
      <c r="Q604" s="14"/>
      <c r="R604" s="21"/>
      <c r="S604" s="14"/>
      <c r="T604" s="4"/>
      <c r="U604" s="3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2"/>
      <c r="B605" s="123"/>
      <c r="C605" s="7"/>
      <c r="D605" s="95"/>
      <c r="E605" s="93"/>
      <c r="F605" s="14"/>
      <c r="G605" s="14"/>
      <c r="H605" s="14"/>
      <c r="I605" s="14"/>
      <c r="J605" s="13"/>
      <c r="K605" s="33"/>
      <c r="L605" s="2"/>
      <c r="M605" s="17"/>
      <c r="N605" s="12"/>
      <c r="O605" s="12"/>
      <c r="P605" s="17"/>
      <c r="Q605" s="14"/>
      <c r="R605" s="21"/>
      <c r="S605" s="14"/>
      <c r="T605" s="4"/>
      <c r="U605" s="3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2"/>
      <c r="B606" s="123"/>
      <c r="C606" s="7"/>
      <c r="D606" s="95"/>
      <c r="E606" s="93"/>
      <c r="F606" s="14"/>
      <c r="G606" s="14"/>
      <c r="H606" s="14"/>
      <c r="I606" s="14"/>
      <c r="J606" s="13"/>
      <c r="K606" s="33"/>
      <c r="L606" s="2"/>
      <c r="M606" s="17"/>
      <c r="N606" s="12"/>
      <c r="O606" s="12"/>
      <c r="P606" s="17"/>
      <c r="Q606" s="14"/>
      <c r="R606" s="21"/>
      <c r="S606" s="14"/>
      <c r="T606" s="4"/>
      <c r="U606" s="3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2"/>
      <c r="B607" s="123"/>
      <c r="C607" s="7"/>
      <c r="D607" s="95"/>
      <c r="E607" s="93"/>
      <c r="F607" s="14"/>
      <c r="G607" s="14"/>
      <c r="H607" s="14"/>
      <c r="I607" s="14"/>
      <c r="J607" s="13"/>
      <c r="K607" s="33"/>
      <c r="L607" s="2"/>
      <c r="M607" s="17"/>
      <c r="N607" s="12"/>
      <c r="O607" s="12"/>
      <c r="P607" s="17"/>
      <c r="Q607" s="14"/>
      <c r="R607" s="21"/>
      <c r="S607" s="14"/>
      <c r="T607" s="4"/>
      <c r="U607" s="3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2"/>
      <c r="B608" s="123"/>
      <c r="C608" s="7"/>
      <c r="D608" s="95"/>
      <c r="E608" s="93"/>
      <c r="F608" s="14"/>
      <c r="G608" s="14"/>
      <c r="H608" s="14"/>
      <c r="I608" s="14"/>
      <c r="J608" s="13"/>
      <c r="K608" s="33"/>
      <c r="L608" s="2"/>
      <c r="M608" s="17"/>
      <c r="N608" s="12"/>
      <c r="O608" s="12"/>
      <c r="P608" s="17"/>
      <c r="Q608" s="14"/>
      <c r="R608" s="21"/>
      <c r="S608" s="14"/>
      <c r="T608" s="4"/>
      <c r="U608" s="3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2"/>
      <c r="B609" s="123"/>
      <c r="C609" s="7"/>
      <c r="D609" s="95"/>
      <c r="E609" s="93"/>
      <c r="F609" s="14"/>
      <c r="G609" s="14"/>
      <c r="H609" s="14"/>
      <c r="I609" s="14"/>
      <c r="J609" s="13"/>
      <c r="K609" s="33"/>
      <c r="L609" s="2"/>
      <c r="M609" s="17"/>
      <c r="N609" s="12"/>
      <c r="O609" s="12"/>
      <c r="P609" s="17"/>
      <c r="Q609" s="14"/>
      <c r="R609" s="21"/>
      <c r="S609" s="14"/>
      <c r="T609" s="4"/>
      <c r="U609" s="3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2"/>
      <c r="B610" s="123"/>
      <c r="C610" s="7"/>
      <c r="D610" s="95"/>
      <c r="E610" s="93"/>
      <c r="F610" s="14"/>
      <c r="G610" s="14"/>
      <c r="H610" s="14"/>
      <c r="I610" s="14"/>
      <c r="J610" s="13"/>
      <c r="K610" s="33"/>
      <c r="L610" s="2"/>
      <c r="M610" s="17"/>
      <c r="N610" s="12"/>
      <c r="O610" s="12"/>
      <c r="P610" s="17"/>
      <c r="Q610" s="14"/>
      <c r="R610" s="21"/>
      <c r="S610" s="14"/>
      <c r="T610" s="4"/>
      <c r="U610" s="3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2"/>
      <c r="B611" s="123"/>
      <c r="C611" s="7"/>
      <c r="D611" s="95"/>
      <c r="E611" s="93"/>
      <c r="F611" s="14"/>
      <c r="G611" s="14"/>
      <c r="H611" s="14"/>
      <c r="I611" s="14"/>
      <c r="J611" s="13"/>
      <c r="K611" s="33"/>
      <c r="L611" s="2"/>
      <c r="M611" s="17"/>
      <c r="N611" s="12"/>
      <c r="O611" s="12"/>
      <c r="P611" s="17"/>
      <c r="Q611" s="14"/>
      <c r="R611" s="21"/>
      <c r="S611" s="14"/>
      <c r="T611" s="4"/>
      <c r="U611" s="3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2"/>
      <c r="B612" s="123"/>
      <c r="C612" s="7"/>
      <c r="D612" s="95"/>
      <c r="E612" s="93"/>
      <c r="F612" s="14"/>
      <c r="G612" s="14"/>
      <c r="H612" s="14"/>
      <c r="I612" s="14"/>
      <c r="J612" s="13"/>
      <c r="K612" s="33"/>
      <c r="L612" s="2"/>
      <c r="M612" s="17"/>
      <c r="N612" s="12"/>
      <c r="O612" s="12"/>
      <c r="P612" s="17"/>
      <c r="Q612" s="14"/>
      <c r="R612" s="21"/>
      <c r="S612" s="14"/>
      <c r="T612" s="4"/>
      <c r="U612" s="3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2"/>
      <c r="B613" s="123"/>
      <c r="C613" s="7"/>
      <c r="D613" s="95"/>
      <c r="E613" s="93"/>
      <c r="F613" s="14"/>
      <c r="G613" s="14"/>
      <c r="H613" s="14"/>
      <c r="I613" s="14"/>
      <c r="J613" s="13"/>
      <c r="K613" s="33"/>
      <c r="L613" s="2"/>
      <c r="M613" s="17"/>
      <c r="N613" s="12"/>
      <c r="O613" s="12"/>
      <c r="P613" s="17"/>
      <c r="Q613" s="14"/>
      <c r="R613" s="21"/>
      <c r="S613" s="14"/>
      <c r="T613" s="4"/>
      <c r="U613" s="3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2"/>
      <c r="B614" s="123"/>
      <c r="C614" s="7"/>
      <c r="D614" s="95"/>
      <c r="E614" s="93"/>
      <c r="F614" s="14"/>
      <c r="G614" s="14"/>
      <c r="H614" s="14"/>
      <c r="I614" s="14"/>
      <c r="J614" s="13"/>
      <c r="K614" s="33"/>
      <c r="L614" s="2"/>
      <c r="M614" s="17"/>
      <c r="N614" s="12"/>
      <c r="O614" s="12"/>
      <c r="P614" s="17"/>
      <c r="Q614" s="14"/>
      <c r="R614" s="21"/>
      <c r="S614" s="14"/>
      <c r="T614" s="4"/>
      <c r="U614" s="3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2"/>
      <c r="B615" s="123"/>
      <c r="C615" s="7"/>
      <c r="D615" s="95"/>
      <c r="E615" s="93"/>
      <c r="F615" s="14"/>
      <c r="G615" s="14"/>
      <c r="H615" s="14"/>
      <c r="I615" s="14"/>
      <c r="J615" s="13"/>
      <c r="K615" s="33"/>
      <c r="L615" s="2"/>
      <c r="M615" s="17"/>
      <c r="N615" s="12"/>
      <c r="O615" s="12"/>
      <c r="P615" s="17"/>
      <c r="Q615" s="14"/>
      <c r="R615" s="21"/>
      <c r="S615" s="14"/>
      <c r="T615" s="4"/>
      <c r="U615" s="3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2"/>
      <c r="B616" s="123"/>
      <c r="C616" s="7"/>
      <c r="D616" s="95"/>
      <c r="E616" s="93"/>
      <c r="F616" s="14"/>
      <c r="G616" s="14"/>
      <c r="H616" s="14"/>
      <c r="I616" s="14"/>
      <c r="J616" s="13"/>
      <c r="K616" s="33"/>
      <c r="L616" s="2"/>
      <c r="M616" s="17"/>
      <c r="N616" s="12"/>
      <c r="O616" s="12"/>
      <c r="P616" s="17"/>
      <c r="Q616" s="14"/>
      <c r="R616" s="21"/>
      <c r="S616" s="14"/>
      <c r="T616" s="4"/>
      <c r="U616" s="3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2"/>
      <c r="B617" s="123"/>
      <c r="C617" s="7"/>
      <c r="D617" s="95"/>
      <c r="E617" s="93"/>
      <c r="F617" s="14"/>
      <c r="G617" s="14"/>
      <c r="H617" s="14"/>
      <c r="I617" s="14"/>
      <c r="J617" s="13"/>
      <c r="K617" s="33"/>
      <c r="L617" s="2"/>
      <c r="M617" s="17"/>
      <c r="N617" s="12"/>
      <c r="O617" s="12"/>
      <c r="P617" s="17"/>
      <c r="Q617" s="14"/>
      <c r="R617" s="21"/>
      <c r="S617" s="14"/>
      <c r="T617" s="4"/>
      <c r="U617" s="3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2"/>
      <c r="B618" s="123"/>
      <c r="C618" s="7"/>
      <c r="D618" s="95"/>
      <c r="E618" s="93"/>
      <c r="F618" s="14"/>
      <c r="G618" s="14"/>
      <c r="H618" s="14"/>
      <c r="I618" s="14"/>
      <c r="J618" s="13"/>
      <c r="K618" s="33"/>
      <c r="L618" s="2"/>
      <c r="M618" s="17"/>
      <c r="N618" s="12"/>
      <c r="O618" s="12"/>
      <c r="P618" s="17"/>
      <c r="Q618" s="14"/>
      <c r="R618" s="21"/>
      <c r="S618" s="14"/>
      <c r="T618" s="4"/>
      <c r="U618" s="3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2"/>
      <c r="B619" s="123"/>
      <c r="C619" s="7"/>
      <c r="D619" s="95"/>
      <c r="E619" s="93"/>
      <c r="F619" s="14"/>
      <c r="G619" s="14"/>
      <c r="H619" s="14"/>
      <c r="I619" s="14"/>
      <c r="J619" s="13"/>
      <c r="K619" s="33"/>
      <c r="L619" s="2"/>
      <c r="M619" s="17"/>
      <c r="N619" s="12"/>
      <c r="O619" s="12"/>
      <c r="P619" s="17"/>
      <c r="Q619" s="14"/>
      <c r="R619" s="21"/>
      <c r="S619" s="14"/>
      <c r="T619" s="4"/>
      <c r="U619" s="3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2"/>
      <c r="B620" s="123"/>
      <c r="C620" s="7"/>
      <c r="D620" s="95"/>
      <c r="E620" s="93"/>
      <c r="F620" s="14"/>
      <c r="G620" s="14"/>
      <c r="H620" s="14"/>
      <c r="I620" s="14"/>
      <c r="J620" s="13"/>
      <c r="K620" s="33"/>
      <c r="L620" s="2"/>
      <c r="M620" s="17"/>
      <c r="N620" s="12"/>
      <c r="O620" s="12"/>
      <c r="P620" s="17"/>
      <c r="Q620" s="14"/>
      <c r="R620" s="21"/>
      <c r="S620" s="14"/>
      <c r="T620" s="4"/>
      <c r="U620" s="3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2"/>
      <c r="B621" s="123"/>
      <c r="C621" s="7"/>
      <c r="D621" s="95"/>
      <c r="E621" s="93"/>
      <c r="F621" s="14"/>
      <c r="G621" s="14"/>
      <c r="H621" s="14"/>
      <c r="I621" s="14"/>
      <c r="J621" s="13"/>
      <c r="K621" s="33"/>
      <c r="L621" s="2"/>
      <c r="M621" s="17"/>
      <c r="N621" s="12"/>
      <c r="O621" s="12"/>
      <c r="P621" s="17"/>
      <c r="Q621" s="14"/>
      <c r="R621" s="21"/>
      <c r="S621" s="14"/>
      <c r="T621" s="4"/>
      <c r="U621" s="3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2"/>
      <c r="B622" s="123"/>
      <c r="C622" s="7"/>
      <c r="D622" s="95"/>
      <c r="E622" s="93"/>
      <c r="F622" s="14"/>
      <c r="G622" s="14"/>
      <c r="H622" s="14"/>
      <c r="I622" s="14"/>
      <c r="J622" s="13"/>
      <c r="K622" s="33"/>
      <c r="L622" s="2"/>
      <c r="M622" s="17"/>
      <c r="N622" s="12"/>
      <c r="O622" s="12"/>
      <c r="P622" s="17"/>
      <c r="Q622" s="14"/>
      <c r="R622" s="21"/>
      <c r="S622" s="14"/>
      <c r="T622" s="4"/>
      <c r="U622" s="3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2"/>
      <c r="B623" s="123"/>
      <c r="C623" s="7"/>
      <c r="D623" s="95"/>
      <c r="E623" s="93"/>
      <c r="F623" s="14"/>
      <c r="G623" s="14"/>
      <c r="H623" s="14"/>
      <c r="I623" s="14"/>
      <c r="J623" s="13"/>
      <c r="K623" s="33"/>
      <c r="L623" s="2"/>
      <c r="M623" s="17"/>
      <c r="N623" s="12"/>
      <c r="O623" s="12"/>
      <c r="P623" s="17"/>
      <c r="Q623" s="14"/>
      <c r="R623" s="21"/>
      <c r="S623" s="14"/>
      <c r="T623" s="4"/>
      <c r="U623" s="3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2"/>
      <c r="B624" s="123"/>
      <c r="C624" s="7"/>
      <c r="D624" s="95"/>
      <c r="E624" s="93"/>
      <c r="F624" s="14"/>
      <c r="G624" s="14"/>
      <c r="H624" s="14"/>
      <c r="I624" s="14"/>
      <c r="J624" s="13"/>
      <c r="K624" s="33"/>
      <c r="L624" s="2"/>
      <c r="M624" s="17"/>
      <c r="N624" s="12"/>
      <c r="O624" s="12"/>
      <c r="P624" s="17"/>
      <c r="Q624" s="14"/>
      <c r="R624" s="21"/>
      <c r="S624" s="14"/>
      <c r="T624" s="4"/>
      <c r="U624" s="3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2"/>
      <c r="B625" s="123"/>
      <c r="C625" s="7"/>
      <c r="D625" s="95"/>
      <c r="E625" s="93"/>
      <c r="F625" s="14"/>
      <c r="G625" s="14"/>
      <c r="H625" s="14"/>
      <c r="I625" s="14"/>
      <c r="J625" s="13"/>
      <c r="K625" s="33"/>
      <c r="L625" s="2"/>
      <c r="M625" s="17"/>
      <c r="N625" s="12"/>
      <c r="O625" s="12"/>
      <c r="P625" s="17"/>
      <c r="Q625" s="14"/>
      <c r="R625" s="21"/>
      <c r="S625" s="14"/>
      <c r="T625" s="4"/>
      <c r="U625" s="3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2"/>
      <c r="B626" s="123"/>
      <c r="C626" s="7"/>
      <c r="D626" s="95"/>
      <c r="E626" s="93"/>
      <c r="F626" s="14"/>
      <c r="G626" s="14"/>
      <c r="H626" s="14"/>
      <c r="I626" s="14"/>
      <c r="J626" s="13"/>
      <c r="K626" s="33"/>
      <c r="L626" s="2"/>
      <c r="M626" s="17"/>
      <c r="N626" s="12"/>
      <c r="O626" s="12"/>
      <c r="P626" s="17"/>
      <c r="Q626" s="14"/>
      <c r="R626" s="21"/>
      <c r="S626" s="14"/>
      <c r="T626" s="4"/>
      <c r="U626" s="3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2"/>
      <c r="B627" s="123"/>
      <c r="C627" s="7"/>
      <c r="D627" s="95"/>
      <c r="E627" s="93"/>
      <c r="F627" s="14"/>
      <c r="G627" s="14"/>
      <c r="H627" s="14"/>
      <c r="I627" s="14"/>
      <c r="J627" s="13"/>
      <c r="K627" s="33"/>
      <c r="L627" s="2"/>
      <c r="M627" s="17"/>
      <c r="N627" s="12"/>
      <c r="O627" s="12"/>
      <c r="P627" s="17"/>
      <c r="Q627" s="14"/>
      <c r="R627" s="21"/>
      <c r="S627" s="14"/>
      <c r="T627" s="4"/>
      <c r="U627" s="3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2"/>
      <c r="B628" s="123"/>
      <c r="C628" s="7"/>
      <c r="D628" s="95"/>
      <c r="E628" s="93"/>
      <c r="F628" s="14"/>
      <c r="G628" s="14"/>
      <c r="H628" s="14"/>
      <c r="I628" s="14"/>
      <c r="J628" s="13"/>
      <c r="K628" s="33"/>
      <c r="L628" s="2"/>
      <c r="M628" s="17"/>
      <c r="N628" s="12"/>
      <c r="O628" s="12"/>
      <c r="P628" s="17"/>
      <c r="Q628" s="14"/>
      <c r="R628" s="21"/>
      <c r="S628" s="14"/>
      <c r="T628" s="4"/>
      <c r="U628" s="3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2"/>
      <c r="B629" s="123"/>
      <c r="C629" s="7"/>
      <c r="D629" s="95"/>
      <c r="E629" s="93"/>
      <c r="F629" s="14"/>
      <c r="G629" s="14"/>
      <c r="H629" s="14"/>
      <c r="I629" s="14"/>
      <c r="J629" s="13"/>
      <c r="K629" s="33"/>
      <c r="L629" s="2"/>
      <c r="M629" s="17"/>
      <c r="N629" s="12"/>
      <c r="O629" s="12"/>
      <c r="P629" s="17"/>
      <c r="Q629" s="14"/>
      <c r="R629" s="21"/>
      <c r="S629" s="14"/>
      <c r="T629" s="4"/>
      <c r="U629" s="3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2"/>
      <c r="B630" s="123"/>
      <c r="C630" s="7"/>
      <c r="D630" s="95"/>
      <c r="E630" s="93"/>
      <c r="F630" s="14"/>
      <c r="G630" s="14"/>
      <c r="H630" s="14"/>
      <c r="I630" s="14"/>
      <c r="J630" s="13"/>
      <c r="K630" s="33"/>
      <c r="L630" s="2"/>
      <c r="M630" s="17"/>
      <c r="N630" s="12"/>
      <c r="O630" s="12"/>
      <c r="P630" s="17"/>
      <c r="Q630" s="14"/>
      <c r="R630" s="21"/>
      <c r="S630" s="14"/>
      <c r="T630" s="4"/>
      <c r="U630" s="3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2"/>
      <c r="B631" s="123"/>
      <c r="C631" s="7"/>
      <c r="D631" s="95"/>
      <c r="E631" s="93"/>
      <c r="F631" s="14"/>
      <c r="G631" s="14"/>
      <c r="H631" s="14"/>
      <c r="I631" s="14"/>
      <c r="J631" s="13"/>
      <c r="K631" s="33"/>
      <c r="L631" s="2"/>
      <c r="M631" s="17"/>
      <c r="N631" s="12"/>
      <c r="O631" s="12"/>
      <c r="P631" s="17"/>
      <c r="Q631" s="14"/>
      <c r="R631" s="21"/>
      <c r="S631" s="14"/>
      <c r="T631" s="4"/>
      <c r="U631" s="3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2"/>
      <c r="B632" s="123"/>
      <c r="C632" s="7"/>
      <c r="D632" s="95"/>
      <c r="E632" s="93"/>
      <c r="F632" s="14"/>
      <c r="G632" s="14"/>
      <c r="H632" s="14"/>
      <c r="I632" s="14"/>
      <c r="J632" s="13"/>
      <c r="K632" s="33"/>
      <c r="L632" s="2"/>
      <c r="M632" s="17"/>
      <c r="N632" s="12"/>
      <c r="O632" s="12"/>
      <c r="P632" s="17"/>
      <c r="Q632" s="14"/>
      <c r="R632" s="21"/>
      <c r="S632" s="14"/>
      <c r="T632" s="4"/>
      <c r="U632" s="3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2"/>
      <c r="B633" s="123"/>
      <c r="C633" s="7"/>
      <c r="D633" s="95"/>
      <c r="E633" s="93"/>
      <c r="F633" s="14"/>
      <c r="G633" s="14"/>
      <c r="H633" s="14"/>
      <c r="I633" s="14"/>
      <c r="J633" s="13"/>
      <c r="K633" s="33"/>
      <c r="L633" s="2"/>
      <c r="M633" s="17"/>
      <c r="N633" s="12"/>
      <c r="O633" s="12"/>
      <c r="P633" s="17"/>
      <c r="Q633" s="14"/>
      <c r="R633" s="21"/>
      <c r="S633" s="14"/>
      <c r="T633" s="4"/>
      <c r="U633" s="3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2"/>
      <c r="B634" s="123"/>
      <c r="C634" s="7"/>
      <c r="D634" s="95"/>
      <c r="E634" s="93"/>
      <c r="F634" s="14"/>
      <c r="G634" s="14"/>
      <c r="H634" s="14"/>
      <c r="I634" s="14"/>
      <c r="J634" s="13"/>
      <c r="K634" s="33"/>
      <c r="L634" s="2"/>
      <c r="M634" s="17"/>
      <c r="N634" s="12"/>
      <c r="O634" s="12"/>
      <c r="P634" s="17"/>
      <c r="Q634" s="14"/>
      <c r="R634" s="21"/>
      <c r="S634" s="14"/>
      <c r="T634" s="4"/>
      <c r="U634" s="3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2"/>
      <c r="B635" s="123"/>
      <c r="C635" s="7"/>
      <c r="D635" s="95"/>
      <c r="E635" s="93"/>
      <c r="F635" s="14"/>
      <c r="G635" s="14"/>
      <c r="H635" s="14"/>
      <c r="I635" s="14"/>
      <c r="J635" s="13"/>
      <c r="K635" s="33"/>
      <c r="L635" s="2"/>
      <c r="M635" s="17"/>
      <c r="N635" s="12"/>
      <c r="O635" s="12"/>
      <c r="P635" s="17"/>
      <c r="Q635" s="14"/>
      <c r="R635" s="21"/>
      <c r="S635" s="14"/>
      <c r="T635" s="4"/>
      <c r="U635" s="3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2"/>
      <c r="B636" s="123"/>
      <c r="C636" s="7"/>
      <c r="D636" s="95"/>
      <c r="E636" s="93"/>
      <c r="F636" s="14"/>
      <c r="G636" s="14"/>
      <c r="H636" s="14"/>
      <c r="I636" s="14"/>
      <c r="J636" s="13"/>
      <c r="K636" s="33"/>
      <c r="L636" s="2"/>
      <c r="M636" s="17"/>
      <c r="N636" s="12"/>
      <c r="O636" s="12"/>
      <c r="P636" s="17"/>
      <c r="Q636" s="14"/>
      <c r="R636" s="21"/>
      <c r="S636" s="14"/>
      <c r="T636" s="4"/>
      <c r="U636" s="3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2"/>
      <c r="B637" s="123"/>
      <c r="C637" s="7"/>
      <c r="D637" s="95"/>
      <c r="E637" s="93"/>
      <c r="F637" s="14"/>
      <c r="G637" s="14"/>
      <c r="H637" s="14"/>
      <c r="I637" s="14"/>
      <c r="J637" s="13"/>
      <c r="K637" s="33"/>
      <c r="L637" s="2"/>
      <c r="M637" s="17"/>
      <c r="N637" s="12"/>
      <c r="O637" s="12"/>
      <c r="P637" s="17"/>
      <c r="Q637" s="14"/>
      <c r="R637" s="21"/>
      <c r="S637" s="14"/>
      <c r="T637" s="4"/>
      <c r="U637" s="3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2"/>
      <c r="B638" s="123"/>
      <c r="C638" s="7"/>
      <c r="D638" s="95"/>
      <c r="E638" s="93"/>
      <c r="F638" s="14"/>
      <c r="G638" s="14"/>
      <c r="H638" s="14"/>
      <c r="I638" s="14"/>
      <c r="J638" s="13"/>
      <c r="K638" s="33"/>
      <c r="L638" s="2"/>
      <c r="M638" s="17"/>
      <c r="N638" s="12"/>
      <c r="O638" s="12"/>
      <c r="P638" s="17"/>
      <c r="Q638" s="14"/>
      <c r="R638" s="21"/>
      <c r="S638" s="14"/>
      <c r="T638" s="4"/>
      <c r="U638" s="3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2"/>
      <c r="B639" s="123"/>
      <c r="C639" s="7"/>
      <c r="D639" s="95"/>
      <c r="E639" s="93"/>
      <c r="F639" s="14"/>
      <c r="G639" s="14"/>
      <c r="H639" s="14"/>
      <c r="I639" s="14"/>
      <c r="J639" s="13"/>
      <c r="K639" s="33"/>
      <c r="L639" s="2"/>
      <c r="M639" s="17"/>
      <c r="N639" s="12"/>
      <c r="O639" s="12"/>
      <c r="P639" s="17"/>
      <c r="Q639" s="14"/>
      <c r="R639" s="21"/>
      <c r="S639" s="14"/>
      <c r="T639" s="4"/>
      <c r="U639" s="3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2"/>
      <c r="B640" s="123"/>
      <c r="C640" s="7"/>
      <c r="D640" s="95"/>
      <c r="E640" s="93"/>
      <c r="F640" s="14"/>
      <c r="G640" s="14"/>
      <c r="H640" s="14"/>
      <c r="I640" s="14"/>
      <c r="J640" s="13"/>
      <c r="K640" s="33"/>
      <c r="L640" s="2"/>
      <c r="M640" s="17"/>
      <c r="N640" s="12"/>
      <c r="O640" s="12"/>
      <c r="P640" s="17"/>
      <c r="Q640" s="14"/>
      <c r="R640" s="21"/>
      <c r="S640" s="14"/>
      <c r="T640" s="4"/>
      <c r="U640" s="3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2"/>
      <c r="B641" s="123"/>
      <c r="C641" s="7"/>
      <c r="D641" s="95"/>
      <c r="E641" s="93"/>
      <c r="F641" s="14"/>
      <c r="G641" s="14"/>
      <c r="H641" s="14"/>
      <c r="I641" s="14"/>
      <c r="J641" s="13"/>
      <c r="K641" s="33"/>
      <c r="L641" s="2"/>
      <c r="M641" s="17"/>
      <c r="N641" s="12"/>
      <c r="O641" s="12"/>
      <c r="P641" s="17"/>
      <c r="Q641" s="14"/>
      <c r="R641" s="21"/>
      <c r="S641" s="14"/>
      <c r="T641" s="4"/>
      <c r="U641" s="3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2"/>
      <c r="B642" s="123"/>
      <c r="C642" s="7"/>
      <c r="D642" s="95"/>
      <c r="E642" s="93"/>
      <c r="F642" s="14"/>
      <c r="G642" s="14"/>
      <c r="H642" s="14"/>
      <c r="I642" s="14"/>
      <c r="J642" s="13"/>
      <c r="K642" s="33"/>
      <c r="L642" s="2"/>
      <c r="M642" s="17"/>
      <c r="N642" s="12"/>
      <c r="O642" s="12"/>
      <c r="P642" s="17"/>
      <c r="Q642" s="14"/>
      <c r="R642" s="21"/>
      <c r="S642" s="14"/>
      <c r="T642" s="4"/>
      <c r="U642" s="3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2"/>
      <c r="B643" s="123"/>
      <c r="C643" s="7"/>
      <c r="D643" s="95"/>
      <c r="E643" s="93"/>
      <c r="F643" s="14"/>
      <c r="G643" s="14"/>
      <c r="H643" s="14"/>
      <c r="I643" s="14"/>
      <c r="J643" s="13"/>
      <c r="K643" s="33"/>
      <c r="L643" s="2"/>
      <c r="M643" s="17"/>
      <c r="N643" s="12"/>
      <c r="O643" s="12"/>
      <c r="P643" s="17"/>
      <c r="Q643" s="14"/>
      <c r="R643" s="21"/>
      <c r="S643" s="14"/>
      <c r="T643" s="4"/>
      <c r="U643" s="3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2"/>
      <c r="B644" s="123"/>
      <c r="C644" s="7"/>
      <c r="D644" s="95"/>
      <c r="E644" s="93"/>
      <c r="F644" s="14"/>
      <c r="G644" s="14"/>
      <c r="H644" s="14"/>
      <c r="I644" s="14"/>
      <c r="J644" s="13"/>
      <c r="K644" s="33"/>
      <c r="L644" s="2"/>
      <c r="M644" s="17"/>
      <c r="N644" s="12"/>
      <c r="O644" s="12"/>
      <c r="P644" s="17"/>
      <c r="Q644" s="14"/>
      <c r="R644" s="21"/>
      <c r="S644" s="14"/>
      <c r="T644" s="4"/>
      <c r="U644" s="3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2"/>
      <c r="B645" s="123"/>
      <c r="C645" s="7"/>
      <c r="D645" s="95"/>
      <c r="E645" s="93"/>
      <c r="F645" s="14"/>
      <c r="G645" s="14"/>
      <c r="H645" s="14"/>
      <c r="I645" s="14"/>
      <c r="J645" s="13"/>
      <c r="K645" s="33"/>
      <c r="L645" s="2"/>
      <c r="M645" s="17"/>
      <c r="N645" s="12"/>
      <c r="O645" s="12"/>
      <c r="P645" s="17"/>
      <c r="Q645" s="14"/>
      <c r="R645" s="21"/>
      <c r="S645" s="14"/>
      <c r="T645" s="4"/>
      <c r="U645" s="3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2"/>
      <c r="B646" s="123"/>
      <c r="C646" s="7"/>
      <c r="D646" s="95"/>
      <c r="E646" s="93"/>
      <c r="F646" s="14"/>
      <c r="G646" s="14"/>
      <c r="H646" s="14"/>
      <c r="I646" s="14"/>
      <c r="J646" s="13"/>
      <c r="K646" s="33"/>
      <c r="L646" s="2"/>
      <c r="M646" s="17"/>
      <c r="N646" s="12"/>
      <c r="O646" s="12"/>
      <c r="P646" s="17"/>
      <c r="Q646" s="14"/>
      <c r="R646" s="21"/>
      <c r="S646" s="14"/>
      <c r="T646" s="4"/>
      <c r="U646" s="3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2"/>
      <c r="B647" s="123"/>
      <c r="C647" s="7"/>
      <c r="D647" s="95"/>
      <c r="E647" s="93"/>
      <c r="F647" s="14"/>
      <c r="G647" s="14"/>
      <c r="H647" s="14"/>
      <c r="I647" s="14"/>
      <c r="J647" s="13"/>
      <c r="K647" s="33"/>
      <c r="L647" s="2"/>
      <c r="M647" s="17"/>
      <c r="N647" s="12"/>
      <c r="O647" s="12"/>
      <c r="P647" s="17"/>
      <c r="Q647" s="14"/>
      <c r="R647" s="21"/>
      <c r="S647" s="14"/>
      <c r="T647" s="4"/>
      <c r="U647" s="3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2"/>
      <c r="B648" s="123"/>
      <c r="C648" s="7"/>
      <c r="D648" s="95"/>
      <c r="E648" s="93"/>
      <c r="F648" s="14"/>
      <c r="G648" s="14"/>
      <c r="H648" s="14"/>
      <c r="I648" s="14"/>
      <c r="J648" s="13"/>
      <c r="K648" s="33"/>
      <c r="L648" s="2"/>
      <c r="M648" s="17"/>
      <c r="N648" s="12"/>
      <c r="O648" s="12"/>
      <c r="P648" s="17"/>
      <c r="Q648" s="14"/>
      <c r="R648" s="21"/>
      <c r="S648" s="14"/>
      <c r="T648" s="4"/>
      <c r="U648" s="3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2"/>
      <c r="B649" s="123"/>
      <c r="C649" s="7"/>
      <c r="D649" s="95"/>
      <c r="E649" s="93"/>
      <c r="F649" s="14"/>
      <c r="G649" s="14"/>
      <c r="H649" s="14"/>
      <c r="I649" s="14"/>
      <c r="J649" s="13"/>
      <c r="K649" s="33"/>
      <c r="L649" s="2"/>
      <c r="M649" s="17"/>
      <c r="N649" s="12"/>
      <c r="O649" s="12"/>
      <c r="P649" s="17"/>
      <c r="Q649" s="14"/>
      <c r="R649" s="21"/>
      <c r="S649" s="14"/>
      <c r="T649" s="4"/>
      <c r="U649" s="3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2"/>
      <c r="B650" s="123"/>
      <c r="C650" s="7"/>
      <c r="D650" s="95"/>
      <c r="E650" s="93"/>
      <c r="F650" s="14"/>
      <c r="G650" s="14"/>
      <c r="H650" s="14"/>
      <c r="I650" s="14"/>
      <c r="J650" s="13"/>
      <c r="K650" s="33"/>
      <c r="L650" s="2"/>
      <c r="M650" s="17"/>
      <c r="N650" s="12"/>
      <c r="O650" s="12"/>
      <c r="P650" s="17"/>
      <c r="Q650" s="14"/>
      <c r="R650" s="21"/>
      <c r="S650" s="14"/>
      <c r="T650" s="4"/>
      <c r="U650" s="3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2"/>
      <c r="B651" s="123"/>
      <c r="C651" s="7"/>
      <c r="D651" s="95"/>
      <c r="E651" s="93"/>
      <c r="F651" s="14"/>
      <c r="G651" s="14"/>
      <c r="H651" s="14"/>
      <c r="I651" s="14"/>
      <c r="J651" s="13"/>
      <c r="K651" s="33"/>
      <c r="L651" s="2"/>
      <c r="M651" s="17"/>
      <c r="N651" s="12"/>
      <c r="O651" s="12"/>
      <c r="P651" s="17"/>
      <c r="Q651" s="14"/>
      <c r="R651" s="21"/>
      <c r="S651" s="14"/>
      <c r="T651" s="4"/>
      <c r="U651" s="3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2"/>
      <c r="B652" s="123"/>
      <c r="C652" s="7"/>
      <c r="D652" s="95"/>
      <c r="E652" s="93"/>
      <c r="F652" s="14"/>
      <c r="G652" s="14"/>
      <c r="H652" s="14"/>
      <c r="I652" s="14"/>
      <c r="J652" s="13"/>
      <c r="K652" s="33"/>
      <c r="L652" s="2"/>
      <c r="M652" s="17"/>
      <c r="N652" s="12"/>
      <c r="O652" s="12"/>
      <c r="P652" s="17"/>
      <c r="Q652" s="14"/>
      <c r="R652" s="21"/>
      <c r="S652" s="14"/>
      <c r="T652" s="4"/>
      <c r="U652" s="3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2"/>
      <c r="B653" s="123"/>
      <c r="C653" s="7"/>
      <c r="D653" s="95"/>
      <c r="E653" s="93"/>
      <c r="F653" s="14"/>
      <c r="G653" s="14"/>
      <c r="H653" s="14"/>
      <c r="I653" s="14"/>
      <c r="J653" s="13"/>
      <c r="K653" s="33"/>
      <c r="L653" s="2"/>
      <c r="M653" s="17"/>
      <c r="N653" s="12"/>
      <c r="O653" s="12"/>
      <c r="P653" s="17"/>
      <c r="Q653" s="14"/>
      <c r="R653" s="21"/>
      <c r="S653" s="14"/>
      <c r="T653" s="4"/>
      <c r="U653" s="3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2"/>
      <c r="B654" s="123"/>
      <c r="C654" s="7"/>
      <c r="D654" s="95"/>
      <c r="E654" s="93"/>
      <c r="F654" s="14"/>
      <c r="G654" s="14"/>
      <c r="H654" s="14"/>
      <c r="I654" s="14"/>
      <c r="J654" s="13"/>
      <c r="K654" s="33"/>
      <c r="L654" s="2"/>
      <c r="M654" s="17"/>
      <c r="N654" s="12"/>
      <c r="O654" s="12"/>
      <c r="P654" s="17"/>
      <c r="Q654" s="14"/>
      <c r="R654" s="21"/>
      <c r="S654" s="14"/>
      <c r="T654" s="4"/>
      <c r="U654" s="3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2"/>
      <c r="B655" s="123"/>
      <c r="C655" s="7"/>
      <c r="D655" s="95"/>
      <c r="E655" s="93"/>
      <c r="F655" s="14"/>
      <c r="G655" s="14"/>
      <c r="H655" s="14"/>
      <c r="I655" s="14"/>
      <c r="J655" s="13"/>
      <c r="K655" s="33"/>
      <c r="L655" s="2"/>
      <c r="M655" s="17"/>
      <c r="N655" s="12"/>
      <c r="O655" s="12"/>
      <c r="P655" s="17"/>
      <c r="Q655" s="14"/>
      <c r="R655" s="21"/>
      <c r="S655" s="14"/>
      <c r="T655" s="4"/>
      <c r="U655" s="3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2"/>
      <c r="B656" s="123"/>
      <c r="C656" s="7"/>
      <c r="D656" s="95"/>
      <c r="E656" s="93"/>
      <c r="F656" s="14"/>
      <c r="G656" s="14"/>
      <c r="H656" s="14"/>
      <c r="I656" s="14"/>
      <c r="J656" s="13"/>
      <c r="K656" s="33"/>
      <c r="L656" s="2"/>
      <c r="M656" s="17"/>
      <c r="N656" s="12"/>
      <c r="O656" s="12"/>
      <c r="P656" s="17"/>
      <c r="Q656" s="14"/>
      <c r="R656" s="21"/>
      <c r="S656" s="14"/>
      <c r="T656" s="4"/>
      <c r="U656" s="3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2"/>
      <c r="B657" s="123"/>
      <c r="C657" s="7"/>
      <c r="D657" s="95"/>
      <c r="E657" s="93"/>
      <c r="F657" s="14"/>
      <c r="G657" s="14"/>
      <c r="H657" s="14"/>
      <c r="I657" s="14"/>
      <c r="J657" s="13"/>
      <c r="K657" s="33"/>
      <c r="L657" s="2"/>
      <c r="M657" s="17"/>
      <c r="N657" s="12"/>
      <c r="O657" s="12"/>
      <c r="P657" s="17"/>
      <c r="Q657" s="14"/>
      <c r="R657" s="21"/>
      <c r="S657" s="14"/>
      <c r="T657" s="4"/>
      <c r="U657" s="3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2"/>
      <c r="B658" s="123"/>
      <c r="C658" s="7"/>
      <c r="D658" s="95"/>
      <c r="E658" s="93"/>
      <c r="F658" s="14"/>
      <c r="G658" s="14"/>
      <c r="H658" s="14"/>
      <c r="I658" s="14"/>
      <c r="J658" s="13"/>
      <c r="K658" s="33"/>
      <c r="L658" s="2"/>
      <c r="M658" s="17"/>
      <c r="N658" s="12"/>
      <c r="O658" s="12"/>
      <c r="P658" s="17"/>
      <c r="Q658" s="14"/>
      <c r="R658" s="21"/>
      <c r="S658" s="14"/>
      <c r="T658" s="4"/>
      <c r="U658" s="3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2"/>
      <c r="B659" s="123"/>
      <c r="C659" s="7"/>
      <c r="D659" s="95"/>
      <c r="E659" s="93"/>
      <c r="F659" s="14"/>
      <c r="G659" s="14"/>
      <c r="H659" s="14"/>
      <c r="I659" s="14"/>
      <c r="J659" s="13"/>
      <c r="K659" s="33"/>
      <c r="L659" s="2"/>
      <c r="M659" s="17"/>
      <c r="N659" s="12"/>
      <c r="O659" s="12"/>
      <c r="P659" s="17"/>
      <c r="Q659" s="14"/>
      <c r="R659" s="21"/>
      <c r="S659" s="14"/>
      <c r="T659" s="4"/>
      <c r="U659" s="3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2"/>
      <c r="B660" s="123"/>
      <c r="C660" s="7"/>
      <c r="D660" s="95"/>
      <c r="E660" s="93"/>
      <c r="F660" s="14"/>
      <c r="G660" s="14"/>
      <c r="H660" s="14"/>
      <c r="I660" s="14"/>
      <c r="J660" s="13"/>
      <c r="K660" s="33"/>
      <c r="L660" s="2"/>
      <c r="M660" s="17"/>
      <c r="N660" s="12"/>
      <c r="O660" s="12"/>
      <c r="P660" s="17"/>
      <c r="Q660" s="14"/>
      <c r="R660" s="21"/>
      <c r="S660" s="14"/>
      <c r="T660" s="4"/>
      <c r="U660" s="3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2"/>
      <c r="B661" s="123"/>
      <c r="C661" s="7"/>
      <c r="D661" s="95"/>
      <c r="E661" s="93"/>
      <c r="F661" s="14"/>
      <c r="G661" s="14"/>
      <c r="H661" s="14"/>
      <c r="I661" s="14"/>
      <c r="J661" s="13"/>
      <c r="K661" s="33"/>
      <c r="L661" s="2"/>
      <c r="M661" s="17"/>
      <c r="N661" s="12"/>
      <c r="O661" s="12"/>
      <c r="P661" s="17"/>
      <c r="Q661" s="14"/>
      <c r="R661" s="21"/>
      <c r="S661" s="14"/>
      <c r="T661" s="4"/>
      <c r="U661" s="3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2"/>
      <c r="B662" s="123"/>
      <c r="C662" s="7"/>
      <c r="D662" s="95"/>
      <c r="E662" s="93"/>
      <c r="F662" s="14"/>
      <c r="G662" s="14"/>
      <c r="H662" s="14"/>
      <c r="I662" s="14"/>
      <c r="J662" s="13"/>
      <c r="K662" s="33"/>
      <c r="L662" s="2"/>
      <c r="M662" s="17"/>
      <c r="N662" s="12"/>
      <c r="O662" s="12"/>
      <c r="P662" s="17"/>
      <c r="Q662" s="14"/>
      <c r="R662" s="21"/>
      <c r="S662" s="14"/>
      <c r="T662" s="4"/>
      <c r="U662" s="3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2"/>
      <c r="B663" s="123"/>
      <c r="C663" s="7"/>
      <c r="D663" s="95"/>
      <c r="E663" s="93"/>
      <c r="F663" s="14"/>
      <c r="G663" s="14"/>
      <c r="H663" s="14"/>
      <c r="I663" s="14"/>
      <c r="J663" s="13"/>
      <c r="K663" s="33"/>
      <c r="L663" s="2"/>
      <c r="M663" s="17"/>
      <c r="N663" s="12"/>
      <c r="O663" s="12"/>
      <c r="P663" s="17"/>
      <c r="Q663" s="14"/>
      <c r="R663" s="21"/>
      <c r="S663" s="14"/>
      <c r="T663" s="4"/>
      <c r="U663" s="3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2"/>
      <c r="B664" s="123"/>
      <c r="C664" s="7"/>
      <c r="D664" s="95"/>
      <c r="E664" s="93"/>
      <c r="F664" s="14"/>
      <c r="G664" s="14"/>
      <c r="H664" s="14"/>
      <c r="I664" s="14"/>
      <c r="J664" s="13"/>
      <c r="K664" s="33"/>
      <c r="L664" s="2"/>
      <c r="M664" s="17"/>
      <c r="N664" s="12"/>
      <c r="O664" s="12"/>
      <c r="P664" s="17"/>
      <c r="Q664" s="14"/>
      <c r="R664" s="21"/>
      <c r="S664" s="14"/>
      <c r="T664" s="4"/>
      <c r="U664" s="3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2"/>
      <c r="B665" s="123"/>
      <c r="C665" s="7"/>
      <c r="D665" s="95"/>
      <c r="E665" s="93"/>
      <c r="F665" s="14"/>
      <c r="G665" s="14"/>
      <c r="H665" s="14"/>
      <c r="I665" s="14"/>
      <c r="J665" s="13"/>
      <c r="K665" s="33"/>
      <c r="L665" s="2"/>
      <c r="M665" s="17"/>
      <c r="N665" s="12"/>
      <c r="O665" s="12"/>
      <c r="P665" s="17"/>
      <c r="Q665" s="14"/>
      <c r="R665" s="21"/>
      <c r="S665" s="14"/>
      <c r="T665" s="4"/>
      <c r="U665" s="3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2"/>
      <c r="B666" s="123"/>
      <c r="C666" s="7"/>
      <c r="D666" s="95"/>
      <c r="E666" s="93"/>
      <c r="F666" s="14"/>
      <c r="G666" s="14"/>
      <c r="H666" s="14"/>
      <c r="I666" s="14"/>
      <c r="J666" s="13"/>
      <c r="K666" s="33"/>
      <c r="L666" s="2"/>
      <c r="M666" s="17"/>
      <c r="N666" s="12"/>
      <c r="O666" s="12"/>
      <c r="P666" s="17"/>
      <c r="Q666" s="14"/>
      <c r="R666" s="21"/>
      <c r="S666" s="14"/>
      <c r="T666" s="4"/>
      <c r="U666" s="3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2"/>
      <c r="B667" s="123"/>
      <c r="C667" s="7"/>
      <c r="D667" s="95"/>
      <c r="E667" s="93"/>
      <c r="F667" s="14"/>
      <c r="G667" s="14"/>
      <c r="H667" s="14"/>
      <c r="I667" s="14"/>
      <c r="J667" s="13"/>
      <c r="K667" s="33"/>
      <c r="L667" s="2"/>
      <c r="M667" s="17"/>
      <c r="N667" s="12"/>
      <c r="O667" s="12"/>
      <c r="P667" s="17"/>
      <c r="Q667" s="14"/>
      <c r="R667" s="21"/>
      <c r="S667" s="14"/>
      <c r="T667" s="4"/>
      <c r="U667" s="3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2"/>
      <c r="B668" s="123"/>
      <c r="C668" s="7"/>
      <c r="D668" s="95"/>
      <c r="E668" s="93"/>
      <c r="F668" s="14"/>
      <c r="G668" s="14"/>
      <c r="H668" s="14"/>
      <c r="I668" s="14"/>
      <c r="J668" s="13"/>
      <c r="K668" s="33"/>
      <c r="L668" s="2"/>
      <c r="M668" s="17"/>
      <c r="N668" s="12"/>
      <c r="O668" s="12"/>
      <c r="P668" s="17"/>
      <c r="Q668" s="14"/>
      <c r="R668" s="21"/>
      <c r="S668" s="14"/>
      <c r="T668" s="4"/>
      <c r="U668" s="3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2"/>
      <c r="B669" s="123"/>
      <c r="C669" s="7"/>
      <c r="D669" s="95"/>
      <c r="E669" s="93"/>
      <c r="F669" s="14"/>
      <c r="G669" s="14"/>
      <c r="H669" s="14"/>
      <c r="I669" s="14"/>
      <c r="J669" s="13"/>
      <c r="K669" s="33"/>
      <c r="L669" s="2"/>
      <c r="M669" s="17"/>
      <c r="N669" s="12"/>
      <c r="O669" s="12"/>
      <c r="P669" s="17"/>
      <c r="Q669" s="14"/>
      <c r="R669" s="21"/>
      <c r="S669" s="14"/>
      <c r="T669" s="4"/>
      <c r="U669" s="3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2"/>
      <c r="B670" s="123"/>
      <c r="C670" s="7"/>
      <c r="D670" s="95"/>
      <c r="E670" s="93"/>
      <c r="F670" s="14"/>
      <c r="G670" s="14"/>
      <c r="H670" s="14"/>
      <c r="I670" s="14"/>
      <c r="J670" s="13"/>
      <c r="K670" s="33"/>
      <c r="L670" s="2"/>
      <c r="M670" s="17"/>
      <c r="N670" s="12"/>
      <c r="O670" s="12"/>
      <c r="P670" s="17"/>
      <c r="Q670" s="14"/>
      <c r="R670" s="21"/>
      <c r="S670" s="14"/>
      <c r="T670" s="4"/>
      <c r="U670" s="3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2"/>
      <c r="B671" s="123"/>
      <c r="C671" s="7"/>
      <c r="D671" s="95"/>
      <c r="E671" s="93"/>
      <c r="F671" s="14"/>
      <c r="G671" s="14"/>
      <c r="H671" s="14"/>
      <c r="I671" s="14"/>
      <c r="J671" s="13"/>
      <c r="K671" s="33"/>
      <c r="L671" s="2"/>
      <c r="M671" s="17"/>
      <c r="N671" s="12"/>
      <c r="O671" s="12"/>
      <c r="P671" s="17"/>
      <c r="Q671" s="14"/>
      <c r="R671" s="21"/>
      <c r="S671" s="14"/>
      <c r="T671" s="4"/>
      <c r="U671" s="3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2"/>
      <c r="B672" s="123"/>
      <c r="C672" s="7"/>
      <c r="D672" s="95"/>
      <c r="E672" s="93"/>
      <c r="F672" s="14"/>
      <c r="G672" s="14"/>
      <c r="H672" s="14"/>
      <c r="I672" s="14"/>
      <c r="J672" s="13"/>
      <c r="K672" s="33"/>
      <c r="L672" s="2"/>
      <c r="M672" s="17"/>
      <c r="N672" s="12"/>
      <c r="O672" s="12"/>
      <c r="P672" s="17"/>
      <c r="Q672" s="14"/>
      <c r="R672" s="21"/>
      <c r="S672" s="14"/>
      <c r="T672" s="4"/>
      <c r="U672" s="3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2"/>
      <c r="B673" s="123"/>
      <c r="C673" s="7"/>
      <c r="D673" s="95"/>
      <c r="E673" s="93"/>
      <c r="F673" s="14"/>
      <c r="G673" s="14"/>
      <c r="H673" s="14"/>
      <c r="I673" s="14"/>
      <c r="J673" s="13"/>
      <c r="K673" s="33"/>
      <c r="L673" s="2"/>
      <c r="M673" s="17"/>
      <c r="N673" s="12"/>
      <c r="O673" s="12"/>
      <c r="P673" s="17"/>
      <c r="Q673" s="14"/>
      <c r="R673" s="21"/>
      <c r="S673" s="14"/>
      <c r="T673" s="4"/>
      <c r="U673" s="3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2"/>
      <c r="B674" s="123"/>
      <c r="C674" s="7"/>
      <c r="D674" s="95"/>
      <c r="E674" s="93"/>
      <c r="F674" s="14"/>
      <c r="G674" s="14"/>
      <c r="H674" s="14"/>
      <c r="I674" s="14"/>
      <c r="J674" s="13"/>
      <c r="K674" s="33"/>
      <c r="L674" s="2"/>
      <c r="M674" s="17"/>
      <c r="N674" s="12"/>
      <c r="O674" s="12"/>
      <c r="P674" s="17"/>
      <c r="Q674" s="14"/>
      <c r="R674" s="21"/>
      <c r="S674" s="14"/>
      <c r="T674" s="4"/>
      <c r="U674" s="3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2"/>
      <c r="B675" s="123"/>
      <c r="C675" s="7"/>
      <c r="D675" s="95"/>
      <c r="E675" s="93"/>
      <c r="F675" s="14"/>
      <c r="G675" s="14"/>
      <c r="H675" s="14"/>
      <c r="I675" s="14"/>
      <c r="J675" s="13"/>
      <c r="K675" s="33"/>
      <c r="L675" s="2"/>
      <c r="M675" s="17"/>
      <c r="N675" s="12"/>
      <c r="O675" s="12"/>
      <c r="P675" s="17"/>
      <c r="Q675" s="14"/>
      <c r="R675" s="21"/>
      <c r="S675" s="14"/>
      <c r="T675" s="4"/>
      <c r="U675" s="3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2"/>
      <c r="B676" s="123"/>
      <c r="C676" s="7"/>
      <c r="D676" s="95"/>
      <c r="E676" s="93"/>
      <c r="F676" s="14"/>
      <c r="G676" s="14"/>
      <c r="H676" s="14"/>
      <c r="I676" s="14"/>
      <c r="J676" s="13"/>
      <c r="K676" s="33"/>
      <c r="L676" s="2"/>
      <c r="M676" s="17"/>
      <c r="N676" s="12"/>
      <c r="O676" s="12"/>
      <c r="P676" s="17"/>
      <c r="Q676" s="14"/>
      <c r="R676" s="21"/>
      <c r="S676" s="14"/>
      <c r="T676" s="4"/>
      <c r="U676" s="3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2"/>
      <c r="B677" s="123"/>
      <c r="C677" s="7"/>
      <c r="D677" s="95"/>
      <c r="E677" s="93"/>
      <c r="F677" s="14"/>
      <c r="G677" s="14"/>
      <c r="H677" s="14"/>
      <c r="I677" s="14"/>
      <c r="J677" s="13"/>
      <c r="K677" s="33"/>
      <c r="L677" s="2"/>
      <c r="M677" s="17"/>
      <c r="N677" s="12"/>
      <c r="O677" s="12"/>
      <c r="P677" s="17"/>
      <c r="Q677" s="14"/>
      <c r="R677" s="21"/>
      <c r="S677" s="14"/>
      <c r="T677" s="4"/>
      <c r="U677" s="3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2"/>
      <c r="B678" s="123"/>
      <c r="C678" s="7"/>
      <c r="D678" s="95"/>
      <c r="E678" s="93"/>
      <c r="F678" s="14"/>
      <c r="G678" s="14"/>
      <c r="H678" s="14"/>
      <c r="I678" s="14"/>
      <c r="J678" s="13"/>
      <c r="K678" s="33"/>
      <c r="L678" s="2"/>
      <c r="M678" s="17"/>
      <c r="N678" s="12"/>
      <c r="O678" s="12"/>
      <c r="P678" s="17"/>
      <c r="Q678" s="14"/>
      <c r="R678" s="21"/>
      <c r="S678" s="14"/>
      <c r="T678" s="4"/>
      <c r="U678" s="3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2"/>
      <c r="B679" s="123"/>
      <c r="C679" s="7"/>
      <c r="D679" s="95"/>
      <c r="E679" s="93"/>
      <c r="F679" s="14"/>
      <c r="G679" s="14"/>
      <c r="H679" s="14"/>
      <c r="I679" s="14"/>
      <c r="J679" s="13"/>
      <c r="K679" s="33"/>
      <c r="L679" s="2"/>
      <c r="M679" s="17"/>
      <c r="N679" s="12"/>
      <c r="O679" s="12"/>
      <c r="P679" s="17"/>
      <c r="Q679" s="14"/>
      <c r="R679" s="21"/>
      <c r="S679" s="14"/>
      <c r="T679" s="4"/>
      <c r="U679" s="3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2"/>
      <c r="B680" s="123"/>
      <c r="C680" s="7"/>
      <c r="D680" s="95"/>
      <c r="E680" s="93"/>
      <c r="F680" s="14"/>
      <c r="G680" s="14"/>
      <c r="H680" s="14"/>
      <c r="I680" s="14"/>
      <c r="J680" s="13"/>
      <c r="K680" s="33"/>
      <c r="L680" s="2"/>
      <c r="M680" s="17"/>
      <c r="N680" s="12"/>
      <c r="O680" s="12"/>
      <c r="P680" s="17"/>
      <c r="Q680" s="14"/>
      <c r="R680" s="21"/>
      <c r="S680" s="14"/>
      <c r="T680" s="4"/>
      <c r="U680" s="3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2"/>
      <c r="B681" s="123"/>
      <c r="C681" s="7"/>
      <c r="D681" s="95"/>
      <c r="E681" s="93"/>
      <c r="F681" s="14"/>
      <c r="G681" s="14"/>
      <c r="H681" s="14"/>
      <c r="I681" s="14"/>
      <c r="J681" s="13"/>
      <c r="K681" s="33"/>
      <c r="L681" s="2"/>
      <c r="M681" s="17"/>
      <c r="N681" s="12"/>
      <c r="O681" s="12"/>
      <c r="P681" s="17"/>
      <c r="Q681" s="14"/>
      <c r="R681" s="21"/>
      <c r="S681" s="14"/>
      <c r="T681" s="4"/>
      <c r="U681" s="3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2"/>
      <c r="B682" s="123"/>
      <c r="C682" s="7"/>
      <c r="D682" s="95"/>
      <c r="E682" s="93"/>
      <c r="F682" s="14"/>
      <c r="G682" s="14"/>
      <c r="H682" s="14"/>
      <c r="I682" s="14"/>
      <c r="J682" s="13"/>
      <c r="K682" s="33"/>
      <c r="L682" s="2"/>
      <c r="M682" s="17"/>
      <c r="N682" s="12"/>
      <c r="O682" s="12"/>
      <c r="P682" s="17"/>
      <c r="Q682" s="14"/>
      <c r="R682" s="21"/>
      <c r="S682" s="14"/>
      <c r="T682" s="4"/>
      <c r="U682" s="3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2"/>
      <c r="B683" s="123"/>
      <c r="C683" s="7"/>
      <c r="D683" s="95"/>
      <c r="E683" s="93"/>
      <c r="F683" s="14"/>
      <c r="G683" s="14"/>
      <c r="H683" s="14"/>
      <c r="I683" s="14"/>
      <c r="J683" s="13"/>
      <c r="K683" s="33"/>
      <c r="L683" s="2"/>
      <c r="M683" s="17"/>
      <c r="N683" s="12"/>
      <c r="O683" s="12"/>
      <c r="P683" s="17"/>
      <c r="Q683" s="14"/>
      <c r="R683" s="21"/>
      <c r="S683" s="14"/>
      <c r="T683" s="4"/>
      <c r="U683" s="3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2"/>
      <c r="B684" s="123"/>
      <c r="C684" s="7"/>
      <c r="D684" s="95"/>
      <c r="E684" s="93"/>
      <c r="F684" s="14"/>
      <c r="G684" s="14"/>
      <c r="H684" s="14"/>
      <c r="I684" s="14"/>
      <c r="J684" s="13"/>
      <c r="K684" s="33"/>
      <c r="L684" s="2"/>
      <c r="M684" s="17"/>
      <c r="N684" s="12"/>
      <c r="O684" s="12"/>
      <c r="P684" s="17"/>
      <c r="Q684" s="14"/>
      <c r="R684" s="21"/>
      <c r="S684" s="14"/>
      <c r="T684" s="4"/>
      <c r="U684" s="3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2"/>
      <c r="B685" s="123"/>
      <c r="C685" s="7"/>
      <c r="D685" s="95"/>
      <c r="E685" s="93"/>
      <c r="F685" s="14"/>
      <c r="G685" s="14"/>
      <c r="H685" s="14"/>
      <c r="I685" s="14"/>
      <c r="J685" s="13"/>
      <c r="K685" s="33"/>
      <c r="L685" s="2"/>
      <c r="M685" s="17"/>
      <c r="N685" s="12"/>
      <c r="O685" s="12"/>
      <c r="P685" s="17"/>
      <c r="Q685" s="14"/>
      <c r="R685" s="21"/>
      <c r="S685" s="14"/>
      <c r="T685" s="4"/>
      <c r="U685" s="3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2"/>
      <c r="B686" s="123"/>
      <c r="C686" s="7"/>
      <c r="D686" s="95"/>
      <c r="E686" s="93"/>
      <c r="F686" s="14"/>
      <c r="G686" s="14"/>
      <c r="H686" s="14"/>
      <c r="I686" s="14"/>
      <c r="J686" s="13"/>
      <c r="K686" s="33"/>
      <c r="L686" s="2"/>
      <c r="M686" s="17"/>
      <c r="N686" s="12"/>
      <c r="O686" s="12"/>
      <c r="P686" s="17"/>
      <c r="Q686" s="14"/>
      <c r="R686" s="21"/>
      <c r="S686" s="14"/>
      <c r="T686" s="4"/>
      <c r="U686" s="3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2"/>
      <c r="B687" s="123"/>
      <c r="C687" s="7"/>
      <c r="D687" s="95"/>
      <c r="E687" s="93"/>
      <c r="F687" s="14"/>
      <c r="G687" s="14"/>
      <c r="H687" s="14"/>
      <c r="I687" s="14"/>
      <c r="J687" s="13"/>
      <c r="K687" s="33"/>
      <c r="L687" s="2"/>
      <c r="M687" s="17"/>
      <c r="N687" s="12"/>
      <c r="O687" s="12"/>
      <c r="P687" s="17"/>
      <c r="Q687" s="14"/>
      <c r="R687" s="21"/>
      <c r="S687" s="14"/>
      <c r="T687" s="4"/>
      <c r="U687" s="3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2"/>
      <c r="B688" s="123"/>
      <c r="C688" s="7"/>
      <c r="D688" s="95"/>
      <c r="E688" s="93"/>
      <c r="F688" s="14"/>
      <c r="G688" s="14"/>
      <c r="H688" s="14"/>
      <c r="I688" s="14"/>
      <c r="J688" s="13"/>
      <c r="K688" s="33"/>
      <c r="L688" s="2"/>
      <c r="M688" s="17"/>
      <c r="N688" s="12"/>
      <c r="O688" s="12"/>
      <c r="P688" s="17"/>
      <c r="Q688" s="14"/>
      <c r="R688" s="21"/>
      <c r="S688" s="14"/>
      <c r="T688" s="4"/>
      <c r="U688" s="3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2"/>
      <c r="B689" s="123"/>
      <c r="C689" s="7"/>
      <c r="D689" s="95"/>
      <c r="E689" s="93"/>
      <c r="F689" s="14"/>
      <c r="G689" s="14"/>
      <c r="H689" s="14"/>
      <c r="I689" s="14"/>
      <c r="J689" s="13"/>
      <c r="K689" s="33"/>
      <c r="L689" s="2"/>
      <c r="M689" s="17"/>
      <c r="N689" s="12"/>
      <c r="O689" s="12"/>
      <c r="P689" s="17"/>
      <c r="Q689" s="14"/>
      <c r="R689" s="21"/>
      <c r="S689" s="14"/>
      <c r="T689" s="4"/>
      <c r="U689" s="3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2"/>
      <c r="B690" s="123"/>
      <c r="C690" s="7"/>
      <c r="D690" s="95"/>
      <c r="E690" s="93"/>
      <c r="F690" s="14"/>
      <c r="G690" s="14"/>
      <c r="H690" s="14"/>
      <c r="I690" s="14"/>
      <c r="J690" s="13"/>
      <c r="K690" s="33"/>
      <c r="L690" s="2"/>
      <c r="M690" s="17"/>
      <c r="N690" s="12"/>
      <c r="O690" s="12"/>
      <c r="P690" s="17"/>
      <c r="Q690" s="14"/>
      <c r="R690" s="21"/>
      <c r="S690" s="14"/>
      <c r="T690" s="4"/>
      <c r="U690" s="3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2"/>
      <c r="B691" s="123"/>
      <c r="C691" s="7"/>
      <c r="D691" s="95"/>
      <c r="E691" s="93"/>
      <c r="F691" s="14"/>
      <c r="G691" s="14"/>
      <c r="H691" s="14"/>
      <c r="I691" s="14"/>
      <c r="J691" s="13"/>
      <c r="K691" s="33"/>
      <c r="L691" s="2"/>
      <c r="M691" s="17"/>
      <c r="N691" s="12"/>
      <c r="O691" s="12"/>
      <c r="P691" s="17"/>
      <c r="Q691" s="14"/>
      <c r="R691" s="21"/>
      <c r="S691" s="14"/>
      <c r="T691" s="4"/>
      <c r="U691" s="3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2"/>
      <c r="B692" s="123"/>
      <c r="C692" s="7"/>
      <c r="D692" s="95"/>
      <c r="E692" s="93"/>
      <c r="F692" s="14"/>
      <c r="G692" s="14"/>
      <c r="H692" s="14"/>
      <c r="I692" s="14"/>
      <c r="J692" s="13"/>
      <c r="K692" s="33"/>
      <c r="L692" s="2"/>
      <c r="M692" s="17"/>
      <c r="N692" s="12"/>
      <c r="O692" s="12"/>
      <c r="P692" s="17"/>
      <c r="Q692" s="14"/>
      <c r="R692" s="21"/>
      <c r="S692" s="14"/>
      <c r="T692" s="4"/>
      <c r="U692" s="3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2"/>
      <c r="B693" s="123"/>
      <c r="C693" s="7"/>
      <c r="D693" s="95"/>
      <c r="E693" s="93"/>
      <c r="F693" s="14"/>
      <c r="G693" s="14"/>
      <c r="H693" s="14"/>
      <c r="I693" s="14"/>
      <c r="J693" s="13"/>
      <c r="K693" s="33"/>
      <c r="L693" s="2"/>
      <c r="M693" s="17"/>
      <c r="N693" s="12"/>
      <c r="O693" s="12"/>
      <c r="P693" s="17"/>
      <c r="Q693" s="14"/>
      <c r="R693" s="21"/>
      <c r="S693" s="14"/>
      <c r="T693" s="4"/>
      <c r="U693" s="3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2"/>
      <c r="B694" s="123"/>
      <c r="C694" s="7"/>
      <c r="D694" s="95"/>
      <c r="E694" s="93"/>
      <c r="F694" s="14"/>
      <c r="G694" s="14"/>
      <c r="H694" s="14"/>
      <c r="I694" s="14"/>
      <c r="J694" s="13"/>
      <c r="K694" s="33"/>
      <c r="L694" s="2"/>
      <c r="M694" s="17"/>
      <c r="N694" s="12"/>
      <c r="O694" s="12"/>
      <c r="P694" s="17"/>
      <c r="Q694" s="14"/>
      <c r="R694" s="21"/>
      <c r="S694" s="14"/>
      <c r="T694" s="4"/>
      <c r="U694" s="3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2"/>
      <c r="B695" s="123"/>
      <c r="C695" s="7"/>
      <c r="D695" s="95"/>
      <c r="E695" s="93"/>
      <c r="F695" s="14"/>
      <c r="G695" s="14"/>
      <c r="H695" s="14"/>
      <c r="I695" s="14"/>
      <c r="J695" s="13"/>
      <c r="K695" s="33"/>
      <c r="L695" s="2"/>
      <c r="M695" s="17"/>
      <c r="N695" s="12"/>
      <c r="O695" s="12"/>
      <c r="P695" s="17"/>
      <c r="Q695" s="14"/>
      <c r="R695" s="21"/>
      <c r="S695" s="14"/>
      <c r="T695" s="4"/>
      <c r="U695" s="3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2"/>
      <c r="B696" s="123"/>
      <c r="C696" s="7"/>
      <c r="D696" s="95"/>
      <c r="E696" s="93"/>
      <c r="F696" s="14"/>
      <c r="G696" s="14"/>
      <c r="H696" s="14"/>
      <c r="I696" s="14"/>
      <c r="J696" s="13"/>
      <c r="K696" s="33"/>
      <c r="L696" s="2"/>
      <c r="M696" s="17"/>
      <c r="N696" s="12"/>
      <c r="O696" s="12"/>
      <c r="P696" s="17"/>
      <c r="Q696" s="14"/>
      <c r="R696" s="21"/>
      <c r="S696" s="14"/>
      <c r="T696" s="4"/>
      <c r="U696" s="3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2"/>
      <c r="B697" s="123"/>
      <c r="C697" s="7"/>
      <c r="D697" s="95"/>
      <c r="E697" s="93"/>
      <c r="F697" s="14"/>
      <c r="G697" s="14"/>
      <c r="H697" s="14"/>
      <c r="I697" s="14"/>
      <c r="J697" s="13"/>
      <c r="K697" s="33"/>
      <c r="L697" s="2"/>
      <c r="M697" s="17"/>
      <c r="N697" s="12"/>
      <c r="O697" s="12"/>
      <c r="P697" s="17"/>
      <c r="Q697" s="14"/>
      <c r="R697" s="21"/>
      <c r="S697" s="14"/>
      <c r="T697" s="4"/>
      <c r="U697" s="3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2"/>
      <c r="B698" s="123"/>
      <c r="C698" s="7"/>
      <c r="D698" s="95"/>
      <c r="E698" s="93"/>
      <c r="F698" s="14"/>
      <c r="G698" s="14"/>
      <c r="H698" s="14"/>
      <c r="I698" s="14"/>
      <c r="J698" s="13"/>
      <c r="K698" s="33"/>
      <c r="L698" s="2"/>
      <c r="M698" s="17"/>
      <c r="N698" s="12"/>
      <c r="O698" s="12"/>
      <c r="P698" s="17"/>
      <c r="Q698" s="14"/>
      <c r="R698" s="21"/>
      <c r="S698" s="14"/>
      <c r="T698" s="4"/>
      <c r="U698" s="3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2"/>
      <c r="B699" s="123"/>
      <c r="C699" s="7"/>
      <c r="D699" s="95"/>
      <c r="E699" s="93"/>
      <c r="F699" s="14"/>
      <c r="G699" s="14"/>
      <c r="H699" s="14"/>
      <c r="I699" s="14"/>
      <c r="J699" s="13"/>
      <c r="K699" s="33"/>
      <c r="L699" s="2"/>
      <c r="M699" s="17"/>
      <c r="N699" s="12"/>
      <c r="O699" s="12"/>
      <c r="P699" s="17"/>
      <c r="Q699" s="14"/>
      <c r="R699" s="21"/>
      <c r="S699" s="14"/>
      <c r="T699" s="4"/>
      <c r="U699" s="3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2"/>
      <c r="B700" s="123"/>
      <c r="C700" s="7"/>
      <c r="D700" s="95"/>
      <c r="E700" s="93"/>
      <c r="F700" s="14"/>
      <c r="G700" s="14"/>
      <c r="H700" s="14"/>
      <c r="I700" s="14"/>
      <c r="J700" s="13"/>
      <c r="K700" s="33"/>
      <c r="L700" s="2"/>
      <c r="M700" s="17"/>
      <c r="N700" s="12"/>
      <c r="O700" s="12"/>
      <c r="P700" s="17"/>
      <c r="Q700" s="14"/>
      <c r="R700" s="21"/>
      <c r="S700" s="14"/>
      <c r="T700" s="4"/>
      <c r="U700" s="3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2"/>
      <c r="B701" s="123"/>
      <c r="C701" s="7"/>
      <c r="D701" s="95"/>
      <c r="E701" s="93"/>
      <c r="F701" s="14"/>
      <c r="G701" s="14"/>
      <c r="H701" s="14"/>
      <c r="I701" s="14"/>
      <c r="J701" s="13"/>
      <c r="K701" s="33"/>
      <c r="L701" s="2"/>
      <c r="M701" s="17"/>
      <c r="N701" s="12"/>
      <c r="O701" s="12"/>
      <c r="P701" s="17"/>
      <c r="Q701" s="14"/>
      <c r="R701" s="21"/>
      <c r="S701" s="14"/>
      <c r="T701" s="4"/>
      <c r="U701" s="3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2"/>
      <c r="B702" s="123"/>
      <c r="C702" s="7"/>
      <c r="D702" s="95"/>
      <c r="E702" s="93"/>
      <c r="F702" s="14"/>
      <c r="G702" s="14"/>
      <c r="H702" s="14"/>
      <c r="I702" s="14"/>
      <c r="J702" s="13"/>
      <c r="K702" s="33"/>
      <c r="L702" s="2"/>
      <c r="M702" s="17"/>
      <c r="N702" s="12"/>
      <c r="O702" s="12"/>
      <c r="P702" s="17"/>
      <c r="Q702" s="14"/>
      <c r="R702" s="21"/>
      <c r="S702" s="14"/>
      <c r="T702" s="4"/>
      <c r="U702" s="3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2"/>
      <c r="B703" s="123"/>
      <c r="C703" s="7"/>
      <c r="D703" s="95"/>
      <c r="E703" s="93"/>
      <c r="F703" s="14"/>
      <c r="G703" s="14"/>
      <c r="H703" s="14"/>
      <c r="I703" s="14"/>
      <c r="J703" s="13"/>
      <c r="K703" s="33"/>
      <c r="L703" s="2"/>
      <c r="M703" s="17"/>
      <c r="N703" s="12"/>
      <c r="O703" s="12"/>
      <c r="P703" s="17"/>
      <c r="Q703" s="14"/>
      <c r="R703" s="21"/>
      <c r="S703" s="14"/>
      <c r="T703" s="4"/>
      <c r="U703" s="3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2"/>
      <c r="B704" s="123"/>
      <c r="C704" s="7"/>
      <c r="D704" s="95"/>
      <c r="E704" s="93"/>
      <c r="F704" s="14"/>
      <c r="G704" s="14"/>
      <c r="H704" s="14"/>
      <c r="I704" s="14"/>
      <c r="J704" s="13"/>
      <c r="K704" s="33"/>
      <c r="L704" s="2"/>
      <c r="M704" s="17"/>
      <c r="N704" s="12"/>
      <c r="O704" s="12"/>
      <c r="P704" s="17"/>
      <c r="Q704" s="14"/>
      <c r="R704" s="21"/>
      <c r="S704" s="14"/>
      <c r="T704" s="4"/>
      <c r="U704" s="3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2"/>
      <c r="B705" s="123"/>
      <c r="C705" s="7"/>
      <c r="D705" s="95"/>
      <c r="E705" s="93"/>
      <c r="F705" s="14"/>
      <c r="G705" s="14"/>
      <c r="H705" s="14"/>
      <c r="I705" s="14"/>
      <c r="J705" s="13"/>
      <c r="K705" s="33"/>
      <c r="L705" s="2"/>
      <c r="M705" s="17"/>
      <c r="N705" s="12"/>
      <c r="O705" s="12"/>
      <c r="P705" s="17"/>
      <c r="Q705" s="14"/>
      <c r="R705" s="21"/>
      <c r="S705" s="14"/>
      <c r="T705" s="4"/>
      <c r="U705" s="3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2"/>
      <c r="B706" s="123"/>
      <c r="C706" s="7"/>
      <c r="D706" s="95"/>
      <c r="E706" s="93"/>
      <c r="F706" s="14"/>
      <c r="G706" s="14"/>
      <c r="H706" s="14"/>
      <c r="I706" s="14"/>
      <c r="J706" s="13"/>
      <c r="K706" s="33"/>
      <c r="L706" s="2"/>
      <c r="M706" s="17"/>
      <c r="N706" s="12"/>
      <c r="O706" s="12"/>
      <c r="P706" s="17"/>
      <c r="Q706" s="14"/>
      <c r="R706" s="21"/>
      <c r="S706" s="14"/>
      <c r="T706" s="4"/>
      <c r="U706" s="3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2"/>
      <c r="B707" s="123"/>
      <c r="C707" s="7"/>
      <c r="D707" s="95"/>
      <c r="E707" s="93"/>
      <c r="F707" s="14"/>
      <c r="G707" s="14"/>
      <c r="H707" s="14"/>
      <c r="I707" s="14"/>
      <c r="J707" s="13"/>
      <c r="K707" s="33"/>
      <c r="L707" s="2"/>
      <c r="M707" s="17"/>
      <c r="N707" s="12"/>
      <c r="O707" s="12"/>
      <c r="P707" s="17"/>
      <c r="Q707" s="14"/>
      <c r="R707" s="21"/>
      <c r="S707" s="14"/>
      <c r="T707" s="4"/>
      <c r="U707" s="3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2"/>
      <c r="B708" s="123"/>
      <c r="C708" s="7"/>
      <c r="D708" s="95"/>
      <c r="E708" s="93"/>
      <c r="F708" s="14"/>
      <c r="G708" s="14"/>
      <c r="H708" s="14"/>
      <c r="I708" s="14"/>
      <c r="J708" s="13"/>
      <c r="K708" s="33"/>
      <c r="L708" s="2"/>
      <c r="M708" s="17"/>
      <c r="N708" s="12"/>
      <c r="O708" s="12"/>
      <c r="P708" s="17"/>
      <c r="Q708" s="14"/>
      <c r="R708" s="21"/>
      <c r="S708" s="14"/>
      <c r="T708" s="4"/>
      <c r="U708" s="3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2"/>
      <c r="B709" s="123"/>
      <c r="C709" s="7"/>
      <c r="D709" s="95"/>
      <c r="E709" s="93"/>
      <c r="F709" s="14"/>
      <c r="G709" s="14"/>
      <c r="H709" s="14"/>
      <c r="I709" s="14"/>
      <c r="J709" s="13"/>
      <c r="K709" s="33"/>
      <c r="L709" s="2"/>
      <c r="M709" s="17"/>
      <c r="N709" s="12"/>
      <c r="O709" s="12"/>
      <c r="P709" s="17"/>
      <c r="Q709" s="14"/>
      <c r="R709" s="21"/>
      <c r="S709" s="14"/>
      <c r="T709" s="4"/>
      <c r="U709" s="3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2"/>
      <c r="B710" s="123"/>
      <c r="C710" s="7"/>
      <c r="D710" s="95"/>
      <c r="E710" s="93"/>
      <c r="F710" s="14"/>
      <c r="G710" s="14"/>
      <c r="H710" s="14"/>
      <c r="I710" s="14"/>
      <c r="J710" s="13"/>
      <c r="K710" s="33"/>
      <c r="L710" s="2"/>
      <c r="M710" s="17"/>
      <c r="N710" s="12"/>
      <c r="O710" s="12"/>
      <c r="P710" s="17"/>
      <c r="Q710" s="14"/>
      <c r="R710" s="21"/>
      <c r="S710" s="14"/>
      <c r="T710" s="4"/>
      <c r="U710" s="3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2"/>
      <c r="B711" s="123"/>
      <c r="C711" s="7"/>
      <c r="D711" s="95"/>
      <c r="E711" s="93"/>
      <c r="F711" s="14"/>
      <c r="G711" s="14"/>
      <c r="H711" s="14"/>
      <c r="I711" s="14"/>
      <c r="J711" s="13"/>
      <c r="K711" s="33"/>
      <c r="L711" s="2"/>
      <c r="M711" s="17"/>
      <c r="N711" s="12"/>
      <c r="O711" s="12"/>
      <c r="P711" s="17"/>
      <c r="Q711" s="14"/>
      <c r="R711" s="21"/>
      <c r="S711" s="14"/>
      <c r="T711" s="4"/>
      <c r="U711" s="3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2"/>
      <c r="B712" s="123"/>
      <c r="C712" s="7"/>
      <c r="D712" s="95"/>
      <c r="E712" s="93"/>
      <c r="F712" s="14"/>
      <c r="G712" s="14"/>
      <c r="H712" s="14"/>
      <c r="I712" s="14"/>
      <c r="J712" s="13"/>
      <c r="K712" s="33"/>
      <c r="L712" s="2"/>
      <c r="M712" s="17"/>
      <c r="N712" s="12"/>
      <c r="O712" s="12"/>
      <c r="P712" s="17"/>
      <c r="Q712" s="14"/>
      <c r="R712" s="21"/>
      <c r="S712" s="14"/>
      <c r="T712" s="4"/>
      <c r="U712" s="3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2"/>
      <c r="B713" s="123"/>
      <c r="C713" s="7"/>
      <c r="D713" s="95"/>
      <c r="E713" s="93"/>
      <c r="F713" s="14"/>
      <c r="G713" s="14"/>
      <c r="H713" s="14"/>
      <c r="I713" s="14"/>
      <c r="J713" s="13"/>
      <c r="K713" s="33"/>
      <c r="L713" s="2"/>
      <c r="M713" s="17"/>
      <c r="N713" s="12"/>
      <c r="O713" s="12"/>
      <c r="P713" s="17"/>
      <c r="Q713" s="14"/>
      <c r="R713" s="21"/>
      <c r="S713" s="14"/>
      <c r="T713" s="4"/>
      <c r="U713" s="3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2"/>
      <c r="B714" s="123"/>
      <c r="C714" s="7"/>
      <c r="D714" s="95"/>
      <c r="E714" s="93"/>
      <c r="F714" s="14"/>
      <c r="G714" s="14"/>
      <c r="H714" s="14"/>
      <c r="I714" s="14"/>
      <c r="J714" s="13"/>
      <c r="K714" s="33"/>
      <c r="L714" s="2"/>
      <c r="M714" s="17"/>
      <c r="N714" s="12"/>
      <c r="O714" s="12"/>
      <c r="P714" s="17"/>
      <c r="Q714" s="14"/>
      <c r="R714" s="21"/>
      <c r="S714" s="14"/>
      <c r="T714" s="4"/>
      <c r="U714" s="3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2"/>
      <c r="B715" s="123"/>
      <c r="C715" s="7"/>
      <c r="D715" s="95"/>
      <c r="E715" s="93"/>
      <c r="F715" s="14"/>
      <c r="G715" s="14"/>
      <c r="H715" s="14"/>
      <c r="I715" s="14"/>
      <c r="J715" s="13"/>
      <c r="K715" s="33"/>
      <c r="L715" s="2"/>
      <c r="M715" s="17"/>
      <c r="N715" s="12"/>
      <c r="O715" s="12"/>
      <c r="P715" s="17"/>
      <c r="Q715" s="14"/>
      <c r="R715" s="21"/>
      <c r="S715" s="14"/>
      <c r="T715" s="4"/>
      <c r="U715" s="3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2"/>
      <c r="B716" s="123"/>
      <c r="C716" s="7"/>
      <c r="D716" s="95"/>
      <c r="E716" s="93"/>
      <c r="F716" s="14"/>
      <c r="G716" s="14"/>
      <c r="H716" s="14"/>
      <c r="I716" s="14"/>
      <c r="J716" s="13"/>
      <c r="K716" s="33"/>
      <c r="L716" s="2"/>
      <c r="M716" s="17"/>
      <c r="N716" s="12"/>
      <c r="O716" s="12"/>
      <c r="P716" s="17"/>
      <c r="Q716" s="14"/>
      <c r="R716" s="21"/>
      <c r="S716" s="14"/>
      <c r="T716" s="4"/>
      <c r="U716" s="3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2"/>
      <c r="B717" s="123"/>
      <c r="C717" s="7"/>
      <c r="D717" s="95"/>
      <c r="E717" s="93"/>
      <c r="F717" s="14"/>
      <c r="G717" s="14"/>
      <c r="H717" s="14"/>
      <c r="I717" s="14"/>
      <c r="J717" s="13"/>
      <c r="K717" s="33"/>
      <c r="L717" s="2"/>
      <c r="M717" s="17"/>
      <c r="N717" s="12"/>
      <c r="O717" s="12"/>
      <c r="P717" s="17"/>
      <c r="Q717" s="14"/>
      <c r="R717" s="21"/>
      <c r="S717" s="14"/>
      <c r="T717" s="4"/>
      <c r="U717" s="3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2"/>
      <c r="B718" s="123"/>
      <c r="C718" s="7"/>
      <c r="D718" s="95"/>
      <c r="E718" s="93"/>
      <c r="F718" s="14"/>
      <c r="G718" s="14"/>
      <c r="H718" s="14"/>
      <c r="I718" s="14"/>
      <c r="J718" s="13"/>
      <c r="K718" s="33"/>
      <c r="L718" s="2"/>
      <c r="M718" s="17"/>
      <c r="N718" s="12"/>
      <c r="O718" s="12"/>
      <c r="P718" s="17"/>
      <c r="Q718" s="14"/>
      <c r="R718" s="21"/>
      <c r="S718" s="14"/>
      <c r="T718" s="4"/>
      <c r="U718" s="3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2"/>
      <c r="B719" s="123"/>
      <c r="C719" s="7"/>
      <c r="D719" s="95"/>
      <c r="E719" s="93"/>
      <c r="F719" s="14"/>
      <c r="G719" s="14"/>
      <c r="H719" s="14"/>
      <c r="I719" s="14"/>
      <c r="J719" s="13"/>
      <c r="K719" s="33"/>
      <c r="L719" s="2"/>
      <c r="M719" s="17"/>
      <c r="N719" s="12"/>
      <c r="O719" s="12"/>
      <c r="P719" s="17"/>
      <c r="Q719" s="14"/>
      <c r="R719" s="21"/>
      <c r="S719" s="14"/>
      <c r="T719" s="4"/>
      <c r="U719" s="3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2"/>
      <c r="B720" s="123"/>
      <c r="C720" s="7"/>
      <c r="D720" s="95"/>
      <c r="E720" s="93"/>
      <c r="F720" s="14"/>
      <c r="G720" s="14"/>
      <c r="H720" s="14"/>
      <c r="I720" s="14"/>
      <c r="J720" s="13"/>
      <c r="K720" s="33"/>
      <c r="L720" s="2"/>
      <c r="M720" s="17"/>
      <c r="N720" s="12"/>
      <c r="O720" s="12"/>
      <c r="P720" s="17"/>
      <c r="Q720" s="14"/>
      <c r="R720" s="21"/>
      <c r="S720" s="14"/>
      <c r="T720" s="4"/>
      <c r="U720" s="3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2"/>
      <c r="B721" s="123"/>
      <c r="C721" s="7"/>
      <c r="D721" s="95"/>
      <c r="E721" s="93"/>
      <c r="F721" s="14"/>
      <c r="G721" s="14"/>
      <c r="H721" s="14"/>
      <c r="I721" s="14"/>
      <c r="J721" s="13"/>
      <c r="K721" s="33"/>
      <c r="L721" s="2"/>
      <c r="M721" s="17"/>
      <c r="N721" s="12"/>
      <c r="O721" s="12"/>
      <c r="P721" s="17"/>
      <c r="Q721" s="14"/>
      <c r="R721" s="21"/>
      <c r="S721" s="14"/>
      <c r="T721" s="4"/>
      <c r="U721" s="3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2"/>
      <c r="B722" s="123"/>
      <c r="C722" s="7"/>
      <c r="D722" s="95"/>
      <c r="E722" s="93"/>
      <c r="F722" s="14"/>
      <c r="G722" s="14"/>
      <c r="H722" s="14"/>
      <c r="I722" s="14"/>
      <c r="J722" s="13"/>
      <c r="K722" s="33"/>
      <c r="L722" s="2"/>
      <c r="M722" s="17"/>
      <c r="N722" s="12"/>
      <c r="O722" s="12"/>
      <c r="P722" s="17"/>
      <c r="Q722" s="14"/>
      <c r="R722" s="21"/>
      <c r="S722" s="14"/>
      <c r="T722" s="4"/>
      <c r="U722" s="3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2"/>
      <c r="B723" s="123"/>
      <c r="C723" s="7"/>
      <c r="D723" s="95"/>
      <c r="E723" s="93"/>
      <c r="F723" s="14"/>
      <c r="G723" s="14"/>
      <c r="H723" s="14"/>
      <c r="I723" s="14"/>
      <c r="J723" s="13"/>
      <c r="K723" s="33"/>
      <c r="L723" s="2"/>
      <c r="M723" s="17"/>
      <c r="N723" s="12"/>
      <c r="O723" s="12"/>
      <c r="P723" s="17"/>
      <c r="Q723" s="14"/>
      <c r="R723" s="21"/>
      <c r="S723" s="14"/>
      <c r="T723" s="4"/>
      <c r="U723" s="3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2"/>
      <c r="B724" s="123"/>
      <c r="C724" s="7"/>
      <c r="D724" s="95"/>
      <c r="E724" s="93"/>
      <c r="F724" s="14"/>
      <c r="G724" s="14"/>
      <c r="H724" s="14"/>
      <c r="I724" s="14"/>
      <c r="J724" s="13"/>
      <c r="K724" s="33"/>
      <c r="L724" s="2"/>
      <c r="M724" s="17"/>
      <c r="N724" s="12"/>
      <c r="O724" s="12"/>
      <c r="P724" s="17"/>
      <c r="Q724" s="14"/>
      <c r="R724" s="21"/>
      <c r="S724" s="14"/>
      <c r="T724" s="4"/>
      <c r="U724" s="3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2"/>
      <c r="B725" s="123"/>
      <c r="C725" s="7"/>
      <c r="D725" s="95"/>
      <c r="E725" s="93"/>
      <c r="F725" s="14"/>
      <c r="G725" s="14"/>
      <c r="H725" s="14"/>
      <c r="I725" s="14"/>
      <c r="J725" s="13"/>
      <c r="K725" s="33"/>
      <c r="L725" s="2"/>
      <c r="M725" s="17"/>
      <c r="N725" s="12"/>
      <c r="O725" s="12"/>
      <c r="P725" s="17"/>
      <c r="Q725" s="14"/>
      <c r="R725" s="21"/>
      <c r="S725" s="14"/>
      <c r="T725" s="4"/>
      <c r="U725" s="3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2"/>
      <c r="B726" s="123"/>
      <c r="C726" s="7"/>
      <c r="D726" s="95"/>
      <c r="E726" s="93"/>
      <c r="F726" s="14"/>
      <c r="G726" s="14"/>
      <c r="H726" s="14"/>
      <c r="I726" s="14"/>
      <c r="J726" s="13"/>
      <c r="K726" s="33"/>
      <c r="L726" s="2"/>
      <c r="M726" s="17"/>
      <c r="N726" s="12"/>
      <c r="O726" s="12"/>
      <c r="P726" s="17"/>
      <c r="Q726" s="14"/>
      <c r="R726" s="21"/>
      <c r="S726" s="14"/>
      <c r="T726" s="4"/>
      <c r="U726" s="3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2"/>
      <c r="B727" s="123"/>
      <c r="C727" s="7"/>
      <c r="D727" s="95"/>
      <c r="E727" s="93"/>
      <c r="F727" s="14"/>
      <c r="G727" s="14"/>
      <c r="H727" s="14"/>
      <c r="I727" s="14"/>
      <c r="J727" s="13"/>
      <c r="K727" s="33"/>
      <c r="L727" s="2"/>
      <c r="M727" s="17"/>
      <c r="N727" s="12"/>
      <c r="O727" s="12"/>
      <c r="P727" s="17"/>
      <c r="Q727" s="14"/>
      <c r="R727" s="21"/>
      <c r="S727" s="14"/>
      <c r="T727" s="4"/>
      <c r="U727" s="3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2"/>
      <c r="B728" s="123"/>
      <c r="C728" s="7"/>
      <c r="D728" s="95"/>
      <c r="E728" s="93"/>
      <c r="F728" s="14"/>
      <c r="G728" s="14"/>
      <c r="H728" s="14"/>
      <c r="I728" s="14"/>
      <c r="J728" s="13"/>
      <c r="K728" s="33"/>
      <c r="L728" s="2"/>
      <c r="M728" s="17"/>
      <c r="N728" s="12"/>
      <c r="O728" s="12"/>
      <c r="P728" s="17"/>
      <c r="Q728" s="14"/>
      <c r="R728" s="21"/>
      <c r="S728" s="14"/>
      <c r="T728" s="4"/>
      <c r="U728" s="3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2"/>
      <c r="B729" s="123"/>
      <c r="C729" s="7"/>
      <c r="D729" s="95"/>
      <c r="E729" s="93"/>
      <c r="F729" s="14"/>
      <c r="G729" s="14"/>
      <c r="H729" s="14"/>
      <c r="I729" s="14"/>
      <c r="J729" s="13"/>
      <c r="K729" s="33"/>
      <c r="L729" s="2"/>
      <c r="M729" s="17"/>
      <c r="N729" s="12"/>
      <c r="O729" s="12"/>
      <c r="P729" s="17"/>
      <c r="Q729" s="14"/>
      <c r="R729" s="21"/>
      <c r="S729" s="14"/>
      <c r="T729" s="4"/>
      <c r="U729" s="3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2"/>
      <c r="B730" s="123"/>
      <c r="C730" s="7"/>
      <c r="D730" s="95"/>
      <c r="E730" s="93"/>
      <c r="F730" s="14"/>
      <c r="G730" s="14"/>
      <c r="H730" s="14"/>
      <c r="I730" s="14"/>
      <c r="J730" s="13"/>
      <c r="K730" s="33"/>
      <c r="L730" s="2"/>
      <c r="M730" s="17"/>
      <c r="N730" s="12"/>
      <c r="O730" s="12"/>
      <c r="P730" s="17"/>
      <c r="Q730" s="14"/>
      <c r="R730" s="21"/>
      <c r="S730" s="14"/>
      <c r="T730" s="4"/>
      <c r="U730" s="3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2"/>
      <c r="B731" s="123"/>
      <c r="C731" s="7"/>
      <c r="D731" s="95"/>
      <c r="E731" s="93"/>
      <c r="F731" s="14"/>
      <c r="G731" s="14"/>
      <c r="H731" s="14"/>
      <c r="I731" s="14"/>
      <c r="J731" s="13"/>
      <c r="K731" s="33"/>
      <c r="L731" s="2"/>
      <c r="M731" s="17"/>
      <c r="N731" s="12"/>
      <c r="O731" s="12"/>
      <c r="P731" s="17"/>
      <c r="Q731" s="14"/>
      <c r="R731" s="21"/>
      <c r="S731" s="14"/>
      <c r="T731" s="4"/>
      <c r="U731" s="3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2"/>
      <c r="B732" s="123"/>
      <c r="C732" s="7"/>
      <c r="D732" s="95"/>
      <c r="E732" s="93"/>
      <c r="F732" s="14"/>
      <c r="G732" s="14"/>
      <c r="H732" s="14"/>
      <c r="I732" s="14"/>
      <c r="J732" s="13"/>
      <c r="K732" s="33"/>
      <c r="L732" s="2"/>
      <c r="M732" s="17"/>
      <c r="N732" s="12"/>
      <c r="O732" s="12"/>
      <c r="P732" s="17"/>
      <c r="Q732" s="14"/>
      <c r="R732" s="21"/>
      <c r="S732" s="14"/>
      <c r="T732" s="4"/>
      <c r="U732" s="3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2"/>
      <c r="B733" s="123"/>
      <c r="C733" s="7"/>
      <c r="D733" s="95"/>
      <c r="E733" s="93"/>
      <c r="F733" s="14"/>
      <c r="G733" s="14"/>
      <c r="H733" s="14"/>
      <c r="I733" s="14"/>
      <c r="J733" s="13"/>
      <c r="K733" s="33"/>
      <c r="L733" s="2"/>
      <c r="M733" s="17"/>
      <c r="N733" s="12"/>
      <c r="O733" s="12"/>
      <c r="P733" s="17"/>
      <c r="Q733" s="14"/>
      <c r="R733" s="21"/>
      <c r="S733" s="14"/>
      <c r="T733" s="4"/>
      <c r="U733" s="3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2"/>
      <c r="B734" s="123"/>
      <c r="C734" s="7"/>
      <c r="D734" s="95"/>
      <c r="E734" s="93"/>
      <c r="F734" s="14"/>
      <c r="G734" s="14"/>
      <c r="H734" s="14"/>
      <c r="I734" s="14"/>
      <c r="J734" s="13"/>
      <c r="K734" s="33"/>
      <c r="L734" s="2"/>
      <c r="M734" s="17"/>
      <c r="N734" s="12"/>
      <c r="O734" s="12"/>
      <c r="P734" s="17"/>
      <c r="Q734" s="14"/>
      <c r="R734" s="21"/>
      <c r="S734" s="14"/>
      <c r="T734" s="4"/>
      <c r="U734" s="3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2"/>
      <c r="B735" s="123"/>
      <c r="C735" s="7"/>
      <c r="D735" s="95"/>
      <c r="E735" s="93"/>
      <c r="F735" s="14"/>
      <c r="G735" s="14"/>
      <c r="H735" s="14"/>
      <c r="I735" s="14"/>
      <c r="J735" s="13"/>
      <c r="K735" s="33"/>
      <c r="L735" s="2"/>
      <c r="M735" s="17"/>
      <c r="N735" s="12"/>
      <c r="O735" s="12"/>
      <c r="P735" s="17"/>
      <c r="Q735" s="14"/>
      <c r="R735" s="21"/>
      <c r="S735" s="14"/>
      <c r="T735" s="4"/>
      <c r="U735" s="3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2"/>
      <c r="B736" s="123"/>
      <c r="C736" s="7"/>
      <c r="D736" s="95"/>
      <c r="E736" s="93"/>
      <c r="F736" s="14"/>
      <c r="G736" s="14"/>
      <c r="H736" s="14"/>
      <c r="I736" s="14"/>
      <c r="J736" s="13"/>
      <c r="K736" s="33"/>
      <c r="L736" s="2"/>
      <c r="M736" s="17"/>
      <c r="N736" s="12"/>
      <c r="O736" s="12"/>
      <c r="P736" s="17"/>
      <c r="Q736" s="14"/>
      <c r="R736" s="21"/>
      <c r="S736" s="14"/>
      <c r="T736" s="4"/>
      <c r="U736" s="3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2"/>
      <c r="B737" s="123"/>
      <c r="C737" s="7"/>
      <c r="D737" s="95"/>
      <c r="E737" s="93"/>
      <c r="F737" s="14"/>
      <c r="G737" s="14"/>
      <c r="H737" s="14"/>
      <c r="I737" s="14"/>
      <c r="J737" s="13"/>
      <c r="K737" s="33"/>
      <c r="L737" s="2"/>
      <c r="M737" s="17"/>
      <c r="N737" s="12"/>
      <c r="O737" s="12"/>
      <c r="P737" s="17"/>
      <c r="Q737" s="14"/>
      <c r="R737" s="21"/>
      <c r="S737" s="14"/>
      <c r="T737" s="4"/>
      <c r="U737" s="3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2"/>
      <c r="B738" s="123"/>
      <c r="C738" s="7"/>
      <c r="D738" s="95"/>
      <c r="E738" s="93"/>
      <c r="F738" s="14"/>
      <c r="G738" s="14"/>
      <c r="H738" s="14"/>
      <c r="I738" s="14"/>
      <c r="J738" s="13"/>
      <c r="K738" s="33"/>
      <c r="L738" s="2"/>
      <c r="M738" s="17"/>
      <c r="N738" s="12"/>
      <c r="O738" s="12"/>
      <c r="P738" s="17"/>
      <c r="Q738" s="14"/>
      <c r="R738" s="21"/>
      <c r="S738" s="14"/>
      <c r="T738" s="4"/>
      <c r="U738" s="3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2"/>
      <c r="B739" s="123"/>
      <c r="C739" s="7"/>
      <c r="D739" s="95"/>
      <c r="E739" s="93"/>
      <c r="F739" s="14"/>
      <c r="G739" s="14"/>
      <c r="H739" s="14"/>
      <c r="I739" s="14"/>
      <c r="J739" s="13"/>
      <c r="K739" s="33"/>
      <c r="L739" s="2"/>
      <c r="M739" s="17"/>
      <c r="N739" s="12"/>
      <c r="O739" s="12"/>
      <c r="P739" s="17"/>
      <c r="Q739" s="14"/>
      <c r="R739" s="21"/>
      <c r="S739" s="14"/>
      <c r="T739" s="4"/>
      <c r="U739" s="3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2"/>
      <c r="B740" s="123"/>
      <c r="C740" s="7"/>
      <c r="D740" s="95"/>
      <c r="E740" s="93"/>
      <c r="F740" s="14"/>
      <c r="G740" s="14"/>
      <c r="H740" s="14"/>
      <c r="I740" s="14"/>
      <c r="J740" s="13"/>
      <c r="K740" s="33"/>
      <c r="L740" s="2"/>
      <c r="M740" s="17"/>
      <c r="N740" s="12"/>
      <c r="O740" s="12"/>
      <c r="P740" s="17"/>
      <c r="Q740" s="14"/>
      <c r="R740" s="21"/>
      <c r="S740" s="14"/>
      <c r="T740" s="4"/>
      <c r="U740" s="3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2"/>
      <c r="B741" s="123"/>
      <c r="C741" s="7"/>
      <c r="D741" s="95"/>
      <c r="E741" s="93"/>
      <c r="F741" s="14"/>
      <c r="G741" s="14"/>
      <c r="H741" s="14"/>
      <c r="I741" s="14"/>
      <c r="J741" s="13"/>
      <c r="K741" s="33"/>
      <c r="L741" s="2"/>
      <c r="M741" s="17"/>
      <c r="N741" s="12"/>
      <c r="O741" s="12"/>
      <c r="P741" s="17"/>
      <c r="Q741" s="14"/>
      <c r="R741" s="21"/>
      <c r="S741" s="14"/>
      <c r="T741" s="4"/>
      <c r="U741" s="3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2"/>
      <c r="B742" s="123"/>
      <c r="C742" s="7"/>
      <c r="D742" s="95"/>
      <c r="E742" s="93"/>
      <c r="F742" s="14"/>
      <c r="G742" s="14"/>
      <c r="H742" s="14"/>
      <c r="I742" s="14"/>
      <c r="J742" s="13"/>
      <c r="K742" s="33"/>
      <c r="L742" s="2"/>
      <c r="M742" s="17"/>
      <c r="N742" s="12"/>
      <c r="O742" s="12"/>
      <c r="P742" s="17"/>
      <c r="Q742" s="14"/>
      <c r="R742" s="21"/>
      <c r="S742" s="14"/>
      <c r="T742" s="4"/>
      <c r="U742" s="3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ht="15" x14ac:dyDescent="0.2">
      <c r="A743" s="122"/>
      <c r="B743" s="125"/>
      <c r="C743" s="81"/>
      <c r="D743" s="95"/>
      <c r="E743" s="93"/>
      <c r="F743" s="83"/>
      <c r="G743" s="83"/>
      <c r="H743" s="83"/>
      <c r="I743" s="83"/>
      <c r="J743" s="82"/>
      <c r="K743" s="84"/>
      <c r="L743" s="85"/>
      <c r="M743" s="86"/>
      <c r="N743" s="12"/>
      <c r="O743" s="12"/>
      <c r="P743" s="86"/>
      <c r="Q743" s="14"/>
      <c r="R743" s="88"/>
      <c r="S743" s="14"/>
      <c r="T743" s="89"/>
      <c r="U743" s="84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2"/>
      <c r="B744" s="123"/>
      <c r="C744" s="7"/>
      <c r="D744" s="95"/>
      <c r="E744" s="93"/>
      <c r="F744" s="14"/>
      <c r="G744" s="14"/>
      <c r="H744" s="14"/>
      <c r="I744" s="14"/>
      <c r="J744" s="13"/>
      <c r="K744" s="33"/>
      <c r="L744" s="2"/>
      <c r="M744" s="17"/>
      <c r="N744" s="12"/>
      <c r="O744" s="12"/>
      <c r="P744" s="17"/>
      <c r="Q744" s="14"/>
      <c r="R744" s="21"/>
      <c r="S744" s="14"/>
      <c r="T744" s="4"/>
      <c r="U744" s="3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2"/>
      <c r="B745" s="123"/>
      <c r="C745" s="7"/>
      <c r="D745" s="95"/>
      <c r="E745" s="93"/>
      <c r="F745" s="14"/>
      <c r="G745" s="14"/>
      <c r="H745" s="14"/>
      <c r="I745" s="14"/>
      <c r="J745" s="13"/>
      <c r="K745" s="33"/>
      <c r="L745" s="2"/>
      <c r="M745" s="17"/>
      <c r="N745" s="12"/>
      <c r="O745" s="12"/>
      <c r="P745" s="17"/>
      <c r="Q745" s="14"/>
      <c r="R745" s="21"/>
      <c r="S745" s="14"/>
      <c r="T745" s="4"/>
      <c r="U745" s="3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2"/>
      <c r="B746" s="123"/>
      <c r="C746" s="7"/>
      <c r="D746" s="95"/>
      <c r="E746" s="93"/>
      <c r="F746" s="14"/>
      <c r="G746" s="14"/>
      <c r="H746" s="14"/>
      <c r="I746" s="14"/>
      <c r="J746" s="13"/>
      <c r="K746" s="33"/>
      <c r="L746" s="2"/>
      <c r="M746" s="17"/>
      <c r="N746" s="12"/>
      <c r="O746" s="12"/>
      <c r="P746" s="17"/>
      <c r="Q746" s="14"/>
      <c r="R746" s="21"/>
      <c r="S746" s="14"/>
      <c r="T746" s="4"/>
      <c r="U746" s="3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2"/>
      <c r="B747" s="123"/>
      <c r="C747" s="7"/>
      <c r="D747" s="95"/>
      <c r="E747" s="93"/>
      <c r="F747" s="14"/>
      <c r="G747" s="14"/>
      <c r="H747" s="14"/>
      <c r="I747" s="14"/>
      <c r="J747" s="13"/>
      <c r="K747" s="33"/>
      <c r="L747" s="2"/>
      <c r="M747" s="17"/>
      <c r="N747" s="12"/>
      <c r="O747" s="12"/>
      <c r="P747" s="17"/>
      <c r="Q747" s="14"/>
      <c r="R747" s="21"/>
      <c r="S747" s="14"/>
      <c r="T747" s="4"/>
      <c r="U747" s="3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2"/>
      <c r="B748" s="123"/>
      <c r="C748" s="7"/>
      <c r="D748" s="95"/>
      <c r="E748" s="93"/>
      <c r="F748" s="14"/>
      <c r="G748" s="14"/>
      <c r="H748" s="14"/>
      <c r="I748" s="14"/>
      <c r="J748" s="13"/>
      <c r="K748" s="33"/>
      <c r="L748" s="2"/>
      <c r="M748" s="17"/>
      <c r="N748" s="12"/>
      <c r="O748" s="12"/>
      <c r="P748" s="17"/>
      <c r="Q748" s="14"/>
      <c r="R748" s="21"/>
      <c r="S748" s="14"/>
      <c r="T748" s="4"/>
      <c r="U748" s="3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2"/>
      <c r="B749" s="123"/>
      <c r="C749" s="7"/>
      <c r="D749" s="95"/>
      <c r="E749" s="93"/>
      <c r="F749" s="14"/>
      <c r="G749" s="14"/>
      <c r="H749" s="14"/>
      <c r="I749" s="14"/>
      <c r="J749" s="13"/>
      <c r="K749" s="33"/>
      <c r="L749" s="2"/>
      <c r="M749" s="17"/>
      <c r="N749" s="12"/>
      <c r="O749" s="12"/>
      <c r="P749" s="17"/>
      <c r="Q749" s="14"/>
      <c r="R749" s="21"/>
      <c r="S749" s="14"/>
      <c r="T749" s="4"/>
      <c r="U749" s="3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2"/>
      <c r="B750" s="123"/>
      <c r="C750" s="7"/>
      <c r="D750" s="95"/>
      <c r="E750" s="93"/>
      <c r="F750" s="14"/>
      <c r="G750" s="14"/>
      <c r="H750" s="14"/>
      <c r="I750" s="14"/>
      <c r="J750" s="13"/>
      <c r="K750" s="33"/>
      <c r="L750" s="2"/>
      <c r="M750" s="17"/>
      <c r="N750" s="12"/>
      <c r="O750" s="12"/>
      <c r="P750" s="17"/>
      <c r="Q750" s="14"/>
      <c r="R750" s="21"/>
      <c r="S750" s="14"/>
      <c r="T750" s="4"/>
      <c r="U750" s="3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2"/>
      <c r="B751" s="123"/>
      <c r="C751" s="7"/>
      <c r="D751" s="95"/>
      <c r="E751" s="93"/>
      <c r="F751" s="14"/>
      <c r="G751" s="14"/>
      <c r="H751" s="14"/>
      <c r="I751" s="14"/>
      <c r="J751" s="13"/>
      <c r="K751" s="33"/>
      <c r="L751" s="2"/>
      <c r="M751" s="17"/>
      <c r="N751" s="12"/>
      <c r="O751" s="12"/>
      <c r="P751" s="17"/>
      <c r="Q751" s="14"/>
      <c r="R751" s="21"/>
      <c r="S751" s="14"/>
      <c r="T751" s="4"/>
      <c r="U751" s="3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2"/>
      <c r="B752" s="123"/>
      <c r="C752" s="7"/>
      <c r="D752" s="95"/>
      <c r="E752" s="93"/>
      <c r="F752" s="14"/>
      <c r="G752" s="14"/>
      <c r="H752" s="14"/>
      <c r="I752" s="14"/>
      <c r="J752" s="13"/>
      <c r="K752" s="33"/>
      <c r="L752" s="2"/>
      <c r="M752" s="17"/>
      <c r="N752" s="12"/>
      <c r="O752" s="12"/>
      <c r="P752" s="17"/>
      <c r="Q752" s="14"/>
      <c r="R752" s="21"/>
      <c r="S752" s="14"/>
      <c r="T752" s="4"/>
      <c r="U752" s="3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2"/>
      <c r="B753" s="123"/>
      <c r="C753" s="7"/>
      <c r="D753" s="95"/>
      <c r="E753" s="93"/>
      <c r="F753" s="14"/>
      <c r="G753" s="14"/>
      <c r="H753" s="14"/>
      <c r="I753" s="14"/>
      <c r="J753" s="13"/>
      <c r="K753" s="33"/>
      <c r="L753" s="2"/>
      <c r="M753" s="17"/>
      <c r="N753" s="12"/>
      <c r="O753" s="12"/>
      <c r="P753" s="17"/>
      <c r="Q753" s="14"/>
      <c r="R753" s="21"/>
      <c r="S753" s="14"/>
      <c r="T753" s="4"/>
      <c r="U753" s="3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2"/>
      <c r="B754" s="123"/>
      <c r="C754" s="7"/>
      <c r="D754" s="95"/>
      <c r="E754" s="93"/>
      <c r="F754" s="14"/>
      <c r="G754" s="14"/>
      <c r="H754" s="14"/>
      <c r="I754" s="14"/>
      <c r="J754" s="13"/>
      <c r="K754" s="33"/>
      <c r="L754" s="2"/>
      <c r="M754" s="17"/>
      <c r="N754" s="12"/>
      <c r="O754" s="12"/>
      <c r="P754" s="17"/>
      <c r="Q754" s="14"/>
      <c r="R754" s="21"/>
      <c r="S754" s="14"/>
      <c r="T754" s="4"/>
      <c r="U754" s="3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2"/>
      <c r="B755" s="123"/>
      <c r="C755" s="7"/>
      <c r="D755" s="95"/>
      <c r="E755" s="93"/>
      <c r="F755" s="14"/>
      <c r="G755" s="14"/>
      <c r="H755" s="14"/>
      <c r="I755" s="14"/>
      <c r="J755" s="13"/>
      <c r="K755" s="33"/>
      <c r="L755" s="2"/>
      <c r="M755" s="17"/>
      <c r="N755" s="12"/>
      <c r="O755" s="12"/>
      <c r="P755" s="17"/>
      <c r="Q755" s="14"/>
      <c r="R755" s="21"/>
      <c r="S755" s="14"/>
      <c r="T755" s="4"/>
      <c r="U755" s="3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2"/>
      <c r="B756" s="123"/>
      <c r="C756" s="7"/>
      <c r="D756" s="95"/>
      <c r="E756" s="93"/>
      <c r="F756" s="14"/>
      <c r="G756" s="14"/>
      <c r="H756" s="14"/>
      <c r="I756" s="14"/>
      <c r="J756" s="13"/>
      <c r="K756" s="33"/>
      <c r="L756" s="2"/>
      <c r="M756" s="17"/>
      <c r="N756" s="12"/>
      <c r="O756" s="12"/>
      <c r="P756" s="17"/>
      <c r="Q756" s="14"/>
      <c r="R756" s="21"/>
      <c r="S756" s="14"/>
      <c r="T756" s="4"/>
      <c r="U756" s="3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2"/>
      <c r="B757" s="123"/>
      <c r="C757" s="7"/>
      <c r="D757" s="95"/>
      <c r="E757" s="93"/>
      <c r="F757" s="14"/>
      <c r="G757" s="14"/>
      <c r="H757" s="14"/>
      <c r="I757" s="14"/>
      <c r="J757" s="13"/>
      <c r="K757" s="33"/>
      <c r="L757" s="2"/>
      <c r="M757" s="17"/>
      <c r="N757" s="12"/>
      <c r="O757" s="12"/>
      <c r="P757" s="17"/>
      <c r="Q757" s="14"/>
      <c r="R757" s="21"/>
      <c r="S757" s="14"/>
      <c r="T757" s="4"/>
      <c r="U757" s="3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2"/>
      <c r="B758" s="123"/>
      <c r="C758" s="7"/>
      <c r="D758" s="95"/>
      <c r="E758" s="93"/>
      <c r="F758" s="14"/>
      <c r="G758" s="14"/>
      <c r="H758" s="14"/>
      <c r="I758" s="14"/>
      <c r="J758" s="13"/>
      <c r="K758" s="33"/>
      <c r="L758" s="2"/>
      <c r="M758" s="17"/>
      <c r="N758" s="12"/>
      <c r="O758" s="12"/>
      <c r="P758" s="17"/>
      <c r="Q758" s="14"/>
      <c r="R758" s="21"/>
      <c r="S758" s="14"/>
      <c r="T758" s="4"/>
      <c r="U758" s="3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2"/>
      <c r="B759" s="123"/>
      <c r="C759" s="7"/>
      <c r="D759" s="95"/>
      <c r="E759" s="93"/>
      <c r="F759" s="14"/>
      <c r="G759" s="14"/>
      <c r="H759" s="14"/>
      <c r="I759" s="14"/>
      <c r="J759" s="13"/>
      <c r="K759" s="33"/>
      <c r="L759" s="2"/>
      <c r="M759" s="17"/>
      <c r="N759" s="12"/>
      <c r="O759" s="12"/>
      <c r="P759" s="17"/>
      <c r="Q759" s="14"/>
      <c r="R759" s="21"/>
      <c r="S759" s="14"/>
      <c r="T759" s="4"/>
      <c r="U759" s="3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2"/>
      <c r="B760" s="123"/>
      <c r="C760" s="7"/>
      <c r="D760" s="95"/>
      <c r="E760" s="93"/>
      <c r="F760" s="14"/>
      <c r="G760" s="14"/>
      <c r="H760" s="14"/>
      <c r="I760" s="14"/>
      <c r="J760" s="13"/>
      <c r="K760" s="33"/>
      <c r="L760" s="2"/>
      <c r="M760" s="17"/>
      <c r="N760" s="12"/>
      <c r="O760" s="12"/>
      <c r="P760" s="17"/>
      <c r="Q760" s="14"/>
      <c r="R760" s="21"/>
      <c r="S760" s="14"/>
      <c r="T760" s="4"/>
      <c r="U760" s="3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2"/>
      <c r="B761" s="123"/>
      <c r="C761" s="7"/>
      <c r="D761" s="95"/>
      <c r="E761" s="93"/>
      <c r="F761" s="14"/>
      <c r="G761" s="14"/>
      <c r="H761" s="14"/>
      <c r="I761" s="14"/>
      <c r="J761" s="13"/>
      <c r="K761" s="33"/>
      <c r="L761" s="2"/>
      <c r="M761" s="17"/>
      <c r="N761" s="12"/>
      <c r="O761" s="12"/>
      <c r="P761" s="17"/>
      <c r="Q761" s="14"/>
      <c r="R761" s="21"/>
      <c r="S761" s="14"/>
      <c r="T761" s="4"/>
      <c r="U761" s="3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2"/>
      <c r="B762" s="123"/>
      <c r="C762" s="7"/>
      <c r="D762" s="95"/>
      <c r="E762" s="93"/>
      <c r="F762" s="14"/>
      <c r="G762" s="14"/>
      <c r="H762" s="14"/>
      <c r="I762" s="14"/>
      <c r="J762" s="13"/>
      <c r="K762" s="33"/>
      <c r="L762" s="2"/>
      <c r="M762" s="17"/>
      <c r="N762" s="12"/>
      <c r="O762" s="12"/>
      <c r="P762" s="17"/>
      <c r="Q762" s="14"/>
      <c r="R762" s="21"/>
      <c r="S762" s="14"/>
      <c r="T762" s="4"/>
      <c r="U762" s="3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2"/>
      <c r="B763" s="123"/>
      <c r="C763" s="7"/>
      <c r="D763" s="95"/>
      <c r="E763" s="93"/>
      <c r="F763" s="14"/>
      <c r="G763" s="14"/>
      <c r="H763" s="14"/>
      <c r="I763" s="14"/>
      <c r="J763" s="13"/>
      <c r="K763" s="33"/>
      <c r="L763" s="2"/>
      <c r="M763" s="17"/>
      <c r="N763" s="12"/>
      <c r="O763" s="12"/>
      <c r="P763" s="17"/>
      <c r="Q763" s="14"/>
      <c r="R763" s="21"/>
      <c r="S763" s="14"/>
      <c r="T763" s="4"/>
      <c r="U763" s="3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2"/>
      <c r="B764" s="123"/>
      <c r="C764" s="7"/>
      <c r="D764" s="95"/>
      <c r="E764" s="93"/>
      <c r="F764" s="14"/>
      <c r="G764" s="14"/>
      <c r="H764" s="14"/>
      <c r="I764" s="14"/>
      <c r="J764" s="13"/>
      <c r="K764" s="33"/>
      <c r="L764" s="2"/>
      <c r="M764" s="17"/>
      <c r="N764" s="12"/>
      <c r="O764" s="12"/>
      <c r="P764" s="17"/>
      <c r="Q764" s="14"/>
      <c r="R764" s="21"/>
      <c r="S764" s="14"/>
      <c r="T764" s="4"/>
      <c r="U764" s="3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2"/>
      <c r="B765" s="123"/>
      <c r="C765" s="7"/>
      <c r="D765" s="95"/>
      <c r="E765" s="93"/>
      <c r="F765" s="14"/>
      <c r="G765" s="14"/>
      <c r="H765" s="14"/>
      <c r="I765" s="14"/>
      <c r="J765" s="13"/>
      <c r="K765" s="33"/>
      <c r="L765" s="2"/>
      <c r="M765" s="17"/>
      <c r="N765" s="12"/>
      <c r="O765" s="12"/>
      <c r="P765" s="17"/>
      <c r="Q765" s="14"/>
      <c r="R765" s="21"/>
      <c r="S765" s="14"/>
      <c r="T765" s="4"/>
      <c r="U765" s="3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2"/>
      <c r="B766" s="123"/>
      <c r="C766" s="7"/>
      <c r="D766" s="95"/>
      <c r="E766" s="93"/>
      <c r="F766" s="14"/>
      <c r="G766" s="14"/>
      <c r="H766" s="14"/>
      <c r="I766" s="14"/>
      <c r="J766" s="13"/>
      <c r="K766" s="33"/>
      <c r="L766" s="2"/>
      <c r="M766" s="17"/>
      <c r="N766" s="12"/>
      <c r="O766" s="12"/>
      <c r="P766" s="17"/>
      <c r="Q766" s="14"/>
      <c r="R766" s="21"/>
      <c r="S766" s="14"/>
      <c r="T766" s="4"/>
      <c r="U766" s="3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2"/>
      <c r="B767" s="123"/>
      <c r="C767" s="7"/>
      <c r="D767" s="95"/>
      <c r="E767" s="93"/>
      <c r="F767" s="14"/>
      <c r="G767" s="14"/>
      <c r="H767" s="14"/>
      <c r="I767" s="14"/>
      <c r="J767" s="13"/>
      <c r="K767" s="33"/>
      <c r="L767" s="2"/>
      <c r="M767" s="17"/>
      <c r="N767" s="12"/>
      <c r="O767" s="12"/>
      <c r="P767" s="17"/>
      <c r="Q767" s="14"/>
      <c r="R767" s="21"/>
      <c r="S767" s="14"/>
      <c r="T767" s="4"/>
      <c r="U767" s="3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2"/>
      <c r="B768" s="123"/>
      <c r="C768" s="7"/>
      <c r="D768" s="95"/>
      <c r="E768" s="93"/>
      <c r="F768" s="14"/>
      <c r="G768" s="14"/>
      <c r="H768" s="14"/>
      <c r="I768" s="14"/>
      <c r="J768" s="13"/>
      <c r="K768" s="33"/>
      <c r="L768" s="2"/>
      <c r="M768" s="17"/>
      <c r="N768" s="12"/>
      <c r="O768" s="12"/>
      <c r="P768" s="17"/>
      <c r="Q768" s="14"/>
      <c r="R768" s="21"/>
      <c r="S768" s="14"/>
      <c r="T768" s="4"/>
      <c r="U768" s="3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2"/>
      <c r="B769" s="123"/>
      <c r="C769" s="7"/>
      <c r="D769" s="95"/>
      <c r="E769" s="93"/>
      <c r="F769" s="14"/>
      <c r="G769" s="14"/>
      <c r="H769" s="14"/>
      <c r="I769" s="14"/>
      <c r="J769" s="13"/>
      <c r="K769" s="33"/>
      <c r="L769" s="2"/>
      <c r="M769" s="17"/>
      <c r="N769" s="12"/>
      <c r="O769" s="12"/>
      <c r="P769" s="17"/>
      <c r="Q769" s="14"/>
      <c r="R769" s="21"/>
      <c r="S769" s="14"/>
      <c r="T769" s="4"/>
      <c r="U769" s="3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2"/>
      <c r="B770" s="123"/>
      <c r="C770" s="7"/>
      <c r="D770" s="95"/>
      <c r="E770" s="93"/>
      <c r="F770" s="14"/>
      <c r="G770" s="14"/>
      <c r="H770" s="14"/>
      <c r="I770" s="14"/>
      <c r="J770" s="13"/>
      <c r="K770" s="33"/>
      <c r="L770" s="2"/>
      <c r="M770" s="17"/>
      <c r="N770" s="12"/>
      <c r="O770" s="12"/>
      <c r="P770" s="17"/>
      <c r="Q770" s="14"/>
      <c r="R770" s="21"/>
      <c r="S770" s="14"/>
      <c r="T770" s="4"/>
      <c r="U770" s="3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2"/>
      <c r="B771" s="123"/>
      <c r="C771" s="7"/>
      <c r="D771" s="95"/>
      <c r="E771" s="93"/>
      <c r="F771" s="14"/>
      <c r="G771" s="14"/>
      <c r="H771" s="14"/>
      <c r="I771" s="14"/>
      <c r="J771" s="13"/>
      <c r="K771" s="33"/>
      <c r="L771" s="2"/>
      <c r="M771" s="17"/>
      <c r="N771" s="12"/>
      <c r="O771" s="12"/>
      <c r="P771" s="17"/>
      <c r="Q771" s="14"/>
      <c r="R771" s="21"/>
      <c r="S771" s="14"/>
      <c r="T771" s="4"/>
      <c r="U771" s="3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2"/>
      <c r="B772" s="123"/>
      <c r="C772" s="7"/>
      <c r="D772" s="95"/>
      <c r="E772" s="93"/>
      <c r="F772" s="14"/>
      <c r="G772" s="14"/>
      <c r="H772" s="14"/>
      <c r="I772" s="14"/>
      <c r="J772" s="13"/>
      <c r="K772" s="33"/>
      <c r="L772" s="2"/>
      <c r="M772" s="17"/>
      <c r="N772" s="12"/>
      <c r="O772" s="12"/>
      <c r="P772" s="17"/>
      <c r="Q772" s="14"/>
      <c r="R772" s="21"/>
      <c r="S772" s="14"/>
      <c r="T772" s="4"/>
      <c r="U772" s="3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2"/>
      <c r="B773" s="123"/>
      <c r="C773" s="7"/>
      <c r="D773" s="95"/>
      <c r="E773" s="93"/>
      <c r="F773" s="14"/>
      <c r="G773" s="14"/>
      <c r="H773" s="14"/>
      <c r="I773" s="14"/>
      <c r="J773" s="13"/>
      <c r="K773" s="33"/>
      <c r="L773" s="2"/>
      <c r="M773" s="17"/>
      <c r="N773" s="12"/>
      <c r="O773" s="12"/>
      <c r="P773" s="17"/>
      <c r="Q773" s="14"/>
      <c r="R773" s="21"/>
      <c r="S773" s="14"/>
      <c r="T773" s="4"/>
      <c r="U773" s="3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2"/>
      <c r="B774" s="123"/>
      <c r="C774" s="7"/>
      <c r="D774" s="95"/>
      <c r="E774" s="93"/>
      <c r="F774" s="14"/>
      <c r="G774" s="14"/>
      <c r="H774" s="14"/>
      <c r="I774" s="14"/>
      <c r="J774" s="13"/>
      <c r="K774" s="33"/>
      <c r="L774" s="2"/>
      <c r="M774" s="17"/>
      <c r="N774" s="12"/>
      <c r="O774" s="12"/>
      <c r="P774" s="17"/>
      <c r="Q774" s="14"/>
      <c r="R774" s="21"/>
      <c r="S774" s="14"/>
      <c r="T774" s="4"/>
      <c r="U774" s="3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2"/>
      <c r="B775" s="123"/>
      <c r="C775" s="7"/>
      <c r="D775" s="95"/>
      <c r="E775" s="93"/>
      <c r="F775" s="14"/>
      <c r="G775" s="14"/>
      <c r="H775" s="14"/>
      <c r="I775" s="14"/>
      <c r="J775" s="13"/>
      <c r="K775" s="33"/>
      <c r="L775" s="2"/>
      <c r="M775" s="17"/>
      <c r="N775" s="12"/>
      <c r="O775" s="12"/>
      <c r="P775" s="17"/>
      <c r="Q775" s="14"/>
      <c r="R775" s="21"/>
      <c r="S775" s="14"/>
      <c r="T775" s="4"/>
      <c r="U775" s="3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2"/>
      <c r="B776" s="123"/>
      <c r="C776" s="7"/>
      <c r="D776" s="95"/>
      <c r="E776" s="93"/>
      <c r="F776" s="14"/>
      <c r="G776" s="14"/>
      <c r="H776" s="14"/>
      <c r="I776" s="14"/>
      <c r="J776" s="13"/>
      <c r="K776" s="33"/>
      <c r="L776" s="2"/>
      <c r="M776" s="17"/>
      <c r="N776" s="12"/>
      <c r="O776" s="12"/>
      <c r="P776" s="17"/>
      <c r="Q776" s="14"/>
      <c r="R776" s="21"/>
      <c r="S776" s="14"/>
      <c r="T776" s="4"/>
      <c r="U776" s="3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2"/>
      <c r="B777" s="123"/>
      <c r="C777" s="7"/>
      <c r="D777" s="95"/>
      <c r="E777" s="93"/>
      <c r="F777" s="14"/>
      <c r="G777" s="14"/>
      <c r="H777" s="14"/>
      <c r="I777" s="14"/>
      <c r="J777" s="13"/>
      <c r="K777" s="33"/>
      <c r="L777" s="2"/>
      <c r="M777" s="17"/>
      <c r="N777" s="12"/>
      <c r="O777" s="12"/>
      <c r="P777" s="17"/>
      <c r="Q777" s="14"/>
      <c r="R777" s="21"/>
      <c r="S777" s="14"/>
      <c r="T777" s="4"/>
      <c r="U777" s="3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2"/>
      <c r="B778" s="123"/>
      <c r="C778" s="7"/>
      <c r="D778" s="95"/>
      <c r="E778" s="93"/>
      <c r="F778" s="14"/>
      <c r="G778" s="14"/>
      <c r="H778" s="14"/>
      <c r="I778" s="14"/>
      <c r="J778" s="13"/>
      <c r="K778" s="33"/>
      <c r="L778" s="2"/>
      <c r="M778" s="17"/>
      <c r="N778" s="12"/>
      <c r="O778" s="12"/>
      <c r="P778" s="17"/>
      <c r="Q778" s="14"/>
      <c r="R778" s="21"/>
      <c r="S778" s="14"/>
      <c r="T778" s="4"/>
      <c r="U778" s="3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2"/>
      <c r="B779" s="123"/>
      <c r="C779" s="7"/>
      <c r="D779" s="95"/>
      <c r="E779" s="93"/>
      <c r="F779" s="14"/>
      <c r="G779" s="14"/>
      <c r="H779" s="14"/>
      <c r="I779" s="14"/>
      <c r="J779" s="13"/>
      <c r="K779" s="33"/>
      <c r="L779" s="2"/>
      <c r="M779" s="17"/>
      <c r="N779" s="12"/>
      <c r="O779" s="12"/>
      <c r="P779" s="17"/>
      <c r="Q779" s="14"/>
      <c r="R779" s="21"/>
      <c r="S779" s="14"/>
      <c r="T779" s="4"/>
      <c r="U779" s="3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2"/>
      <c r="B780" s="123"/>
      <c r="C780" s="7"/>
      <c r="D780" s="95"/>
      <c r="E780" s="93"/>
      <c r="F780" s="14"/>
      <c r="G780" s="14"/>
      <c r="H780" s="14"/>
      <c r="I780" s="14"/>
      <c r="J780" s="13"/>
      <c r="K780" s="33"/>
      <c r="L780" s="2"/>
      <c r="M780" s="17"/>
      <c r="N780" s="12"/>
      <c r="O780" s="12"/>
      <c r="P780" s="17"/>
      <c r="Q780" s="14"/>
      <c r="R780" s="21"/>
      <c r="S780" s="14"/>
      <c r="T780" s="4"/>
      <c r="U780" s="3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2"/>
      <c r="B781" s="123"/>
      <c r="C781" s="7"/>
      <c r="D781" s="95"/>
      <c r="E781" s="93"/>
      <c r="F781" s="14"/>
      <c r="G781" s="14"/>
      <c r="H781" s="14"/>
      <c r="I781" s="14"/>
      <c r="J781" s="13"/>
      <c r="K781" s="33"/>
      <c r="L781" s="2"/>
      <c r="M781" s="17"/>
      <c r="N781" s="12"/>
      <c r="O781" s="12"/>
      <c r="P781" s="17"/>
      <c r="Q781" s="14"/>
      <c r="R781" s="21"/>
      <c r="S781" s="14"/>
      <c r="T781" s="4"/>
      <c r="U781" s="3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2"/>
      <c r="B782" s="123"/>
      <c r="C782" s="7"/>
      <c r="D782" s="95"/>
      <c r="E782" s="93"/>
      <c r="F782" s="14"/>
      <c r="G782" s="14"/>
      <c r="H782" s="14"/>
      <c r="I782" s="14"/>
      <c r="J782" s="13"/>
      <c r="K782" s="33"/>
      <c r="L782" s="2"/>
      <c r="M782" s="17"/>
      <c r="N782" s="12"/>
      <c r="O782" s="12"/>
      <c r="P782" s="17"/>
      <c r="Q782" s="14"/>
      <c r="R782" s="21"/>
      <c r="S782" s="14"/>
      <c r="T782" s="4"/>
      <c r="U782" s="3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2"/>
      <c r="B783" s="123"/>
      <c r="C783" s="7"/>
      <c r="D783" s="95"/>
      <c r="E783" s="93"/>
      <c r="F783" s="14"/>
      <c r="G783" s="14"/>
      <c r="H783" s="14"/>
      <c r="I783" s="14"/>
      <c r="J783" s="13"/>
      <c r="K783" s="33"/>
      <c r="L783" s="2"/>
      <c r="M783" s="17"/>
      <c r="N783" s="12"/>
      <c r="O783" s="12"/>
      <c r="P783" s="17"/>
      <c r="Q783" s="14"/>
      <c r="R783" s="21"/>
      <c r="S783" s="14"/>
      <c r="T783" s="4"/>
      <c r="U783" s="3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2"/>
      <c r="B784" s="123"/>
      <c r="C784" s="7"/>
      <c r="D784" s="95"/>
      <c r="E784" s="93"/>
      <c r="F784" s="14"/>
      <c r="G784" s="14"/>
      <c r="H784" s="14"/>
      <c r="I784" s="14"/>
      <c r="J784" s="13"/>
      <c r="K784" s="33"/>
      <c r="L784" s="2"/>
      <c r="M784" s="17"/>
      <c r="N784" s="12"/>
      <c r="O784" s="12"/>
      <c r="P784" s="17"/>
      <c r="Q784" s="14"/>
      <c r="R784" s="21"/>
      <c r="S784" s="14"/>
      <c r="T784" s="4"/>
      <c r="U784" s="3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2"/>
      <c r="B785" s="123"/>
      <c r="C785" s="7"/>
      <c r="D785" s="95"/>
      <c r="E785" s="93"/>
      <c r="F785" s="14"/>
      <c r="G785" s="14"/>
      <c r="H785" s="14"/>
      <c r="I785" s="14"/>
      <c r="J785" s="13"/>
      <c r="K785" s="33"/>
      <c r="L785" s="2"/>
      <c r="M785" s="17"/>
      <c r="N785" s="12"/>
      <c r="O785" s="12"/>
      <c r="P785" s="17"/>
      <c r="Q785" s="14"/>
      <c r="R785" s="21"/>
      <c r="S785" s="14"/>
      <c r="T785" s="4"/>
      <c r="U785" s="3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2"/>
      <c r="B786" s="123"/>
      <c r="C786" s="7"/>
      <c r="D786" s="95"/>
      <c r="E786" s="93"/>
      <c r="F786" s="14"/>
      <c r="G786" s="14"/>
      <c r="H786" s="14"/>
      <c r="I786" s="14"/>
      <c r="J786" s="13"/>
      <c r="K786" s="33"/>
      <c r="L786" s="2"/>
      <c r="M786" s="17"/>
      <c r="N786" s="12"/>
      <c r="O786" s="12"/>
      <c r="P786" s="17"/>
      <c r="Q786" s="14"/>
      <c r="R786" s="21"/>
      <c r="S786" s="14"/>
      <c r="T786" s="4"/>
      <c r="U786" s="3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2"/>
      <c r="B787" s="123"/>
      <c r="C787" s="7"/>
      <c r="D787" s="95"/>
      <c r="E787" s="93"/>
      <c r="F787" s="14"/>
      <c r="G787" s="14"/>
      <c r="H787" s="14"/>
      <c r="I787" s="14"/>
      <c r="J787" s="13"/>
      <c r="K787" s="33"/>
      <c r="L787" s="2"/>
      <c r="M787" s="17"/>
      <c r="N787" s="12"/>
      <c r="O787" s="12"/>
      <c r="P787" s="17"/>
      <c r="Q787" s="14"/>
      <c r="R787" s="21"/>
      <c r="S787" s="14"/>
      <c r="T787" s="4"/>
      <c r="U787" s="3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2"/>
      <c r="B788" s="123"/>
      <c r="C788" s="7"/>
      <c r="D788" s="95"/>
      <c r="E788" s="93"/>
      <c r="F788" s="14"/>
      <c r="G788" s="14"/>
      <c r="H788" s="14"/>
      <c r="I788" s="14"/>
      <c r="J788" s="13"/>
      <c r="K788" s="33"/>
      <c r="L788" s="2"/>
      <c r="M788" s="17"/>
      <c r="N788" s="12"/>
      <c r="O788" s="12"/>
      <c r="P788" s="17"/>
      <c r="Q788" s="14"/>
      <c r="R788" s="21"/>
      <c r="S788" s="14"/>
      <c r="T788" s="4"/>
      <c r="U788" s="3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2"/>
      <c r="B789" s="123"/>
      <c r="C789" s="7"/>
      <c r="D789" s="95"/>
      <c r="E789" s="93"/>
      <c r="F789" s="14"/>
      <c r="G789" s="14"/>
      <c r="H789" s="14"/>
      <c r="I789" s="14"/>
      <c r="J789" s="13"/>
      <c r="K789" s="33"/>
      <c r="L789" s="2"/>
      <c r="M789" s="17"/>
      <c r="N789" s="12"/>
      <c r="O789" s="12"/>
      <c r="P789" s="17"/>
      <c r="Q789" s="14"/>
      <c r="R789" s="21"/>
      <c r="S789" s="14"/>
      <c r="T789" s="4"/>
      <c r="U789" s="3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2"/>
      <c r="B790" s="123"/>
      <c r="C790" s="7"/>
      <c r="D790" s="95"/>
      <c r="E790" s="93"/>
      <c r="F790" s="14"/>
      <c r="G790" s="14"/>
      <c r="H790" s="14"/>
      <c r="I790" s="14"/>
      <c r="J790" s="13"/>
      <c r="K790" s="33"/>
      <c r="L790" s="2"/>
      <c r="M790" s="17"/>
      <c r="N790" s="12"/>
      <c r="O790" s="12"/>
      <c r="P790" s="17"/>
      <c r="Q790" s="14"/>
      <c r="R790" s="21"/>
      <c r="S790" s="14"/>
      <c r="T790" s="4"/>
      <c r="U790" s="3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2"/>
      <c r="B791" s="123"/>
      <c r="C791" s="7"/>
      <c r="D791" s="95"/>
      <c r="E791" s="93"/>
      <c r="F791" s="14"/>
      <c r="G791" s="14"/>
      <c r="H791" s="14"/>
      <c r="I791" s="14"/>
      <c r="J791" s="13"/>
      <c r="K791" s="33"/>
      <c r="L791" s="2"/>
      <c r="M791" s="17"/>
      <c r="N791" s="12"/>
      <c r="O791" s="12"/>
      <c r="P791" s="17"/>
      <c r="Q791" s="14"/>
      <c r="R791" s="21"/>
      <c r="S791" s="14"/>
      <c r="T791" s="4"/>
      <c r="U791" s="3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2"/>
      <c r="B792" s="123"/>
      <c r="C792" s="7"/>
      <c r="D792" s="95"/>
      <c r="E792" s="93"/>
      <c r="F792" s="14"/>
      <c r="G792" s="14"/>
      <c r="H792" s="14"/>
      <c r="I792" s="14"/>
      <c r="J792" s="13"/>
      <c r="K792" s="33"/>
      <c r="L792" s="2"/>
      <c r="M792" s="17"/>
      <c r="N792" s="12"/>
      <c r="O792" s="12"/>
      <c r="P792" s="17"/>
      <c r="Q792" s="14"/>
      <c r="R792" s="21"/>
      <c r="S792" s="14"/>
      <c r="T792" s="4"/>
      <c r="U792" s="3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2"/>
      <c r="B793" s="123"/>
      <c r="C793" s="7"/>
      <c r="D793" s="95"/>
      <c r="E793" s="93"/>
      <c r="F793" s="14"/>
      <c r="G793" s="14"/>
      <c r="H793" s="14"/>
      <c r="I793" s="14"/>
      <c r="J793" s="13"/>
      <c r="K793" s="33"/>
      <c r="L793" s="2"/>
      <c r="M793" s="17"/>
      <c r="N793" s="12"/>
      <c r="O793" s="12"/>
      <c r="P793" s="17"/>
      <c r="Q793" s="14"/>
      <c r="R793" s="21"/>
      <c r="S793" s="14"/>
      <c r="T793" s="4"/>
      <c r="U793" s="3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2"/>
      <c r="B794" s="123"/>
      <c r="C794" s="7"/>
      <c r="D794" s="95"/>
      <c r="E794" s="93"/>
      <c r="F794" s="14"/>
      <c r="G794" s="14"/>
      <c r="H794" s="14"/>
      <c r="I794" s="14"/>
      <c r="J794" s="13"/>
      <c r="K794" s="33"/>
      <c r="L794" s="2"/>
      <c r="M794" s="17"/>
      <c r="N794" s="12"/>
      <c r="O794" s="12"/>
      <c r="P794" s="17"/>
      <c r="Q794" s="14"/>
      <c r="R794" s="21"/>
      <c r="S794" s="14"/>
      <c r="T794" s="4"/>
      <c r="U794" s="3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2"/>
      <c r="B795" s="123"/>
      <c r="C795" s="7"/>
      <c r="D795" s="95"/>
      <c r="E795" s="93"/>
      <c r="F795" s="14"/>
      <c r="G795" s="14"/>
      <c r="H795" s="14"/>
      <c r="I795" s="14"/>
      <c r="J795" s="13"/>
      <c r="K795" s="33"/>
      <c r="L795" s="2"/>
      <c r="M795" s="17"/>
      <c r="N795" s="12"/>
      <c r="O795" s="12"/>
      <c r="P795" s="17"/>
      <c r="Q795" s="14"/>
      <c r="R795" s="21"/>
      <c r="S795" s="14"/>
      <c r="T795" s="4"/>
      <c r="U795" s="3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2"/>
      <c r="B796" s="123"/>
      <c r="C796" s="7"/>
      <c r="D796" s="95"/>
      <c r="E796" s="93"/>
      <c r="F796" s="14"/>
      <c r="G796" s="14"/>
      <c r="H796" s="14"/>
      <c r="I796" s="14"/>
      <c r="J796" s="13"/>
      <c r="K796" s="33"/>
      <c r="L796" s="2"/>
      <c r="M796" s="17"/>
      <c r="N796" s="12"/>
      <c r="O796" s="12"/>
      <c r="P796" s="17"/>
      <c r="Q796" s="14"/>
      <c r="R796" s="21"/>
      <c r="S796" s="14"/>
      <c r="T796" s="4"/>
      <c r="U796" s="3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2"/>
      <c r="B797" s="123"/>
      <c r="C797" s="7"/>
      <c r="D797" s="95"/>
      <c r="E797" s="93"/>
      <c r="F797" s="14"/>
      <c r="G797" s="14"/>
      <c r="H797" s="14"/>
      <c r="I797" s="14"/>
      <c r="J797" s="13"/>
      <c r="K797" s="33"/>
      <c r="L797" s="2"/>
      <c r="M797" s="17"/>
      <c r="N797" s="12"/>
      <c r="O797" s="12"/>
      <c r="P797" s="17"/>
      <c r="Q797" s="14"/>
      <c r="R797" s="21"/>
      <c r="S797" s="14"/>
      <c r="T797" s="4"/>
      <c r="U797" s="3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2"/>
      <c r="B798" s="123"/>
      <c r="C798" s="7"/>
      <c r="D798" s="95"/>
      <c r="E798" s="93"/>
      <c r="F798" s="14"/>
      <c r="G798" s="14"/>
      <c r="H798" s="14"/>
      <c r="I798" s="14"/>
      <c r="J798" s="13"/>
      <c r="K798" s="33"/>
      <c r="L798" s="2"/>
      <c r="M798" s="17"/>
      <c r="N798" s="12"/>
      <c r="O798" s="12"/>
      <c r="P798" s="17"/>
      <c r="Q798" s="14"/>
      <c r="R798" s="21"/>
      <c r="S798" s="14"/>
      <c r="T798" s="4"/>
      <c r="U798" s="3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2"/>
      <c r="B799" s="123"/>
      <c r="C799" s="7"/>
      <c r="D799" s="95"/>
      <c r="E799" s="93"/>
      <c r="F799" s="14"/>
      <c r="G799" s="14"/>
      <c r="H799" s="14"/>
      <c r="I799" s="14"/>
      <c r="J799" s="13"/>
      <c r="K799" s="33"/>
      <c r="L799" s="2"/>
      <c r="M799" s="17"/>
      <c r="N799" s="12"/>
      <c r="O799" s="12"/>
      <c r="P799" s="17"/>
      <c r="Q799" s="14"/>
      <c r="R799" s="21"/>
      <c r="S799" s="14"/>
      <c r="T799" s="4"/>
      <c r="U799" s="3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2"/>
      <c r="B800" s="123"/>
      <c r="C800" s="7"/>
      <c r="D800" s="95"/>
      <c r="E800" s="93"/>
      <c r="F800" s="14"/>
      <c r="G800" s="14"/>
      <c r="H800" s="14"/>
      <c r="I800" s="14"/>
      <c r="J800" s="13"/>
      <c r="K800" s="33"/>
      <c r="L800" s="2"/>
      <c r="M800" s="17"/>
      <c r="N800" s="12"/>
      <c r="O800" s="12"/>
      <c r="P800" s="17"/>
      <c r="Q800" s="14"/>
      <c r="R800" s="21"/>
      <c r="S800" s="14"/>
      <c r="T800" s="4"/>
      <c r="U800" s="3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2"/>
      <c r="B801" s="123"/>
      <c r="C801" s="7"/>
      <c r="D801" s="95"/>
      <c r="E801" s="93"/>
      <c r="F801" s="14"/>
      <c r="G801" s="14"/>
      <c r="H801" s="14"/>
      <c r="I801" s="14"/>
      <c r="J801" s="13"/>
      <c r="K801" s="33"/>
      <c r="L801" s="2"/>
      <c r="M801" s="17"/>
      <c r="N801" s="12"/>
      <c r="O801" s="12"/>
      <c r="P801" s="17"/>
      <c r="Q801" s="14"/>
      <c r="R801" s="21"/>
      <c r="S801" s="14"/>
      <c r="T801" s="4"/>
      <c r="U801" s="3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2"/>
      <c r="B802" s="123"/>
      <c r="C802" s="7"/>
      <c r="D802" s="95"/>
      <c r="E802" s="93"/>
      <c r="F802" s="14"/>
      <c r="G802" s="14"/>
      <c r="H802" s="14"/>
      <c r="I802" s="14"/>
      <c r="J802" s="13"/>
      <c r="K802" s="33"/>
      <c r="L802" s="2"/>
      <c r="M802" s="17"/>
      <c r="N802" s="12"/>
      <c r="O802" s="12"/>
      <c r="P802" s="17"/>
      <c r="Q802" s="14"/>
      <c r="R802" s="21"/>
      <c r="S802" s="14"/>
      <c r="T802" s="4"/>
      <c r="U802" s="3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2"/>
      <c r="B803" s="123"/>
      <c r="C803" s="7"/>
      <c r="D803" s="95"/>
      <c r="E803" s="93"/>
      <c r="F803" s="14"/>
      <c r="G803" s="14"/>
      <c r="H803" s="14"/>
      <c r="I803" s="14"/>
      <c r="J803" s="13"/>
      <c r="K803" s="33"/>
      <c r="L803" s="2"/>
      <c r="M803" s="17"/>
      <c r="N803" s="12"/>
      <c r="O803" s="12"/>
      <c r="P803" s="17"/>
      <c r="Q803" s="14"/>
      <c r="R803" s="21"/>
      <c r="S803" s="14"/>
      <c r="T803" s="4"/>
      <c r="U803" s="3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2"/>
      <c r="B804" s="123"/>
      <c r="C804" s="7"/>
      <c r="D804" s="95"/>
      <c r="E804" s="93"/>
      <c r="F804" s="14"/>
      <c r="G804" s="14"/>
      <c r="H804" s="14"/>
      <c r="I804" s="14"/>
      <c r="J804" s="13"/>
      <c r="K804" s="33"/>
      <c r="L804" s="2"/>
      <c r="M804" s="17"/>
      <c r="N804" s="12"/>
      <c r="O804" s="12"/>
      <c r="P804" s="17"/>
      <c r="Q804" s="14"/>
      <c r="R804" s="21"/>
      <c r="S804" s="14"/>
      <c r="T804" s="4"/>
      <c r="U804" s="3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2"/>
      <c r="B805" s="123"/>
      <c r="C805" s="7"/>
      <c r="D805" s="95"/>
      <c r="E805" s="93"/>
      <c r="F805" s="14"/>
      <c r="G805" s="14"/>
      <c r="H805" s="14"/>
      <c r="I805" s="14"/>
      <c r="J805" s="13"/>
      <c r="K805" s="33"/>
      <c r="L805" s="2"/>
      <c r="M805" s="17"/>
      <c r="N805" s="12"/>
      <c r="O805" s="12"/>
      <c r="P805" s="17"/>
      <c r="Q805" s="14"/>
      <c r="R805" s="21"/>
      <c r="S805" s="14"/>
      <c r="T805" s="4"/>
      <c r="U805" s="3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2"/>
      <c r="B806" s="123"/>
      <c r="C806" s="7"/>
      <c r="D806" s="95"/>
      <c r="E806" s="93"/>
      <c r="F806" s="14"/>
      <c r="G806" s="14"/>
      <c r="H806" s="14"/>
      <c r="I806" s="14"/>
      <c r="J806" s="13"/>
      <c r="K806" s="33"/>
      <c r="L806" s="2"/>
      <c r="M806" s="17"/>
      <c r="N806" s="12"/>
      <c r="O806" s="12"/>
      <c r="P806" s="17"/>
      <c r="Q806" s="14"/>
      <c r="R806" s="21"/>
      <c r="S806" s="14"/>
      <c r="T806" s="4"/>
      <c r="U806" s="3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2"/>
      <c r="B807" s="123"/>
      <c r="C807" s="7"/>
      <c r="D807" s="95"/>
      <c r="E807" s="93"/>
      <c r="F807" s="14"/>
      <c r="G807" s="14"/>
      <c r="H807" s="14"/>
      <c r="I807" s="14"/>
      <c r="J807" s="13"/>
      <c r="K807" s="33"/>
      <c r="L807" s="2"/>
      <c r="M807" s="17"/>
      <c r="N807" s="12"/>
      <c r="O807" s="12"/>
      <c r="P807" s="17"/>
      <c r="Q807" s="14"/>
      <c r="R807" s="21"/>
      <c r="S807" s="14"/>
      <c r="T807" s="4"/>
      <c r="U807" s="3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2"/>
      <c r="B808" s="123"/>
      <c r="C808" s="7"/>
      <c r="D808" s="95"/>
      <c r="E808" s="93"/>
      <c r="F808" s="14"/>
      <c r="G808" s="14"/>
      <c r="H808" s="14"/>
      <c r="I808" s="14"/>
      <c r="J808" s="13"/>
      <c r="K808" s="33"/>
      <c r="L808" s="2"/>
      <c r="M808" s="17"/>
      <c r="N808" s="12"/>
      <c r="O808" s="12"/>
      <c r="P808" s="17"/>
      <c r="Q808" s="14"/>
      <c r="R808" s="21"/>
      <c r="S808" s="14"/>
      <c r="T808" s="4"/>
      <c r="U808" s="3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2"/>
      <c r="B809" s="123"/>
      <c r="C809" s="7"/>
      <c r="D809" s="95"/>
      <c r="E809" s="93"/>
      <c r="F809" s="14"/>
      <c r="G809" s="14"/>
      <c r="H809" s="14"/>
      <c r="I809" s="14"/>
      <c r="J809" s="13"/>
      <c r="K809" s="33"/>
      <c r="L809" s="2"/>
      <c r="M809" s="17"/>
      <c r="N809" s="12"/>
      <c r="O809" s="12"/>
      <c r="P809" s="17"/>
      <c r="Q809" s="14"/>
      <c r="R809" s="21"/>
      <c r="S809" s="14"/>
      <c r="T809" s="4"/>
      <c r="U809" s="3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2"/>
      <c r="B810" s="123"/>
      <c r="C810" s="7"/>
      <c r="D810" s="95"/>
      <c r="E810" s="93"/>
      <c r="F810" s="14"/>
      <c r="G810" s="14"/>
      <c r="H810" s="14"/>
      <c r="I810" s="14"/>
      <c r="J810" s="13"/>
      <c r="K810" s="33"/>
      <c r="L810" s="2"/>
      <c r="M810" s="17"/>
      <c r="N810" s="12"/>
      <c r="O810" s="12"/>
      <c r="P810" s="17"/>
      <c r="Q810" s="14"/>
      <c r="R810" s="21"/>
      <c r="S810" s="14"/>
      <c r="T810" s="4"/>
      <c r="U810" s="3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2"/>
      <c r="B811" s="123"/>
      <c r="C811" s="7"/>
      <c r="D811" s="95"/>
      <c r="E811" s="93"/>
      <c r="F811" s="14"/>
      <c r="G811" s="14"/>
      <c r="H811" s="14"/>
      <c r="I811" s="14"/>
      <c r="J811" s="13"/>
      <c r="K811" s="33"/>
      <c r="L811" s="2"/>
      <c r="M811" s="17"/>
      <c r="N811" s="12"/>
      <c r="O811" s="12"/>
      <c r="P811" s="17"/>
      <c r="Q811" s="14"/>
      <c r="R811" s="21"/>
      <c r="S811" s="14"/>
      <c r="T811" s="4"/>
      <c r="U811" s="3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2"/>
      <c r="B812" s="123"/>
      <c r="C812" s="7"/>
      <c r="D812" s="95"/>
      <c r="E812" s="93"/>
      <c r="F812" s="14"/>
      <c r="G812" s="14"/>
      <c r="H812" s="14"/>
      <c r="I812" s="14"/>
      <c r="J812" s="13"/>
      <c r="K812" s="33"/>
      <c r="L812" s="2"/>
      <c r="M812" s="17"/>
      <c r="N812" s="12"/>
      <c r="O812" s="12"/>
      <c r="P812" s="17"/>
      <c r="Q812" s="14"/>
      <c r="R812" s="21"/>
      <c r="S812" s="14"/>
      <c r="T812" s="4"/>
      <c r="U812" s="3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2"/>
      <c r="B813" s="123"/>
      <c r="C813" s="7"/>
      <c r="D813" s="95"/>
      <c r="E813" s="93"/>
      <c r="F813" s="14"/>
      <c r="G813" s="14"/>
      <c r="H813" s="14"/>
      <c r="I813" s="14"/>
      <c r="J813" s="13"/>
      <c r="K813" s="33"/>
      <c r="L813" s="2"/>
      <c r="M813" s="17"/>
      <c r="N813" s="12"/>
      <c r="O813" s="12"/>
      <c r="P813" s="17"/>
      <c r="Q813" s="14"/>
      <c r="R813" s="21"/>
      <c r="S813" s="14"/>
      <c r="T813" s="4"/>
      <c r="U813" s="3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2"/>
      <c r="B814" s="123"/>
      <c r="C814" s="7"/>
      <c r="D814" s="95"/>
      <c r="E814" s="93"/>
      <c r="F814" s="14"/>
      <c r="G814" s="14"/>
      <c r="H814" s="14"/>
      <c r="I814" s="14"/>
      <c r="J814" s="13"/>
      <c r="K814" s="33"/>
      <c r="L814" s="2"/>
      <c r="M814" s="17"/>
      <c r="N814" s="12"/>
      <c r="O814" s="12"/>
      <c r="P814" s="17"/>
      <c r="Q814" s="14"/>
      <c r="R814" s="21"/>
      <c r="S814" s="14"/>
      <c r="T814" s="4"/>
      <c r="U814" s="3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2"/>
      <c r="B815" s="123"/>
      <c r="C815" s="7"/>
      <c r="D815" s="95"/>
      <c r="E815" s="93"/>
      <c r="F815" s="14"/>
      <c r="G815" s="14"/>
      <c r="H815" s="14"/>
      <c r="I815" s="14"/>
      <c r="J815" s="13"/>
      <c r="K815" s="33"/>
      <c r="L815" s="2"/>
      <c r="M815" s="17"/>
      <c r="N815" s="12"/>
      <c r="O815" s="12"/>
      <c r="P815" s="17"/>
      <c r="Q815" s="14"/>
      <c r="R815" s="21"/>
      <c r="S815" s="14"/>
      <c r="T815" s="4"/>
      <c r="U815" s="3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2"/>
      <c r="B816" s="123"/>
      <c r="C816" s="7"/>
      <c r="D816" s="95"/>
      <c r="E816" s="93"/>
      <c r="F816" s="14"/>
      <c r="G816" s="14"/>
      <c r="H816" s="14"/>
      <c r="I816" s="14"/>
      <c r="J816" s="13"/>
      <c r="K816" s="33"/>
      <c r="L816" s="2"/>
      <c r="M816" s="17"/>
      <c r="N816" s="12"/>
      <c r="O816" s="12"/>
      <c r="P816" s="17"/>
      <c r="Q816" s="14"/>
      <c r="R816" s="21"/>
      <c r="S816" s="14"/>
      <c r="T816" s="4"/>
      <c r="U816" s="3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2"/>
      <c r="B817" s="123"/>
      <c r="C817" s="7"/>
      <c r="D817" s="95"/>
      <c r="E817" s="93"/>
      <c r="F817" s="14"/>
      <c r="G817" s="14"/>
      <c r="H817" s="14"/>
      <c r="I817" s="14"/>
      <c r="J817" s="13"/>
      <c r="K817" s="33"/>
      <c r="L817" s="2"/>
      <c r="M817" s="17"/>
      <c r="N817" s="12"/>
      <c r="O817" s="12"/>
      <c r="P817" s="17"/>
      <c r="Q817" s="14"/>
      <c r="R817" s="21"/>
      <c r="S817" s="14"/>
      <c r="T817" s="4"/>
      <c r="U817" s="3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2"/>
      <c r="B818" s="123"/>
      <c r="C818" s="7"/>
      <c r="D818" s="95"/>
      <c r="E818" s="93"/>
      <c r="F818" s="14"/>
      <c r="G818" s="14"/>
      <c r="H818" s="14"/>
      <c r="I818" s="14"/>
      <c r="J818" s="13"/>
      <c r="K818" s="33"/>
      <c r="L818" s="2"/>
      <c r="M818" s="17"/>
      <c r="N818" s="12"/>
      <c r="O818" s="12"/>
      <c r="P818" s="17"/>
      <c r="Q818" s="14"/>
      <c r="R818" s="21"/>
      <c r="S818" s="14"/>
      <c r="T818" s="4"/>
      <c r="U818" s="3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2"/>
      <c r="B819" s="123"/>
      <c r="C819" s="7"/>
      <c r="D819" s="95"/>
      <c r="E819" s="93"/>
      <c r="F819" s="14"/>
      <c r="G819" s="14"/>
      <c r="H819" s="14"/>
      <c r="I819" s="14"/>
      <c r="J819" s="13"/>
      <c r="K819" s="33"/>
      <c r="L819" s="2"/>
      <c r="M819" s="17"/>
      <c r="N819" s="12"/>
      <c r="O819" s="12"/>
      <c r="P819" s="17"/>
      <c r="Q819" s="14"/>
      <c r="R819" s="21"/>
      <c r="S819" s="14"/>
      <c r="T819" s="4"/>
      <c r="U819" s="3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2"/>
      <c r="B820" s="123"/>
      <c r="C820" s="7"/>
      <c r="D820" s="95"/>
      <c r="E820" s="93"/>
      <c r="F820" s="14"/>
      <c r="G820" s="14"/>
      <c r="H820" s="14"/>
      <c r="I820" s="14"/>
      <c r="J820" s="13"/>
      <c r="K820" s="33"/>
      <c r="L820" s="2"/>
      <c r="M820" s="17"/>
      <c r="N820" s="12"/>
      <c r="O820" s="12"/>
      <c r="P820" s="17"/>
      <c r="Q820" s="14"/>
      <c r="R820" s="21"/>
      <c r="S820" s="14"/>
      <c r="T820" s="4"/>
      <c r="U820" s="3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2"/>
      <c r="B821" s="123"/>
      <c r="C821" s="7"/>
      <c r="D821" s="95"/>
      <c r="E821" s="93"/>
      <c r="F821" s="14"/>
      <c r="G821" s="14"/>
      <c r="H821" s="14"/>
      <c r="I821" s="14"/>
      <c r="J821" s="13"/>
      <c r="K821" s="33"/>
      <c r="L821" s="2"/>
      <c r="M821" s="17"/>
      <c r="N821" s="12"/>
      <c r="O821" s="12"/>
      <c r="P821" s="17"/>
      <c r="Q821" s="14"/>
      <c r="R821" s="21"/>
      <c r="S821" s="14"/>
      <c r="T821" s="4"/>
      <c r="U821" s="3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2"/>
      <c r="B822" s="123"/>
      <c r="C822" s="7"/>
      <c r="D822" s="95"/>
      <c r="E822" s="93"/>
      <c r="F822" s="14"/>
      <c r="G822" s="14"/>
      <c r="H822" s="14"/>
      <c r="I822" s="14"/>
      <c r="J822" s="13"/>
      <c r="K822" s="33"/>
      <c r="L822" s="2"/>
      <c r="M822" s="17"/>
      <c r="N822" s="12"/>
      <c r="O822" s="12"/>
      <c r="P822" s="17"/>
      <c r="Q822" s="14"/>
      <c r="R822" s="21"/>
      <c r="S822" s="14"/>
      <c r="T822" s="4"/>
      <c r="U822" s="3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2"/>
      <c r="B823" s="123"/>
      <c r="C823" s="7"/>
      <c r="D823" s="95"/>
      <c r="E823" s="93"/>
      <c r="F823" s="14"/>
      <c r="G823" s="14"/>
      <c r="H823" s="14"/>
      <c r="I823" s="14"/>
      <c r="J823" s="13"/>
      <c r="K823" s="33"/>
      <c r="L823" s="2"/>
      <c r="M823" s="17"/>
      <c r="N823" s="12"/>
      <c r="O823" s="12"/>
      <c r="P823" s="17"/>
      <c r="Q823" s="14"/>
      <c r="R823" s="21"/>
      <c r="S823" s="14"/>
      <c r="T823" s="4"/>
      <c r="U823" s="3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2"/>
      <c r="B824" s="123"/>
      <c r="C824" s="7"/>
      <c r="D824" s="95"/>
      <c r="E824" s="93"/>
      <c r="F824" s="14"/>
      <c r="G824" s="14"/>
      <c r="H824" s="14"/>
      <c r="I824" s="14"/>
      <c r="J824" s="13"/>
      <c r="K824" s="33"/>
      <c r="L824" s="2"/>
      <c r="M824" s="17"/>
      <c r="N824" s="12"/>
      <c r="O824" s="12"/>
      <c r="P824" s="17"/>
      <c r="Q824" s="14"/>
      <c r="R824" s="21"/>
      <c r="S824" s="14"/>
      <c r="T824" s="4"/>
      <c r="U824" s="3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2"/>
      <c r="B825" s="123"/>
      <c r="C825" s="7"/>
      <c r="D825" s="95"/>
      <c r="E825" s="93"/>
      <c r="F825" s="14"/>
      <c r="G825" s="14"/>
      <c r="H825" s="14"/>
      <c r="I825" s="14"/>
      <c r="J825" s="13"/>
      <c r="K825" s="33"/>
      <c r="L825" s="2"/>
      <c r="M825" s="17"/>
      <c r="N825" s="12"/>
      <c r="O825" s="12"/>
      <c r="P825" s="17"/>
      <c r="Q825" s="14"/>
      <c r="R825" s="21"/>
      <c r="S825" s="14"/>
      <c r="T825" s="4"/>
      <c r="U825" s="3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2"/>
      <c r="B826" s="123"/>
      <c r="C826" s="7"/>
      <c r="D826" s="95"/>
      <c r="E826" s="93"/>
      <c r="F826" s="14"/>
      <c r="G826" s="14"/>
      <c r="H826" s="14"/>
      <c r="I826" s="14"/>
      <c r="J826" s="13"/>
      <c r="K826" s="33"/>
      <c r="L826" s="2"/>
      <c r="M826" s="17"/>
      <c r="N826" s="12"/>
      <c r="O826" s="12"/>
      <c r="P826" s="17"/>
      <c r="Q826" s="14"/>
      <c r="R826" s="21"/>
      <c r="S826" s="14"/>
      <c r="T826" s="4"/>
      <c r="U826" s="3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2"/>
      <c r="B827" s="123"/>
      <c r="C827" s="7"/>
      <c r="D827" s="95"/>
      <c r="E827" s="93"/>
      <c r="F827" s="14"/>
      <c r="G827" s="14"/>
      <c r="H827" s="14"/>
      <c r="I827" s="14"/>
      <c r="J827" s="13"/>
      <c r="K827" s="33"/>
      <c r="L827" s="2"/>
      <c r="M827" s="17"/>
      <c r="N827" s="12"/>
      <c r="O827" s="12"/>
      <c r="P827" s="17"/>
      <c r="Q827" s="14"/>
      <c r="R827" s="21"/>
      <c r="S827" s="14"/>
      <c r="T827" s="4"/>
      <c r="U827" s="3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2"/>
      <c r="B828" s="123"/>
      <c r="C828" s="7"/>
      <c r="D828" s="95"/>
      <c r="E828" s="93"/>
      <c r="F828" s="14"/>
      <c r="G828" s="14"/>
      <c r="H828" s="14"/>
      <c r="I828" s="14"/>
      <c r="J828" s="13"/>
      <c r="K828" s="33"/>
      <c r="L828" s="2"/>
      <c r="M828" s="17"/>
      <c r="N828" s="12"/>
      <c r="O828" s="12"/>
      <c r="P828" s="17"/>
      <c r="Q828" s="14"/>
      <c r="R828" s="21"/>
      <c r="S828" s="14"/>
      <c r="T828" s="4"/>
      <c r="U828" s="3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2"/>
      <c r="B829" s="123"/>
      <c r="C829" s="7"/>
      <c r="D829" s="95"/>
      <c r="E829" s="93"/>
      <c r="F829" s="14"/>
      <c r="G829" s="14"/>
      <c r="H829" s="14"/>
      <c r="I829" s="14"/>
      <c r="J829" s="13"/>
      <c r="K829" s="33"/>
      <c r="L829" s="2"/>
      <c r="M829" s="17"/>
      <c r="N829" s="12"/>
      <c r="O829" s="12"/>
      <c r="P829" s="17"/>
      <c r="Q829" s="14"/>
      <c r="R829" s="21"/>
      <c r="S829" s="14"/>
      <c r="T829" s="4"/>
      <c r="U829" s="3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2"/>
      <c r="B830" s="123"/>
      <c r="C830" s="7"/>
      <c r="D830" s="95"/>
      <c r="E830" s="93"/>
      <c r="F830" s="14"/>
      <c r="G830" s="14"/>
      <c r="H830" s="14"/>
      <c r="I830" s="14"/>
      <c r="J830" s="13"/>
      <c r="K830" s="33"/>
      <c r="L830" s="2"/>
      <c r="M830" s="17"/>
      <c r="N830" s="12"/>
      <c r="O830" s="12"/>
      <c r="P830" s="17"/>
      <c r="Q830" s="14"/>
      <c r="R830" s="21"/>
      <c r="S830" s="14"/>
      <c r="T830" s="4"/>
      <c r="U830" s="3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2"/>
      <c r="B831" s="123"/>
      <c r="C831" s="7"/>
      <c r="D831" s="95"/>
      <c r="E831" s="93"/>
      <c r="F831" s="14"/>
      <c r="G831" s="14"/>
      <c r="H831" s="14"/>
      <c r="I831" s="14"/>
      <c r="J831" s="13"/>
      <c r="K831" s="33"/>
      <c r="L831" s="2"/>
      <c r="M831" s="17"/>
      <c r="N831" s="12"/>
      <c r="O831" s="12"/>
      <c r="P831" s="17"/>
      <c r="Q831" s="14"/>
      <c r="R831" s="21"/>
      <c r="S831" s="14"/>
      <c r="T831" s="4"/>
      <c r="U831" s="3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2"/>
      <c r="B832" s="123"/>
      <c r="C832" s="7"/>
      <c r="D832" s="95"/>
      <c r="E832" s="93"/>
      <c r="F832" s="14"/>
      <c r="G832" s="14"/>
      <c r="H832" s="14"/>
      <c r="I832" s="14"/>
      <c r="J832" s="13"/>
      <c r="K832" s="33"/>
      <c r="L832" s="2"/>
      <c r="M832" s="17"/>
      <c r="N832" s="12"/>
      <c r="O832" s="12"/>
      <c r="P832" s="17"/>
      <c r="Q832" s="14"/>
      <c r="R832" s="21"/>
      <c r="S832" s="14"/>
      <c r="T832" s="4"/>
      <c r="U832" s="3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2"/>
      <c r="B833" s="123"/>
      <c r="C833" s="7"/>
      <c r="D833" s="95"/>
      <c r="E833" s="93"/>
      <c r="F833" s="14"/>
      <c r="G833" s="14"/>
      <c r="H833" s="14"/>
      <c r="I833" s="14"/>
      <c r="J833" s="13"/>
      <c r="K833" s="33"/>
      <c r="L833" s="2"/>
      <c r="M833" s="17"/>
      <c r="N833" s="12"/>
      <c r="O833" s="12"/>
      <c r="P833" s="17"/>
      <c r="Q833" s="14"/>
      <c r="R833" s="21"/>
      <c r="S833" s="14"/>
      <c r="T833" s="4"/>
      <c r="U833" s="3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2"/>
      <c r="B834" s="123"/>
      <c r="C834" s="7"/>
      <c r="D834" s="95"/>
      <c r="E834" s="93"/>
      <c r="F834" s="14"/>
      <c r="G834" s="14"/>
      <c r="H834" s="14"/>
      <c r="I834" s="14"/>
      <c r="J834" s="13"/>
      <c r="K834" s="33"/>
      <c r="L834" s="2"/>
      <c r="M834" s="17"/>
      <c r="N834" s="12"/>
      <c r="O834" s="12"/>
      <c r="P834" s="17"/>
      <c r="Q834" s="14"/>
      <c r="R834" s="21"/>
      <c r="S834" s="14"/>
      <c r="T834" s="4"/>
      <c r="U834" s="3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2"/>
      <c r="B835" s="123"/>
      <c r="C835" s="7"/>
      <c r="D835" s="95"/>
      <c r="E835" s="93"/>
      <c r="F835" s="14"/>
      <c r="G835" s="14"/>
      <c r="H835" s="14"/>
      <c r="I835" s="14"/>
      <c r="J835" s="13"/>
      <c r="K835" s="33"/>
      <c r="L835" s="2"/>
      <c r="M835" s="17"/>
      <c r="N835" s="12"/>
      <c r="O835" s="12"/>
      <c r="P835" s="17"/>
      <c r="Q835" s="14"/>
      <c r="R835" s="21"/>
      <c r="S835" s="14"/>
      <c r="T835" s="4"/>
      <c r="U835" s="3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2"/>
      <c r="B836" s="123"/>
      <c r="C836" s="7"/>
      <c r="D836" s="95"/>
      <c r="E836" s="93"/>
      <c r="F836" s="14"/>
      <c r="G836" s="14"/>
      <c r="H836" s="14"/>
      <c r="I836" s="14"/>
      <c r="J836" s="13"/>
      <c r="K836" s="33"/>
      <c r="L836" s="2"/>
      <c r="M836" s="17"/>
      <c r="N836" s="12"/>
      <c r="O836" s="12"/>
      <c r="P836" s="17"/>
      <c r="Q836" s="14"/>
      <c r="R836" s="21"/>
      <c r="S836" s="14"/>
      <c r="T836" s="4"/>
      <c r="U836" s="3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2"/>
      <c r="B837" s="123"/>
      <c r="C837" s="7"/>
      <c r="D837" s="95"/>
      <c r="E837" s="93"/>
      <c r="F837" s="14"/>
      <c r="G837" s="14"/>
      <c r="H837" s="14"/>
      <c r="I837" s="14"/>
      <c r="J837" s="13"/>
      <c r="K837" s="33"/>
      <c r="L837" s="2"/>
      <c r="M837" s="17"/>
      <c r="N837" s="12"/>
      <c r="O837" s="12"/>
      <c r="P837" s="17"/>
      <c r="Q837" s="14"/>
      <c r="R837" s="21"/>
      <c r="S837" s="14"/>
      <c r="T837" s="4"/>
      <c r="U837" s="3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2"/>
      <c r="B838" s="123"/>
      <c r="C838" s="7"/>
      <c r="D838" s="95"/>
      <c r="E838" s="93"/>
      <c r="F838" s="14"/>
      <c r="G838" s="14"/>
      <c r="H838" s="14"/>
      <c r="I838" s="14"/>
      <c r="J838" s="13"/>
      <c r="K838" s="33"/>
      <c r="L838" s="2"/>
      <c r="M838" s="17"/>
      <c r="N838" s="12"/>
      <c r="O838" s="12"/>
      <c r="P838" s="17"/>
      <c r="Q838" s="14"/>
      <c r="R838" s="21"/>
      <c r="S838" s="14"/>
      <c r="T838" s="4"/>
      <c r="U838" s="3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2"/>
      <c r="B839" s="123"/>
      <c r="C839" s="7"/>
      <c r="D839" s="95"/>
      <c r="E839" s="93"/>
      <c r="F839" s="14"/>
      <c r="G839" s="14"/>
      <c r="H839" s="14"/>
      <c r="I839" s="14"/>
      <c r="J839" s="13"/>
      <c r="K839" s="33"/>
      <c r="L839" s="2"/>
      <c r="M839" s="17"/>
      <c r="N839" s="12"/>
      <c r="O839" s="12"/>
      <c r="P839" s="17"/>
      <c r="Q839" s="14"/>
      <c r="R839" s="21"/>
      <c r="S839" s="14"/>
      <c r="T839" s="4"/>
      <c r="U839" s="3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2"/>
      <c r="B840" s="123"/>
      <c r="C840" s="7"/>
      <c r="D840" s="95"/>
      <c r="E840" s="93"/>
      <c r="F840" s="14"/>
      <c r="G840" s="14"/>
      <c r="H840" s="14"/>
      <c r="I840" s="14"/>
      <c r="J840" s="13"/>
      <c r="K840" s="33"/>
      <c r="L840" s="2"/>
      <c r="M840" s="17"/>
      <c r="N840" s="12"/>
      <c r="O840" s="12"/>
      <c r="P840" s="17"/>
      <c r="Q840" s="14"/>
      <c r="R840" s="21"/>
      <c r="S840" s="14"/>
      <c r="T840" s="4"/>
      <c r="U840" s="3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2"/>
      <c r="B841" s="123"/>
      <c r="C841" s="7"/>
      <c r="D841" s="95"/>
      <c r="E841" s="93"/>
      <c r="F841" s="14"/>
      <c r="G841" s="14"/>
      <c r="H841" s="14"/>
      <c r="I841" s="14"/>
      <c r="J841" s="13"/>
      <c r="K841" s="33"/>
      <c r="L841" s="2"/>
      <c r="M841" s="17"/>
      <c r="N841" s="12"/>
      <c r="O841" s="12"/>
      <c r="P841" s="17"/>
      <c r="Q841" s="14"/>
      <c r="R841" s="21"/>
      <c r="S841" s="14"/>
      <c r="T841" s="4"/>
      <c r="U841" s="3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2"/>
      <c r="B842" s="123"/>
      <c r="C842" s="7"/>
      <c r="D842" s="95"/>
      <c r="E842" s="93"/>
      <c r="F842" s="14"/>
      <c r="G842" s="14"/>
      <c r="H842" s="14"/>
      <c r="I842" s="14"/>
      <c r="J842" s="13"/>
      <c r="K842" s="33"/>
      <c r="L842" s="2"/>
      <c r="M842" s="17"/>
      <c r="N842" s="12"/>
      <c r="O842" s="12"/>
      <c r="P842" s="17"/>
      <c r="Q842" s="14"/>
      <c r="R842" s="21"/>
      <c r="S842" s="14"/>
      <c r="T842" s="4"/>
      <c r="U842" s="3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2"/>
      <c r="B843" s="123"/>
      <c r="C843" s="7"/>
      <c r="D843" s="95"/>
      <c r="E843" s="93"/>
      <c r="F843" s="14"/>
      <c r="G843" s="14"/>
      <c r="H843" s="14"/>
      <c r="I843" s="14"/>
      <c r="J843" s="13"/>
      <c r="K843" s="33"/>
      <c r="L843" s="2"/>
      <c r="M843" s="17"/>
      <c r="N843" s="12"/>
      <c r="O843" s="12"/>
      <c r="P843" s="17"/>
      <c r="Q843" s="14"/>
      <c r="R843" s="21"/>
      <c r="S843" s="14"/>
      <c r="T843" s="4"/>
      <c r="U843" s="3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2"/>
      <c r="B844" s="123"/>
      <c r="C844" s="7"/>
      <c r="D844" s="95"/>
      <c r="E844" s="93"/>
      <c r="F844" s="14"/>
      <c r="G844" s="14"/>
      <c r="H844" s="14"/>
      <c r="I844" s="14"/>
      <c r="J844" s="13"/>
      <c r="K844" s="33"/>
      <c r="L844" s="2"/>
      <c r="M844" s="17"/>
      <c r="N844" s="12"/>
      <c r="O844" s="12"/>
      <c r="P844" s="17"/>
      <c r="Q844" s="14"/>
      <c r="R844" s="21"/>
      <c r="S844" s="14"/>
      <c r="T844" s="4"/>
      <c r="U844" s="3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2"/>
      <c r="B845" s="123"/>
      <c r="C845" s="7"/>
      <c r="D845" s="95"/>
      <c r="E845" s="93"/>
      <c r="F845" s="14"/>
      <c r="G845" s="14"/>
      <c r="H845" s="14"/>
      <c r="I845" s="14"/>
      <c r="J845" s="13"/>
      <c r="K845" s="33"/>
      <c r="L845" s="2"/>
      <c r="M845" s="17"/>
      <c r="N845" s="12"/>
      <c r="O845" s="12"/>
      <c r="P845" s="17"/>
      <c r="Q845" s="14"/>
      <c r="R845" s="21"/>
      <c r="S845" s="14"/>
      <c r="T845" s="4"/>
      <c r="U845" s="3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2"/>
      <c r="B846" s="123"/>
      <c r="C846" s="7"/>
      <c r="D846" s="95"/>
      <c r="E846" s="93"/>
      <c r="F846" s="14"/>
      <c r="G846" s="14"/>
      <c r="H846" s="14"/>
      <c r="I846" s="14"/>
      <c r="J846" s="13"/>
      <c r="K846" s="33"/>
      <c r="L846" s="2"/>
      <c r="M846" s="17"/>
      <c r="N846" s="12"/>
      <c r="O846" s="12"/>
      <c r="P846" s="17"/>
      <c r="Q846" s="14"/>
      <c r="R846" s="21"/>
      <c r="S846" s="14"/>
      <c r="T846" s="4"/>
      <c r="U846" s="3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2"/>
      <c r="B847" s="123"/>
      <c r="C847" s="7"/>
      <c r="D847" s="95"/>
      <c r="E847" s="93"/>
      <c r="F847" s="14"/>
      <c r="G847" s="14"/>
      <c r="H847" s="14"/>
      <c r="I847" s="14"/>
      <c r="J847" s="13"/>
      <c r="K847" s="33"/>
      <c r="L847" s="2"/>
      <c r="M847" s="17"/>
      <c r="N847" s="12"/>
      <c r="O847" s="12"/>
      <c r="P847" s="17"/>
      <c r="Q847" s="14"/>
      <c r="R847" s="21"/>
      <c r="S847" s="14"/>
      <c r="T847" s="4"/>
      <c r="U847" s="3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2"/>
      <c r="B848" s="123"/>
      <c r="C848" s="7"/>
      <c r="D848" s="95"/>
      <c r="E848" s="93"/>
      <c r="F848" s="14"/>
      <c r="G848" s="14"/>
      <c r="H848" s="14"/>
      <c r="I848" s="14"/>
      <c r="J848" s="13"/>
      <c r="K848" s="33"/>
      <c r="L848" s="2"/>
      <c r="M848" s="17"/>
      <c r="N848" s="12"/>
      <c r="O848" s="12"/>
      <c r="P848" s="17"/>
      <c r="Q848" s="14"/>
      <c r="R848" s="21"/>
      <c r="S848" s="14"/>
      <c r="T848" s="4"/>
      <c r="U848" s="3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2"/>
      <c r="B849" s="123"/>
      <c r="C849" s="7"/>
      <c r="D849" s="95"/>
      <c r="E849" s="93"/>
      <c r="F849" s="14"/>
      <c r="G849" s="14"/>
      <c r="H849" s="14"/>
      <c r="I849" s="14"/>
      <c r="J849" s="13"/>
      <c r="K849" s="33"/>
      <c r="L849" s="2"/>
      <c r="M849" s="17"/>
      <c r="N849" s="12"/>
      <c r="O849" s="12"/>
      <c r="P849" s="17"/>
      <c r="Q849" s="14"/>
      <c r="R849" s="21"/>
      <c r="S849" s="14"/>
      <c r="T849" s="4"/>
      <c r="U849" s="3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2"/>
      <c r="B850" s="123"/>
      <c r="C850" s="7"/>
      <c r="D850" s="95"/>
      <c r="E850" s="93"/>
      <c r="F850" s="14"/>
      <c r="G850" s="14"/>
      <c r="H850" s="14"/>
      <c r="I850" s="14"/>
      <c r="J850" s="13"/>
      <c r="K850" s="33"/>
      <c r="L850" s="2"/>
      <c r="M850" s="17"/>
      <c r="N850" s="12"/>
      <c r="O850" s="12"/>
      <c r="P850" s="17"/>
      <c r="Q850" s="14"/>
      <c r="R850" s="21"/>
      <c r="S850" s="14"/>
      <c r="T850" s="4"/>
      <c r="U850" s="3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2"/>
      <c r="B851" s="123"/>
      <c r="C851" s="7"/>
      <c r="D851" s="95"/>
      <c r="E851" s="93"/>
      <c r="F851" s="14"/>
      <c r="G851" s="14"/>
      <c r="H851" s="14"/>
      <c r="I851" s="14"/>
      <c r="J851" s="13"/>
      <c r="K851" s="33"/>
      <c r="L851" s="2"/>
      <c r="M851" s="17"/>
      <c r="N851" s="12"/>
      <c r="O851" s="12"/>
      <c r="P851" s="17"/>
      <c r="Q851" s="14"/>
      <c r="R851" s="21"/>
      <c r="S851" s="14"/>
      <c r="T851" s="4"/>
      <c r="U851" s="3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2"/>
      <c r="B852" s="123"/>
      <c r="C852" s="7"/>
      <c r="D852" s="95"/>
      <c r="E852" s="93"/>
      <c r="F852" s="14"/>
      <c r="G852" s="14"/>
      <c r="H852" s="14"/>
      <c r="I852" s="14"/>
      <c r="J852" s="13"/>
      <c r="K852" s="33"/>
      <c r="L852" s="2"/>
      <c r="M852" s="17"/>
      <c r="N852" s="12"/>
      <c r="O852" s="12"/>
      <c r="P852" s="17"/>
      <c r="Q852" s="14"/>
      <c r="R852" s="21"/>
      <c r="S852" s="14"/>
      <c r="T852" s="4"/>
      <c r="U852" s="3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2"/>
      <c r="B853" s="123"/>
      <c r="C853" s="7"/>
      <c r="D853" s="95"/>
      <c r="E853" s="93"/>
      <c r="F853" s="14"/>
      <c r="G853" s="14"/>
      <c r="H853" s="14"/>
      <c r="I853" s="14"/>
      <c r="J853" s="13"/>
      <c r="K853" s="33"/>
      <c r="L853" s="2"/>
      <c r="M853" s="17"/>
      <c r="N853" s="12"/>
      <c r="O853" s="12"/>
      <c r="P853" s="17"/>
      <c r="Q853" s="14"/>
      <c r="R853" s="21"/>
      <c r="S853" s="14"/>
      <c r="T853" s="4"/>
      <c r="U853" s="3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2"/>
      <c r="B854" s="123"/>
      <c r="C854" s="7"/>
      <c r="D854" s="95"/>
      <c r="E854" s="93"/>
      <c r="F854" s="14"/>
      <c r="G854" s="14"/>
      <c r="H854" s="14"/>
      <c r="I854" s="14"/>
      <c r="J854" s="13"/>
      <c r="K854" s="33"/>
      <c r="L854" s="2"/>
      <c r="M854" s="17"/>
      <c r="N854" s="12"/>
      <c r="O854" s="12"/>
      <c r="P854" s="17"/>
      <c r="Q854" s="14"/>
      <c r="R854" s="21"/>
      <c r="S854" s="14"/>
      <c r="T854" s="4"/>
      <c r="U854" s="3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2"/>
      <c r="B855" s="123"/>
      <c r="C855" s="7"/>
      <c r="D855" s="95"/>
      <c r="E855" s="93"/>
      <c r="F855" s="14"/>
      <c r="G855" s="14"/>
      <c r="H855" s="14"/>
      <c r="I855" s="14"/>
      <c r="J855" s="13"/>
      <c r="K855" s="33"/>
      <c r="L855" s="2"/>
      <c r="M855" s="17"/>
      <c r="N855" s="12"/>
      <c r="O855" s="12"/>
      <c r="P855" s="17"/>
      <c r="Q855" s="14"/>
      <c r="R855" s="21"/>
      <c r="S855" s="14"/>
      <c r="T855" s="4"/>
      <c r="U855" s="3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2"/>
      <c r="B856" s="123"/>
      <c r="C856" s="7"/>
      <c r="D856" s="95"/>
      <c r="E856" s="93"/>
      <c r="F856" s="14"/>
      <c r="G856" s="14"/>
      <c r="H856" s="14"/>
      <c r="I856" s="14"/>
      <c r="J856" s="13"/>
      <c r="K856" s="33"/>
      <c r="L856" s="2"/>
      <c r="M856" s="17"/>
      <c r="N856" s="12"/>
      <c r="O856" s="12"/>
      <c r="P856" s="17"/>
      <c r="Q856" s="14"/>
      <c r="R856" s="21"/>
      <c r="S856" s="14"/>
      <c r="T856" s="4"/>
      <c r="U856" s="3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2"/>
      <c r="B857" s="123"/>
      <c r="C857" s="7"/>
      <c r="D857" s="95"/>
      <c r="E857" s="93"/>
      <c r="F857" s="14"/>
      <c r="G857" s="14"/>
      <c r="H857" s="14"/>
      <c r="I857" s="14"/>
      <c r="J857" s="13"/>
      <c r="K857" s="33"/>
      <c r="L857" s="2"/>
      <c r="M857" s="17"/>
      <c r="N857" s="12"/>
      <c r="O857" s="12"/>
      <c r="P857" s="17"/>
      <c r="Q857" s="14"/>
      <c r="R857" s="21"/>
      <c r="S857" s="14"/>
      <c r="T857" s="4"/>
      <c r="U857" s="3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2"/>
      <c r="B858" s="123"/>
      <c r="C858" s="7"/>
      <c r="D858" s="95"/>
      <c r="E858" s="93"/>
      <c r="F858" s="14"/>
      <c r="G858" s="14"/>
      <c r="H858" s="14"/>
      <c r="I858" s="14"/>
      <c r="J858" s="13"/>
      <c r="K858" s="33"/>
      <c r="L858" s="2"/>
      <c r="M858" s="17"/>
      <c r="N858" s="12"/>
      <c r="O858" s="12"/>
      <c r="P858" s="17"/>
      <c r="Q858" s="14"/>
      <c r="R858" s="21"/>
      <c r="S858" s="14"/>
      <c r="T858" s="4"/>
      <c r="U858" s="3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2"/>
      <c r="B859" s="123"/>
      <c r="C859" s="7"/>
      <c r="D859" s="95"/>
      <c r="E859" s="93"/>
      <c r="F859" s="14"/>
      <c r="G859" s="14"/>
      <c r="H859" s="14"/>
      <c r="I859" s="14"/>
      <c r="J859" s="13"/>
      <c r="K859" s="33"/>
      <c r="L859" s="2"/>
      <c r="M859" s="17"/>
      <c r="N859" s="12"/>
      <c r="O859" s="12"/>
      <c r="P859" s="17"/>
      <c r="Q859" s="14"/>
      <c r="R859" s="21"/>
      <c r="S859" s="14"/>
      <c r="T859" s="4"/>
      <c r="U859" s="3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2"/>
      <c r="B860" s="123"/>
      <c r="C860" s="7"/>
      <c r="D860" s="95"/>
      <c r="E860" s="93"/>
      <c r="F860" s="14"/>
      <c r="G860" s="14"/>
      <c r="H860" s="14"/>
      <c r="I860" s="14"/>
      <c r="J860" s="13"/>
      <c r="K860" s="33"/>
      <c r="L860" s="2"/>
      <c r="M860" s="17"/>
      <c r="N860" s="12"/>
      <c r="O860" s="12"/>
      <c r="P860" s="17"/>
      <c r="Q860" s="14"/>
      <c r="R860" s="21"/>
      <c r="S860" s="14"/>
      <c r="T860" s="4"/>
      <c r="U860" s="3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2"/>
      <c r="B861" s="123"/>
      <c r="C861" s="7"/>
      <c r="D861" s="95"/>
      <c r="E861" s="93"/>
      <c r="F861" s="14"/>
      <c r="G861" s="14"/>
      <c r="H861" s="14"/>
      <c r="I861" s="14"/>
      <c r="J861" s="13"/>
      <c r="K861" s="33"/>
      <c r="L861" s="2"/>
      <c r="M861" s="17"/>
      <c r="N861" s="12"/>
      <c r="O861" s="12"/>
      <c r="P861" s="17"/>
      <c r="Q861" s="14"/>
      <c r="R861" s="21"/>
      <c r="S861" s="14"/>
      <c r="T861" s="4"/>
      <c r="U861" s="3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2"/>
      <c r="B862" s="123"/>
      <c r="C862" s="7"/>
      <c r="D862" s="95"/>
      <c r="E862" s="93"/>
      <c r="F862" s="14"/>
      <c r="G862" s="14"/>
      <c r="H862" s="14"/>
      <c r="I862" s="14"/>
      <c r="J862" s="13"/>
      <c r="K862" s="33"/>
      <c r="L862" s="2"/>
      <c r="M862" s="17"/>
      <c r="N862" s="12"/>
      <c r="O862" s="12"/>
      <c r="P862" s="17"/>
      <c r="Q862" s="14"/>
      <c r="R862" s="21"/>
      <c r="S862" s="14"/>
      <c r="T862" s="4"/>
      <c r="U862" s="3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2"/>
      <c r="B863" s="123"/>
      <c r="C863" s="7"/>
      <c r="D863" s="95"/>
      <c r="E863" s="93"/>
      <c r="F863" s="14"/>
      <c r="G863" s="14"/>
      <c r="H863" s="14"/>
      <c r="I863" s="14"/>
      <c r="J863" s="13"/>
      <c r="K863" s="33"/>
      <c r="L863" s="2"/>
      <c r="M863" s="17"/>
      <c r="N863" s="12"/>
      <c r="O863" s="12"/>
      <c r="P863" s="17"/>
      <c r="Q863" s="14"/>
      <c r="R863" s="21"/>
      <c r="S863" s="14"/>
      <c r="T863" s="4"/>
      <c r="U863" s="3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2"/>
      <c r="B864" s="123"/>
      <c r="C864" s="7"/>
      <c r="D864" s="95"/>
      <c r="E864" s="93"/>
      <c r="F864" s="14"/>
      <c r="G864" s="14"/>
      <c r="H864" s="14"/>
      <c r="I864" s="14"/>
      <c r="J864" s="13"/>
      <c r="K864" s="33"/>
      <c r="L864" s="2"/>
      <c r="M864" s="17"/>
      <c r="N864" s="12"/>
      <c r="O864" s="12"/>
      <c r="P864" s="17"/>
      <c r="Q864" s="14"/>
      <c r="R864" s="21"/>
      <c r="S864" s="14"/>
      <c r="T864" s="4"/>
      <c r="U864" s="3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2"/>
      <c r="B865" s="123"/>
      <c r="C865" s="7"/>
      <c r="D865" s="95"/>
      <c r="E865" s="93"/>
      <c r="F865" s="14"/>
      <c r="G865" s="14"/>
      <c r="H865" s="14"/>
      <c r="I865" s="14"/>
      <c r="J865" s="13"/>
      <c r="K865" s="33"/>
      <c r="L865" s="2"/>
      <c r="M865" s="17"/>
      <c r="N865" s="12"/>
      <c r="O865" s="12"/>
      <c r="P865" s="17"/>
      <c r="Q865" s="14"/>
      <c r="R865" s="21"/>
      <c r="S865" s="14"/>
      <c r="T865" s="4"/>
      <c r="U865" s="3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2"/>
      <c r="B866" s="123"/>
      <c r="C866" s="7"/>
      <c r="D866" s="95"/>
      <c r="E866" s="93"/>
      <c r="F866" s="14"/>
      <c r="G866" s="14"/>
      <c r="H866" s="14"/>
      <c r="I866" s="14"/>
      <c r="J866" s="13"/>
      <c r="K866" s="33"/>
      <c r="L866" s="2"/>
      <c r="M866" s="17"/>
      <c r="N866" s="12"/>
      <c r="O866" s="12"/>
      <c r="P866" s="17"/>
      <c r="Q866" s="14"/>
      <c r="R866" s="21"/>
      <c r="S866" s="14"/>
      <c r="T866" s="4"/>
      <c r="U866" s="3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2"/>
      <c r="B867" s="123"/>
      <c r="C867" s="7"/>
      <c r="D867" s="95"/>
      <c r="E867" s="93"/>
      <c r="F867" s="14"/>
      <c r="G867" s="14"/>
      <c r="H867" s="14"/>
      <c r="I867" s="14"/>
      <c r="J867" s="13"/>
      <c r="K867" s="33"/>
      <c r="L867" s="2"/>
      <c r="M867" s="17"/>
      <c r="N867" s="12"/>
      <c r="O867" s="12"/>
      <c r="P867" s="17"/>
      <c r="Q867" s="14"/>
      <c r="R867" s="21"/>
      <c r="S867" s="14"/>
      <c r="T867" s="4"/>
      <c r="U867" s="3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2"/>
      <c r="B868" s="123"/>
      <c r="C868" s="7"/>
      <c r="D868" s="95"/>
      <c r="E868" s="93"/>
      <c r="F868" s="14"/>
      <c r="G868" s="14"/>
      <c r="H868" s="14"/>
      <c r="I868" s="14"/>
      <c r="J868" s="13"/>
      <c r="K868" s="33"/>
      <c r="L868" s="2"/>
      <c r="M868" s="17"/>
      <c r="N868" s="12"/>
      <c r="O868" s="12"/>
      <c r="P868" s="17"/>
      <c r="Q868" s="14"/>
      <c r="R868" s="21"/>
      <c r="S868" s="14"/>
      <c r="T868" s="4"/>
      <c r="U868" s="3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2"/>
      <c r="B869" s="123"/>
      <c r="C869" s="7"/>
      <c r="D869" s="95"/>
      <c r="E869" s="93"/>
      <c r="F869" s="14"/>
      <c r="G869" s="14"/>
      <c r="H869" s="14"/>
      <c r="I869" s="14"/>
      <c r="J869" s="13"/>
      <c r="K869" s="33"/>
      <c r="L869" s="2"/>
      <c r="M869" s="17"/>
      <c r="N869" s="12"/>
      <c r="O869" s="12"/>
      <c r="P869" s="17"/>
      <c r="Q869" s="14"/>
      <c r="R869" s="21"/>
      <c r="S869" s="14"/>
      <c r="T869" s="4"/>
      <c r="U869" s="3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2"/>
      <c r="B870" s="123"/>
      <c r="C870" s="7"/>
      <c r="D870" s="95"/>
      <c r="E870" s="93"/>
      <c r="F870" s="14"/>
      <c r="G870" s="14"/>
      <c r="H870" s="14"/>
      <c r="I870" s="14"/>
      <c r="J870" s="13"/>
      <c r="K870" s="33"/>
      <c r="L870" s="2"/>
      <c r="M870" s="17"/>
      <c r="N870" s="12"/>
      <c r="O870" s="12"/>
      <c r="P870" s="17"/>
      <c r="Q870" s="14"/>
      <c r="R870" s="21"/>
      <c r="S870" s="14"/>
      <c r="T870" s="4"/>
      <c r="U870" s="3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2"/>
      <c r="B871" s="123"/>
      <c r="C871" s="7"/>
      <c r="D871" s="95"/>
      <c r="E871" s="93"/>
      <c r="F871" s="14"/>
      <c r="G871" s="14"/>
      <c r="H871" s="14"/>
      <c r="I871" s="14"/>
      <c r="J871" s="13"/>
      <c r="K871" s="33"/>
      <c r="L871" s="2"/>
      <c r="M871" s="17"/>
      <c r="N871" s="12"/>
      <c r="O871" s="12"/>
      <c r="P871" s="17"/>
      <c r="Q871" s="14"/>
      <c r="R871" s="21"/>
      <c r="S871" s="14"/>
      <c r="T871" s="4"/>
      <c r="U871" s="3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2"/>
      <c r="B872" s="123"/>
      <c r="C872" s="7"/>
      <c r="D872" s="95"/>
      <c r="E872" s="93"/>
      <c r="F872" s="14"/>
      <c r="G872" s="14"/>
      <c r="H872" s="14"/>
      <c r="I872" s="14"/>
      <c r="J872" s="13"/>
      <c r="K872" s="33"/>
      <c r="L872" s="2"/>
      <c r="M872" s="17"/>
      <c r="N872" s="12"/>
      <c r="O872" s="12"/>
      <c r="P872" s="17"/>
      <c r="Q872" s="14"/>
      <c r="R872" s="21"/>
      <c r="S872" s="14"/>
      <c r="T872" s="4"/>
      <c r="U872" s="3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2"/>
      <c r="B873" s="123"/>
      <c r="C873" s="7"/>
      <c r="D873" s="95"/>
      <c r="E873" s="93"/>
      <c r="F873" s="14"/>
      <c r="G873" s="14"/>
      <c r="H873" s="14"/>
      <c r="I873" s="14"/>
      <c r="J873" s="13"/>
      <c r="K873" s="33"/>
      <c r="L873" s="2"/>
      <c r="M873" s="17"/>
      <c r="N873" s="12"/>
      <c r="O873" s="12"/>
      <c r="P873" s="17"/>
      <c r="Q873" s="14"/>
      <c r="R873" s="21"/>
      <c r="S873" s="14"/>
      <c r="T873" s="4"/>
      <c r="U873" s="3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2"/>
      <c r="B874" s="123"/>
      <c r="C874" s="7"/>
      <c r="D874" s="95"/>
      <c r="E874" s="93"/>
      <c r="F874" s="14"/>
      <c r="G874" s="14"/>
      <c r="H874" s="14"/>
      <c r="I874" s="14"/>
      <c r="J874" s="13"/>
      <c r="K874" s="33"/>
      <c r="L874" s="2"/>
      <c r="M874" s="17"/>
      <c r="N874" s="12"/>
      <c r="O874" s="12"/>
      <c r="P874" s="17"/>
      <c r="Q874" s="14"/>
      <c r="R874" s="21"/>
      <c r="S874" s="14"/>
      <c r="T874" s="4"/>
      <c r="U874" s="3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2"/>
      <c r="B875" s="123"/>
      <c r="C875" s="7"/>
      <c r="D875" s="95"/>
      <c r="E875" s="93"/>
      <c r="F875" s="14"/>
      <c r="G875" s="14"/>
      <c r="H875" s="14"/>
      <c r="I875" s="14"/>
      <c r="J875" s="13"/>
      <c r="K875" s="33"/>
      <c r="L875" s="2"/>
      <c r="M875" s="17"/>
      <c r="N875" s="12"/>
      <c r="O875" s="12"/>
      <c r="P875" s="17"/>
      <c r="Q875" s="14"/>
      <c r="R875" s="21"/>
      <c r="S875" s="14"/>
      <c r="T875" s="4"/>
      <c r="U875" s="3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2"/>
      <c r="B876" s="123"/>
      <c r="C876" s="7"/>
      <c r="D876" s="95"/>
      <c r="E876" s="93"/>
      <c r="F876" s="14"/>
      <c r="G876" s="14"/>
      <c r="H876" s="14"/>
      <c r="I876" s="14"/>
      <c r="J876" s="13"/>
      <c r="K876" s="33"/>
      <c r="L876" s="2"/>
      <c r="M876" s="17"/>
      <c r="N876" s="12"/>
      <c r="O876" s="12"/>
      <c r="P876" s="17"/>
      <c r="Q876" s="14"/>
      <c r="R876" s="21"/>
      <c r="S876" s="14"/>
      <c r="T876" s="4"/>
      <c r="U876" s="3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2"/>
      <c r="B877" s="123"/>
      <c r="C877" s="7"/>
      <c r="D877" s="95"/>
      <c r="E877" s="93"/>
      <c r="F877" s="14"/>
      <c r="G877" s="14"/>
      <c r="H877" s="14"/>
      <c r="I877" s="14"/>
      <c r="J877" s="13"/>
      <c r="K877" s="33"/>
      <c r="L877" s="2"/>
      <c r="M877" s="17"/>
      <c r="N877" s="12"/>
      <c r="O877" s="12"/>
      <c r="P877" s="17"/>
      <c r="Q877" s="14"/>
      <c r="R877" s="21"/>
      <c r="S877" s="14"/>
      <c r="T877" s="4"/>
      <c r="U877" s="3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2"/>
      <c r="B878" s="123"/>
      <c r="C878" s="7"/>
      <c r="D878" s="95"/>
      <c r="E878" s="93"/>
      <c r="F878" s="14"/>
      <c r="G878" s="14"/>
      <c r="H878" s="14"/>
      <c r="I878" s="14"/>
      <c r="J878" s="13"/>
      <c r="K878" s="33"/>
      <c r="L878" s="2"/>
      <c r="M878" s="17"/>
      <c r="N878" s="12"/>
      <c r="O878" s="12"/>
      <c r="P878" s="17"/>
      <c r="Q878" s="14"/>
      <c r="R878" s="21"/>
      <c r="S878" s="14"/>
      <c r="T878" s="4"/>
      <c r="U878" s="3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2"/>
      <c r="B879" s="123"/>
      <c r="C879" s="7"/>
      <c r="D879" s="95"/>
      <c r="E879" s="93"/>
      <c r="F879" s="14"/>
      <c r="G879" s="14"/>
      <c r="H879" s="14"/>
      <c r="I879" s="14"/>
      <c r="J879" s="13"/>
      <c r="K879" s="33"/>
      <c r="L879" s="2"/>
      <c r="M879" s="17"/>
      <c r="N879" s="12"/>
      <c r="O879" s="12"/>
      <c r="P879" s="17"/>
      <c r="Q879" s="14"/>
      <c r="R879" s="21"/>
      <c r="S879" s="14"/>
      <c r="T879" s="4"/>
      <c r="U879" s="3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2"/>
      <c r="B880" s="123"/>
      <c r="C880" s="7"/>
      <c r="D880" s="95"/>
      <c r="E880" s="93"/>
      <c r="F880" s="14"/>
      <c r="G880" s="14"/>
      <c r="H880" s="14"/>
      <c r="I880" s="14"/>
      <c r="J880" s="13"/>
      <c r="K880" s="33"/>
      <c r="L880" s="2"/>
      <c r="M880" s="17"/>
      <c r="N880" s="12"/>
      <c r="O880" s="12"/>
      <c r="P880" s="17"/>
      <c r="Q880" s="14"/>
      <c r="R880" s="21"/>
      <c r="S880" s="14"/>
      <c r="T880" s="4"/>
      <c r="U880" s="3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2"/>
      <c r="B881" s="123"/>
      <c r="C881" s="7"/>
      <c r="D881" s="95"/>
      <c r="E881" s="93"/>
      <c r="F881" s="14"/>
      <c r="G881" s="14"/>
      <c r="H881" s="14"/>
      <c r="I881" s="14"/>
      <c r="J881" s="13"/>
      <c r="K881" s="33"/>
      <c r="L881" s="2"/>
      <c r="M881" s="17"/>
      <c r="N881" s="12"/>
      <c r="O881" s="12"/>
      <c r="P881" s="17"/>
      <c r="Q881" s="14"/>
      <c r="R881" s="21"/>
      <c r="S881" s="14"/>
      <c r="T881" s="4"/>
      <c r="U881" s="3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2"/>
      <c r="B882" s="123"/>
      <c r="C882" s="7"/>
      <c r="D882" s="95"/>
      <c r="E882" s="93"/>
      <c r="F882" s="14"/>
      <c r="G882" s="14"/>
      <c r="H882" s="14"/>
      <c r="I882" s="14"/>
      <c r="J882" s="13"/>
      <c r="K882" s="33"/>
      <c r="L882" s="2"/>
      <c r="M882" s="17"/>
      <c r="N882" s="12"/>
      <c r="O882" s="12"/>
      <c r="P882" s="17"/>
      <c r="Q882" s="14"/>
      <c r="R882" s="21"/>
      <c r="S882" s="14"/>
      <c r="T882" s="4"/>
      <c r="U882" s="3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2"/>
      <c r="B883" s="123"/>
      <c r="C883" s="7"/>
      <c r="D883" s="95"/>
      <c r="E883" s="93"/>
      <c r="F883" s="14"/>
      <c r="G883" s="14"/>
      <c r="H883" s="14"/>
      <c r="I883" s="14"/>
      <c r="J883" s="13"/>
      <c r="K883" s="33"/>
      <c r="L883" s="2"/>
      <c r="M883" s="17"/>
      <c r="N883" s="12"/>
      <c r="O883" s="12"/>
      <c r="P883" s="17"/>
      <c r="Q883" s="14"/>
      <c r="R883" s="21"/>
      <c r="S883" s="14"/>
      <c r="T883" s="4"/>
      <c r="U883" s="3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2"/>
      <c r="B884" s="123"/>
      <c r="C884" s="7"/>
      <c r="D884" s="95"/>
      <c r="E884" s="93"/>
      <c r="F884" s="14"/>
      <c r="G884" s="14"/>
      <c r="H884" s="14"/>
      <c r="I884" s="14"/>
      <c r="J884" s="13"/>
      <c r="K884" s="33"/>
      <c r="L884" s="2"/>
      <c r="M884" s="17"/>
      <c r="N884" s="12"/>
      <c r="O884" s="12"/>
      <c r="P884" s="17"/>
      <c r="Q884" s="14"/>
      <c r="R884" s="21"/>
      <c r="S884" s="14"/>
      <c r="T884" s="4"/>
      <c r="U884" s="3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2"/>
      <c r="B885" s="123"/>
      <c r="C885" s="7"/>
      <c r="D885" s="95"/>
      <c r="E885" s="93"/>
      <c r="F885" s="14"/>
      <c r="G885" s="14"/>
      <c r="H885" s="14"/>
      <c r="I885" s="14"/>
      <c r="J885" s="13"/>
      <c r="K885" s="33"/>
      <c r="L885" s="2"/>
      <c r="M885" s="17"/>
      <c r="N885" s="12"/>
      <c r="O885" s="12"/>
      <c r="P885" s="17"/>
      <c r="Q885" s="14"/>
      <c r="R885" s="21"/>
      <c r="S885" s="14"/>
      <c r="T885" s="4"/>
      <c r="U885" s="3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2"/>
      <c r="B886" s="123"/>
      <c r="C886" s="7"/>
      <c r="D886" s="95"/>
      <c r="E886" s="93"/>
      <c r="F886" s="14"/>
      <c r="G886" s="14"/>
      <c r="H886" s="14"/>
      <c r="I886" s="14"/>
      <c r="J886" s="13"/>
      <c r="K886" s="33"/>
      <c r="L886" s="2"/>
      <c r="M886" s="17"/>
      <c r="N886" s="12"/>
      <c r="O886" s="12"/>
      <c r="P886" s="17"/>
      <c r="Q886" s="14"/>
      <c r="R886" s="21"/>
      <c r="S886" s="14"/>
      <c r="T886" s="4"/>
      <c r="U886" s="3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2"/>
      <c r="B887" s="123"/>
      <c r="C887" s="7"/>
      <c r="D887" s="95"/>
      <c r="E887" s="93"/>
      <c r="F887" s="14"/>
      <c r="G887" s="14"/>
      <c r="H887" s="14"/>
      <c r="I887" s="14"/>
      <c r="J887" s="13"/>
      <c r="K887" s="33"/>
      <c r="L887" s="2"/>
      <c r="M887" s="17"/>
      <c r="N887" s="12"/>
      <c r="O887" s="12"/>
      <c r="P887" s="17"/>
      <c r="Q887" s="14"/>
      <c r="R887" s="21"/>
      <c r="S887" s="14"/>
      <c r="T887" s="4"/>
      <c r="U887" s="3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2"/>
      <c r="B888" s="123"/>
      <c r="C888" s="7"/>
      <c r="D888" s="95"/>
      <c r="E888" s="93"/>
      <c r="F888" s="14"/>
      <c r="G888" s="14"/>
      <c r="H888" s="14"/>
      <c r="I888" s="14"/>
      <c r="J888" s="13"/>
      <c r="K888" s="33"/>
      <c r="L888" s="2"/>
      <c r="M888" s="17"/>
      <c r="N888" s="12"/>
      <c r="O888" s="12"/>
      <c r="P888" s="17"/>
      <c r="Q888" s="14"/>
      <c r="R888" s="21"/>
      <c r="S888" s="14"/>
      <c r="T888" s="4"/>
      <c r="U888" s="3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2"/>
      <c r="B889" s="123"/>
      <c r="C889" s="7"/>
      <c r="D889" s="95"/>
      <c r="E889" s="93"/>
      <c r="F889" s="14"/>
      <c r="G889" s="14"/>
      <c r="H889" s="14"/>
      <c r="I889" s="14"/>
      <c r="J889" s="13"/>
      <c r="K889" s="33"/>
      <c r="L889" s="2"/>
      <c r="M889" s="17"/>
      <c r="N889" s="12"/>
      <c r="O889" s="12"/>
      <c r="P889" s="17"/>
      <c r="Q889" s="14"/>
      <c r="R889" s="21"/>
      <c r="S889" s="14"/>
      <c r="T889" s="4"/>
      <c r="U889" s="3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2"/>
      <c r="B890" s="123"/>
      <c r="C890" s="7"/>
      <c r="D890" s="95"/>
      <c r="E890" s="93"/>
      <c r="F890" s="14"/>
      <c r="G890" s="14"/>
      <c r="H890" s="14"/>
      <c r="I890" s="14"/>
      <c r="J890" s="13"/>
      <c r="K890" s="33"/>
      <c r="L890" s="2"/>
      <c r="M890" s="17"/>
      <c r="N890" s="12"/>
      <c r="O890" s="12"/>
      <c r="P890" s="17"/>
      <c r="Q890" s="14"/>
      <c r="R890" s="21"/>
      <c r="S890" s="14"/>
      <c r="T890" s="4"/>
      <c r="U890" s="3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2"/>
      <c r="B891" s="123"/>
      <c r="C891" s="7"/>
      <c r="D891" s="95"/>
      <c r="E891" s="93"/>
      <c r="F891" s="14"/>
      <c r="G891" s="14"/>
      <c r="H891" s="14"/>
      <c r="I891" s="14"/>
      <c r="J891" s="13"/>
      <c r="K891" s="33"/>
      <c r="L891" s="2"/>
      <c r="M891" s="17"/>
      <c r="N891" s="12"/>
      <c r="O891" s="12"/>
      <c r="P891" s="17"/>
      <c r="Q891" s="14"/>
      <c r="R891" s="21"/>
      <c r="S891" s="14"/>
      <c r="T891" s="4"/>
      <c r="U891" s="3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2"/>
      <c r="B892" s="123"/>
      <c r="C892" s="7"/>
      <c r="D892" s="95"/>
      <c r="E892" s="93"/>
      <c r="F892" s="14"/>
      <c r="G892" s="14"/>
      <c r="H892" s="14"/>
      <c r="I892" s="14"/>
      <c r="J892" s="13"/>
      <c r="K892" s="33"/>
      <c r="L892" s="2"/>
      <c r="M892" s="17"/>
      <c r="N892" s="12"/>
      <c r="O892" s="12"/>
      <c r="P892" s="17"/>
      <c r="Q892" s="14"/>
      <c r="R892" s="21"/>
      <c r="S892" s="14"/>
      <c r="T892" s="4"/>
      <c r="U892" s="3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2"/>
      <c r="B893" s="123"/>
      <c r="C893" s="7"/>
      <c r="D893" s="95"/>
      <c r="E893" s="93"/>
      <c r="F893" s="14"/>
      <c r="G893" s="14"/>
      <c r="H893" s="14"/>
      <c r="I893" s="14"/>
      <c r="J893" s="13"/>
      <c r="K893" s="33"/>
      <c r="L893" s="2"/>
      <c r="M893" s="17"/>
      <c r="N893" s="12"/>
      <c r="O893" s="12"/>
      <c r="P893" s="17"/>
      <c r="Q893" s="14"/>
      <c r="R893" s="21"/>
      <c r="S893" s="14"/>
      <c r="T893" s="4"/>
      <c r="U893" s="3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2"/>
      <c r="B894" s="123"/>
      <c r="C894" s="7"/>
      <c r="D894" s="95"/>
      <c r="E894" s="93"/>
      <c r="F894" s="14"/>
      <c r="G894" s="14"/>
      <c r="H894" s="14"/>
      <c r="I894" s="14"/>
      <c r="J894" s="13"/>
      <c r="K894" s="33"/>
      <c r="L894" s="2"/>
      <c r="M894" s="17"/>
      <c r="N894" s="12"/>
      <c r="O894" s="12"/>
      <c r="P894" s="17"/>
      <c r="Q894" s="14"/>
      <c r="R894" s="21"/>
      <c r="S894" s="14"/>
      <c r="T894" s="4"/>
      <c r="U894" s="3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2"/>
      <c r="B895" s="123"/>
      <c r="C895" s="7"/>
      <c r="D895" s="95"/>
      <c r="E895" s="93"/>
      <c r="F895" s="14"/>
      <c r="G895" s="14"/>
      <c r="H895" s="14"/>
      <c r="I895" s="14"/>
      <c r="J895" s="13"/>
      <c r="K895" s="33"/>
      <c r="L895" s="2"/>
      <c r="M895" s="17"/>
      <c r="N895" s="12"/>
      <c r="O895" s="12"/>
      <c r="P895" s="17"/>
      <c r="Q895" s="14"/>
      <c r="R895" s="21"/>
      <c r="S895" s="14"/>
      <c r="T895" s="4"/>
      <c r="U895" s="3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2"/>
      <c r="B896" s="123"/>
      <c r="C896" s="7"/>
      <c r="D896" s="95"/>
      <c r="E896" s="93"/>
      <c r="F896" s="14"/>
      <c r="G896" s="14"/>
      <c r="H896" s="14"/>
      <c r="I896" s="14"/>
      <c r="J896" s="13"/>
      <c r="K896" s="33"/>
      <c r="L896" s="2"/>
      <c r="M896" s="17"/>
      <c r="N896" s="12"/>
      <c r="O896" s="12"/>
      <c r="P896" s="17"/>
      <c r="Q896" s="14"/>
      <c r="R896" s="21"/>
      <c r="S896" s="14"/>
      <c r="T896" s="4"/>
      <c r="U896" s="3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2"/>
      <c r="B897" s="123"/>
      <c r="C897" s="7"/>
      <c r="D897" s="95"/>
      <c r="E897" s="93"/>
      <c r="F897" s="14"/>
      <c r="G897" s="14"/>
      <c r="H897" s="14"/>
      <c r="I897" s="14"/>
      <c r="J897" s="13"/>
      <c r="K897" s="33"/>
      <c r="L897" s="2"/>
      <c r="M897" s="17"/>
      <c r="N897" s="12"/>
      <c r="O897" s="12"/>
      <c r="P897" s="17"/>
      <c r="Q897" s="14"/>
      <c r="R897" s="21"/>
      <c r="S897" s="14"/>
      <c r="T897" s="4"/>
      <c r="U897" s="3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2"/>
      <c r="B898" s="123"/>
      <c r="C898" s="7"/>
      <c r="D898" s="95"/>
      <c r="E898" s="93"/>
      <c r="F898" s="14"/>
      <c r="G898" s="14"/>
      <c r="H898" s="14"/>
      <c r="I898" s="14"/>
      <c r="J898" s="13"/>
      <c r="K898" s="33"/>
      <c r="L898" s="2"/>
      <c r="M898" s="17"/>
      <c r="N898" s="12"/>
      <c r="O898" s="12"/>
      <c r="P898" s="17"/>
      <c r="Q898" s="14"/>
      <c r="R898" s="21"/>
      <c r="S898" s="14"/>
      <c r="T898" s="4"/>
      <c r="U898" s="3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2"/>
      <c r="B899" s="123"/>
      <c r="C899" s="7"/>
      <c r="D899" s="95"/>
      <c r="E899" s="93"/>
      <c r="F899" s="14"/>
      <c r="G899" s="14"/>
      <c r="H899" s="14"/>
      <c r="I899" s="14"/>
      <c r="J899" s="13"/>
      <c r="K899" s="33"/>
      <c r="L899" s="2"/>
      <c r="M899" s="17"/>
      <c r="N899" s="12"/>
      <c r="O899" s="12"/>
      <c r="P899" s="17"/>
      <c r="Q899" s="14"/>
      <c r="R899" s="21"/>
      <c r="S899" s="14"/>
      <c r="T899" s="4"/>
      <c r="U899" s="3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2"/>
      <c r="B900" s="123"/>
      <c r="C900" s="7"/>
      <c r="D900" s="95"/>
      <c r="E900" s="93"/>
      <c r="F900" s="14"/>
      <c r="G900" s="14"/>
      <c r="H900" s="14"/>
      <c r="I900" s="14"/>
      <c r="J900" s="13"/>
      <c r="K900" s="33"/>
      <c r="L900" s="2"/>
      <c r="M900" s="17"/>
      <c r="N900" s="12"/>
      <c r="O900" s="12"/>
      <c r="P900" s="17"/>
      <c r="Q900" s="14"/>
      <c r="R900" s="21"/>
      <c r="S900" s="14"/>
      <c r="T900" s="4"/>
      <c r="U900" s="3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2"/>
      <c r="B901" s="123"/>
      <c r="C901" s="7"/>
      <c r="D901" s="95"/>
      <c r="E901" s="93"/>
      <c r="F901" s="14"/>
      <c r="G901" s="14"/>
      <c r="H901" s="14"/>
      <c r="I901" s="14"/>
      <c r="J901" s="13"/>
      <c r="K901" s="33"/>
      <c r="L901" s="2"/>
      <c r="M901" s="17"/>
      <c r="N901" s="12"/>
      <c r="O901" s="12"/>
      <c r="P901" s="17"/>
      <c r="Q901" s="14"/>
      <c r="R901" s="21"/>
      <c r="S901" s="14"/>
      <c r="T901" s="4"/>
      <c r="U901" s="3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2"/>
      <c r="B902" s="123"/>
      <c r="C902" s="7"/>
      <c r="D902" s="95"/>
      <c r="E902" s="93"/>
      <c r="F902" s="14"/>
      <c r="G902" s="14"/>
      <c r="H902" s="14"/>
      <c r="I902" s="14"/>
      <c r="J902" s="13"/>
      <c r="K902" s="33"/>
      <c r="L902" s="2"/>
      <c r="M902" s="17"/>
      <c r="N902" s="12"/>
      <c r="O902" s="12"/>
      <c r="P902" s="17"/>
      <c r="Q902" s="14"/>
      <c r="R902" s="21"/>
      <c r="S902" s="14"/>
      <c r="T902" s="4"/>
      <c r="U902" s="3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2"/>
      <c r="B903" s="123"/>
      <c r="C903" s="7"/>
      <c r="D903" s="95"/>
      <c r="E903" s="93"/>
      <c r="F903" s="14"/>
      <c r="G903" s="14"/>
      <c r="H903" s="14"/>
      <c r="I903" s="14"/>
      <c r="J903" s="13"/>
      <c r="K903" s="33"/>
      <c r="L903" s="2"/>
      <c r="M903" s="17"/>
      <c r="N903" s="12"/>
      <c r="O903" s="12"/>
      <c r="P903" s="17"/>
      <c r="Q903" s="14"/>
      <c r="R903" s="21"/>
      <c r="S903" s="14"/>
      <c r="T903" s="4"/>
      <c r="U903" s="3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2"/>
      <c r="B904" s="123"/>
      <c r="C904" s="7"/>
      <c r="D904" s="95"/>
      <c r="E904" s="93"/>
      <c r="F904" s="14"/>
      <c r="G904" s="14"/>
      <c r="H904" s="14"/>
      <c r="I904" s="14"/>
      <c r="J904" s="13"/>
      <c r="K904" s="33"/>
      <c r="L904" s="2"/>
      <c r="M904" s="17"/>
      <c r="N904" s="12"/>
      <c r="O904" s="12"/>
      <c r="P904" s="17"/>
      <c r="Q904" s="14"/>
      <c r="R904" s="21"/>
      <c r="S904" s="14"/>
      <c r="T904" s="4"/>
      <c r="U904" s="3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2"/>
      <c r="B905" s="123"/>
      <c r="C905" s="7"/>
      <c r="D905" s="95"/>
      <c r="E905" s="93"/>
      <c r="F905" s="14"/>
      <c r="G905" s="14"/>
      <c r="H905" s="14"/>
      <c r="I905" s="14"/>
      <c r="J905" s="13"/>
      <c r="K905" s="33"/>
      <c r="L905" s="2"/>
      <c r="M905" s="17"/>
      <c r="N905" s="12"/>
      <c r="O905" s="12"/>
      <c r="P905" s="17"/>
      <c r="Q905" s="14"/>
      <c r="R905" s="21"/>
      <c r="S905" s="14"/>
      <c r="T905" s="4"/>
      <c r="U905" s="3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2"/>
      <c r="B906" s="123"/>
      <c r="C906" s="7"/>
      <c r="D906" s="95"/>
      <c r="E906" s="93"/>
      <c r="F906" s="14"/>
      <c r="G906" s="14"/>
      <c r="H906" s="14"/>
      <c r="I906" s="14"/>
      <c r="J906" s="13"/>
      <c r="K906" s="33"/>
      <c r="L906" s="2"/>
      <c r="M906" s="17"/>
      <c r="N906" s="12"/>
      <c r="O906" s="12"/>
      <c r="P906" s="17"/>
      <c r="Q906" s="14"/>
      <c r="R906" s="21"/>
      <c r="S906" s="14"/>
      <c r="T906" s="4"/>
      <c r="U906" s="3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2"/>
      <c r="B907" s="123"/>
      <c r="C907" s="7"/>
      <c r="D907" s="95"/>
      <c r="E907" s="93"/>
      <c r="F907" s="14"/>
      <c r="G907" s="14"/>
      <c r="H907" s="14"/>
      <c r="I907" s="14"/>
      <c r="J907" s="13"/>
      <c r="K907" s="33"/>
      <c r="L907" s="2"/>
      <c r="M907" s="17"/>
      <c r="N907" s="12"/>
      <c r="O907" s="12"/>
      <c r="P907" s="17"/>
      <c r="Q907" s="14"/>
      <c r="R907" s="21"/>
      <c r="S907" s="14"/>
      <c r="T907" s="4"/>
      <c r="U907" s="3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2"/>
      <c r="B908" s="123"/>
      <c r="C908" s="7"/>
      <c r="D908" s="95"/>
      <c r="E908" s="93"/>
      <c r="F908" s="14"/>
      <c r="G908" s="14"/>
      <c r="H908" s="14"/>
      <c r="I908" s="14"/>
      <c r="J908" s="13"/>
      <c r="K908" s="33"/>
      <c r="L908" s="2"/>
      <c r="M908" s="17"/>
      <c r="N908" s="12"/>
      <c r="O908" s="12"/>
      <c r="P908" s="17"/>
      <c r="Q908" s="14"/>
      <c r="R908" s="21"/>
      <c r="S908" s="14"/>
      <c r="T908" s="4"/>
      <c r="U908" s="3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2"/>
      <c r="B909" s="123"/>
      <c r="C909" s="7"/>
      <c r="D909" s="95"/>
      <c r="E909" s="93"/>
      <c r="F909" s="14"/>
      <c r="G909" s="14"/>
      <c r="H909" s="14"/>
      <c r="I909" s="14"/>
      <c r="J909" s="13"/>
      <c r="K909" s="33"/>
      <c r="L909" s="2"/>
      <c r="M909" s="17"/>
      <c r="N909" s="12"/>
      <c r="O909" s="12"/>
      <c r="P909" s="17"/>
      <c r="Q909" s="14"/>
      <c r="R909" s="21"/>
      <c r="S909" s="14"/>
      <c r="T909" s="4"/>
      <c r="U909" s="3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2"/>
      <c r="B910" s="123"/>
      <c r="C910" s="7"/>
      <c r="D910" s="95"/>
      <c r="E910" s="93"/>
      <c r="F910" s="14"/>
      <c r="G910" s="14"/>
      <c r="H910" s="14"/>
      <c r="I910" s="14"/>
      <c r="J910" s="13"/>
      <c r="K910" s="33"/>
      <c r="L910" s="2"/>
      <c r="M910" s="17"/>
      <c r="N910" s="12"/>
      <c r="O910" s="12"/>
      <c r="P910" s="17"/>
      <c r="Q910" s="14"/>
      <c r="R910" s="21"/>
      <c r="S910" s="14"/>
      <c r="T910" s="4"/>
      <c r="U910" s="3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2"/>
      <c r="B911" s="123"/>
      <c r="C911" s="7"/>
      <c r="D911" s="95"/>
      <c r="E911" s="93"/>
      <c r="F911" s="14"/>
      <c r="G911" s="14"/>
      <c r="H911" s="14"/>
      <c r="I911" s="14"/>
      <c r="J911" s="13"/>
      <c r="K911" s="33"/>
      <c r="L911" s="2"/>
      <c r="M911" s="17"/>
      <c r="N911" s="12"/>
      <c r="O911" s="12"/>
      <c r="P911" s="17"/>
      <c r="Q911" s="14"/>
      <c r="R911" s="21"/>
      <c r="S911" s="14"/>
      <c r="T911" s="4"/>
      <c r="U911" s="3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2"/>
      <c r="B912" s="123"/>
      <c r="C912" s="7"/>
      <c r="D912" s="95"/>
      <c r="E912" s="93"/>
      <c r="F912" s="14"/>
      <c r="G912" s="14"/>
      <c r="H912" s="14"/>
      <c r="I912" s="14"/>
      <c r="J912" s="13"/>
      <c r="K912" s="33"/>
      <c r="L912" s="2"/>
      <c r="M912" s="17"/>
      <c r="N912" s="12"/>
      <c r="O912" s="12"/>
      <c r="P912" s="17"/>
      <c r="Q912" s="14"/>
      <c r="R912" s="21"/>
      <c r="S912" s="14"/>
      <c r="T912" s="4"/>
      <c r="U912" s="3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2"/>
      <c r="B913" s="123"/>
      <c r="C913" s="7"/>
      <c r="D913" s="95"/>
      <c r="E913" s="93"/>
      <c r="F913" s="14"/>
      <c r="G913" s="14"/>
      <c r="H913" s="14"/>
      <c r="I913" s="14"/>
      <c r="J913" s="13"/>
      <c r="K913" s="33"/>
      <c r="L913" s="2"/>
      <c r="M913" s="17"/>
      <c r="N913" s="12"/>
      <c r="O913" s="12"/>
      <c r="P913" s="17"/>
      <c r="Q913" s="14"/>
      <c r="R913" s="21"/>
      <c r="S913" s="14"/>
      <c r="T913" s="4"/>
      <c r="U913" s="3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2"/>
      <c r="B914" s="123"/>
      <c r="C914" s="7"/>
      <c r="D914" s="95"/>
      <c r="E914" s="93"/>
      <c r="F914" s="14"/>
      <c r="G914" s="14"/>
      <c r="H914" s="14"/>
      <c r="I914" s="14"/>
      <c r="J914" s="13"/>
      <c r="K914" s="33"/>
      <c r="L914" s="2"/>
      <c r="M914" s="17"/>
      <c r="N914" s="12"/>
      <c r="O914" s="12"/>
      <c r="P914" s="17"/>
      <c r="Q914" s="14"/>
      <c r="R914" s="21"/>
      <c r="S914" s="14"/>
      <c r="T914" s="4"/>
      <c r="U914" s="3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2"/>
      <c r="B915" s="123"/>
      <c r="C915" s="7"/>
      <c r="D915" s="95"/>
      <c r="E915" s="93"/>
      <c r="F915" s="14"/>
      <c r="G915" s="14"/>
      <c r="H915" s="14"/>
      <c r="I915" s="14"/>
      <c r="J915" s="13"/>
      <c r="K915" s="33"/>
      <c r="L915" s="2"/>
      <c r="M915" s="17"/>
      <c r="N915" s="12"/>
      <c r="O915" s="12"/>
      <c r="P915" s="17"/>
      <c r="Q915" s="14"/>
      <c r="R915" s="21"/>
      <c r="S915" s="14"/>
      <c r="T915" s="4"/>
      <c r="U915" s="3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2"/>
      <c r="B916" s="123"/>
      <c r="C916" s="7"/>
      <c r="D916" s="95"/>
      <c r="E916" s="93"/>
      <c r="F916" s="14"/>
      <c r="G916" s="14"/>
      <c r="H916" s="14"/>
      <c r="I916" s="14"/>
      <c r="J916" s="13"/>
      <c r="K916" s="33"/>
      <c r="L916" s="2"/>
      <c r="M916" s="17"/>
      <c r="N916" s="12"/>
      <c r="O916" s="12"/>
      <c r="P916" s="17"/>
      <c r="Q916" s="14"/>
      <c r="R916" s="21"/>
      <c r="S916" s="14"/>
      <c r="T916" s="4"/>
      <c r="U916" s="3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2"/>
      <c r="B917" s="123"/>
      <c r="C917" s="7"/>
      <c r="D917" s="95"/>
      <c r="E917" s="93"/>
      <c r="F917" s="14"/>
      <c r="G917" s="14"/>
      <c r="H917" s="14"/>
      <c r="I917" s="14"/>
      <c r="J917" s="13"/>
      <c r="K917" s="33"/>
      <c r="L917" s="2"/>
      <c r="M917" s="17"/>
      <c r="N917" s="12"/>
      <c r="O917" s="12"/>
      <c r="P917" s="17"/>
      <c r="Q917" s="14"/>
      <c r="R917" s="21"/>
      <c r="S917" s="14"/>
      <c r="T917" s="4"/>
      <c r="U917" s="3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2"/>
      <c r="B918" s="123"/>
      <c r="C918" s="7"/>
      <c r="D918" s="95"/>
      <c r="E918" s="93"/>
      <c r="F918" s="14"/>
      <c r="G918" s="14"/>
      <c r="H918" s="14"/>
      <c r="I918" s="14"/>
      <c r="J918" s="13"/>
      <c r="K918" s="33"/>
      <c r="L918" s="2"/>
      <c r="M918" s="17"/>
      <c r="N918" s="12"/>
      <c r="O918" s="12"/>
      <c r="P918" s="17"/>
      <c r="Q918" s="14"/>
      <c r="R918" s="21"/>
      <c r="S918" s="14"/>
      <c r="T918" s="4"/>
      <c r="U918" s="3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2"/>
      <c r="B919" s="123"/>
      <c r="C919" s="7"/>
      <c r="D919" s="95"/>
      <c r="E919" s="93"/>
      <c r="F919" s="14"/>
      <c r="G919" s="14"/>
      <c r="H919" s="14"/>
      <c r="I919" s="14"/>
      <c r="J919" s="13"/>
      <c r="K919" s="33"/>
      <c r="L919" s="2"/>
      <c r="M919" s="17"/>
      <c r="N919" s="12"/>
      <c r="O919" s="12"/>
      <c r="P919" s="17"/>
      <c r="Q919" s="14"/>
      <c r="R919" s="21"/>
      <c r="S919" s="14"/>
      <c r="T919" s="4"/>
      <c r="U919" s="3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2"/>
      <c r="B920" s="123"/>
      <c r="C920" s="7"/>
      <c r="D920" s="95"/>
      <c r="E920" s="93"/>
      <c r="F920" s="14"/>
      <c r="G920" s="14"/>
      <c r="H920" s="14"/>
      <c r="I920" s="14"/>
      <c r="J920" s="13"/>
      <c r="K920" s="33"/>
      <c r="L920" s="2"/>
      <c r="M920" s="17"/>
      <c r="N920" s="12"/>
      <c r="O920" s="12"/>
      <c r="P920" s="17"/>
      <c r="Q920" s="14"/>
      <c r="R920" s="21"/>
      <c r="S920" s="14"/>
      <c r="T920" s="4"/>
      <c r="U920" s="3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2"/>
      <c r="B921" s="123"/>
      <c r="C921" s="7"/>
      <c r="D921" s="95"/>
      <c r="E921" s="93"/>
      <c r="F921" s="14"/>
      <c r="G921" s="14"/>
      <c r="H921" s="14"/>
      <c r="I921" s="14"/>
      <c r="J921" s="13"/>
      <c r="K921" s="33"/>
      <c r="L921" s="2"/>
      <c r="M921" s="17"/>
      <c r="N921" s="12"/>
      <c r="O921" s="12"/>
      <c r="P921" s="17"/>
      <c r="Q921" s="14"/>
      <c r="R921" s="21"/>
      <c r="S921" s="14"/>
      <c r="T921" s="4"/>
      <c r="U921" s="3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2"/>
      <c r="B922" s="123"/>
      <c r="C922" s="7"/>
      <c r="D922" s="95"/>
      <c r="E922" s="93"/>
      <c r="F922" s="14"/>
      <c r="G922" s="14"/>
      <c r="H922" s="14"/>
      <c r="I922" s="14"/>
      <c r="J922" s="13"/>
      <c r="K922" s="33"/>
      <c r="L922" s="2"/>
      <c r="M922" s="17"/>
      <c r="N922" s="12"/>
      <c r="O922" s="12"/>
      <c r="P922" s="17"/>
      <c r="Q922" s="14"/>
      <c r="R922" s="21"/>
      <c r="S922" s="14"/>
      <c r="T922" s="4"/>
      <c r="U922" s="3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2"/>
      <c r="B923" s="123"/>
      <c r="C923" s="7"/>
      <c r="D923" s="95"/>
      <c r="E923" s="93"/>
      <c r="F923" s="14"/>
      <c r="G923" s="14"/>
      <c r="H923" s="14"/>
      <c r="I923" s="14"/>
      <c r="J923" s="13"/>
      <c r="K923" s="33"/>
      <c r="L923" s="2"/>
      <c r="M923" s="17"/>
      <c r="N923" s="12"/>
      <c r="O923" s="12"/>
      <c r="P923" s="17"/>
      <c r="Q923" s="14"/>
      <c r="R923" s="21"/>
      <c r="S923" s="14"/>
      <c r="T923" s="4"/>
      <c r="U923" s="3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ht="15" x14ac:dyDescent="0.2">
      <c r="A924" s="122"/>
      <c r="B924" s="125"/>
      <c r="C924" s="81"/>
      <c r="D924" s="95"/>
      <c r="E924" s="93"/>
      <c r="F924" s="83"/>
      <c r="G924" s="83"/>
      <c r="H924" s="83"/>
      <c r="I924" s="83"/>
      <c r="J924" s="82"/>
      <c r="K924" s="84"/>
      <c r="L924" s="85"/>
      <c r="M924" s="86"/>
      <c r="N924" s="12"/>
      <c r="O924" s="12"/>
      <c r="P924" s="86"/>
      <c r="Q924" s="14"/>
      <c r="R924" s="88"/>
      <c r="S924" s="14"/>
      <c r="T924" s="89"/>
      <c r="U924" s="84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2"/>
      <c r="B925" s="123"/>
      <c r="C925" s="7"/>
      <c r="D925" s="95"/>
      <c r="E925" s="93"/>
      <c r="F925" s="14"/>
      <c r="G925" s="14"/>
      <c r="H925" s="14"/>
      <c r="I925" s="14"/>
      <c r="J925" s="13"/>
      <c r="K925" s="33"/>
      <c r="L925" s="2"/>
      <c r="M925" s="17"/>
      <c r="N925" s="12"/>
      <c r="O925" s="12"/>
      <c r="P925" s="17"/>
      <c r="Q925" s="14"/>
      <c r="R925" s="21"/>
      <c r="S925" s="14"/>
      <c r="T925" s="4"/>
      <c r="U925" s="3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2"/>
      <c r="B926" s="123"/>
      <c r="C926" s="7"/>
      <c r="D926" s="95"/>
      <c r="E926" s="93"/>
      <c r="F926" s="14"/>
      <c r="G926" s="14"/>
      <c r="H926" s="14"/>
      <c r="I926" s="14"/>
      <c r="J926" s="13"/>
      <c r="K926" s="33"/>
      <c r="L926" s="2"/>
      <c r="M926" s="17"/>
      <c r="N926" s="12"/>
      <c r="O926" s="12"/>
      <c r="P926" s="17"/>
      <c r="Q926" s="14"/>
      <c r="R926" s="21"/>
      <c r="S926" s="14"/>
      <c r="T926" s="4"/>
      <c r="U926" s="33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2"/>
      <c r="B927" s="123"/>
      <c r="C927" s="7"/>
      <c r="D927" s="95"/>
      <c r="E927" s="93"/>
      <c r="F927" s="14"/>
      <c r="G927" s="14"/>
      <c r="H927" s="14"/>
      <c r="I927" s="14"/>
      <c r="J927" s="13"/>
      <c r="K927" s="33"/>
      <c r="L927" s="2"/>
      <c r="M927" s="17"/>
      <c r="N927" s="12"/>
      <c r="O927" s="12"/>
      <c r="P927" s="17"/>
      <c r="Q927" s="14"/>
      <c r="R927" s="21"/>
      <c r="S927" s="14"/>
      <c r="T927" s="4"/>
      <c r="U927" s="3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2"/>
      <c r="B928" s="123"/>
      <c r="C928" s="7"/>
      <c r="D928" s="95"/>
      <c r="E928" s="93"/>
      <c r="F928" s="14"/>
      <c r="G928" s="14"/>
      <c r="H928" s="14"/>
      <c r="I928" s="14"/>
      <c r="J928" s="13"/>
      <c r="K928" s="33"/>
      <c r="L928" s="2"/>
      <c r="M928" s="17"/>
      <c r="N928" s="12"/>
      <c r="O928" s="12"/>
      <c r="P928" s="17"/>
      <c r="Q928" s="14"/>
      <c r="R928" s="21"/>
      <c r="S928" s="14"/>
      <c r="T928" s="4"/>
      <c r="U928" s="3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2"/>
      <c r="B929" s="123"/>
      <c r="C929" s="7"/>
      <c r="D929" s="95"/>
      <c r="E929" s="93"/>
      <c r="F929" s="14"/>
      <c r="G929" s="14"/>
      <c r="H929" s="14"/>
      <c r="I929" s="14"/>
      <c r="J929" s="13"/>
      <c r="K929" s="33"/>
      <c r="L929" s="2"/>
      <c r="M929" s="17"/>
      <c r="N929" s="12"/>
      <c r="O929" s="12"/>
      <c r="P929" s="17"/>
      <c r="Q929" s="14"/>
      <c r="R929" s="21"/>
      <c r="S929" s="14"/>
      <c r="T929" s="4"/>
      <c r="U929" s="3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2"/>
      <c r="B930" s="123"/>
      <c r="C930" s="7"/>
      <c r="D930" s="95"/>
      <c r="E930" s="93"/>
      <c r="F930" s="14"/>
      <c r="G930" s="14"/>
      <c r="H930" s="14"/>
      <c r="I930" s="14"/>
      <c r="J930" s="13"/>
      <c r="K930" s="33"/>
      <c r="L930" s="2"/>
      <c r="M930" s="17"/>
      <c r="N930" s="12"/>
      <c r="O930" s="12"/>
      <c r="P930" s="17"/>
      <c r="Q930" s="14"/>
      <c r="R930" s="21"/>
      <c r="S930" s="14"/>
      <c r="T930" s="4"/>
      <c r="U930" s="3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2"/>
      <c r="B931" s="123"/>
      <c r="C931" s="7"/>
      <c r="D931" s="95"/>
      <c r="E931" s="93"/>
      <c r="F931" s="14"/>
      <c r="G931" s="14"/>
      <c r="H931" s="14"/>
      <c r="I931" s="14"/>
      <c r="J931" s="13"/>
      <c r="K931" s="33"/>
      <c r="L931" s="2"/>
      <c r="M931" s="17"/>
      <c r="N931" s="12"/>
      <c r="O931" s="12"/>
      <c r="P931" s="17"/>
      <c r="Q931" s="14"/>
      <c r="R931" s="21"/>
      <c r="S931" s="14"/>
      <c r="T931" s="4"/>
      <c r="U931" s="3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2"/>
      <c r="B932" s="123"/>
      <c r="C932" s="7"/>
      <c r="D932" s="95"/>
      <c r="E932" s="93"/>
      <c r="F932" s="14"/>
      <c r="G932" s="14"/>
      <c r="H932" s="14"/>
      <c r="I932" s="14"/>
      <c r="J932" s="13"/>
      <c r="K932" s="33"/>
      <c r="L932" s="2"/>
      <c r="M932" s="17"/>
      <c r="N932" s="12"/>
      <c r="O932" s="12"/>
      <c r="P932" s="17"/>
      <c r="Q932" s="14"/>
      <c r="R932" s="21"/>
      <c r="S932" s="14"/>
      <c r="T932" s="4"/>
      <c r="U932" s="3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2"/>
      <c r="B933" s="123"/>
      <c r="C933" s="7"/>
      <c r="D933" s="95"/>
      <c r="E933" s="93"/>
      <c r="F933" s="14"/>
      <c r="G933" s="14"/>
      <c r="H933" s="14"/>
      <c r="I933" s="14"/>
      <c r="J933" s="13"/>
      <c r="K933" s="33"/>
      <c r="L933" s="2"/>
      <c r="M933" s="17"/>
      <c r="N933" s="12"/>
      <c r="O933" s="12"/>
      <c r="P933" s="17"/>
      <c r="Q933" s="14"/>
      <c r="R933" s="21"/>
      <c r="S933" s="14"/>
      <c r="T933" s="4"/>
      <c r="U933" s="3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2"/>
      <c r="B934" s="123"/>
      <c r="C934" s="7"/>
      <c r="D934" s="95"/>
      <c r="E934" s="93"/>
      <c r="F934" s="14"/>
      <c r="G934" s="14"/>
      <c r="H934" s="14"/>
      <c r="I934" s="14"/>
      <c r="J934" s="13"/>
      <c r="K934" s="33"/>
      <c r="L934" s="2"/>
      <c r="M934" s="17"/>
      <c r="N934" s="12"/>
      <c r="O934" s="12"/>
      <c r="P934" s="17"/>
      <c r="Q934" s="14"/>
      <c r="R934" s="21"/>
      <c r="S934" s="14"/>
      <c r="T934" s="4"/>
      <c r="U934" s="3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2"/>
      <c r="B935" s="123"/>
      <c r="C935" s="7"/>
      <c r="D935" s="95"/>
      <c r="E935" s="93"/>
      <c r="F935" s="14"/>
      <c r="G935" s="14"/>
      <c r="H935" s="14"/>
      <c r="I935" s="14"/>
      <c r="J935" s="13"/>
      <c r="K935" s="33"/>
      <c r="L935" s="2"/>
      <c r="M935" s="17"/>
      <c r="N935" s="12"/>
      <c r="O935" s="12"/>
      <c r="P935" s="17"/>
      <c r="Q935" s="14"/>
      <c r="R935" s="21"/>
      <c r="S935" s="14"/>
      <c r="T935" s="4"/>
      <c r="U935" s="3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2"/>
      <c r="B936" s="123"/>
      <c r="C936" s="7"/>
      <c r="D936" s="95"/>
      <c r="E936" s="93"/>
      <c r="F936" s="14"/>
      <c r="G936" s="14"/>
      <c r="H936" s="14"/>
      <c r="I936" s="14"/>
      <c r="J936" s="13"/>
      <c r="K936" s="33"/>
      <c r="L936" s="2"/>
      <c r="M936" s="17"/>
      <c r="N936" s="12"/>
      <c r="O936" s="12"/>
      <c r="P936" s="17"/>
      <c r="Q936" s="14"/>
      <c r="R936" s="21"/>
      <c r="S936" s="14"/>
      <c r="T936" s="4"/>
      <c r="U936" s="3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2"/>
      <c r="B937" s="123"/>
      <c r="C937" s="7"/>
      <c r="D937" s="95"/>
      <c r="E937" s="93"/>
      <c r="F937" s="14"/>
      <c r="G937" s="14"/>
      <c r="H937" s="14"/>
      <c r="I937" s="14"/>
      <c r="J937" s="13"/>
      <c r="K937" s="33"/>
      <c r="L937" s="2"/>
      <c r="M937" s="17"/>
      <c r="N937" s="12"/>
      <c r="O937" s="12"/>
      <c r="P937" s="17"/>
      <c r="Q937" s="14"/>
      <c r="R937" s="21"/>
      <c r="S937" s="14"/>
      <c r="T937" s="4"/>
      <c r="U937" s="3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2"/>
      <c r="B938" s="123"/>
      <c r="C938" s="7"/>
      <c r="D938" s="95"/>
      <c r="E938" s="93"/>
      <c r="F938" s="14"/>
      <c r="G938" s="14"/>
      <c r="H938" s="14"/>
      <c r="I938" s="14"/>
      <c r="J938" s="13"/>
      <c r="K938" s="33"/>
      <c r="L938" s="2"/>
      <c r="M938" s="17"/>
      <c r="N938" s="12"/>
      <c r="O938" s="12"/>
      <c r="P938" s="17"/>
      <c r="Q938" s="14"/>
      <c r="R938" s="21"/>
      <c r="S938" s="14"/>
      <c r="T938" s="4"/>
      <c r="U938" s="3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2"/>
      <c r="B939" s="123"/>
      <c r="C939" s="7"/>
      <c r="D939" s="95"/>
      <c r="E939" s="93"/>
      <c r="F939" s="14"/>
      <c r="G939" s="14"/>
      <c r="H939" s="14"/>
      <c r="I939" s="14"/>
      <c r="J939" s="13"/>
      <c r="K939" s="33"/>
      <c r="L939" s="2"/>
      <c r="M939" s="17"/>
      <c r="N939" s="12"/>
      <c r="O939" s="12"/>
      <c r="P939" s="17"/>
      <c r="Q939" s="14"/>
      <c r="R939" s="21"/>
      <c r="S939" s="14"/>
      <c r="T939" s="4"/>
      <c r="U939" s="3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2"/>
      <c r="B940" s="123"/>
      <c r="C940" s="7"/>
      <c r="D940" s="95"/>
      <c r="E940" s="93"/>
      <c r="F940" s="14"/>
      <c r="G940" s="14"/>
      <c r="H940" s="14"/>
      <c r="I940" s="14"/>
      <c r="J940" s="13"/>
      <c r="K940" s="33"/>
      <c r="L940" s="2"/>
      <c r="M940" s="17"/>
      <c r="N940" s="12"/>
      <c r="O940" s="12"/>
      <c r="P940" s="17"/>
      <c r="Q940" s="14"/>
      <c r="R940" s="21"/>
      <c r="S940" s="14"/>
      <c r="T940" s="4"/>
      <c r="U940" s="3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2"/>
      <c r="B941" s="123"/>
      <c r="C941" s="7"/>
      <c r="D941" s="95"/>
      <c r="E941" s="93"/>
      <c r="F941" s="14"/>
      <c r="G941" s="14"/>
      <c r="H941" s="14"/>
      <c r="I941" s="14"/>
      <c r="J941" s="13"/>
      <c r="K941" s="33"/>
      <c r="L941" s="2"/>
      <c r="M941" s="17"/>
      <c r="N941" s="12"/>
      <c r="O941" s="12"/>
      <c r="P941" s="17"/>
      <c r="Q941" s="14"/>
      <c r="R941" s="21"/>
      <c r="S941" s="14"/>
      <c r="T941" s="4"/>
      <c r="U941" s="3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2"/>
      <c r="B942" s="123"/>
      <c r="C942" s="7"/>
      <c r="D942" s="95"/>
      <c r="E942" s="93"/>
      <c r="F942" s="14"/>
      <c r="G942" s="14"/>
      <c r="H942" s="14"/>
      <c r="I942" s="14"/>
      <c r="J942" s="13"/>
      <c r="K942" s="33"/>
      <c r="L942" s="2"/>
      <c r="M942" s="17"/>
      <c r="N942" s="12"/>
      <c r="O942" s="12"/>
      <c r="P942" s="17"/>
      <c r="Q942" s="14"/>
      <c r="R942" s="21"/>
      <c r="S942" s="14"/>
      <c r="T942" s="4"/>
      <c r="U942" s="3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2"/>
      <c r="B943" s="123"/>
      <c r="C943" s="7"/>
      <c r="D943" s="95"/>
      <c r="E943" s="93"/>
      <c r="F943" s="14"/>
      <c r="G943" s="14"/>
      <c r="H943" s="14"/>
      <c r="I943" s="14"/>
      <c r="J943" s="13"/>
      <c r="K943" s="33"/>
      <c r="L943" s="2"/>
      <c r="M943" s="17"/>
      <c r="N943" s="12"/>
      <c r="O943" s="12"/>
      <c r="P943" s="17"/>
      <c r="Q943" s="14"/>
      <c r="R943" s="21"/>
      <c r="S943" s="14"/>
      <c r="T943" s="4"/>
      <c r="U943" s="3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2"/>
      <c r="B944" s="123"/>
      <c r="C944" s="7"/>
      <c r="D944" s="95"/>
      <c r="E944" s="93"/>
      <c r="F944" s="14"/>
      <c r="G944" s="14"/>
      <c r="H944" s="14"/>
      <c r="I944" s="14"/>
      <c r="J944" s="13"/>
      <c r="K944" s="33"/>
      <c r="L944" s="2"/>
      <c r="M944" s="17"/>
      <c r="N944" s="12"/>
      <c r="O944" s="12"/>
      <c r="P944" s="17"/>
      <c r="Q944" s="14"/>
      <c r="R944" s="21"/>
      <c r="S944" s="14"/>
      <c r="T944" s="4"/>
      <c r="U944" s="3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2"/>
      <c r="B945" s="123"/>
      <c r="C945" s="7"/>
      <c r="D945" s="95"/>
      <c r="E945" s="93"/>
      <c r="F945" s="14"/>
      <c r="G945" s="14"/>
      <c r="H945" s="14"/>
      <c r="I945" s="14"/>
      <c r="J945" s="13"/>
      <c r="K945" s="33"/>
      <c r="L945" s="2"/>
      <c r="M945" s="17"/>
      <c r="N945" s="12"/>
      <c r="O945" s="12"/>
      <c r="P945" s="17"/>
      <c r="Q945" s="14"/>
      <c r="R945" s="21"/>
      <c r="S945" s="14"/>
      <c r="T945" s="4"/>
      <c r="U945" s="3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2"/>
      <c r="B946" s="123"/>
      <c r="C946" s="7"/>
      <c r="D946" s="95"/>
      <c r="E946" s="93"/>
      <c r="F946" s="14"/>
      <c r="G946" s="14"/>
      <c r="H946" s="14"/>
      <c r="I946" s="14"/>
      <c r="J946" s="13"/>
      <c r="K946" s="33"/>
      <c r="L946" s="2"/>
      <c r="M946" s="17"/>
      <c r="N946" s="12"/>
      <c r="O946" s="12"/>
      <c r="P946" s="17"/>
      <c r="Q946" s="14"/>
      <c r="R946" s="21"/>
      <c r="S946" s="14"/>
      <c r="T946" s="4"/>
      <c r="U946" s="3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2"/>
      <c r="B947" s="123"/>
      <c r="C947" s="7"/>
      <c r="D947" s="95"/>
      <c r="E947" s="93"/>
      <c r="F947" s="14"/>
      <c r="G947" s="14"/>
      <c r="H947" s="14"/>
      <c r="I947" s="14"/>
      <c r="J947" s="13"/>
      <c r="K947" s="33"/>
      <c r="L947" s="2"/>
      <c r="M947" s="17"/>
      <c r="N947" s="12"/>
      <c r="O947" s="12"/>
      <c r="P947" s="17"/>
      <c r="Q947" s="14"/>
      <c r="R947" s="21"/>
      <c r="S947" s="14"/>
      <c r="T947" s="4"/>
      <c r="U947" s="3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2"/>
      <c r="B948" s="123"/>
      <c r="C948" s="7"/>
      <c r="D948" s="95"/>
      <c r="E948" s="93"/>
      <c r="F948" s="14"/>
      <c r="G948" s="14"/>
      <c r="H948" s="14"/>
      <c r="I948" s="14"/>
      <c r="J948" s="13"/>
      <c r="K948" s="33"/>
      <c r="L948" s="2"/>
      <c r="M948" s="17"/>
      <c r="N948" s="12"/>
      <c r="O948" s="12"/>
      <c r="P948" s="17"/>
      <c r="Q948" s="14"/>
      <c r="R948" s="21"/>
      <c r="S948" s="14"/>
      <c r="T948" s="4"/>
      <c r="U948" s="3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2"/>
      <c r="B949" s="123"/>
      <c r="C949" s="7"/>
      <c r="D949" s="95"/>
      <c r="E949" s="93"/>
      <c r="F949" s="14"/>
      <c r="G949" s="14"/>
      <c r="H949" s="14"/>
      <c r="I949" s="14"/>
      <c r="J949" s="13"/>
      <c r="K949" s="33"/>
      <c r="L949" s="2"/>
      <c r="M949" s="17"/>
      <c r="N949" s="12"/>
      <c r="O949" s="12"/>
      <c r="P949" s="17"/>
      <c r="Q949" s="14"/>
      <c r="R949" s="21"/>
      <c r="S949" s="14"/>
      <c r="T949" s="4"/>
      <c r="U949" s="3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2"/>
      <c r="B950" s="123"/>
      <c r="C950" s="7"/>
      <c r="D950" s="95"/>
      <c r="E950" s="93"/>
      <c r="F950" s="14"/>
      <c r="G950" s="14"/>
      <c r="H950" s="14"/>
      <c r="I950" s="14"/>
      <c r="J950" s="13"/>
      <c r="K950" s="33"/>
      <c r="L950" s="2"/>
      <c r="M950" s="17"/>
      <c r="N950" s="12"/>
      <c r="O950" s="12"/>
      <c r="P950" s="17"/>
      <c r="Q950" s="14"/>
      <c r="R950" s="21"/>
      <c r="S950" s="14"/>
      <c r="T950" s="4"/>
      <c r="U950" s="3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2"/>
      <c r="B951" s="123"/>
      <c r="C951" s="7"/>
      <c r="D951" s="95"/>
      <c r="E951" s="93"/>
      <c r="F951" s="14"/>
      <c r="G951" s="14"/>
      <c r="H951" s="14"/>
      <c r="I951" s="14"/>
      <c r="J951" s="13"/>
      <c r="K951" s="33"/>
      <c r="L951" s="2"/>
      <c r="M951" s="17"/>
      <c r="N951" s="12"/>
      <c r="O951" s="12"/>
      <c r="P951" s="17"/>
      <c r="Q951" s="14"/>
      <c r="R951" s="21"/>
      <c r="S951" s="14"/>
      <c r="T951" s="4"/>
      <c r="U951" s="3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2"/>
      <c r="B952" s="123"/>
      <c r="C952" s="7"/>
      <c r="D952" s="95"/>
      <c r="E952" s="93"/>
      <c r="F952" s="14"/>
      <c r="G952" s="14"/>
      <c r="H952" s="14"/>
      <c r="I952" s="14"/>
      <c r="J952" s="13"/>
      <c r="K952" s="33"/>
      <c r="L952" s="2"/>
      <c r="M952" s="17"/>
      <c r="N952" s="12"/>
      <c r="O952" s="12"/>
      <c r="P952" s="17"/>
      <c r="Q952" s="14"/>
      <c r="R952" s="21"/>
      <c r="S952" s="14"/>
      <c r="T952" s="4"/>
      <c r="U952" s="3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2"/>
      <c r="B953" s="123"/>
      <c r="C953" s="7"/>
      <c r="D953" s="95"/>
      <c r="E953" s="93"/>
      <c r="F953" s="14"/>
      <c r="G953" s="14"/>
      <c r="H953" s="14"/>
      <c r="I953" s="14"/>
      <c r="J953" s="13"/>
      <c r="K953" s="33"/>
      <c r="L953" s="2"/>
      <c r="M953" s="17"/>
      <c r="N953" s="12"/>
      <c r="O953" s="12"/>
      <c r="P953" s="17"/>
      <c r="Q953" s="14"/>
      <c r="R953" s="21"/>
      <c r="S953" s="14"/>
      <c r="T953" s="4"/>
      <c r="U953" s="3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2"/>
      <c r="B954" s="123"/>
      <c r="C954" s="7"/>
      <c r="D954" s="95"/>
      <c r="E954" s="93"/>
      <c r="F954" s="14"/>
      <c r="G954" s="14"/>
      <c r="H954" s="14"/>
      <c r="I954" s="14"/>
      <c r="J954" s="13"/>
      <c r="K954" s="33"/>
      <c r="L954" s="2"/>
      <c r="M954" s="17"/>
      <c r="N954" s="12"/>
      <c r="O954" s="12"/>
      <c r="P954" s="17"/>
      <c r="Q954" s="14"/>
      <c r="R954" s="21"/>
      <c r="S954" s="14"/>
      <c r="T954" s="4"/>
      <c r="U954" s="3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2"/>
      <c r="B955" s="123"/>
      <c r="C955" s="7"/>
      <c r="D955" s="95"/>
      <c r="E955" s="93"/>
      <c r="F955" s="14"/>
      <c r="G955" s="14"/>
      <c r="H955" s="14"/>
      <c r="I955" s="14"/>
      <c r="J955" s="13"/>
      <c r="K955" s="33"/>
      <c r="L955" s="2"/>
      <c r="M955" s="17"/>
      <c r="N955" s="12"/>
      <c r="O955" s="12"/>
      <c r="P955" s="17"/>
      <c r="Q955" s="14"/>
      <c r="R955" s="21"/>
      <c r="S955" s="14"/>
      <c r="T955" s="4"/>
      <c r="U955" s="3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2"/>
      <c r="B956" s="123"/>
      <c r="C956" s="7"/>
      <c r="D956" s="95"/>
      <c r="E956" s="93"/>
      <c r="F956" s="14"/>
      <c r="G956" s="14"/>
      <c r="H956" s="14"/>
      <c r="I956" s="14"/>
      <c r="J956" s="13"/>
      <c r="K956" s="33"/>
      <c r="L956" s="2"/>
      <c r="M956" s="17"/>
      <c r="N956" s="12"/>
      <c r="O956" s="12"/>
      <c r="P956" s="17"/>
      <c r="Q956" s="14"/>
      <c r="R956" s="21"/>
      <c r="S956" s="14"/>
      <c r="T956" s="4"/>
      <c r="U956" s="3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2"/>
      <c r="B957" s="123"/>
      <c r="C957" s="7"/>
      <c r="D957" s="95"/>
      <c r="E957" s="93"/>
      <c r="F957" s="14"/>
      <c r="G957" s="14"/>
      <c r="H957" s="14"/>
      <c r="I957" s="14"/>
      <c r="J957" s="13"/>
      <c r="K957" s="33"/>
      <c r="L957" s="2"/>
      <c r="M957" s="17"/>
      <c r="N957" s="12"/>
      <c r="O957" s="12"/>
      <c r="P957" s="17"/>
      <c r="Q957" s="14"/>
      <c r="R957" s="21"/>
      <c r="S957" s="14"/>
      <c r="T957" s="4"/>
      <c r="U957" s="3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2"/>
      <c r="B958" s="123"/>
      <c r="C958" s="7"/>
      <c r="D958" s="95"/>
      <c r="E958" s="93"/>
      <c r="F958" s="14"/>
      <c r="G958" s="14"/>
      <c r="H958" s="14"/>
      <c r="I958" s="14"/>
      <c r="J958" s="13"/>
      <c r="K958" s="33"/>
      <c r="L958" s="2"/>
      <c r="M958" s="17"/>
      <c r="N958" s="12"/>
      <c r="O958" s="12"/>
      <c r="P958" s="17"/>
      <c r="Q958" s="14"/>
      <c r="R958" s="21"/>
      <c r="S958" s="14"/>
      <c r="T958" s="4"/>
      <c r="U958" s="3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2"/>
      <c r="B959" s="123"/>
      <c r="C959" s="7"/>
      <c r="D959" s="95"/>
      <c r="E959" s="93"/>
      <c r="F959" s="14"/>
      <c r="G959" s="14"/>
      <c r="H959" s="14"/>
      <c r="I959" s="14"/>
      <c r="J959" s="13"/>
      <c r="K959" s="33"/>
      <c r="L959" s="2"/>
      <c r="M959" s="17"/>
      <c r="N959" s="12"/>
      <c r="O959" s="12"/>
      <c r="P959" s="17"/>
      <c r="Q959" s="14"/>
      <c r="R959" s="21"/>
      <c r="S959" s="14"/>
      <c r="T959" s="4"/>
      <c r="U959" s="3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2"/>
      <c r="B960" s="123"/>
      <c r="C960" s="7"/>
      <c r="D960" s="95"/>
      <c r="E960" s="93"/>
      <c r="F960" s="14"/>
      <c r="G960" s="14"/>
      <c r="H960" s="14"/>
      <c r="I960" s="14"/>
      <c r="J960" s="13"/>
      <c r="K960" s="33"/>
      <c r="L960" s="2"/>
      <c r="M960" s="17"/>
      <c r="N960" s="12"/>
      <c r="O960" s="12"/>
      <c r="P960" s="17"/>
      <c r="Q960" s="14"/>
      <c r="R960" s="21"/>
      <c r="S960" s="14"/>
      <c r="T960" s="4"/>
      <c r="U960" s="3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2"/>
      <c r="B961" s="123"/>
      <c r="C961" s="7"/>
      <c r="D961" s="95"/>
      <c r="E961" s="93"/>
      <c r="F961" s="14"/>
      <c r="G961" s="14"/>
      <c r="H961" s="14"/>
      <c r="I961" s="14"/>
      <c r="J961" s="13"/>
      <c r="K961" s="33"/>
      <c r="L961" s="2"/>
      <c r="M961" s="17"/>
      <c r="N961" s="12"/>
      <c r="O961" s="12"/>
      <c r="P961" s="17"/>
      <c r="Q961" s="14"/>
      <c r="R961" s="21"/>
      <c r="S961" s="14"/>
      <c r="T961" s="4"/>
      <c r="U961" s="3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2"/>
      <c r="B962" s="123"/>
      <c r="C962" s="7"/>
      <c r="D962" s="95"/>
      <c r="E962" s="93"/>
      <c r="F962" s="14"/>
      <c r="G962" s="14"/>
      <c r="H962" s="14"/>
      <c r="I962" s="14"/>
      <c r="J962" s="13"/>
      <c r="K962" s="33"/>
      <c r="L962" s="2"/>
      <c r="M962" s="17"/>
      <c r="N962" s="12"/>
      <c r="O962" s="12"/>
      <c r="P962" s="17"/>
      <c r="Q962" s="14"/>
      <c r="R962" s="21"/>
      <c r="S962" s="14"/>
      <c r="T962" s="4"/>
      <c r="U962" s="3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2"/>
      <c r="B963" s="123"/>
      <c r="C963" s="7"/>
      <c r="D963" s="95"/>
      <c r="E963" s="93"/>
      <c r="F963" s="14"/>
      <c r="G963" s="14"/>
      <c r="H963" s="14"/>
      <c r="I963" s="14"/>
      <c r="J963" s="13"/>
      <c r="K963" s="33"/>
      <c r="L963" s="2"/>
      <c r="M963" s="17"/>
      <c r="N963" s="12"/>
      <c r="O963" s="12"/>
      <c r="P963" s="17"/>
      <c r="Q963" s="14"/>
      <c r="R963" s="21"/>
      <c r="S963" s="14"/>
      <c r="T963" s="4"/>
      <c r="U963" s="3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2"/>
      <c r="B964" s="123"/>
      <c r="C964" s="7"/>
      <c r="D964" s="95"/>
      <c r="E964" s="93"/>
      <c r="F964" s="14"/>
      <c r="G964" s="14"/>
      <c r="H964" s="14"/>
      <c r="I964" s="14"/>
      <c r="J964" s="13"/>
      <c r="K964" s="33"/>
      <c r="L964" s="2"/>
      <c r="M964" s="17"/>
      <c r="N964" s="12"/>
      <c r="O964" s="12"/>
      <c r="P964" s="17"/>
      <c r="Q964" s="14"/>
      <c r="R964" s="21"/>
      <c r="S964" s="14"/>
      <c r="T964" s="4"/>
      <c r="U964" s="3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2"/>
      <c r="B965" s="123"/>
      <c r="C965" s="7"/>
      <c r="D965" s="95"/>
      <c r="E965" s="93"/>
      <c r="F965" s="14"/>
      <c r="G965" s="14"/>
      <c r="H965" s="14"/>
      <c r="I965" s="14"/>
      <c r="J965" s="13"/>
      <c r="K965" s="33"/>
      <c r="L965" s="2"/>
      <c r="M965" s="17"/>
      <c r="N965" s="12"/>
      <c r="O965" s="12"/>
      <c r="P965" s="17"/>
      <c r="Q965" s="14"/>
      <c r="R965" s="21"/>
      <c r="S965" s="14"/>
      <c r="T965" s="4"/>
      <c r="U965" s="3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2"/>
      <c r="B966" s="123"/>
      <c r="C966" s="7"/>
      <c r="D966" s="95"/>
      <c r="E966" s="93"/>
      <c r="F966" s="14"/>
      <c r="G966" s="14"/>
      <c r="H966" s="14"/>
      <c r="I966" s="14"/>
      <c r="J966" s="13"/>
      <c r="K966" s="33"/>
      <c r="L966" s="2"/>
      <c r="M966" s="17"/>
      <c r="N966" s="12"/>
      <c r="O966" s="12"/>
      <c r="P966" s="17"/>
      <c r="Q966" s="14"/>
      <c r="R966" s="21"/>
      <c r="S966" s="14"/>
      <c r="T966" s="4"/>
      <c r="U966" s="3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2"/>
      <c r="B967" s="123"/>
      <c r="C967" s="7"/>
      <c r="D967" s="95"/>
      <c r="E967" s="93"/>
      <c r="F967" s="14"/>
      <c r="G967" s="14"/>
      <c r="H967" s="14"/>
      <c r="I967" s="14"/>
      <c r="J967" s="13"/>
      <c r="K967" s="33"/>
      <c r="L967" s="2"/>
      <c r="M967" s="17"/>
      <c r="N967" s="12"/>
      <c r="O967" s="12"/>
      <c r="P967" s="17"/>
      <c r="Q967" s="14"/>
      <c r="R967" s="21"/>
      <c r="S967" s="14"/>
      <c r="T967" s="4"/>
      <c r="U967" s="3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2"/>
      <c r="B968" s="123"/>
      <c r="C968" s="7"/>
      <c r="D968" s="95"/>
      <c r="E968" s="93"/>
      <c r="F968" s="14"/>
      <c r="G968" s="14"/>
      <c r="H968" s="14"/>
      <c r="I968" s="14"/>
      <c r="J968" s="13"/>
      <c r="K968" s="33"/>
      <c r="L968" s="2"/>
      <c r="M968" s="17"/>
      <c r="N968" s="12"/>
      <c r="O968" s="12"/>
      <c r="P968" s="17"/>
      <c r="Q968" s="14"/>
      <c r="R968" s="21"/>
      <c r="S968" s="14"/>
      <c r="T968" s="4"/>
      <c r="U968" s="3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2"/>
      <c r="B969" s="123"/>
      <c r="C969" s="7"/>
      <c r="D969" s="95"/>
      <c r="E969" s="93"/>
      <c r="F969" s="14"/>
      <c r="G969" s="14"/>
      <c r="H969" s="14"/>
      <c r="I969" s="14"/>
      <c r="J969" s="13"/>
      <c r="K969" s="33"/>
      <c r="L969" s="2"/>
      <c r="M969" s="17"/>
      <c r="N969" s="12"/>
      <c r="O969" s="12"/>
      <c r="P969" s="17"/>
      <c r="Q969" s="14"/>
      <c r="R969" s="21"/>
      <c r="S969" s="14"/>
      <c r="T969" s="4"/>
      <c r="U969" s="3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2"/>
      <c r="B970" s="123"/>
      <c r="C970" s="7"/>
      <c r="D970" s="95"/>
      <c r="E970" s="93"/>
      <c r="F970" s="14"/>
      <c r="G970" s="14"/>
      <c r="H970" s="14"/>
      <c r="I970" s="14"/>
      <c r="J970" s="13"/>
      <c r="K970" s="33"/>
      <c r="L970" s="2"/>
      <c r="M970" s="17"/>
      <c r="N970" s="12"/>
      <c r="O970" s="12"/>
      <c r="P970" s="17"/>
      <c r="Q970" s="14"/>
      <c r="R970" s="21"/>
      <c r="S970" s="14"/>
      <c r="T970" s="4"/>
      <c r="U970" s="3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2"/>
      <c r="B971" s="123"/>
      <c r="C971" s="7"/>
      <c r="D971" s="95"/>
      <c r="E971" s="93"/>
      <c r="F971" s="14"/>
      <c r="G971" s="14"/>
      <c r="H971" s="14"/>
      <c r="I971" s="14"/>
      <c r="J971" s="13"/>
      <c r="K971" s="33"/>
      <c r="L971" s="2"/>
      <c r="M971" s="17"/>
      <c r="N971" s="12"/>
      <c r="O971" s="12"/>
      <c r="P971" s="17"/>
      <c r="Q971" s="14"/>
      <c r="R971" s="21"/>
      <c r="S971" s="14"/>
      <c r="T971" s="4"/>
      <c r="U971" s="3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2"/>
      <c r="B972" s="123"/>
      <c r="C972" s="7"/>
      <c r="D972" s="95"/>
      <c r="E972" s="93"/>
      <c r="F972" s="14"/>
      <c r="G972" s="14"/>
      <c r="H972" s="14"/>
      <c r="I972" s="14"/>
      <c r="J972" s="13"/>
      <c r="K972" s="33"/>
      <c r="L972" s="2"/>
      <c r="M972" s="17"/>
      <c r="N972" s="12"/>
      <c r="O972" s="12"/>
      <c r="P972" s="17"/>
      <c r="Q972" s="14"/>
      <c r="R972" s="21"/>
      <c r="S972" s="14"/>
      <c r="T972" s="4"/>
      <c r="U972" s="3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2"/>
      <c r="B973" s="123"/>
      <c r="C973" s="7"/>
      <c r="D973" s="95"/>
      <c r="E973" s="93"/>
      <c r="F973" s="14"/>
      <c r="G973" s="14"/>
      <c r="H973" s="14"/>
      <c r="I973" s="14"/>
      <c r="J973" s="13"/>
      <c r="K973" s="33"/>
      <c r="L973" s="2"/>
      <c r="M973" s="17"/>
      <c r="N973" s="12"/>
      <c r="O973" s="12"/>
      <c r="P973" s="17"/>
      <c r="Q973" s="14"/>
      <c r="R973" s="21"/>
      <c r="S973" s="14"/>
      <c r="T973" s="4"/>
      <c r="U973" s="3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2"/>
      <c r="B974" s="123"/>
      <c r="C974" s="7"/>
      <c r="D974" s="95"/>
      <c r="E974" s="93"/>
      <c r="F974" s="14"/>
      <c r="G974" s="14"/>
      <c r="H974" s="14"/>
      <c r="I974" s="14"/>
      <c r="J974" s="13"/>
      <c r="K974" s="33"/>
      <c r="L974" s="2"/>
      <c r="M974" s="17"/>
      <c r="N974" s="12"/>
      <c r="O974" s="12"/>
      <c r="P974" s="17"/>
      <c r="Q974" s="14"/>
      <c r="R974" s="21"/>
      <c r="S974" s="14"/>
      <c r="T974" s="4"/>
      <c r="U974" s="3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2"/>
      <c r="B975" s="123"/>
      <c r="C975" s="7"/>
      <c r="D975" s="95"/>
      <c r="E975" s="93"/>
      <c r="F975" s="14"/>
      <c r="G975" s="14"/>
      <c r="H975" s="14"/>
      <c r="I975" s="14"/>
      <c r="J975" s="13"/>
      <c r="K975" s="33"/>
      <c r="L975" s="2"/>
      <c r="M975" s="17"/>
      <c r="N975" s="12"/>
      <c r="O975" s="12"/>
      <c r="P975" s="17"/>
      <c r="Q975" s="14"/>
      <c r="R975" s="21"/>
      <c r="S975" s="14"/>
      <c r="T975" s="4"/>
      <c r="U975" s="3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2"/>
      <c r="B976" s="123"/>
      <c r="C976" s="7"/>
      <c r="D976" s="95"/>
      <c r="E976" s="93"/>
      <c r="F976" s="14"/>
      <c r="G976" s="14"/>
      <c r="H976" s="14"/>
      <c r="I976" s="14"/>
      <c r="J976" s="13"/>
      <c r="K976" s="33"/>
      <c r="L976" s="2"/>
      <c r="M976" s="17"/>
      <c r="N976" s="12"/>
      <c r="O976" s="12"/>
      <c r="P976" s="17"/>
      <c r="Q976" s="14"/>
      <c r="R976" s="21"/>
      <c r="S976" s="14"/>
      <c r="T976" s="4"/>
      <c r="U976" s="3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2"/>
      <c r="B977" s="123"/>
      <c r="C977" s="7"/>
      <c r="D977" s="95"/>
      <c r="E977" s="93"/>
      <c r="F977" s="14"/>
      <c r="G977" s="14"/>
      <c r="H977" s="14"/>
      <c r="I977" s="14"/>
      <c r="J977" s="13"/>
      <c r="K977" s="33"/>
      <c r="L977" s="2"/>
      <c r="M977" s="17"/>
      <c r="N977" s="12"/>
      <c r="O977" s="12"/>
      <c r="P977" s="17"/>
      <c r="Q977" s="14"/>
      <c r="R977" s="21"/>
      <c r="S977" s="14"/>
      <c r="T977" s="4"/>
      <c r="U977" s="3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2"/>
      <c r="B978" s="123"/>
      <c r="C978" s="7"/>
      <c r="D978" s="95"/>
      <c r="E978" s="93"/>
      <c r="F978" s="14"/>
      <c r="G978" s="14"/>
      <c r="H978" s="14"/>
      <c r="I978" s="14"/>
      <c r="J978" s="13"/>
      <c r="K978" s="33"/>
      <c r="L978" s="2"/>
      <c r="M978" s="17"/>
      <c r="N978" s="12"/>
      <c r="O978" s="12"/>
      <c r="P978" s="17"/>
      <c r="Q978" s="14"/>
      <c r="R978" s="21"/>
      <c r="S978" s="14"/>
      <c r="T978" s="4"/>
      <c r="U978" s="3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2"/>
      <c r="B979" s="123"/>
      <c r="C979" s="7"/>
      <c r="D979" s="95"/>
      <c r="E979" s="93"/>
      <c r="F979" s="14"/>
      <c r="G979" s="14"/>
      <c r="H979" s="14"/>
      <c r="I979" s="14"/>
      <c r="J979" s="13"/>
      <c r="K979" s="33"/>
      <c r="L979" s="2"/>
      <c r="M979" s="17"/>
      <c r="N979" s="12"/>
      <c r="O979" s="12"/>
      <c r="P979" s="17"/>
      <c r="Q979" s="14"/>
      <c r="R979" s="21"/>
      <c r="S979" s="14"/>
      <c r="T979" s="4"/>
      <c r="U979" s="3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2"/>
      <c r="B980" s="123"/>
      <c r="C980" s="7"/>
      <c r="D980" s="95"/>
      <c r="E980" s="93"/>
      <c r="F980" s="14"/>
      <c r="G980" s="14"/>
      <c r="H980" s="14"/>
      <c r="I980" s="14"/>
      <c r="J980" s="13"/>
      <c r="K980" s="33"/>
      <c r="L980" s="2"/>
      <c r="M980" s="17"/>
      <c r="N980" s="12"/>
      <c r="O980" s="12"/>
      <c r="P980" s="17"/>
      <c r="Q980" s="14"/>
      <c r="R980" s="21"/>
      <c r="S980" s="14"/>
      <c r="T980" s="4"/>
      <c r="U980" s="3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2"/>
      <c r="B981" s="123"/>
      <c r="C981" s="7"/>
      <c r="D981" s="95"/>
      <c r="E981" s="93"/>
      <c r="F981" s="14"/>
      <c r="G981" s="14"/>
      <c r="H981" s="14"/>
      <c r="I981" s="14"/>
      <c r="J981" s="13"/>
      <c r="K981" s="33"/>
      <c r="L981" s="2"/>
      <c r="M981" s="17"/>
      <c r="N981" s="12"/>
      <c r="O981" s="12"/>
      <c r="P981" s="17"/>
      <c r="Q981" s="14"/>
      <c r="R981" s="21"/>
      <c r="S981" s="14"/>
      <c r="T981" s="4"/>
      <c r="U981" s="3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2"/>
      <c r="B982" s="123"/>
      <c r="C982" s="7"/>
      <c r="D982" s="95"/>
      <c r="E982" s="93"/>
      <c r="F982" s="14"/>
      <c r="G982" s="14"/>
      <c r="H982" s="14"/>
      <c r="I982" s="14"/>
      <c r="J982" s="13"/>
      <c r="K982" s="33"/>
      <c r="L982" s="2"/>
      <c r="M982" s="17"/>
      <c r="N982" s="12"/>
      <c r="O982" s="12"/>
      <c r="P982" s="17"/>
      <c r="Q982" s="14"/>
      <c r="R982" s="21"/>
      <c r="S982" s="14"/>
      <c r="T982" s="4"/>
      <c r="U982" s="3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2"/>
      <c r="B983" s="123"/>
      <c r="C983" s="7"/>
      <c r="D983" s="95"/>
      <c r="E983" s="93"/>
      <c r="F983" s="14"/>
      <c r="G983" s="14"/>
      <c r="H983" s="14"/>
      <c r="I983" s="14"/>
      <c r="J983" s="13"/>
      <c r="K983" s="33"/>
      <c r="L983" s="2"/>
      <c r="M983" s="17"/>
      <c r="N983" s="12"/>
      <c r="O983" s="12"/>
      <c r="P983" s="17"/>
      <c r="Q983" s="14"/>
      <c r="R983" s="21"/>
      <c r="S983" s="14"/>
      <c r="T983" s="4"/>
      <c r="U983" s="3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2"/>
      <c r="B984" s="123"/>
      <c r="C984" s="7"/>
      <c r="D984" s="95"/>
      <c r="E984" s="93"/>
      <c r="F984" s="14"/>
      <c r="G984" s="14"/>
      <c r="H984" s="14"/>
      <c r="I984" s="14"/>
      <c r="J984" s="13"/>
      <c r="K984" s="33"/>
      <c r="L984" s="2"/>
      <c r="M984" s="17"/>
      <c r="N984" s="12"/>
      <c r="O984" s="12"/>
      <c r="P984" s="17"/>
      <c r="Q984" s="14"/>
      <c r="R984" s="21"/>
      <c r="S984" s="14"/>
      <c r="T984" s="4"/>
      <c r="U984" s="3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2"/>
      <c r="B985" s="123"/>
      <c r="C985" s="7"/>
      <c r="D985" s="95"/>
      <c r="E985" s="93"/>
      <c r="F985" s="14"/>
      <c r="G985" s="14"/>
      <c r="H985" s="14"/>
      <c r="I985" s="14"/>
      <c r="J985" s="13"/>
      <c r="K985" s="33"/>
      <c r="L985" s="2"/>
      <c r="M985" s="17"/>
      <c r="N985" s="12"/>
      <c r="O985" s="12"/>
      <c r="P985" s="17"/>
      <c r="Q985" s="14"/>
      <c r="R985" s="21"/>
      <c r="S985" s="14"/>
      <c r="T985" s="4"/>
      <c r="U985" s="3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2"/>
      <c r="B986" s="123"/>
      <c r="C986" s="7"/>
      <c r="D986" s="95"/>
      <c r="E986" s="93"/>
      <c r="F986" s="14"/>
      <c r="G986" s="14"/>
      <c r="H986" s="14"/>
      <c r="I986" s="14"/>
      <c r="J986" s="13"/>
      <c r="K986" s="33"/>
      <c r="L986" s="2"/>
      <c r="M986" s="17"/>
      <c r="N986" s="12"/>
      <c r="O986" s="12"/>
      <c r="P986" s="17"/>
      <c r="Q986" s="14"/>
      <c r="R986" s="21"/>
      <c r="S986" s="14"/>
      <c r="T986" s="4"/>
      <c r="U986" s="3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2"/>
      <c r="B987" s="123"/>
      <c r="C987" s="7"/>
      <c r="D987" s="95"/>
      <c r="E987" s="93"/>
      <c r="F987" s="14"/>
      <c r="G987" s="14"/>
      <c r="H987" s="14"/>
      <c r="I987" s="14"/>
      <c r="J987" s="13"/>
      <c r="K987" s="33"/>
      <c r="L987" s="2"/>
      <c r="M987" s="17"/>
      <c r="N987" s="12"/>
      <c r="O987" s="12"/>
      <c r="P987" s="17"/>
      <c r="Q987" s="14"/>
      <c r="R987" s="21"/>
      <c r="S987" s="14"/>
      <c r="T987" s="4"/>
      <c r="U987" s="3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2"/>
      <c r="B988" s="123"/>
      <c r="C988" s="7"/>
      <c r="D988" s="95"/>
      <c r="E988" s="93"/>
      <c r="F988" s="14"/>
      <c r="G988" s="14"/>
      <c r="H988" s="14"/>
      <c r="I988" s="14"/>
      <c r="J988" s="13"/>
      <c r="K988" s="33"/>
      <c r="L988" s="2"/>
      <c r="M988" s="17"/>
      <c r="N988" s="12"/>
      <c r="O988" s="12"/>
      <c r="P988" s="17"/>
      <c r="Q988" s="14"/>
      <c r="R988" s="21"/>
      <c r="S988" s="14"/>
      <c r="T988" s="4"/>
      <c r="U988" s="3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2"/>
      <c r="B989" s="123"/>
      <c r="C989" s="7"/>
      <c r="D989" s="95"/>
      <c r="E989" s="93"/>
      <c r="F989" s="14"/>
      <c r="G989" s="14"/>
      <c r="H989" s="14"/>
      <c r="I989" s="14"/>
      <c r="J989" s="13"/>
      <c r="K989" s="33"/>
      <c r="L989" s="2"/>
      <c r="M989" s="17"/>
      <c r="N989" s="12"/>
      <c r="O989" s="12"/>
      <c r="P989" s="17"/>
      <c r="Q989" s="14"/>
      <c r="R989" s="21"/>
      <c r="S989" s="14"/>
      <c r="T989" s="4"/>
      <c r="U989" s="3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2"/>
      <c r="B990" s="123"/>
      <c r="C990" s="7"/>
      <c r="D990" s="95"/>
      <c r="E990" s="93"/>
      <c r="F990" s="14"/>
      <c r="G990" s="14"/>
      <c r="H990" s="14"/>
      <c r="I990" s="14"/>
      <c r="J990" s="13"/>
      <c r="K990" s="33"/>
      <c r="L990" s="2"/>
      <c r="M990" s="17"/>
      <c r="N990" s="12"/>
      <c r="O990" s="12"/>
      <c r="P990" s="17"/>
      <c r="Q990" s="14"/>
      <c r="R990" s="21"/>
      <c r="S990" s="14"/>
      <c r="T990" s="4"/>
      <c r="U990" s="3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2"/>
      <c r="B991" s="123"/>
      <c r="C991" s="7"/>
      <c r="D991" s="95"/>
      <c r="E991" s="93"/>
      <c r="F991" s="14"/>
      <c r="G991" s="14"/>
      <c r="H991" s="14"/>
      <c r="I991" s="14"/>
      <c r="J991" s="13"/>
      <c r="K991" s="33"/>
      <c r="L991" s="2"/>
      <c r="M991" s="17"/>
      <c r="N991" s="12"/>
      <c r="O991" s="12"/>
      <c r="P991" s="17"/>
      <c r="Q991" s="14"/>
      <c r="R991" s="21"/>
      <c r="S991" s="14"/>
      <c r="T991" s="4"/>
      <c r="U991" s="3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2"/>
      <c r="B992" s="123"/>
      <c r="C992" s="7"/>
      <c r="D992" s="95"/>
      <c r="E992" s="93"/>
      <c r="F992" s="14"/>
      <c r="G992" s="14"/>
      <c r="H992" s="14"/>
      <c r="I992" s="14"/>
      <c r="J992" s="13"/>
      <c r="K992" s="33"/>
      <c r="L992" s="2"/>
      <c r="M992" s="17"/>
      <c r="N992" s="12"/>
      <c r="O992" s="12"/>
      <c r="P992" s="17"/>
      <c r="Q992" s="14"/>
      <c r="R992" s="21"/>
      <c r="S992" s="14"/>
      <c r="T992" s="4"/>
      <c r="U992" s="3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2"/>
      <c r="B993" s="123"/>
      <c r="C993" s="7"/>
      <c r="D993" s="95"/>
      <c r="E993" s="93"/>
      <c r="F993" s="14"/>
      <c r="G993" s="14"/>
      <c r="H993" s="14"/>
      <c r="I993" s="14"/>
      <c r="J993" s="13"/>
      <c r="K993" s="33"/>
      <c r="L993" s="2"/>
      <c r="M993" s="17"/>
      <c r="N993" s="12"/>
      <c r="O993" s="12"/>
      <c r="P993" s="17"/>
      <c r="Q993" s="14"/>
      <c r="R993" s="21"/>
      <c r="S993" s="14"/>
      <c r="T993" s="4"/>
      <c r="U993" s="3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2"/>
      <c r="B994" s="123"/>
      <c r="C994" s="7"/>
      <c r="D994" s="95"/>
      <c r="E994" s="93"/>
      <c r="F994" s="14"/>
      <c r="G994" s="14"/>
      <c r="H994" s="14"/>
      <c r="I994" s="14"/>
      <c r="J994" s="13"/>
      <c r="K994" s="33"/>
      <c r="L994" s="2"/>
      <c r="M994" s="17"/>
      <c r="N994" s="12"/>
      <c r="O994" s="12"/>
      <c r="P994" s="17"/>
      <c r="Q994" s="14"/>
      <c r="R994" s="21"/>
      <c r="S994" s="14"/>
      <c r="T994" s="4"/>
      <c r="U994" s="3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2"/>
      <c r="B995" s="123"/>
      <c r="C995" s="7"/>
      <c r="D995" s="95"/>
      <c r="E995" s="93"/>
      <c r="F995" s="14"/>
      <c r="G995" s="14"/>
      <c r="H995" s="14"/>
      <c r="I995" s="14"/>
      <c r="J995" s="13"/>
      <c r="K995" s="33"/>
      <c r="L995" s="2"/>
      <c r="M995" s="17"/>
      <c r="N995" s="12"/>
      <c r="O995" s="12"/>
      <c r="P995" s="17"/>
      <c r="Q995" s="14"/>
      <c r="R995" s="21"/>
      <c r="S995" s="14"/>
      <c r="T995" s="4"/>
      <c r="U995" s="3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2"/>
      <c r="B996" s="123"/>
      <c r="C996" s="7"/>
      <c r="D996" s="95"/>
      <c r="E996" s="93"/>
      <c r="F996" s="14"/>
      <c r="G996" s="14"/>
      <c r="H996" s="14"/>
      <c r="I996" s="14"/>
      <c r="J996" s="13"/>
      <c r="K996" s="33"/>
      <c r="L996" s="2"/>
      <c r="M996" s="17"/>
      <c r="N996" s="12"/>
      <c r="O996" s="12"/>
      <c r="P996" s="17"/>
      <c r="Q996" s="14"/>
      <c r="R996" s="21"/>
      <c r="S996" s="14"/>
      <c r="T996" s="4"/>
      <c r="U996" s="3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2"/>
      <c r="B997" s="123"/>
      <c r="C997" s="7"/>
      <c r="D997" s="95"/>
      <c r="E997" s="93"/>
      <c r="F997" s="14"/>
      <c r="G997" s="14"/>
      <c r="H997" s="14"/>
      <c r="I997" s="14"/>
      <c r="J997" s="13"/>
      <c r="K997" s="33"/>
      <c r="L997" s="2"/>
      <c r="M997" s="17"/>
      <c r="N997" s="12"/>
      <c r="O997" s="12"/>
      <c r="P997" s="17"/>
      <c r="Q997" s="14"/>
      <c r="R997" s="21"/>
      <c r="S997" s="14"/>
      <c r="T997" s="4"/>
      <c r="U997" s="3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2"/>
      <c r="B998" s="123"/>
      <c r="C998" s="7"/>
      <c r="D998" s="95"/>
      <c r="E998" s="93"/>
      <c r="F998" s="14"/>
      <c r="G998" s="14"/>
      <c r="H998" s="14"/>
      <c r="I998" s="14"/>
      <c r="J998" s="13"/>
      <c r="K998" s="33"/>
      <c r="L998" s="2"/>
      <c r="M998" s="17"/>
      <c r="N998" s="12"/>
      <c r="O998" s="12"/>
      <c r="P998" s="17"/>
      <c r="Q998" s="14"/>
      <c r="R998" s="21"/>
      <c r="S998" s="14"/>
      <c r="T998" s="4"/>
      <c r="U998" s="3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2"/>
      <c r="B999" s="123"/>
      <c r="C999" s="7"/>
      <c r="D999" s="95"/>
      <c r="E999" s="93"/>
      <c r="F999" s="14"/>
      <c r="G999" s="14"/>
      <c r="H999" s="14"/>
      <c r="I999" s="14"/>
      <c r="J999" s="13"/>
      <c r="K999" s="33"/>
      <c r="L999" s="2"/>
      <c r="M999" s="17"/>
      <c r="N999" s="12"/>
      <c r="O999" s="12"/>
      <c r="P999" s="17"/>
      <c r="Q999" s="14"/>
      <c r="R999" s="21"/>
      <c r="S999" s="14"/>
      <c r="T999" s="4"/>
      <c r="U999" s="3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2"/>
      <c r="B1000" s="123"/>
      <c r="C1000" s="7"/>
      <c r="D1000" s="95"/>
      <c r="E1000" s="93"/>
      <c r="F1000" s="14"/>
      <c r="G1000" s="14"/>
      <c r="H1000" s="14"/>
      <c r="I1000" s="14"/>
      <c r="J1000" s="13"/>
      <c r="K1000" s="33"/>
      <c r="L1000" s="2"/>
      <c r="M1000" s="17"/>
      <c r="N1000" s="12"/>
      <c r="O1000" s="12"/>
      <c r="P1000" s="17"/>
      <c r="Q1000" s="14"/>
      <c r="R1000" s="21"/>
      <c r="S1000" s="14"/>
      <c r="T1000" s="4"/>
      <c r="U1000" s="3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2"/>
      <c r="B1001" s="123"/>
      <c r="C1001" s="7"/>
      <c r="D1001" s="95"/>
      <c r="E1001" s="93"/>
      <c r="F1001" s="14"/>
      <c r="G1001" s="14"/>
      <c r="H1001" s="14"/>
      <c r="I1001" s="14"/>
      <c r="J1001" s="13"/>
      <c r="K1001" s="33"/>
      <c r="L1001" s="2"/>
      <c r="M1001" s="17"/>
      <c r="N1001" s="12"/>
      <c r="O1001" s="12"/>
      <c r="P1001" s="17"/>
      <c r="Q1001" s="14"/>
      <c r="R1001" s="21"/>
      <c r="S1001" s="14"/>
      <c r="T1001" s="4"/>
      <c r="U1001" s="3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2"/>
      <c r="B1002" s="123"/>
      <c r="C1002" s="7"/>
      <c r="D1002" s="95"/>
      <c r="E1002" s="93"/>
      <c r="F1002" s="14"/>
      <c r="G1002" s="14"/>
      <c r="H1002" s="14"/>
      <c r="I1002" s="14"/>
      <c r="J1002" s="13"/>
      <c r="K1002" s="33"/>
      <c r="L1002" s="2"/>
      <c r="M1002" s="17"/>
      <c r="N1002" s="12"/>
      <c r="O1002" s="12"/>
      <c r="P1002" s="17"/>
      <c r="Q1002" s="14"/>
      <c r="R1002" s="21"/>
      <c r="S1002" s="14"/>
      <c r="T1002" s="4"/>
      <c r="U1002" s="3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2"/>
      <c r="B1003" s="123"/>
      <c r="C1003" s="7"/>
      <c r="D1003" s="95"/>
      <c r="E1003" s="93"/>
      <c r="F1003" s="14"/>
      <c r="G1003" s="14"/>
      <c r="H1003" s="14"/>
      <c r="I1003" s="14"/>
      <c r="J1003" s="13"/>
      <c r="K1003" s="33"/>
      <c r="L1003" s="2"/>
      <c r="M1003" s="17"/>
      <c r="N1003" s="12"/>
      <c r="O1003" s="12"/>
      <c r="P1003" s="17"/>
      <c r="Q1003" s="14"/>
      <c r="R1003" s="21"/>
      <c r="S1003" s="14"/>
      <c r="T1003" s="4"/>
      <c r="U1003" s="3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2"/>
      <c r="B1004" s="123"/>
      <c r="C1004" s="7"/>
      <c r="D1004" s="95"/>
      <c r="E1004" s="93"/>
      <c r="F1004" s="14"/>
      <c r="G1004" s="14"/>
      <c r="H1004" s="14"/>
      <c r="I1004" s="14"/>
      <c r="J1004" s="13"/>
      <c r="K1004" s="33"/>
      <c r="L1004" s="2"/>
      <c r="M1004" s="17"/>
      <c r="N1004" s="12"/>
      <c r="O1004" s="12"/>
      <c r="P1004" s="17"/>
      <c r="Q1004" s="14"/>
      <c r="R1004" s="21"/>
      <c r="S1004" s="14"/>
      <c r="T1004" s="4"/>
      <c r="U1004" s="3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2"/>
      <c r="B1005" s="123"/>
      <c r="C1005" s="7"/>
      <c r="D1005" s="95"/>
      <c r="E1005" s="93"/>
      <c r="F1005" s="14"/>
      <c r="G1005" s="14"/>
      <c r="H1005" s="14"/>
      <c r="I1005" s="14"/>
      <c r="J1005" s="13"/>
      <c r="K1005" s="33"/>
      <c r="L1005" s="2"/>
      <c r="M1005" s="17"/>
      <c r="N1005" s="12"/>
      <c r="O1005" s="12"/>
      <c r="P1005" s="17"/>
      <c r="Q1005" s="14"/>
      <c r="R1005" s="21"/>
      <c r="S1005" s="14"/>
      <c r="T1005" s="4"/>
      <c r="U1005" s="3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2"/>
      <c r="B1006" s="123"/>
      <c r="C1006" s="7"/>
      <c r="D1006" s="95"/>
      <c r="E1006" s="93"/>
      <c r="F1006" s="14"/>
      <c r="G1006" s="14"/>
      <c r="H1006" s="14"/>
      <c r="I1006" s="14"/>
      <c r="J1006" s="13"/>
      <c r="K1006" s="33"/>
      <c r="L1006" s="2"/>
      <c r="M1006" s="17"/>
      <c r="N1006" s="12"/>
      <c r="O1006" s="12"/>
      <c r="P1006" s="17"/>
      <c r="Q1006" s="14"/>
      <c r="R1006" s="21"/>
      <c r="S1006" s="14"/>
      <c r="T1006" s="4"/>
      <c r="U1006" s="3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2"/>
      <c r="B1007" s="123"/>
      <c r="C1007" s="7"/>
      <c r="D1007" s="95"/>
      <c r="E1007" s="93"/>
      <c r="F1007" s="14"/>
      <c r="G1007" s="14"/>
      <c r="H1007" s="14"/>
      <c r="I1007" s="14"/>
      <c r="J1007" s="13"/>
      <c r="K1007" s="33"/>
      <c r="L1007" s="2"/>
      <c r="M1007" s="17"/>
      <c r="N1007" s="12"/>
      <c r="O1007" s="12"/>
      <c r="P1007" s="17"/>
      <c r="Q1007" s="14"/>
      <c r="R1007" s="21"/>
      <c r="S1007" s="14"/>
      <c r="T1007" s="4"/>
      <c r="U1007" s="3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2"/>
      <c r="B1008" s="123"/>
      <c r="C1008" s="7"/>
      <c r="D1008" s="95"/>
      <c r="E1008" s="93"/>
      <c r="F1008" s="14"/>
      <c r="G1008" s="14"/>
      <c r="H1008" s="14"/>
      <c r="I1008" s="14"/>
      <c r="J1008" s="13"/>
      <c r="K1008" s="33"/>
      <c r="L1008" s="2"/>
      <c r="M1008" s="17"/>
      <c r="N1008" s="12"/>
      <c r="O1008" s="12"/>
      <c r="P1008" s="17"/>
      <c r="Q1008" s="14"/>
      <c r="R1008" s="21"/>
      <c r="S1008" s="14"/>
      <c r="T1008" s="4"/>
      <c r="U1008" s="3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2"/>
      <c r="B1009" s="123"/>
      <c r="C1009" s="7"/>
      <c r="D1009" s="95"/>
      <c r="E1009" s="93"/>
      <c r="F1009" s="14"/>
      <c r="G1009" s="14"/>
      <c r="H1009" s="14"/>
      <c r="I1009" s="14"/>
      <c r="J1009" s="13"/>
      <c r="K1009" s="33"/>
      <c r="L1009" s="2"/>
      <c r="M1009" s="17"/>
      <c r="N1009" s="12"/>
      <c r="O1009" s="12"/>
      <c r="P1009" s="17"/>
      <c r="Q1009" s="14"/>
      <c r="R1009" s="21"/>
      <c r="S1009" s="14"/>
      <c r="T1009" s="4"/>
      <c r="U1009" s="3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2"/>
      <c r="B1010" s="123"/>
      <c r="C1010" s="7"/>
      <c r="D1010" s="95"/>
      <c r="E1010" s="93"/>
      <c r="F1010" s="14"/>
      <c r="G1010" s="14"/>
      <c r="H1010" s="14"/>
      <c r="I1010" s="14"/>
      <c r="J1010" s="13"/>
      <c r="K1010" s="33"/>
      <c r="L1010" s="2"/>
      <c r="M1010" s="17"/>
      <c r="N1010" s="12"/>
      <c r="O1010" s="12"/>
      <c r="P1010" s="17"/>
      <c r="Q1010" s="14"/>
      <c r="R1010" s="21"/>
      <c r="S1010" s="14"/>
      <c r="T1010" s="4"/>
      <c r="U1010" s="3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2"/>
      <c r="B1011" s="123"/>
      <c r="C1011" s="7"/>
      <c r="D1011" s="95"/>
      <c r="E1011" s="93"/>
      <c r="F1011" s="14"/>
      <c r="G1011" s="14"/>
      <c r="H1011" s="14"/>
      <c r="I1011" s="14"/>
      <c r="J1011" s="13"/>
      <c r="K1011" s="33"/>
      <c r="L1011" s="2"/>
      <c r="M1011" s="17"/>
      <c r="N1011" s="12"/>
      <c r="O1011" s="12"/>
      <c r="P1011" s="17"/>
      <c r="Q1011" s="14"/>
      <c r="R1011" s="21"/>
      <c r="S1011" s="14"/>
      <c r="T1011" s="4"/>
      <c r="U1011" s="3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2"/>
      <c r="B1012" s="123"/>
      <c r="C1012" s="7"/>
      <c r="D1012" s="95"/>
      <c r="E1012" s="93"/>
      <c r="F1012" s="14"/>
      <c r="G1012" s="14"/>
      <c r="H1012" s="14"/>
      <c r="I1012" s="14"/>
      <c r="J1012" s="13"/>
      <c r="K1012" s="33"/>
      <c r="L1012" s="2"/>
      <c r="M1012" s="17"/>
      <c r="N1012" s="12"/>
      <c r="O1012" s="12"/>
      <c r="P1012" s="17"/>
      <c r="Q1012" s="14"/>
      <c r="R1012" s="21"/>
      <c r="S1012" s="14"/>
      <c r="T1012" s="4"/>
      <c r="U1012" s="3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2"/>
      <c r="B1013" s="123"/>
      <c r="C1013" s="7"/>
      <c r="D1013" s="95"/>
      <c r="E1013" s="93"/>
      <c r="F1013" s="14"/>
      <c r="G1013" s="14"/>
      <c r="H1013" s="14"/>
      <c r="I1013" s="14"/>
      <c r="J1013" s="13"/>
      <c r="K1013" s="33"/>
      <c r="L1013" s="2"/>
      <c r="M1013" s="17"/>
      <c r="N1013" s="12"/>
      <c r="O1013" s="12"/>
      <c r="P1013" s="17"/>
      <c r="Q1013" s="14"/>
      <c r="R1013" s="21"/>
      <c r="S1013" s="14"/>
      <c r="T1013" s="4"/>
      <c r="U1013" s="3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2"/>
      <c r="B1014" s="123"/>
      <c r="C1014" s="7"/>
      <c r="D1014" s="95"/>
      <c r="E1014" s="93"/>
      <c r="F1014" s="14"/>
      <c r="G1014" s="14"/>
      <c r="H1014" s="14"/>
      <c r="I1014" s="14"/>
      <c r="J1014" s="13"/>
      <c r="K1014" s="33"/>
      <c r="L1014" s="2"/>
      <c r="M1014" s="17"/>
      <c r="N1014" s="12"/>
      <c r="O1014" s="12"/>
      <c r="P1014" s="17"/>
      <c r="Q1014" s="14"/>
      <c r="R1014" s="21"/>
      <c r="S1014" s="14"/>
      <c r="T1014" s="4"/>
      <c r="U1014" s="3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2"/>
      <c r="B1015" s="123"/>
      <c r="C1015" s="7"/>
      <c r="D1015" s="95"/>
      <c r="E1015" s="93"/>
      <c r="F1015" s="14"/>
      <c r="G1015" s="14"/>
      <c r="H1015" s="14"/>
      <c r="I1015" s="14"/>
      <c r="J1015" s="13"/>
      <c r="K1015" s="33"/>
      <c r="L1015" s="2"/>
      <c r="M1015" s="17"/>
      <c r="N1015" s="12"/>
      <c r="O1015" s="12"/>
      <c r="P1015" s="17"/>
      <c r="Q1015" s="14"/>
      <c r="R1015" s="21"/>
      <c r="S1015" s="14"/>
      <c r="T1015" s="4"/>
      <c r="U1015" s="3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2"/>
      <c r="B1016" s="123"/>
      <c r="C1016" s="7"/>
      <c r="D1016" s="95"/>
      <c r="E1016" s="93"/>
      <c r="F1016" s="14"/>
      <c r="G1016" s="14"/>
      <c r="H1016" s="14"/>
      <c r="I1016" s="14"/>
      <c r="J1016" s="13"/>
      <c r="K1016" s="33"/>
      <c r="L1016" s="2"/>
      <c r="M1016" s="17"/>
      <c r="N1016" s="12"/>
      <c r="O1016" s="12"/>
      <c r="P1016" s="17"/>
      <c r="Q1016" s="14"/>
      <c r="R1016" s="21"/>
      <c r="S1016" s="14"/>
      <c r="T1016" s="4"/>
      <c r="U1016" s="3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2"/>
      <c r="B1017" s="123"/>
      <c r="C1017" s="7"/>
      <c r="D1017" s="95"/>
      <c r="E1017" s="93"/>
      <c r="F1017" s="14"/>
      <c r="G1017" s="14"/>
      <c r="H1017" s="14"/>
      <c r="I1017" s="14"/>
      <c r="J1017" s="13"/>
      <c r="K1017" s="33"/>
      <c r="L1017" s="2"/>
      <c r="M1017" s="17"/>
      <c r="N1017" s="12"/>
      <c r="O1017" s="12"/>
      <c r="P1017" s="17"/>
      <c r="Q1017" s="14"/>
      <c r="R1017" s="21"/>
      <c r="S1017" s="14"/>
      <c r="T1017" s="4"/>
      <c r="U1017" s="3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2"/>
      <c r="B1018" s="123"/>
      <c r="C1018" s="7"/>
      <c r="D1018" s="95"/>
      <c r="E1018" s="93"/>
      <c r="F1018" s="14"/>
      <c r="G1018" s="14"/>
      <c r="H1018" s="14"/>
      <c r="I1018" s="14"/>
      <c r="J1018" s="13"/>
      <c r="K1018" s="33"/>
      <c r="L1018" s="2"/>
      <c r="M1018" s="17"/>
      <c r="N1018" s="12"/>
      <c r="O1018" s="12"/>
      <c r="P1018" s="17"/>
      <c r="Q1018" s="14"/>
      <c r="R1018" s="21"/>
      <c r="S1018" s="14"/>
      <c r="T1018" s="4"/>
      <c r="U1018" s="3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2"/>
      <c r="B1019" s="123"/>
      <c r="C1019" s="7"/>
      <c r="D1019" s="95"/>
      <c r="E1019" s="93"/>
      <c r="F1019" s="14"/>
      <c r="G1019" s="14"/>
      <c r="H1019" s="14"/>
      <c r="I1019" s="14"/>
      <c r="J1019" s="13"/>
      <c r="K1019" s="33"/>
      <c r="L1019" s="2"/>
      <c r="M1019" s="17"/>
      <c r="N1019" s="12"/>
      <c r="O1019" s="12"/>
      <c r="P1019" s="17"/>
      <c r="Q1019" s="14"/>
      <c r="R1019" s="21"/>
      <c r="S1019" s="14"/>
      <c r="T1019" s="4"/>
      <c r="U1019" s="3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2"/>
      <c r="B1020" s="123"/>
      <c r="C1020" s="7"/>
      <c r="D1020" s="95"/>
      <c r="E1020" s="93"/>
      <c r="F1020" s="14"/>
      <c r="G1020" s="14"/>
      <c r="H1020" s="14"/>
      <c r="I1020" s="14"/>
      <c r="J1020" s="13"/>
      <c r="K1020" s="33"/>
      <c r="L1020" s="2"/>
      <c r="M1020" s="17"/>
      <c r="N1020" s="12"/>
      <c r="O1020" s="12"/>
      <c r="P1020" s="17"/>
      <c r="Q1020" s="14"/>
      <c r="R1020" s="21"/>
      <c r="S1020" s="14"/>
      <c r="T1020" s="4"/>
      <c r="U1020" s="3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2"/>
      <c r="B1021" s="123"/>
      <c r="C1021" s="7"/>
      <c r="D1021" s="95"/>
      <c r="E1021" s="93"/>
      <c r="F1021" s="14"/>
      <c r="G1021" s="14"/>
      <c r="H1021" s="14"/>
      <c r="I1021" s="14"/>
      <c r="J1021" s="13"/>
      <c r="K1021" s="33"/>
      <c r="L1021" s="2"/>
      <c r="M1021" s="17"/>
      <c r="N1021" s="12"/>
      <c r="O1021" s="12"/>
      <c r="P1021" s="17"/>
      <c r="Q1021" s="14"/>
      <c r="R1021" s="21"/>
      <c r="S1021" s="14"/>
      <c r="T1021" s="4"/>
      <c r="U1021" s="3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2"/>
      <c r="B1022" s="123"/>
      <c r="C1022" s="7"/>
      <c r="D1022" s="95"/>
      <c r="E1022" s="93"/>
      <c r="F1022" s="14"/>
      <c r="G1022" s="14"/>
      <c r="H1022" s="14"/>
      <c r="I1022" s="14"/>
      <c r="J1022" s="13"/>
      <c r="K1022" s="33"/>
      <c r="L1022" s="2"/>
      <c r="M1022" s="17"/>
      <c r="N1022" s="12"/>
      <c r="O1022" s="12"/>
      <c r="P1022" s="17"/>
      <c r="Q1022" s="14"/>
      <c r="R1022" s="21"/>
      <c r="S1022" s="14"/>
      <c r="T1022" s="4"/>
      <c r="U1022" s="3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2"/>
      <c r="B1023" s="123"/>
      <c r="C1023" s="7"/>
      <c r="D1023" s="95"/>
      <c r="E1023" s="93"/>
      <c r="F1023" s="14"/>
      <c r="G1023" s="14"/>
      <c r="H1023" s="14"/>
      <c r="I1023" s="14"/>
      <c r="J1023" s="13"/>
      <c r="K1023" s="33"/>
      <c r="L1023" s="2"/>
      <c r="M1023" s="17"/>
      <c r="N1023" s="12"/>
      <c r="O1023" s="12"/>
      <c r="P1023" s="17"/>
      <c r="Q1023" s="14"/>
      <c r="R1023" s="21"/>
      <c r="S1023" s="14"/>
      <c r="T1023" s="4"/>
      <c r="U1023" s="3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2"/>
      <c r="B1024" s="123"/>
      <c r="C1024" s="7"/>
      <c r="D1024" s="95"/>
      <c r="E1024" s="93"/>
      <c r="F1024" s="14"/>
      <c r="G1024" s="14"/>
      <c r="H1024" s="14"/>
      <c r="I1024" s="14"/>
      <c r="J1024" s="13"/>
      <c r="K1024" s="33"/>
      <c r="L1024" s="2"/>
      <c r="M1024" s="17"/>
      <c r="N1024" s="12"/>
      <c r="O1024" s="12"/>
      <c r="P1024" s="17"/>
      <c r="Q1024" s="14"/>
      <c r="R1024" s="21"/>
      <c r="S1024" s="14"/>
      <c r="T1024" s="4"/>
      <c r="U1024" s="3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2"/>
      <c r="B1025" s="123"/>
      <c r="C1025" s="7"/>
      <c r="D1025" s="95"/>
      <c r="E1025" s="93"/>
      <c r="F1025" s="14"/>
      <c r="G1025" s="14"/>
      <c r="H1025" s="14"/>
      <c r="I1025" s="14"/>
      <c r="J1025" s="13"/>
      <c r="K1025" s="33"/>
      <c r="L1025" s="2"/>
      <c r="M1025" s="17"/>
      <c r="N1025" s="12"/>
      <c r="O1025" s="12"/>
      <c r="P1025" s="17"/>
      <c r="Q1025" s="14"/>
      <c r="R1025" s="21"/>
      <c r="S1025" s="14"/>
      <c r="T1025" s="4"/>
      <c r="U1025" s="3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2"/>
      <c r="B1026" s="123"/>
      <c r="C1026" s="7"/>
      <c r="D1026" s="95"/>
      <c r="E1026" s="93"/>
      <c r="F1026" s="14"/>
      <c r="G1026" s="14"/>
      <c r="H1026" s="14"/>
      <c r="I1026" s="14"/>
      <c r="J1026" s="13"/>
      <c r="K1026" s="33"/>
      <c r="L1026" s="2"/>
      <c r="M1026" s="17"/>
      <c r="N1026" s="12"/>
      <c r="O1026" s="12"/>
      <c r="P1026" s="17"/>
      <c r="Q1026" s="14"/>
      <c r="R1026" s="21"/>
      <c r="S1026" s="14"/>
      <c r="T1026" s="4"/>
      <c r="U1026" s="3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2"/>
      <c r="B1027" s="123"/>
      <c r="C1027" s="7"/>
      <c r="D1027" s="95"/>
      <c r="E1027" s="93"/>
      <c r="F1027" s="14"/>
      <c r="G1027" s="14"/>
      <c r="H1027" s="14"/>
      <c r="I1027" s="14"/>
      <c r="J1027" s="13"/>
      <c r="K1027" s="33"/>
      <c r="L1027" s="2"/>
      <c r="M1027" s="17"/>
      <c r="N1027" s="12"/>
      <c r="O1027" s="12"/>
      <c r="P1027" s="17"/>
      <c r="Q1027" s="14"/>
      <c r="R1027" s="21"/>
      <c r="S1027" s="14"/>
      <c r="T1027" s="4"/>
      <c r="U1027" s="3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2"/>
      <c r="B1028" s="123"/>
      <c r="C1028" s="7"/>
      <c r="D1028" s="95"/>
      <c r="E1028" s="93"/>
      <c r="F1028" s="14"/>
      <c r="G1028" s="14"/>
      <c r="H1028" s="14"/>
      <c r="I1028" s="14"/>
      <c r="J1028" s="13"/>
      <c r="K1028" s="33"/>
      <c r="L1028" s="2"/>
      <c r="M1028" s="17"/>
      <c r="N1028" s="12"/>
      <c r="O1028" s="12"/>
      <c r="P1028" s="17"/>
      <c r="Q1028" s="14"/>
      <c r="R1028" s="21"/>
      <c r="S1028" s="14"/>
      <c r="T1028" s="4"/>
      <c r="U1028" s="3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2"/>
      <c r="B1029" s="123"/>
      <c r="C1029" s="7"/>
      <c r="D1029" s="95"/>
      <c r="E1029" s="93"/>
      <c r="F1029" s="14"/>
      <c r="G1029" s="14"/>
      <c r="H1029" s="14"/>
      <c r="I1029" s="14"/>
      <c r="J1029" s="13"/>
      <c r="K1029" s="33"/>
      <c r="L1029" s="2"/>
      <c r="M1029" s="17"/>
      <c r="N1029" s="12"/>
      <c r="O1029" s="12"/>
      <c r="P1029" s="17"/>
      <c r="Q1029" s="14"/>
      <c r="R1029" s="21"/>
      <c r="S1029" s="14"/>
      <c r="T1029" s="4"/>
      <c r="U1029" s="3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2"/>
      <c r="B1030" s="123"/>
      <c r="C1030" s="7"/>
      <c r="D1030" s="95"/>
      <c r="E1030" s="93"/>
      <c r="F1030" s="14"/>
      <c r="G1030" s="14"/>
      <c r="H1030" s="14"/>
      <c r="I1030" s="14"/>
      <c r="J1030" s="13"/>
      <c r="K1030" s="33"/>
      <c r="L1030" s="2"/>
      <c r="M1030" s="17"/>
      <c r="N1030" s="12"/>
      <c r="O1030" s="12"/>
      <c r="P1030" s="17"/>
      <c r="Q1030" s="14"/>
      <c r="R1030" s="21"/>
      <c r="S1030" s="14"/>
      <c r="T1030" s="4"/>
      <c r="U1030" s="3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2"/>
      <c r="B1031" s="123"/>
      <c r="C1031" s="7"/>
      <c r="D1031" s="95"/>
      <c r="E1031" s="93"/>
      <c r="F1031" s="14"/>
      <c r="G1031" s="14"/>
      <c r="H1031" s="14"/>
      <c r="I1031" s="14"/>
      <c r="J1031" s="13"/>
      <c r="K1031" s="33"/>
      <c r="L1031" s="2"/>
      <c r="M1031" s="17"/>
      <c r="N1031" s="12"/>
      <c r="O1031" s="12"/>
      <c r="P1031" s="17"/>
      <c r="Q1031" s="14"/>
      <c r="R1031" s="21"/>
      <c r="S1031" s="14"/>
      <c r="T1031" s="4"/>
      <c r="U1031" s="3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2"/>
      <c r="B1032" s="123"/>
      <c r="C1032" s="7"/>
      <c r="D1032" s="95"/>
      <c r="E1032" s="93"/>
      <c r="F1032" s="14"/>
      <c r="G1032" s="14"/>
      <c r="H1032" s="14"/>
      <c r="I1032" s="14"/>
      <c r="J1032" s="13"/>
      <c r="K1032" s="33"/>
      <c r="L1032" s="2"/>
      <c r="M1032" s="17"/>
      <c r="N1032" s="12"/>
      <c r="O1032" s="12"/>
      <c r="P1032" s="17"/>
      <c r="Q1032" s="14"/>
      <c r="R1032" s="21"/>
      <c r="S1032" s="14"/>
      <c r="T1032" s="4"/>
      <c r="U1032" s="3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2"/>
      <c r="B1033" s="123"/>
      <c r="C1033" s="7"/>
      <c r="D1033" s="95"/>
      <c r="E1033" s="93"/>
      <c r="F1033" s="14"/>
      <c r="G1033" s="14"/>
      <c r="H1033" s="14"/>
      <c r="I1033" s="14"/>
      <c r="J1033" s="13"/>
      <c r="K1033" s="33"/>
      <c r="L1033" s="2"/>
      <c r="M1033" s="17"/>
      <c r="N1033" s="12"/>
      <c r="O1033" s="12"/>
      <c r="P1033" s="17"/>
      <c r="Q1033" s="14"/>
      <c r="R1033" s="21"/>
      <c r="S1033" s="14"/>
      <c r="T1033" s="4"/>
      <c r="U1033" s="3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2"/>
      <c r="B1034" s="123"/>
      <c r="C1034" s="7"/>
      <c r="D1034" s="95"/>
      <c r="E1034" s="93"/>
      <c r="F1034" s="14"/>
      <c r="G1034" s="14"/>
      <c r="H1034" s="14"/>
      <c r="I1034" s="14"/>
      <c r="J1034" s="13"/>
      <c r="K1034" s="33"/>
      <c r="L1034" s="2"/>
      <c r="M1034" s="17"/>
      <c r="N1034" s="12"/>
      <c r="O1034" s="12"/>
      <c r="P1034" s="17"/>
      <c r="Q1034" s="14"/>
      <c r="R1034" s="21"/>
      <c r="S1034" s="14"/>
      <c r="T1034" s="4"/>
      <c r="U1034" s="3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2"/>
      <c r="B1035" s="123"/>
      <c r="C1035" s="7"/>
      <c r="D1035" s="95"/>
      <c r="E1035" s="93"/>
      <c r="F1035" s="14"/>
      <c r="G1035" s="14"/>
      <c r="H1035" s="14"/>
      <c r="I1035" s="14"/>
      <c r="J1035" s="13"/>
      <c r="K1035" s="33"/>
      <c r="L1035" s="2"/>
      <c r="M1035" s="17"/>
      <c r="N1035" s="12"/>
      <c r="O1035" s="12"/>
      <c r="P1035" s="17"/>
      <c r="Q1035" s="14"/>
      <c r="R1035" s="21"/>
      <c r="S1035" s="14"/>
      <c r="T1035" s="4"/>
      <c r="U1035" s="3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2"/>
      <c r="B1036" s="123"/>
      <c r="C1036" s="7"/>
      <c r="D1036" s="95"/>
      <c r="E1036" s="93"/>
      <c r="F1036" s="14"/>
      <c r="G1036" s="14"/>
      <c r="H1036" s="14"/>
      <c r="I1036" s="14"/>
      <c r="J1036" s="13"/>
      <c r="K1036" s="33"/>
      <c r="L1036" s="2"/>
      <c r="M1036" s="17"/>
      <c r="N1036" s="12"/>
      <c r="O1036" s="12"/>
      <c r="P1036" s="17"/>
      <c r="Q1036" s="14"/>
      <c r="R1036" s="21"/>
      <c r="S1036" s="14"/>
      <c r="T1036" s="4"/>
      <c r="U1036" s="3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2"/>
      <c r="B1037" s="123"/>
      <c r="C1037" s="7"/>
      <c r="D1037" s="95"/>
      <c r="E1037" s="93"/>
      <c r="F1037" s="14"/>
      <c r="G1037" s="14"/>
      <c r="H1037" s="14"/>
      <c r="I1037" s="14"/>
      <c r="J1037" s="13"/>
      <c r="K1037" s="33"/>
      <c r="L1037" s="2"/>
      <c r="M1037" s="17"/>
      <c r="N1037" s="12"/>
      <c r="O1037" s="12"/>
      <c r="P1037" s="17"/>
      <c r="Q1037" s="14"/>
      <c r="R1037" s="21"/>
      <c r="S1037" s="14"/>
      <c r="T1037" s="4"/>
      <c r="U1037" s="3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2"/>
      <c r="B1038" s="123"/>
      <c r="C1038" s="7"/>
      <c r="D1038" s="95"/>
      <c r="E1038" s="93"/>
      <c r="F1038" s="14"/>
      <c r="G1038" s="14"/>
      <c r="H1038" s="14"/>
      <c r="I1038" s="14"/>
      <c r="J1038" s="13"/>
      <c r="K1038" s="33"/>
      <c r="L1038" s="2"/>
      <c r="M1038" s="17"/>
      <c r="N1038" s="12"/>
      <c r="O1038" s="12"/>
      <c r="P1038" s="17"/>
      <c r="Q1038" s="14"/>
      <c r="R1038" s="21"/>
      <c r="S1038" s="14"/>
      <c r="T1038" s="4"/>
      <c r="U1038" s="3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2"/>
      <c r="B1039" s="123"/>
      <c r="C1039" s="7"/>
      <c r="D1039" s="95"/>
      <c r="E1039" s="93"/>
      <c r="F1039" s="14"/>
      <c r="G1039" s="14"/>
      <c r="H1039" s="14"/>
      <c r="I1039" s="14"/>
      <c r="J1039" s="13"/>
      <c r="K1039" s="33"/>
      <c r="L1039" s="2"/>
      <c r="M1039" s="17"/>
      <c r="N1039" s="12"/>
      <c r="O1039" s="12"/>
      <c r="P1039" s="17"/>
      <c r="Q1039" s="14"/>
      <c r="R1039" s="21"/>
      <c r="S1039" s="14"/>
      <c r="T1039" s="4"/>
      <c r="U1039" s="3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2"/>
      <c r="B1040" s="123"/>
      <c r="C1040" s="7"/>
      <c r="D1040" s="95"/>
      <c r="E1040" s="93"/>
      <c r="F1040" s="14"/>
      <c r="G1040" s="14"/>
      <c r="H1040" s="14"/>
      <c r="I1040" s="14"/>
      <c r="J1040" s="13"/>
      <c r="K1040" s="33"/>
      <c r="L1040" s="2"/>
      <c r="M1040" s="17"/>
      <c r="N1040" s="12"/>
      <c r="O1040" s="12"/>
      <c r="P1040" s="17"/>
      <c r="Q1040" s="14"/>
      <c r="R1040" s="21"/>
      <c r="S1040" s="14"/>
      <c r="T1040" s="4"/>
      <c r="U1040" s="3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2"/>
      <c r="B1041" s="123"/>
      <c r="C1041" s="7"/>
      <c r="D1041" s="95"/>
      <c r="E1041" s="93"/>
      <c r="F1041" s="14"/>
      <c r="G1041" s="14"/>
      <c r="H1041" s="14"/>
      <c r="I1041" s="14"/>
      <c r="J1041" s="13"/>
      <c r="K1041" s="33"/>
      <c r="L1041" s="2"/>
      <c r="M1041" s="17"/>
      <c r="N1041" s="12"/>
      <c r="O1041" s="12"/>
      <c r="P1041" s="17"/>
      <c r="Q1041" s="14"/>
      <c r="R1041" s="21"/>
      <c r="S1041" s="14"/>
      <c r="T1041" s="4"/>
      <c r="U1041" s="3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2"/>
      <c r="B1042" s="123"/>
      <c r="C1042" s="7"/>
      <c r="D1042" s="95"/>
      <c r="E1042" s="93"/>
      <c r="F1042" s="14"/>
      <c r="G1042" s="14"/>
      <c r="H1042" s="14"/>
      <c r="I1042" s="14"/>
      <c r="J1042" s="13"/>
      <c r="K1042" s="33"/>
      <c r="L1042" s="2"/>
      <c r="M1042" s="17"/>
      <c r="N1042" s="12"/>
      <c r="O1042" s="12"/>
      <c r="P1042" s="17"/>
      <c r="Q1042" s="14"/>
      <c r="R1042" s="21"/>
      <c r="S1042" s="14"/>
      <c r="T1042" s="4"/>
      <c r="U1042" s="3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2"/>
      <c r="B1043" s="123"/>
      <c r="C1043" s="7"/>
      <c r="D1043" s="95"/>
      <c r="E1043" s="93"/>
      <c r="F1043" s="14"/>
      <c r="G1043" s="14"/>
      <c r="H1043" s="14"/>
      <c r="I1043" s="14"/>
      <c r="J1043" s="13"/>
      <c r="K1043" s="33"/>
      <c r="L1043" s="2"/>
      <c r="M1043" s="17"/>
      <c r="N1043" s="12"/>
      <c r="O1043" s="12"/>
      <c r="P1043" s="17"/>
      <c r="Q1043" s="14"/>
      <c r="R1043" s="21"/>
      <c r="S1043" s="14"/>
      <c r="T1043" s="4"/>
      <c r="U1043" s="3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2"/>
      <c r="B1044" s="123"/>
      <c r="C1044" s="7"/>
      <c r="D1044" s="95"/>
      <c r="E1044" s="93"/>
      <c r="F1044" s="14"/>
      <c r="G1044" s="14"/>
      <c r="H1044" s="14"/>
      <c r="I1044" s="14"/>
      <c r="J1044" s="13"/>
      <c r="K1044" s="33"/>
      <c r="L1044" s="2"/>
      <c r="M1044" s="17"/>
      <c r="N1044" s="12"/>
      <c r="O1044" s="12"/>
      <c r="P1044" s="17"/>
      <c r="Q1044" s="14"/>
      <c r="R1044" s="21"/>
      <c r="S1044" s="14"/>
      <c r="T1044" s="4"/>
      <c r="U1044" s="3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2"/>
      <c r="B1045" s="123"/>
      <c r="C1045" s="7"/>
      <c r="D1045" s="95"/>
      <c r="E1045" s="93"/>
      <c r="F1045" s="14"/>
      <c r="G1045" s="14"/>
      <c r="H1045" s="14"/>
      <c r="I1045" s="14"/>
      <c r="J1045" s="13"/>
      <c r="K1045" s="33"/>
      <c r="L1045" s="2"/>
      <c r="M1045" s="17"/>
      <c r="N1045" s="12"/>
      <c r="O1045" s="12"/>
      <c r="P1045" s="17"/>
      <c r="Q1045" s="14"/>
      <c r="R1045" s="21"/>
      <c r="S1045" s="14"/>
      <c r="T1045" s="4"/>
      <c r="U1045" s="3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2"/>
      <c r="B1046" s="123"/>
      <c r="C1046" s="7"/>
      <c r="D1046" s="95"/>
      <c r="E1046" s="93"/>
      <c r="F1046" s="14"/>
      <c r="G1046" s="14"/>
      <c r="H1046" s="14"/>
      <c r="I1046" s="14"/>
      <c r="J1046" s="13"/>
      <c r="K1046" s="33"/>
      <c r="L1046" s="2"/>
      <c r="M1046" s="17"/>
      <c r="N1046" s="12"/>
      <c r="O1046" s="12"/>
      <c r="P1046" s="17"/>
      <c r="Q1046" s="14"/>
      <c r="R1046" s="21"/>
      <c r="S1046" s="14"/>
      <c r="T1046" s="4"/>
      <c r="U1046" s="3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2"/>
      <c r="B1047" s="123"/>
      <c r="C1047" s="7"/>
      <c r="D1047" s="95"/>
      <c r="E1047" s="93"/>
      <c r="F1047" s="14"/>
      <c r="G1047" s="14"/>
      <c r="H1047" s="14"/>
      <c r="I1047" s="14"/>
      <c r="J1047" s="13"/>
      <c r="K1047" s="33"/>
      <c r="L1047" s="2"/>
      <c r="M1047" s="17"/>
      <c r="N1047" s="12"/>
      <c r="O1047" s="12"/>
      <c r="P1047" s="17"/>
      <c r="Q1047" s="14"/>
      <c r="R1047" s="21"/>
      <c r="S1047" s="14"/>
      <c r="T1047" s="4"/>
      <c r="U1047" s="3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2"/>
      <c r="B1048" s="123"/>
      <c r="C1048" s="7"/>
      <c r="D1048" s="95"/>
      <c r="E1048" s="93"/>
      <c r="F1048" s="14"/>
      <c r="G1048" s="14"/>
      <c r="H1048" s="14"/>
      <c r="I1048" s="14"/>
      <c r="J1048" s="13"/>
      <c r="K1048" s="33"/>
      <c r="L1048" s="2"/>
      <c r="M1048" s="17"/>
      <c r="N1048" s="12"/>
      <c r="O1048" s="12"/>
      <c r="P1048" s="17"/>
      <c r="Q1048" s="14"/>
      <c r="R1048" s="21"/>
      <c r="S1048" s="14"/>
      <c r="T1048" s="4"/>
      <c r="U1048" s="3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2"/>
      <c r="B1049" s="123"/>
      <c r="C1049" s="7"/>
      <c r="D1049" s="95"/>
      <c r="E1049" s="93"/>
      <c r="F1049" s="14"/>
      <c r="G1049" s="14"/>
      <c r="H1049" s="14"/>
      <c r="I1049" s="14"/>
      <c r="J1049" s="13"/>
      <c r="K1049" s="33"/>
      <c r="L1049" s="2"/>
      <c r="M1049" s="17"/>
      <c r="N1049" s="12"/>
      <c r="O1049" s="12"/>
      <c r="P1049" s="17"/>
      <c r="Q1049" s="14"/>
      <c r="R1049" s="21"/>
      <c r="S1049" s="14"/>
      <c r="T1049" s="4"/>
      <c r="U1049" s="3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2"/>
      <c r="B1050" s="123"/>
      <c r="C1050" s="7"/>
      <c r="D1050" s="95"/>
      <c r="E1050" s="93"/>
      <c r="F1050" s="14"/>
      <c r="G1050" s="14"/>
      <c r="H1050" s="14"/>
      <c r="I1050" s="14"/>
      <c r="J1050" s="13"/>
      <c r="K1050" s="33"/>
      <c r="L1050" s="2"/>
      <c r="M1050" s="17"/>
      <c r="N1050" s="12"/>
      <c r="O1050" s="12"/>
      <c r="P1050" s="17"/>
      <c r="Q1050" s="14"/>
      <c r="R1050" s="21"/>
      <c r="S1050" s="14"/>
      <c r="T1050" s="4"/>
      <c r="U1050" s="3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2"/>
      <c r="B1051" s="123"/>
      <c r="C1051" s="7"/>
      <c r="D1051" s="95"/>
      <c r="E1051" s="93"/>
      <c r="F1051" s="14"/>
      <c r="G1051" s="14"/>
      <c r="H1051" s="14"/>
      <c r="I1051" s="14"/>
      <c r="J1051" s="13"/>
      <c r="K1051" s="33"/>
      <c r="L1051" s="2"/>
      <c r="M1051" s="17"/>
      <c r="N1051" s="12"/>
      <c r="O1051" s="12"/>
      <c r="P1051" s="17"/>
      <c r="Q1051" s="14"/>
      <c r="R1051" s="21"/>
      <c r="S1051" s="14"/>
      <c r="T1051" s="4"/>
      <c r="U1051" s="3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2"/>
      <c r="B1052" s="123"/>
      <c r="C1052" s="7"/>
      <c r="D1052" s="95"/>
      <c r="E1052" s="93"/>
      <c r="F1052" s="14"/>
      <c r="G1052" s="14"/>
      <c r="H1052" s="14"/>
      <c r="I1052" s="14"/>
      <c r="J1052" s="13"/>
      <c r="K1052" s="33"/>
      <c r="L1052" s="2"/>
      <c r="M1052" s="17"/>
      <c r="N1052" s="12"/>
      <c r="O1052" s="12"/>
      <c r="P1052" s="17"/>
      <c r="Q1052" s="14"/>
      <c r="R1052" s="21"/>
      <c r="S1052" s="14"/>
      <c r="T1052" s="4"/>
      <c r="U1052" s="3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2"/>
      <c r="B1053" s="123"/>
      <c r="C1053" s="7"/>
      <c r="D1053" s="95"/>
      <c r="E1053" s="93"/>
      <c r="F1053" s="14"/>
      <c r="G1053" s="14"/>
      <c r="H1053" s="14"/>
      <c r="I1053" s="14"/>
      <c r="J1053" s="13"/>
      <c r="K1053" s="33"/>
      <c r="L1053" s="2"/>
      <c r="M1053" s="17"/>
      <c r="N1053" s="12"/>
      <c r="O1053" s="12"/>
      <c r="P1053" s="17"/>
      <c r="Q1053" s="14"/>
      <c r="R1053" s="21"/>
      <c r="S1053" s="14"/>
      <c r="T1053" s="4"/>
      <c r="U1053" s="3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2"/>
      <c r="B1054" s="123"/>
      <c r="C1054" s="7"/>
      <c r="D1054" s="95"/>
      <c r="E1054" s="93"/>
      <c r="F1054" s="14"/>
      <c r="G1054" s="14"/>
      <c r="H1054" s="14"/>
      <c r="I1054" s="14"/>
      <c r="J1054" s="13"/>
      <c r="K1054" s="33"/>
      <c r="L1054" s="2"/>
      <c r="M1054" s="17"/>
      <c r="N1054" s="12"/>
      <c r="O1054" s="12"/>
      <c r="P1054" s="17"/>
      <c r="Q1054" s="14"/>
      <c r="R1054" s="21"/>
      <c r="S1054" s="14"/>
      <c r="T1054" s="4"/>
      <c r="U1054" s="3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2"/>
      <c r="B1055" s="123"/>
      <c r="C1055" s="7"/>
      <c r="D1055" s="95"/>
      <c r="E1055" s="93"/>
      <c r="F1055" s="14"/>
      <c r="G1055" s="14"/>
      <c r="H1055" s="14"/>
      <c r="I1055" s="14"/>
      <c r="J1055" s="13"/>
      <c r="K1055" s="33"/>
      <c r="L1055" s="2"/>
      <c r="M1055" s="17"/>
      <c r="N1055" s="12"/>
      <c r="O1055" s="12"/>
      <c r="P1055" s="17"/>
      <c r="Q1055" s="14"/>
      <c r="R1055" s="21"/>
      <c r="S1055" s="14"/>
      <c r="T1055" s="4"/>
      <c r="U1055" s="3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2"/>
      <c r="B1056" s="123"/>
      <c r="C1056" s="7"/>
      <c r="D1056" s="95"/>
      <c r="E1056" s="93"/>
      <c r="F1056" s="14"/>
      <c r="G1056" s="14"/>
      <c r="H1056" s="14"/>
      <c r="I1056" s="14"/>
      <c r="J1056" s="13"/>
      <c r="K1056" s="33"/>
      <c r="L1056" s="2"/>
      <c r="M1056" s="17"/>
      <c r="N1056" s="12"/>
      <c r="O1056" s="12"/>
      <c r="P1056" s="17"/>
      <c r="Q1056" s="14"/>
      <c r="R1056" s="21"/>
      <c r="S1056" s="14"/>
      <c r="T1056" s="4"/>
      <c r="U1056" s="3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2"/>
      <c r="B1057" s="123"/>
      <c r="C1057" s="7"/>
      <c r="D1057" s="95"/>
      <c r="E1057" s="93"/>
      <c r="F1057" s="14"/>
      <c r="G1057" s="14"/>
      <c r="H1057" s="14"/>
      <c r="I1057" s="14"/>
      <c r="J1057" s="13"/>
      <c r="K1057" s="33"/>
      <c r="L1057" s="2"/>
      <c r="M1057" s="17"/>
      <c r="N1057" s="12"/>
      <c r="O1057" s="12"/>
      <c r="P1057" s="17"/>
      <c r="Q1057" s="14"/>
      <c r="R1057" s="21"/>
      <c r="S1057" s="14"/>
      <c r="T1057" s="4"/>
      <c r="U1057" s="3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2"/>
      <c r="B1058" s="123"/>
      <c r="C1058" s="7"/>
      <c r="D1058" s="95"/>
      <c r="E1058" s="93"/>
      <c r="F1058" s="14"/>
      <c r="G1058" s="14"/>
      <c r="H1058" s="14"/>
      <c r="I1058" s="14"/>
      <c r="J1058" s="13"/>
      <c r="K1058" s="33"/>
      <c r="L1058" s="2"/>
      <c r="M1058" s="17"/>
      <c r="N1058" s="12"/>
      <c r="O1058" s="12"/>
      <c r="P1058" s="17"/>
      <c r="Q1058" s="14"/>
      <c r="R1058" s="21"/>
      <c r="S1058" s="14"/>
      <c r="T1058" s="4"/>
      <c r="U1058" s="3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2"/>
      <c r="B1059" s="123"/>
      <c r="C1059" s="7"/>
      <c r="D1059" s="95"/>
      <c r="E1059" s="93"/>
      <c r="F1059" s="14"/>
      <c r="G1059" s="14"/>
      <c r="H1059" s="14"/>
      <c r="I1059" s="14"/>
      <c r="J1059" s="13"/>
      <c r="K1059" s="33"/>
      <c r="L1059" s="2"/>
      <c r="M1059" s="17"/>
      <c r="N1059" s="12"/>
      <c r="O1059" s="12"/>
      <c r="P1059" s="17"/>
      <c r="Q1059" s="14"/>
      <c r="R1059" s="21"/>
      <c r="S1059" s="14"/>
      <c r="T1059" s="4"/>
      <c r="U1059" s="3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2"/>
      <c r="B1060" s="123"/>
      <c r="C1060" s="7"/>
      <c r="D1060" s="95"/>
      <c r="E1060" s="93"/>
      <c r="F1060" s="14"/>
      <c r="G1060" s="14"/>
      <c r="H1060" s="14"/>
      <c r="I1060" s="14"/>
      <c r="J1060" s="13"/>
      <c r="K1060" s="33"/>
      <c r="L1060" s="2"/>
      <c r="M1060" s="17"/>
      <c r="N1060" s="12"/>
      <c r="O1060" s="12"/>
      <c r="P1060" s="17"/>
      <c r="Q1060" s="14"/>
      <c r="R1060" s="21"/>
      <c r="S1060" s="14"/>
      <c r="T1060" s="4"/>
      <c r="U1060" s="3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2"/>
      <c r="B1061" s="123"/>
      <c r="C1061" s="7"/>
      <c r="D1061" s="95"/>
      <c r="E1061" s="93"/>
      <c r="F1061" s="14"/>
      <c r="G1061" s="14"/>
      <c r="H1061" s="14"/>
      <c r="I1061" s="14"/>
      <c r="J1061" s="13"/>
      <c r="K1061" s="33"/>
      <c r="L1061" s="2"/>
      <c r="M1061" s="17"/>
      <c r="N1061" s="12"/>
      <c r="O1061" s="12"/>
      <c r="P1061" s="17"/>
      <c r="Q1061" s="14"/>
      <c r="R1061" s="21"/>
      <c r="S1061" s="14"/>
      <c r="T1061" s="4"/>
      <c r="U1061" s="3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2"/>
      <c r="B1062" s="123"/>
      <c r="C1062" s="7"/>
      <c r="D1062" s="95"/>
      <c r="E1062" s="93"/>
      <c r="F1062" s="14"/>
      <c r="G1062" s="14"/>
      <c r="H1062" s="14"/>
      <c r="I1062" s="14"/>
      <c r="J1062" s="13"/>
      <c r="K1062" s="33"/>
      <c r="L1062" s="2"/>
      <c r="M1062" s="17"/>
      <c r="N1062" s="12"/>
      <c r="O1062" s="12"/>
      <c r="P1062" s="17"/>
      <c r="Q1062" s="14"/>
      <c r="R1062" s="21"/>
      <c r="S1062" s="14"/>
      <c r="T1062" s="4"/>
      <c r="U1062" s="3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2"/>
      <c r="B1063" s="123"/>
      <c r="C1063" s="7"/>
      <c r="D1063" s="95"/>
      <c r="E1063" s="93"/>
      <c r="F1063" s="14"/>
      <c r="G1063" s="14"/>
      <c r="H1063" s="14"/>
      <c r="I1063" s="14"/>
      <c r="J1063" s="13"/>
      <c r="K1063" s="33"/>
      <c r="L1063" s="2"/>
      <c r="M1063" s="17"/>
      <c r="N1063" s="12"/>
      <c r="O1063" s="12"/>
      <c r="P1063" s="17"/>
      <c r="Q1063" s="14"/>
      <c r="R1063" s="21"/>
      <c r="S1063" s="14"/>
      <c r="T1063" s="4"/>
      <c r="U1063" s="3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2"/>
      <c r="B1064" s="123"/>
      <c r="C1064" s="7"/>
      <c r="D1064" s="95"/>
      <c r="E1064" s="93"/>
      <c r="F1064" s="14"/>
      <c r="G1064" s="14"/>
      <c r="H1064" s="14"/>
      <c r="I1064" s="14"/>
      <c r="J1064" s="13"/>
      <c r="K1064" s="33"/>
      <c r="L1064" s="2"/>
      <c r="M1064" s="17"/>
      <c r="N1064" s="12"/>
      <c r="O1064" s="12"/>
      <c r="P1064" s="17"/>
      <c r="Q1064" s="14"/>
      <c r="R1064" s="21"/>
      <c r="S1064" s="14"/>
      <c r="T1064" s="4"/>
      <c r="U1064" s="3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2"/>
      <c r="B1065" s="123"/>
      <c r="C1065" s="7"/>
      <c r="D1065" s="95"/>
      <c r="E1065" s="93"/>
      <c r="F1065" s="14"/>
      <c r="G1065" s="14"/>
      <c r="H1065" s="14"/>
      <c r="I1065" s="14"/>
      <c r="J1065" s="13"/>
      <c r="K1065" s="33"/>
      <c r="L1065" s="2"/>
      <c r="M1065" s="17"/>
      <c r="N1065" s="12"/>
      <c r="O1065" s="12"/>
      <c r="P1065" s="17"/>
      <c r="Q1065" s="14"/>
      <c r="R1065" s="21"/>
      <c r="S1065" s="14"/>
      <c r="T1065" s="4"/>
      <c r="U1065" s="3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2"/>
      <c r="B1066" s="123"/>
      <c r="C1066" s="7"/>
      <c r="D1066" s="95"/>
      <c r="E1066" s="93"/>
      <c r="F1066" s="14"/>
      <c r="G1066" s="14"/>
      <c r="H1066" s="14"/>
      <c r="I1066" s="14"/>
      <c r="J1066" s="13"/>
      <c r="K1066" s="33"/>
      <c r="L1066" s="2"/>
      <c r="M1066" s="17"/>
      <c r="N1066" s="12"/>
      <c r="O1066" s="12"/>
      <c r="P1066" s="17"/>
      <c r="Q1066" s="14"/>
      <c r="R1066" s="21"/>
      <c r="S1066" s="14"/>
      <c r="T1066" s="4"/>
      <c r="U1066" s="3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2"/>
      <c r="B1067" s="123"/>
      <c r="C1067" s="7"/>
      <c r="D1067" s="95"/>
      <c r="E1067" s="93"/>
      <c r="F1067" s="14"/>
      <c r="G1067" s="14"/>
      <c r="H1067" s="14"/>
      <c r="I1067" s="14"/>
      <c r="J1067" s="13"/>
      <c r="K1067" s="33"/>
      <c r="L1067" s="2"/>
      <c r="M1067" s="17"/>
      <c r="N1067" s="12"/>
      <c r="O1067" s="12"/>
      <c r="P1067" s="17"/>
      <c r="Q1067" s="14"/>
      <c r="R1067" s="21"/>
      <c r="S1067" s="14"/>
      <c r="T1067" s="4"/>
      <c r="U1067" s="3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2"/>
      <c r="B1068" s="123"/>
      <c r="C1068" s="7"/>
      <c r="D1068" s="95"/>
      <c r="E1068" s="93"/>
      <c r="F1068" s="14"/>
      <c r="G1068" s="14"/>
      <c r="H1068" s="14"/>
      <c r="I1068" s="14"/>
      <c r="J1068" s="13"/>
      <c r="K1068" s="33"/>
      <c r="L1068" s="2"/>
      <c r="M1068" s="17"/>
      <c r="N1068" s="12"/>
      <c r="O1068" s="12"/>
      <c r="P1068" s="17"/>
      <c r="Q1068" s="14"/>
      <c r="R1068" s="21"/>
      <c r="S1068" s="14"/>
      <c r="T1068" s="4"/>
      <c r="U1068" s="3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2"/>
      <c r="B1069" s="123"/>
      <c r="C1069" s="7"/>
      <c r="D1069" s="95"/>
      <c r="E1069" s="93"/>
      <c r="F1069" s="14"/>
      <c r="G1069" s="14"/>
      <c r="H1069" s="14"/>
      <c r="I1069" s="14"/>
      <c r="J1069" s="13"/>
      <c r="K1069" s="33"/>
      <c r="L1069" s="2"/>
      <c r="M1069" s="17"/>
      <c r="N1069" s="12"/>
      <c r="O1069" s="12"/>
      <c r="P1069" s="17"/>
      <c r="Q1069" s="14"/>
      <c r="R1069" s="21"/>
      <c r="S1069" s="14"/>
      <c r="T1069" s="4"/>
      <c r="U1069" s="3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2"/>
      <c r="B1070" s="123"/>
      <c r="C1070" s="7"/>
      <c r="D1070" s="95"/>
      <c r="E1070" s="93"/>
      <c r="F1070" s="14"/>
      <c r="G1070" s="14"/>
      <c r="H1070" s="14"/>
      <c r="I1070" s="14"/>
      <c r="J1070" s="13"/>
      <c r="K1070" s="33"/>
      <c r="L1070" s="2"/>
      <c r="M1070" s="17"/>
      <c r="N1070" s="12"/>
      <c r="O1070" s="12"/>
      <c r="P1070" s="17"/>
      <c r="Q1070" s="14"/>
      <c r="R1070" s="21"/>
      <c r="S1070" s="14"/>
      <c r="T1070" s="4"/>
      <c r="U1070" s="3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2"/>
      <c r="B1071" s="123"/>
      <c r="C1071" s="7"/>
      <c r="D1071" s="95"/>
      <c r="E1071" s="93"/>
      <c r="F1071" s="14"/>
      <c r="G1071" s="14"/>
      <c r="H1071" s="14"/>
      <c r="I1071" s="14"/>
      <c r="J1071" s="13"/>
      <c r="K1071" s="33"/>
      <c r="L1071" s="2"/>
      <c r="M1071" s="17"/>
      <c r="N1071" s="12"/>
      <c r="O1071" s="12"/>
      <c r="P1071" s="17"/>
      <c r="Q1071" s="14"/>
      <c r="R1071" s="21"/>
      <c r="S1071" s="14"/>
      <c r="T1071" s="4"/>
      <c r="U1071" s="3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2"/>
      <c r="B1072" s="123"/>
      <c r="C1072" s="7"/>
      <c r="D1072" s="95"/>
      <c r="E1072" s="93"/>
      <c r="F1072" s="14"/>
      <c r="G1072" s="14"/>
      <c r="H1072" s="14"/>
      <c r="I1072" s="14"/>
      <c r="J1072" s="13"/>
      <c r="K1072" s="33"/>
      <c r="L1072" s="2"/>
      <c r="M1072" s="17"/>
      <c r="N1072" s="12"/>
      <c r="O1072" s="12"/>
      <c r="P1072" s="17"/>
      <c r="Q1072" s="14"/>
      <c r="R1072" s="21"/>
      <c r="S1072" s="14"/>
      <c r="T1072" s="4"/>
      <c r="U1072" s="3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2"/>
      <c r="B1073" s="123"/>
      <c r="C1073" s="7"/>
      <c r="D1073" s="95"/>
      <c r="E1073" s="93"/>
      <c r="F1073" s="14"/>
      <c r="G1073" s="14"/>
      <c r="H1073" s="14"/>
      <c r="I1073" s="14"/>
      <c r="J1073" s="13"/>
      <c r="K1073" s="33"/>
      <c r="L1073" s="2"/>
      <c r="M1073" s="17"/>
      <c r="N1073" s="12"/>
      <c r="O1073" s="12"/>
      <c r="P1073" s="17"/>
      <c r="Q1073" s="14"/>
      <c r="R1073" s="21"/>
      <c r="S1073" s="14"/>
      <c r="T1073" s="4"/>
      <c r="U1073" s="3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2"/>
      <c r="B1074" s="123"/>
      <c r="C1074" s="7"/>
      <c r="D1074" s="95"/>
      <c r="E1074" s="93"/>
      <c r="F1074" s="14"/>
      <c r="G1074" s="14"/>
      <c r="H1074" s="14"/>
      <c r="I1074" s="14"/>
      <c r="J1074" s="13"/>
      <c r="K1074" s="33"/>
      <c r="L1074" s="2"/>
      <c r="M1074" s="17"/>
      <c r="N1074" s="12"/>
      <c r="O1074" s="12"/>
      <c r="P1074" s="17"/>
      <c r="Q1074" s="14"/>
      <c r="R1074" s="21"/>
      <c r="S1074" s="14"/>
      <c r="T1074" s="4"/>
      <c r="U1074" s="3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2"/>
      <c r="B1075" s="123"/>
      <c r="C1075" s="7"/>
      <c r="D1075" s="95"/>
      <c r="E1075" s="93"/>
      <c r="F1075" s="14"/>
      <c r="G1075" s="14"/>
      <c r="H1075" s="14"/>
      <c r="I1075" s="14"/>
      <c r="J1075" s="13"/>
      <c r="K1075" s="33"/>
      <c r="L1075" s="2"/>
      <c r="M1075" s="17"/>
      <c r="N1075" s="12"/>
      <c r="O1075" s="12"/>
      <c r="P1075" s="17"/>
      <c r="Q1075" s="14"/>
      <c r="R1075" s="21"/>
      <c r="S1075" s="14"/>
      <c r="T1075" s="4"/>
      <c r="U1075" s="3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2"/>
      <c r="B1076" s="123"/>
      <c r="C1076" s="7"/>
      <c r="D1076" s="95"/>
      <c r="E1076" s="93"/>
      <c r="F1076" s="14"/>
      <c r="G1076" s="14"/>
      <c r="H1076" s="14"/>
      <c r="I1076" s="14"/>
      <c r="J1076" s="13"/>
      <c r="K1076" s="33"/>
      <c r="L1076" s="2"/>
      <c r="M1076" s="17"/>
      <c r="N1076" s="12"/>
      <c r="O1076" s="12"/>
      <c r="P1076" s="17"/>
      <c r="Q1076" s="14"/>
      <c r="R1076" s="21"/>
      <c r="S1076" s="14"/>
      <c r="T1076" s="4"/>
      <c r="U1076" s="3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2"/>
      <c r="B1077" s="123"/>
      <c r="C1077" s="7"/>
      <c r="D1077" s="95"/>
      <c r="E1077" s="93"/>
      <c r="F1077" s="14"/>
      <c r="G1077" s="14"/>
      <c r="H1077" s="14"/>
      <c r="I1077" s="14"/>
      <c r="J1077" s="13"/>
      <c r="K1077" s="33"/>
      <c r="L1077" s="2"/>
      <c r="M1077" s="17"/>
      <c r="N1077" s="12"/>
      <c r="O1077" s="12"/>
      <c r="P1077" s="17"/>
      <c r="Q1077" s="14"/>
      <c r="R1077" s="21"/>
      <c r="S1077" s="14"/>
      <c r="T1077" s="4"/>
      <c r="U1077" s="3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2"/>
      <c r="B1078" s="123"/>
      <c r="C1078" s="7"/>
      <c r="D1078" s="95"/>
      <c r="E1078" s="93"/>
      <c r="F1078" s="14"/>
      <c r="G1078" s="14"/>
      <c r="H1078" s="14"/>
      <c r="I1078" s="14"/>
      <c r="J1078" s="13"/>
      <c r="K1078" s="33"/>
      <c r="L1078" s="2"/>
      <c r="M1078" s="17"/>
      <c r="N1078" s="12"/>
      <c r="O1078" s="12"/>
      <c r="P1078" s="17"/>
      <c r="Q1078" s="14"/>
      <c r="R1078" s="21"/>
      <c r="S1078" s="14"/>
      <c r="T1078" s="4"/>
      <c r="U1078" s="3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2"/>
      <c r="B1079" s="123"/>
      <c r="C1079" s="7"/>
      <c r="D1079" s="95"/>
      <c r="E1079" s="93"/>
      <c r="F1079" s="14"/>
      <c r="G1079" s="14"/>
      <c r="H1079" s="14"/>
      <c r="I1079" s="14"/>
      <c r="J1079" s="13"/>
      <c r="K1079" s="33"/>
      <c r="L1079" s="2"/>
      <c r="M1079" s="17"/>
      <c r="N1079" s="12"/>
      <c r="O1079" s="12"/>
      <c r="P1079" s="17"/>
      <c r="Q1079" s="14"/>
      <c r="R1079" s="21"/>
      <c r="S1079" s="14"/>
      <c r="T1079" s="4"/>
      <c r="U1079" s="3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2"/>
      <c r="B1080" s="123"/>
      <c r="C1080" s="7"/>
      <c r="D1080" s="95"/>
      <c r="E1080" s="93"/>
      <c r="F1080" s="14"/>
      <c r="G1080" s="14"/>
      <c r="H1080" s="14"/>
      <c r="I1080" s="14"/>
      <c r="J1080" s="13"/>
      <c r="K1080" s="33"/>
      <c r="L1080" s="2"/>
      <c r="M1080" s="17"/>
      <c r="N1080" s="12"/>
      <c r="O1080" s="12"/>
      <c r="P1080" s="17"/>
      <c r="Q1080" s="14"/>
      <c r="R1080" s="21"/>
      <c r="S1080" s="14"/>
      <c r="T1080" s="4"/>
      <c r="U1080" s="3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2"/>
      <c r="B1081" s="123"/>
      <c r="C1081" s="7"/>
      <c r="D1081" s="95"/>
      <c r="E1081" s="93"/>
      <c r="F1081" s="14"/>
      <c r="G1081" s="14"/>
      <c r="H1081" s="14"/>
      <c r="I1081" s="14"/>
      <c r="J1081" s="13"/>
      <c r="K1081" s="33"/>
      <c r="L1081" s="2"/>
      <c r="M1081" s="17"/>
      <c r="N1081" s="12"/>
      <c r="O1081" s="12"/>
      <c r="P1081" s="17"/>
      <c r="Q1081" s="14"/>
      <c r="R1081" s="21"/>
      <c r="S1081" s="14"/>
      <c r="T1081" s="4"/>
      <c r="U1081" s="3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2"/>
      <c r="B1082" s="123"/>
      <c r="C1082" s="7"/>
      <c r="D1082" s="95"/>
      <c r="E1082" s="93"/>
      <c r="F1082" s="14"/>
      <c r="G1082" s="14"/>
      <c r="H1082" s="14"/>
      <c r="I1082" s="14"/>
      <c r="J1082" s="13"/>
      <c r="K1082" s="33"/>
      <c r="L1082" s="2"/>
      <c r="M1082" s="17"/>
      <c r="N1082" s="12"/>
      <c r="O1082" s="12"/>
      <c r="P1082" s="17"/>
      <c r="Q1082" s="14"/>
      <c r="R1082" s="21"/>
      <c r="S1082" s="14"/>
      <c r="T1082" s="4"/>
      <c r="U1082" s="3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2"/>
      <c r="B1083" s="123"/>
      <c r="C1083" s="7"/>
      <c r="D1083" s="95"/>
      <c r="E1083" s="93"/>
      <c r="F1083" s="14"/>
      <c r="G1083" s="14"/>
      <c r="H1083" s="14"/>
      <c r="I1083" s="14"/>
      <c r="J1083" s="13"/>
      <c r="K1083" s="33"/>
      <c r="L1083" s="2"/>
      <c r="M1083" s="17"/>
      <c r="N1083" s="12"/>
      <c r="O1083" s="12"/>
      <c r="P1083" s="17"/>
      <c r="Q1083" s="14"/>
      <c r="R1083" s="21"/>
      <c r="S1083" s="14"/>
      <c r="T1083" s="4"/>
      <c r="U1083" s="3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2"/>
      <c r="B1084" s="123"/>
      <c r="C1084" s="7"/>
      <c r="D1084" s="95"/>
      <c r="E1084" s="93"/>
      <c r="F1084" s="14"/>
      <c r="G1084" s="14"/>
      <c r="H1084" s="14"/>
      <c r="I1084" s="14"/>
      <c r="J1084" s="13"/>
      <c r="K1084" s="33"/>
      <c r="L1084" s="2"/>
      <c r="M1084" s="17"/>
      <c r="N1084" s="12"/>
      <c r="O1084" s="12"/>
      <c r="P1084" s="17"/>
      <c r="Q1084" s="14"/>
      <c r="R1084" s="21"/>
      <c r="S1084" s="14"/>
      <c r="T1084" s="4"/>
      <c r="U1084" s="3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2"/>
      <c r="B1085" s="123"/>
      <c r="C1085" s="7"/>
      <c r="D1085" s="95"/>
      <c r="E1085" s="93"/>
      <c r="F1085" s="14"/>
      <c r="G1085" s="14"/>
      <c r="H1085" s="14"/>
      <c r="I1085" s="14"/>
      <c r="J1085" s="13"/>
      <c r="K1085" s="33"/>
      <c r="L1085" s="2"/>
      <c r="M1085" s="17"/>
      <c r="N1085" s="12"/>
      <c r="O1085" s="12"/>
      <c r="P1085" s="17"/>
      <c r="Q1085" s="14"/>
      <c r="R1085" s="21"/>
      <c r="S1085" s="14"/>
      <c r="T1085" s="4"/>
      <c r="U1085" s="3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2"/>
      <c r="B1086" s="123"/>
      <c r="C1086" s="7"/>
      <c r="D1086" s="95"/>
      <c r="E1086" s="93"/>
      <c r="F1086" s="14"/>
      <c r="G1086" s="14"/>
      <c r="H1086" s="14"/>
      <c r="I1086" s="14"/>
      <c r="J1086" s="13"/>
      <c r="K1086" s="33"/>
      <c r="L1086" s="2"/>
      <c r="M1086" s="17"/>
      <c r="N1086" s="12"/>
      <c r="O1086" s="12"/>
      <c r="P1086" s="17"/>
      <c r="Q1086" s="14"/>
      <c r="R1086" s="21"/>
      <c r="S1086" s="14"/>
      <c r="T1086" s="4"/>
      <c r="U1086" s="3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2"/>
      <c r="B1087" s="123"/>
      <c r="C1087" s="7"/>
      <c r="D1087" s="95"/>
      <c r="E1087" s="93"/>
      <c r="F1087" s="14"/>
      <c r="G1087" s="14"/>
      <c r="H1087" s="14"/>
      <c r="I1087" s="14"/>
      <c r="J1087" s="13"/>
      <c r="K1087" s="33"/>
      <c r="L1087" s="2"/>
      <c r="M1087" s="17"/>
      <c r="N1087" s="12"/>
      <c r="O1087" s="12"/>
      <c r="P1087" s="17"/>
      <c r="Q1087" s="14"/>
      <c r="R1087" s="21"/>
      <c r="S1087" s="14"/>
      <c r="T1087" s="4"/>
      <c r="U1087" s="3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2"/>
      <c r="B1088" s="123"/>
      <c r="C1088" s="7"/>
      <c r="D1088" s="95"/>
      <c r="E1088" s="93"/>
      <c r="F1088" s="14"/>
      <c r="G1088" s="14"/>
      <c r="H1088" s="14"/>
      <c r="I1088" s="14"/>
      <c r="J1088" s="13"/>
      <c r="K1088" s="33"/>
      <c r="L1088" s="2"/>
      <c r="M1088" s="17"/>
      <c r="N1088" s="12"/>
      <c r="O1088" s="12"/>
      <c r="P1088" s="17"/>
      <c r="Q1088" s="14"/>
      <c r="R1088" s="21"/>
      <c r="S1088" s="14"/>
      <c r="T1088" s="4"/>
      <c r="U1088" s="3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2"/>
      <c r="B1089" s="123"/>
      <c r="C1089" s="7"/>
      <c r="D1089" s="95"/>
      <c r="E1089" s="93"/>
      <c r="F1089" s="14"/>
      <c r="G1089" s="14"/>
      <c r="H1089" s="14"/>
      <c r="I1089" s="14"/>
      <c r="J1089" s="13"/>
      <c r="K1089" s="33"/>
      <c r="L1089" s="2"/>
      <c r="M1089" s="17"/>
      <c r="N1089" s="12"/>
      <c r="O1089" s="12"/>
      <c r="P1089" s="17"/>
      <c r="Q1089" s="14"/>
      <c r="R1089" s="21"/>
      <c r="S1089" s="14"/>
      <c r="T1089" s="4"/>
      <c r="U1089" s="3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2"/>
      <c r="B1090" s="123"/>
      <c r="C1090" s="7"/>
      <c r="D1090" s="95"/>
      <c r="E1090" s="93"/>
      <c r="F1090" s="14"/>
      <c r="G1090" s="14"/>
      <c r="H1090" s="14"/>
      <c r="I1090" s="14"/>
      <c r="J1090" s="13"/>
      <c r="K1090" s="33"/>
      <c r="L1090" s="2"/>
      <c r="M1090" s="17"/>
      <c r="N1090" s="12"/>
      <c r="O1090" s="12"/>
      <c r="P1090" s="17"/>
      <c r="Q1090" s="14"/>
      <c r="R1090" s="21"/>
      <c r="S1090" s="14"/>
      <c r="T1090" s="4"/>
      <c r="U1090" s="3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2"/>
      <c r="B1091" s="123"/>
      <c r="C1091" s="7"/>
      <c r="D1091" s="95"/>
      <c r="E1091" s="93"/>
      <c r="F1091" s="14"/>
      <c r="G1091" s="14"/>
      <c r="H1091" s="14"/>
      <c r="I1091" s="14"/>
      <c r="J1091" s="13"/>
      <c r="K1091" s="33"/>
      <c r="L1091" s="2"/>
      <c r="M1091" s="17"/>
      <c r="N1091" s="12"/>
      <c r="O1091" s="12"/>
      <c r="P1091" s="17"/>
      <c r="Q1091" s="14"/>
      <c r="R1091" s="21"/>
      <c r="S1091" s="14"/>
      <c r="T1091" s="4"/>
      <c r="U1091" s="3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2"/>
      <c r="B1092" s="123"/>
      <c r="C1092" s="7"/>
      <c r="D1092" s="95"/>
      <c r="E1092" s="93"/>
      <c r="F1092" s="14"/>
      <c r="G1092" s="14"/>
      <c r="H1092" s="14"/>
      <c r="I1092" s="14"/>
      <c r="J1092" s="13"/>
      <c r="K1092" s="33"/>
      <c r="L1092" s="2"/>
      <c r="M1092" s="17"/>
      <c r="N1092" s="12"/>
      <c r="O1092" s="12"/>
      <c r="P1092" s="17"/>
      <c r="Q1092" s="14"/>
      <c r="R1092" s="21"/>
      <c r="S1092" s="14"/>
      <c r="T1092" s="4"/>
      <c r="U1092" s="3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2"/>
      <c r="B1093" s="123"/>
      <c r="C1093" s="7"/>
      <c r="D1093" s="95"/>
      <c r="E1093" s="93"/>
      <c r="F1093" s="14"/>
      <c r="G1093" s="14"/>
      <c r="H1093" s="14"/>
      <c r="I1093" s="14"/>
      <c r="J1093" s="13"/>
      <c r="K1093" s="33"/>
      <c r="L1093" s="2"/>
      <c r="M1093" s="17"/>
      <c r="N1093" s="12"/>
      <c r="O1093" s="12"/>
      <c r="P1093" s="17"/>
      <c r="Q1093" s="14"/>
      <c r="R1093" s="21"/>
      <c r="S1093" s="14"/>
      <c r="T1093" s="4"/>
      <c r="U1093" s="3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2"/>
      <c r="B1094" s="123"/>
      <c r="C1094" s="7"/>
      <c r="D1094" s="95"/>
      <c r="E1094" s="93"/>
      <c r="F1094" s="14"/>
      <c r="G1094" s="14"/>
      <c r="H1094" s="14"/>
      <c r="I1094" s="14"/>
      <c r="J1094" s="13"/>
      <c r="K1094" s="33"/>
      <c r="L1094" s="2"/>
      <c r="M1094" s="17"/>
      <c r="N1094" s="12"/>
      <c r="O1094" s="12"/>
      <c r="P1094" s="17"/>
      <c r="Q1094" s="14"/>
      <c r="R1094" s="21"/>
      <c r="S1094" s="14"/>
      <c r="T1094" s="4"/>
      <c r="U1094" s="3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2"/>
      <c r="B1095" s="123"/>
      <c r="C1095" s="7"/>
      <c r="D1095" s="95"/>
      <c r="E1095" s="93"/>
      <c r="F1095" s="14"/>
      <c r="G1095" s="14"/>
      <c r="H1095" s="14"/>
      <c r="I1095" s="14"/>
      <c r="J1095" s="13"/>
      <c r="K1095" s="33"/>
      <c r="L1095" s="2"/>
      <c r="M1095" s="17"/>
      <c r="N1095" s="12"/>
      <c r="O1095" s="12"/>
      <c r="P1095" s="17"/>
      <c r="Q1095" s="14"/>
      <c r="R1095" s="21"/>
      <c r="S1095" s="14"/>
      <c r="T1095" s="4"/>
      <c r="U1095" s="3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2"/>
      <c r="B1096" s="123"/>
      <c r="C1096" s="7"/>
      <c r="D1096" s="95"/>
      <c r="E1096" s="93"/>
      <c r="F1096" s="14"/>
      <c r="G1096" s="14"/>
      <c r="H1096" s="14"/>
      <c r="I1096" s="14"/>
      <c r="J1096" s="13"/>
      <c r="K1096" s="33"/>
      <c r="L1096" s="2"/>
      <c r="M1096" s="17"/>
      <c r="N1096" s="12"/>
      <c r="O1096" s="12"/>
      <c r="P1096" s="17"/>
      <c r="Q1096" s="14"/>
      <c r="R1096" s="21"/>
      <c r="S1096" s="14"/>
      <c r="T1096" s="4"/>
      <c r="U1096" s="3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2"/>
      <c r="B1097" s="123"/>
      <c r="C1097" s="7"/>
      <c r="D1097" s="95"/>
      <c r="E1097" s="93"/>
      <c r="F1097" s="14"/>
      <c r="G1097" s="14"/>
      <c r="H1097" s="14"/>
      <c r="I1097" s="14"/>
      <c r="J1097" s="13"/>
      <c r="K1097" s="33"/>
      <c r="L1097" s="2"/>
      <c r="M1097" s="17"/>
      <c r="N1097" s="12"/>
      <c r="O1097" s="12"/>
      <c r="P1097" s="17"/>
      <c r="Q1097" s="14"/>
      <c r="R1097" s="21"/>
      <c r="S1097" s="14"/>
      <c r="T1097" s="4"/>
      <c r="U1097" s="3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2"/>
      <c r="B1098" s="123"/>
      <c r="C1098" s="7"/>
      <c r="D1098" s="95"/>
      <c r="E1098" s="93"/>
      <c r="F1098" s="14"/>
      <c r="G1098" s="14"/>
      <c r="H1098" s="14"/>
      <c r="I1098" s="14"/>
      <c r="J1098" s="13"/>
      <c r="K1098" s="33"/>
      <c r="L1098" s="2"/>
      <c r="M1098" s="17"/>
      <c r="N1098" s="12"/>
      <c r="O1098" s="12"/>
      <c r="P1098" s="17"/>
      <c r="Q1098" s="14"/>
      <c r="R1098" s="21"/>
      <c r="S1098" s="14"/>
      <c r="T1098" s="4"/>
      <c r="U1098" s="3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2"/>
      <c r="B1099" s="123"/>
      <c r="C1099" s="7"/>
      <c r="D1099" s="95"/>
      <c r="E1099" s="93"/>
      <c r="F1099" s="14"/>
      <c r="G1099" s="14"/>
      <c r="H1099" s="14"/>
      <c r="I1099" s="14"/>
      <c r="J1099" s="13"/>
      <c r="K1099" s="33"/>
      <c r="L1099" s="2"/>
      <c r="M1099" s="17"/>
      <c r="N1099" s="12"/>
      <c r="O1099" s="12"/>
      <c r="P1099" s="17"/>
      <c r="Q1099" s="14"/>
      <c r="R1099" s="21"/>
      <c r="S1099" s="14"/>
      <c r="T1099" s="4"/>
      <c r="U1099" s="3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2"/>
      <c r="B1100" s="123"/>
      <c r="C1100" s="7"/>
      <c r="D1100" s="95"/>
      <c r="E1100" s="93"/>
      <c r="F1100" s="14"/>
      <c r="G1100" s="14"/>
      <c r="H1100" s="14"/>
      <c r="I1100" s="14"/>
      <c r="J1100" s="13"/>
      <c r="K1100" s="33"/>
      <c r="L1100" s="2"/>
      <c r="M1100" s="17"/>
      <c r="N1100" s="12"/>
      <c r="O1100" s="12"/>
      <c r="P1100" s="17"/>
      <c r="Q1100" s="14"/>
      <c r="R1100" s="21"/>
      <c r="S1100" s="14"/>
      <c r="T1100" s="4"/>
      <c r="U1100" s="3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2"/>
      <c r="B1101" s="123"/>
      <c r="C1101" s="7"/>
      <c r="D1101" s="95"/>
      <c r="E1101" s="93"/>
      <c r="F1101" s="14"/>
      <c r="G1101" s="14"/>
      <c r="H1101" s="14"/>
      <c r="I1101" s="14"/>
      <c r="J1101" s="13"/>
      <c r="K1101" s="33"/>
      <c r="L1101" s="2"/>
      <c r="M1101" s="17"/>
      <c r="N1101" s="12"/>
      <c r="O1101" s="12"/>
      <c r="P1101" s="17"/>
      <c r="Q1101" s="14"/>
      <c r="R1101" s="21"/>
      <c r="S1101" s="14"/>
      <c r="T1101" s="4"/>
      <c r="U1101" s="3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2"/>
      <c r="B1102" s="123"/>
      <c r="C1102" s="7"/>
      <c r="D1102" s="95"/>
      <c r="E1102" s="93"/>
      <c r="F1102" s="14"/>
      <c r="G1102" s="14"/>
      <c r="H1102" s="14"/>
      <c r="I1102" s="14"/>
      <c r="J1102" s="13"/>
      <c r="K1102" s="33"/>
      <c r="L1102" s="2"/>
      <c r="M1102" s="17"/>
      <c r="N1102" s="12"/>
      <c r="O1102" s="12"/>
      <c r="P1102" s="17"/>
      <c r="Q1102" s="14"/>
      <c r="R1102" s="21"/>
      <c r="S1102" s="14"/>
      <c r="T1102" s="4"/>
      <c r="U1102" s="3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2"/>
      <c r="B1103" s="123"/>
      <c r="C1103" s="7"/>
      <c r="D1103" s="95"/>
      <c r="E1103" s="93"/>
      <c r="F1103" s="14"/>
      <c r="G1103" s="14"/>
      <c r="H1103" s="14"/>
      <c r="I1103" s="14"/>
      <c r="J1103" s="13"/>
      <c r="K1103" s="33"/>
      <c r="L1103" s="2"/>
      <c r="M1103" s="17"/>
      <c r="N1103" s="12"/>
      <c r="O1103" s="12"/>
      <c r="P1103" s="17"/>
      <c r="Q1103" s="14"/>
      <c r="R1103" s="21"/>
      <c r="S1103" s="14"/>
      <c r="T1103" s="4"/>
      <c r="U1103" s="3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2"/>
      <c r="B1104" s="123"/>
      <c r="C1104" s="7"/>
      <c r="D1104" s="95"/>
      <c r="E1104" s="93"/>
      <c r="F1104" s="14"/>
      <c r="G1104" s="14"/>
      <c r="H1104" s="14"/>
      <c r="I1104" s="14"/>
      <c r="J1104" s="13"/>
      <c r="K1104" s="33"/>
      <c r="L1104" s="2"/>
      <c r="M1104" s="17"/>
      <c r="N1104" s="12"/>
      <c r="O1104" s="12"/>
      <c r="P1104" s="17"/>
      <c r="Q1104" s="14"/>
      <c r="R1104" s="21"/>
      <c r="S1104" s="14"/>
      <c r="T1104" s="4"/>
      <c r="U1104" s="3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2"/>
      <c r="B1105" s="123"/>
      <c r="C1105" s="7"/>
      <c r="D1105" s="95"/>
      <c r="E1105" s="93"/>
      <c r="F1105" s="14"/>
      <c r="G1105" s="14"/>
      <c r="H1105" s="14"/>
      <c r="I1105" s="14"/>
      <c r="J1105" s="13"/>
      <c r="K1105" s="33"/>
      <c r="L1105" s="2"/>
      <c r="M1105" s="17"/>
      <c r="N1105" s="12"/>
      <c r="O1105" s="12"/>
      <c r="P1105" s="17"/>
      <c r="Q1105" s="14"/>
      <c r="R1105" s="21"/>
      <c r="S1105" s="14"/>
      <c r="T1105" s="4"/>
      <c r="U1105" s="3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2"/>
      <c r="B1106" s="123"/>
      <c r="C1106" s="7"/>
      <c r="D1106" s="95"/>
      <c r="E1106" s="93"/>
      <c r="F1106" s="14"/>
      <c r="G1106" s="14"/>
      <c r="H1106" s="14"/>
      <c r="I1106" s="14"/>
      <c r="J1106" s="13"/>
      <c r="K1106" s="33"/>
      <c r="L1106" s="2"/>
      <c r="M1106" s="17"/>
      <c r="N1106" s="12"/>
      <c r="O1106" s="12"/>
      <c r="P1106" s="17"/>
      <c r="Q1106" s="14"/>
      <c r="R1106" s="21"/>
      <c r="S1106" s="14"/>
      <c r="T1106" s="4"/>
      <c r="U1106" s="3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2"/>
      <c r="B1107" s="123"/>
      <c r="C1107" s="7"/>
      <c r="D1107" s="95"/>
      <c r="E1107" s="93"/>
      <c r="F1107" s="14"/>
      <c r="G1107" s="14"/>
      <c r="H1107" s="14"/>
      <c r="I1107" s="14"/>
      <c r="J1107" s="13"/>
      <c r="K1107" s="33"/>
      <c r="L1107" s="2"/>
      <c r="M1107" s="17"/>
      <c r="N1107" s="12"/>
      <c r="O1107" s="12"/>
      <c r="P1107" s="17"/>
      <c r="Q1107" s="14"/>
      <c r="R1107" s="21"/>
      <c r="S1107" s="14"/>
      <c r="T1107" s="4"/>
      <c r="U1107" s="3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2"/>
      <c r="B1108" s="123"/>
      <c r="C1108" s="7"/>
      <c r="D1108" s="95"/>
      <c r="E1108" s="93"/>
      <c r="F1108" s="14"/>
      <c r="G1108" s="14"/>
      <c r="H1108" s="14"/>
      <c r="I1108" s="14"/>
      <c r="J1108" s="13"/>
      <c r="K1108" s="33"/>
      <c r="L1108" s="2"/>
      <c r="M1108" s="17"/>
      <c r="N1108" s="12"/>
      <c r="O1108" s="12"/>
      <c r="P1108" s="17"/>
      <c r="Q1108" s="14"/>
      <c r="R1108" s="21"/>
      <c r="S1108" s="14"/>
      <c r="T1108" s="4"/>
      <c r="U1108" s="33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2"/>
      <c r="B1109" s="123"/>
      <c r="C1109" s="7"/>
      <c r="D1109" s="95"/>
      <c r="E1109" s="93"/>
      <c r="F1109" s="14"/>
      <c r="G1109" s="14"/>
      <c r="H1109" s="14"/>
      <c r="I1109" s="14"/>
      <c r="J1109" s="13"/>
      <c r="K1109" s="33"/>
      <c r="L1109" s="2"/>
      <c r="M1109" s="17"/>
      <c r="N1109" s="12"/>
      <c r="O1109" s="12"/>
      <c r="P1109" s="17"/>
      <c r="Q1109" s="14"/>
      <c r="R1109" s="21"/>
      <c r="S1109" s="14"/>
      <c r="T1109" s="4"/>
      <c r="U1109" s="33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ht="15" x14ac:dyDescent="0.2">
      <c r="A1110" s="122"/>
      <c r="B1110" s="125"/>
      <c r="C1110" s="81"/>
      <c r="D1110" s="95"/>
      <c r="E1110" s="93"/>
      <c r="F1110" s="83"/>
      <c r="G1110" s="83"/>
      <c r="H1110" s="83"/>
      <c r="I1110" s="83"/>
      <c r="J1110" s="82"/>
      <c r="K1110" s="84"/>
      <c r="L1110" s="85"/>
      <c r="M1110" s="86"/>
      <c r="N1110" s="87"/>
      <c r="O1110" s="87"/>
      <c r="P1110" s="86"/>
      <c r="Q1110" s="83"/>
      <c r="R1110" s="88"/>
      <c r="S1110" s="14"/>
      <c r="T1110" s="89"/>
      <c r="U1110" s="84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2"/>
      <c r="B1111" s="123"/>
      <c r="C1111" s="7"/>
      <c r="D1111" s="95"/>
      <c r="E1111" s="93"/>
      <c r="F1111" s="14"/>
      <c r="G1111" s="14"/>
      <c r="H1111" s="14"/>
      <c r="I1111" s="14"/>
      <c r="J1111" s="13"/>
      <c r="K1111" s="33"/>
      <c r="L1111" s="2"/>
      <c r="M1111" s="17"/>
      <c r="N1111" s="12"/>
      <c r="O1111" s="12"/>
      <c r="P1111" s="17"/>
      <c r="Q1111" s="14"/>
      <c r="R1111" s="21"/>
      <c r="S1111" s="14"/>
      <c r="T1111" s="4"/>
      <c r="U1111" s="3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2"/>
      <c r="B1112" s="123"/>
      <c r="C1112" s="7"/>
      <c r="D1112" s="95"/>
      <c r="E1112" s="93"/>
      <c r="F1112" s="14"/>
      <c r="G1112" s="14"/>
      <c r="H1112" s="14"/>
      <c r="I1112" s="14"/>
      <c r="J1112" s="13"/>
      <c r="K1112" s="33"/>
      <c r="L1112" s="2"/>
      <c r="M1112" s="17"/>
      <c r="N1112" s="12"/>
      <c r="O1112" s="12"/>
      <c r="P1112" s="17"/>
      <c r="Q1112" s="14"/>
      <c r="R1112" s="21"/>
      <c r="S1112" s="14"/>
      <c r="T1112" s="4"/>
      <c r="U1112" s="3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2"/>
      <c r="B1113" s="123"/>
      <c r="C1113" s="7"/>
      <c r="D1113" s="95"/>
      <c r="E1113" s="93"/>
      <c r="F1113" s="14"/>
      <c r="G1113" s="14"/>
      <c r="H1113" s="14"/>
      <c r="I1113" s="14"/>
      <c r="J1113" s="13"/>
      <c r="K1113" s="33"/>
      <c r="L1113" s="2"/>
      <c r="M1113" s="17"/>
      <c r="N1113" s="12"/>
      <c r="O1113" s="12"/>
      <c r="P1113" s="17"/>
      <c r="Q1113" s="14"/>
      <c r="R1113" s="21"/>
      <c r="S1113" s="14"/>
      <c r="T1113" s="4"/>
      <c r="U1113" s="3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2"/>
      <c r="B1114" s="123"/>
      <c r="C1114" s="7"/>
      <c r="D1114" s="95"/>
      <c r="E1114" s="93"/>
      <c r="F1114" s="14"/>
      <c r="G1114" s="14"/>
      <c r="H1114" s="14"/>
      <c r="I1114" s="14"/>
      <c r="J1114" s="13"/>
      <c r="K1114" s="33"/>
      <c r="L1114" s="2"/>
      <c r="M1114" s="17"/>
      <c r="N1114" s="12"/>
      <c r="O1114" s="12"/>
      <c r="P1114" s="17"/>
      <c r="Q1114" s="14"/>
      <c r="R1114" s="21"/>
      <c r="S1114" s="14"/>
      <c r="T1114" s="4"/>
      <c r="U1114" s="3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2"/>
      <c r="B1115" s="123"/>
      <c r="C1115" s="7"/>
      <c r="D1115" s="95"/>
      <c r="E1115" s="93"/>
      <c r="F1115" s="14"/>
      <c r="G1115" s="14"/>
      <c r="H1115" s="14"/>
      <c r="I1115" s="14"/>
      <c r="J1115" s="13"/>
      <c r="K1115" s="33"/>
      <c r="L1115" s="2"/>
      <c r="M1115" s="17"/>
      <c r="N1115" s="12"/>
      <c r="O1115" s="12"/>
      <c r="P1115" s="17"/>
      <c r="Q1115" s="14"/>
      <c r="R1115" s="21"/>
      <c r="S1115" s="14"/>
      <c r="T1115" s="4"/>
      <c r="U1115" s="3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2"/>
      <c r="B1116" s="123"/>
      <c r="C1116" s="7"/>
      <c r="D1116" s="95"/>
      <c r="E1116" s="93"/>
      <c r="F1116" s="14"/>
      <c r="G1116" s="14"/>
      <c r="H1116" s="14"/>
      <c r="I1116" s="14"/>
      <c r="J1116" s="13"/>
      <c r="K1116" s="33"/>
      <c r="L1116" s="2"/>
      <c r="M1116" s="17"/>
      <c r="N1116" s="12"/>
      <c r="O1116" s="12"/>
      <c r="P1116" s="17"/>
      <c r="Q1116" s="14"/>
      <c r="R1116" s="21"/>
      <c r="S1116" s="14"/>
      <c r="T1116" s="4"/>
      <c r="U1116" s="3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2"/>
      <c r="B1117" s="123"/>
      <c r="C1117" s="7"/>
      <c r="D1117" s="95"/>
      <c r="E1117" s="93"/>
      <c r="F1117" s="14"/>
      <c r="G1117" s="14"/>
      <c r="H1117" s="14"/>
      <c r="I1117" s="14"/>
      <c r="J1117" s="13"/>
      <c r="K1117" s="33"/>
      <c r="L1117" s="2"/>
      <c r="M1117" s="17"/>
      <c r="N1117" s="12"/>
      <c r="O1117" s="12"/>
      <c r="P1117" s="17"/>
      <c r="Q1117" s="14"/>
      <c r="R1117" s="21"/>
      <c r="S1117" s="14"/>
      <c r="T1117" s="4"/>
      <c r="U1117" s="3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2"/>
      <c r="B1118" s="123"/>
      <c r="C1118" s="7"/>
      <c r="D1118" s="95"/>
      <c r="E1118" s="93"/>
      <c r="F1118" s="14"/>
      <c r="G1118" s="14"/>
      <c r="H1118" s="14"/>
      <c r="I1118" s="14"/>
      <c r="J1118" s="13"/>
      <c r="K1118" s="33"/>
      <c r="L1118" s="2"/>
      <c r="M1118" s="17"/>
      <c r="N1118" s="12"/>
      <c r="O1118" s="12"/>
      <c r="P1118" s="17"/>
      <c r="Q1118" s="14"/>
      <c r="R1118" s="21"/>
      <c r="S1118" s="14"/>
      <c r="T1118" s="4"/>
      <c r="U1118" s="3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2"/>
      <c r="B1119" s="123"/>
      <c r="C1119" s="7"/>
      <c r="D1119" s="95"/>
      <c r="E1119" s="93"/>
      <c r="F1119" s="14"/>
      <c r="G1119" s="14"/>
      <c r="H1119" s="14"/>
      <c r="I1119" s="14"/>
      <c r="J1119" s="13"/>
      <c r="K1119" s="33"/>
      <c r="L1119" s="2"/>
      <c r="M1119" s="17"/>
      <c r="N1119" s="12"/>
      <c r="O1119" s="12"/>
      <c r="P1119" s="17"/>
      <c r="Q1119" s="14"/>
      <c r="R1119" s="21"/>
      <c r="S1119" s="14"/>
      <c r="T1119" s="4"/>
      <c r="U1119" s="3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2"/>
      <c r="B1120" s="123"/>
      <c r="C1120" s="7"/>
      <c r="D1120" s="95"/>
      <c r="E1120" s="93"/>
      <c r="F1120" s="14"/>
      <c r="G1120" s="14"/>
      <c r="H1120" s="14"/>
      <c r="I1120" s="14"/>
      <c r="J1120" s="13"/>
      <c r="K1120" s="33"/>
      <c r="L1120" s="2"/>
      <c r="M1120" s="17"/>
      <c r="N1120" s="12"/>
      <c r="O1120" s="12"/>
      <c r="P1120" s="17"/>
      <c r="Q1120" s="14"/>
      <c r="R1120" s="21"/>
      <c r="S1120" s="14"/>
      <c r="T1120" s="4"/>
      <c r="U1120" s="3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2"/>
      <c r="B1121" s="123"/>
      <c r="C1121" s="7"/>
      <c r="D1121" s="95"/>
      <c r="E1121" s="93"/>
      <c r="F1121" s="14"/>
      <c r="G1121" s="14"/>
      <c r="H1121" s="14"/>
      <c r="I1121" s="14"/>
      <c r="J1121" s="13"/>
      <c r="K1121" s="33"/>
      <c r="L1121" s="2"/>
      <c r="M1121" s="17"/>
      <c r="N1121" s="12"/>
      <c r="O1121" s="12"/>
      <c r="P1121" s="17"/>
      <c r="Q1121" s="14"/>
      <c r="R1121" s="21"/>
      <c r="S1121" s="14"/>
      <c r="T1121" s="4"/>
      <c r="U1121" s="3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2"/>
      <c r="B1122" s="123"/>
      <c r="C1122" s="7"/>
      <c r="D1122" s="95"/>
      <c r="E1122" s="93"/>
      <c r="F1122" s="14"/>
      <c r="G1122" s="14"/>
      <c r="H1122" s="14"/>
      <c r="I1122" s="14"/>
      <c r="J1122" s="13"/>
      <c r="K1122" s="33"/>
      <c r="L1122" s="2"/>
      <c r="M1122" s="17"/>
      <c r="N1122" s="12"/>
      <c r="O1122" s="12"/>
      <c r="P1122" s="17"/>
      <c r="Q1122" s="14"/>
      <c r="R1122" s="21"/>
      <c r="S1122" s="14"/>
      <c r="T1122" s="4"/>
      <c r="U1122" s="3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2"/>
      <c r="B1123" s="123"/>
      <c r="C1123" s="7"/>
      <c r="D1123" s="95"/>
      <c r="E1123" s="93"/>
      <c r="F1123" s="14"/>
      <c r="G1123" s="14"/>
      <c r="H1123" s="14"/>
      <c r="I1123" s="14"/>
      <c r="J1123" s="13"/>
      <c r="K1123" s="33"/>
      <c r="L1123" s="2"/>
      <c r="M1123" s="17"/>
      <c r="N1123" s="12"/>
      <c r="O1123" s="12"/>
      <c r="P1123" s="17"/>
      <c r="Q1123" s="14"/>
      <c r="R1123" s="21"/>
      <c r="S1123" s="14"/>
      <c r="T1123" s="4"/>
      <c r="U1123" s="3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2"/>
      <c r="B1124" s="123"/>
      <c r="C1124" s="7"/>
      <c r="D1124" s="95"/>
      <c r="E1124" s="93"/>
      <c r="F1124" s="14"/>
      <c r="G1124" s="14"/>
      <c r="H1124" s="14"/>
      <c r="I1124" s="14"/>
      <c r="J1124" s="13"/>
      <c r="K1124" s="33"/>
      <c r="L1124" s="2"/>
      <c r="M1124" s="17"/>
      <c r="N1124" s="12"/>
      <c r="O1124" s="12"/>
      <c r="P1124" s="17"/>
      <c r="Q1124" s="14"/>
      <c r="R1124" s="21"/>
      <c r="S1124" s="14"/>
      <c r="T1124" s="4"/>
      <c r="U1124" s="3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2"/>
      <c r="B1125" s="123"/>
      <c r="C1125" s="7"/>
      <c r="D1125" s="95"/>
      <c r="E1125" s="93"/>
      <c r="F1125" s="14"/>
      <c r="G1125" s="14"/>
      <c r="H1125" s="14"/>
      <c r="I1125" s="14"/>
      <c r="J1125" s="13"/>
      <c r="K1125" s="33"/>
      <c r="L1125" s="2"/>
      <c r="M1125" s="17"/>
      <c r="N1125" s="12"/>
      <c r="O1125" s="12"/>
      <c r="P1125" s="17"/>
      <c r="Q1125" s="14"/>
      <c r="R1125" s="21"/>
      <c r="S1125" s="14"/>
      <c r="T1125" s="4"/>
      <c r="U1125" s="3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2"/>
      <c r="B1126" s="123"/>
      <c r="C1126" s="7"/>
      <c r="D1126" s="95"/>
      <c r="E1126" s="93"/>
      <c r="F1126" s="14"/>
      <c r="G1126" s="14"/>
      <c r="H1126" s="14"/>
      <c r="I1126" s="14"/>
      <c r="J1126" s="13"/>
      <c r="K1126" s="33"/>
      <c r="L1126" s="2"/>
      <c r="M1126" s="17"/>
      <c r="N1126" s="12"/>
      <c r="O1126" s="12"/>
      <c r="P1126" s="17"/>
      <c r="Q1126" s="14"/>
      <c r="R1126" s="21"/>
      <c r="S1126" s="14"/>
      <c r="T1126" s="4"/>
      <c r="U1126" s="3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2"/>
      <c r="B1127" s="123"/>
      <c r="C1127" s="7"/>
      <c r="D1127" s="95"/>
      <c r="E1127" s="93"/>
      <c r="F1127" s="14"/>
      <c r="G1127" s="14"/>
      <c r="H1127" s="14"/>
      <c r="I1127" s="14"/>
      <c r="J1127" s="13"/>
      <c r="K1127" s="33"/>
      <c r="L1127" s="2"/>
      <c r="M1127" s="17"/>
      <c r="N1127" s="12"/>
      <c r="O1127" s="12"/>
      <c r="P1127" s="17"/>
      <c r="Q1127" s="14"/>
      <c r="R1127" s="21"/>
      <c r="S1127" s="14"/>
      <c r="T1127" s="4"/>
      <c r="U1127" s="3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2"/>
      <c r="B1128" s="123"/>
      <c r="C1128" s="7"/>
      <c r="D1128" s="95"/>
      <c r="E1128" s="93"/>
      <c r="F1128" s="14"/>
      <c r="G1128" s="14"/>
      <c r="H1128" s="14"/>
      <c r="I1128" s="14"/>
      <c r="J1128" s="13"/>
      <c r="K1128" s="33"/>
      <c r="L1128" s="2"/>
      <c r="M1128" s="17"/>
      <c r="N1128" s="12"/>
      <c r="O1128" s="12"/>
      <c r="P1128" s="17"/>
      <c r="Q1128" s="14"/>
      <c r="R1128" s="21"/>
      <c r="S1128" s="14"/>
      <c r="T1128" s="4"/>
      <c r="U1128" s="3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2"/>
      <c r="B1129" s="123"/>
      <c r="C1129" s="7"/>
      <c r="D1129" s="95"/>
      <c r="E1129" s="93"/>
      <c r="F1129" s="14"/>
      <c r="G1129" s="14"/>
      <c r="H1129" s="14"/>
      <c r="I1129" s="14"/>
      <c r="J1129" s="13"/>
      <c r="K1129" s="33"/>
      <c r="L1129" s="2"/>
      <c r="M1129" s="17"/>
      <c r="N1129" s="12"/>
      <c r="O1129" s="12"/>
      <c r="P1129" s="17"/>
      <c r="Q1129" s="14"/>
      <c r="R1129" s="21"/>
      <c r="S1129" s="14"/>
      <c r="T1129" s="4"/>
      <c r="U1129" s="3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2"/>
      <c r="B1130" s="123"/>
      <c r="C1130" s="7"/>
      <c r="D1130" s="95"/>
      <c r="E1130" s="93"/>
      <c r="F1130" s="14"/>
      <c r="G1130" s="14"/>
      <c r="H1130" s="14"/>
      <c r="I1130" s="14"/>
      <c r="J1130" s="13"/>
      <c r="K1130" s="33"/>
      <c r="L1130" s="2"/>
      <c r="M1130" s="17"/>
      <c r="N1130" s="12"/>
      <c r="O1130" s="12"/>
      <c r="P1130" s="17"/>
      <c r="Q1130" s="14"/>
      <c r="R1130" s="21"/>
      <c r="S1130" s="14"/>
      <c r="T1130" s="4"/>
      <c r="U1130" s="3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2"/>
      <c r="B1131" s="123"/>
      <c r="C1131" s="7"/>
      <c r="D1131" s="95"/>
      <c r="E1131" s="93"/>
      <c r="F1131" s="14"/>
      <c r="G1131" s="14"/>
      <c r="H1131" s="14"/>
      <c r="I1131" s="14"/>
      <c r="J1131" s="13"/>
      <c r="K1131" s="33"/>
      <c r="L1131" s="2"/>
      <c r="M1131" s="17"/>
      <c r="N1131" s="12"/>
      <c r="O1131" s="12"/>
      <c r="P1131" s="17"/>
      <c r="Q1131" s="14"/>
      <c r="R1131" s="21"/>
      <c r="S1131" s="14"/>
      <c r="T1131" s="4"/>
      <c r="U1131" s="3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2"/>
      <c r="B1132" s="123"/>
      <c r="C1132" s="7"/>
      <c r="D1132" s="95"/>
      <c r="E1132" s="93"/>
      <c r="F1132" s="14"/>
      <c r="G1132" s="14"/>
      <c r="H1132" s="14"/>
      <c r="I1132" s="14"/>
      <c r="J1132" s="13"/>
      <c r="K1132" s="33"/>
      <c r="L1132" s="2"/>
      <c r="M1132" s="17"/>
      <c r="N1132" s="12"/>
      <c r="O1132" s="12"/>
      <c r="P1132" s="17"/>
      <c r="Q1132" s="14"/>
      <c r="R1132" s="21"/>
      <c r="S1132" s="14"/>
      <c r="T1132" s="4"/>
      <c r="U1132" s="3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2"/>
      <c r="B1133" s="123"/>
      <c r="C1133" s="7"/>
      <c r="D1133" s="95"/>
      <c r="E1133" s="93"/>
      <c r="F1133" s="14"/>
      <c r="G1133" s="14"/>
      <c r="H1133" s="14"/>
      <c r="I1133" s="14"/>
      <c r="J1133" s="13"/>
      <c r="K1133" s="33"/>
      <c r="L1133" s="2"/>
      <c r="M1133" s="17"/>
      <c r="N1133" s="12"/>
      <c r="O1133" s="12"/>
      <c r="P1133" s="17"/>
      <c r="Q1133" s="14"/>
      <c r="R1133" s="21"/>
      <c r="S1133" s="14"/>
      <c r="T1133" s="4"/>
      <c r="U1133" s="3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2"/>
      <c r="B1134" s="123"/>
      <c r="C1134" s="7"/>
      <c r="D1134" s="95"/>
      <c r="E1134" s="93"/>
      <c r="F1134" s="14"/>
      <c r="G1134" s="14"/>
      <c r="H1134" s="14"/>
      <c r="I1134" s="14"/>
      <c r="J1134" s="13"/>
      <c r="K1134" s="33"/>
      <c r="L1134" s="2"/>
      <c r="M1134" s="17"/>
      <c r="N1134" s="12"/>
      <c r="O1134" s="12"/>
      <c r="P1134" s="17"/>
      <c r="Q1134" s="14"/>
      <c r="R1134" s="21"/>
      <c r="S1134" s="14"/>
      <c r="T1134" s="4"/>
      <c r="U1134" s="3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2"/>
      <c r="B1135" s="123"/>
      <c r="C1135" s="7"/>
      <c r="D1135" s="95"/>
      <c r="E1135" s="93"/>
      <c r="F1135" s="14"/>
      <c r="G1135" s="14"/>
      <c r="H1135" s="14"/>
      <c r="I1135" s="14"/>
      <c r="J1135" s="13"/>
      <c r="K1135" s="33"/>
      <c r="L1135" s="2"/>
      <c r="M1135" s="17"/>
      <c r="N1135" s="12"/>
      <c r="O1135" s="12"/>
      <c r="P1135" s="17"/>
      <c r="Q1135" s="14"/>
      <c r="R1135" s="21"/>
      <c r="S1135" s="14"/>
      <c r="T1135" s="4"/>
      <c r="U1135" s="3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2"/>
      <c r="B1136" s="123"/>
      <c r="C1136" s="7"/>
      <c r="D1136" s="95"/>
      <c r="E1136" s="93"/>
      <c r="F1136" s="14"/>
      <c r="G1136" s="14"/>
      <c r="H1136" s="14"/>
      <c r="I1136" s="14"/>
      <c r="J1136" s="13"/>
      <c r="K1136" s="33"/>
      <c r="L1136" s="2"/>
      <c r="M1136" s="17"/>
      <c r="N1136" s="12"/>
      <c r="O1136" s="12"/>
      <c r="P1136" s="17"/>
      <c r="Q1136" s="14"/>
      <c r="R1136" s="21"/>
      <c r="S1136" s="14"/>
      <c r="T1136" s="4"/>
      <c r="U1136" s="3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2"/>
      <c r="B1137" s="123"/>
      <c r="C1137" s="7"/>
      <c r="D1137" s="95"/>
      <c r="E1137" s="93"/>
      <c r="F1137" s="14"/>
      <c r="G1137" s="14"/>
      <c r="H1137" s="14"/>
      <c r="I1137" s="14"/>
      <c r="J1137" s="13"/>
      <c r="K1137" s="33"/>
      <c r="L1137" s="2"/>
      <c r="M1137" s="17"/>
      <c r="N1137" s="12"/>
      <c r="O1137" s="12"/>
      <c r="P1137" s="17"/>
      <c r="Q1137" s="14"/>
      <c r="R1137" s="21"/>
      <c r="S1137" s="14"/>
      <c r="T1137" s="4"/>
      <c r="U1137" s="3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2"/>
      <c r="B1138" s="123"/>
      <c r="C1138" s="7"/>
      <c r="D1138" s="95"/>
      <c r="E1138" s="93"/>
      <c r="F1138" s="14"/>
      <c r="G1138" s="14"/>
      <c r="H1138" s="14"/>
      <c r="I1138" s="14"/>
      <c r="J1138" s="13"/>
      <c r="K1138" s="33"/>
      <c r="L1138" s="2"/>
      <c r="M1138" s="17"/>
      <c r="N1138" s="12"/>
      <c r="O1138" s="12"/>
      <c r="P1138" s="17"/>
      <c r="Q1138" s="14"/>
      <c r="R1138" s="21"/>
      <c r="S1138" s="14"/>
      <c r="T1138" s="4"/>
      <c r="U1138" s="3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2"/>
      <c r="B1139" s="123"/>
      <c r="C1139" s="7"/>
      <c r="D1139" s="95"/>
      <c r="E1139" s="93"/>
      <c r="F1139" s="14"/>
      <c r="G1139" s="14"/>
      <c r="H1139" s="14"/>
      <c r="I1139" s="14"/>
      <c r="J1139" s="13"/>
      <c r="K1139" s="33"/>
      <c r="L1139" s="2"/>
      <c r="M1139" s="17"/>
      <c r="N1139" s="12"/>
      <c r="O1139" s="12"/>
      <c r="P1139" s="17"/>
      <c r="Q1139" s="14"/>
      <c r="R1139" s="21"/>
      <c r="S1139" s="14"/>
      <c r="T1139" s="4"/>
      <c r="U1139" s="3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2"/>
      <c r="B1140" s="123"/>
      <c r="C1140" s="7"/>
      <c r="D1140" s="95"/>
      <c r="E1140" s="93"/>
      <c r="F1140" s="14"/>
      <c r="G1140" s="14"/>
      <c r="H1140" s="14"/>
      <c r="I1140" s="14"/>
      <c r="J1140" s="13"/>
      <c r="K1140" s="33"/>
      <c r="L1140" s="2"/>
      <c r="M1140" s="17"/>
      <c r="N1140" s="12"/>
      <c r="O1140" s="12"/>
      <c r="P1140" s="17"/>
      <c r="Q1140" s="14"/>
      <c r="R1140" s="21"/>
      <c r="S1140" s="14"/>
      <c r="T1140" s="4"/>
      <c r="U1140" s="3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2"/>
      <c r="B1141" s="123"/>
      <c r="C1141" s="7"/>
      <c r="D1141" s="95"/>
      <c r="E1141" s="93"/>
      <c r="F1141" s="14"/>
      <c r="G1141" s="14"/>
      <c r="H1141" s="14"/>
      <c r="I1141" s="14"/>
      <c r="J1141" s="13"/>
      <c r="K1141" s="33"/>
      <c r="L1141" s="2"/>
      <c r="M1141" s="17"/>
      <c r="N1141" s="12"/>
      <c r="O1141" s="12"/>
      <c r="P1141" s="17"/>
      <c r="Q1141" s="14"/>
      <c r="R1141" s="21"/>
      <c r="S1141" s="14"/>
      <c r="T1141" s="4"/>
      <c r="U1141" s="3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2"/>
      <c r="B1142" s="123"/>
      <c r="C1142" s="7"/>
      <c r="D1142" s="95"/>
      <c r="E1142" s="93"/>
      <c r="F1142" s="14"/>
      <c r="G1142" s="14"/>
      <c r="H1142" s="14"/>
      <c r="I1142" s="14"/>
      <c r="J1142" s="13"/>
      <c r="K1142" s="33"/>
      <c r="L1142" s="2"/>
      <c r="M1142" s="17"/>
      <c r="N1142" s="12"/>
      <c r="O1142" s="12"/>
      <c r="P1142" s="17"/>
      <c r="Q1142" s="14"/>
      <c r="R1142" s="21"/>
      <c r="S1142" s="14"/>
      <c r="T1142" s="4"/>
      <c r="U1142" s="3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2"/>
      <c r="B1143" s="123"/>
      <c r="C1143" s="7"/>
      <c r="D1143" s="95"/>
      <c r="E1143" s="93"/>
      <c r="F1143" s="14"/>
      <c r="G1143" s="14"/>
      <c r="H1143" s="14"/>
      <c r="I1143" s="14"/>
      <c r="J1143" s="13"/>
      <c r="K1143" s="33"/>
      <c r="L1143" s="2"/>
      <c r="M1143" s="17"/>
      <c r="N1143" s="12"/>
      <c r="O1143" s="12"/>
      <c r="P1143" s="17"/>
      <c r="Q1143" s="14"/>
      <c r="R1143" s="21"/>
      <c r="S1143" s="14"/>
      <c r="T1143" s="4"/>
      <c r="U1143" s="3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2"/>
      <c r="B1144" s="123"/>
      <c r="C1144" s="7"/>
      <c r="D1144" s="95"/>
      <c r="E1144" s="93"/>
      <c r="F1144" s="14"/>
      <c r="G1144" s="14"/>
      <c r="H1144" s="14"/>
      <c r="I1144" s="14"/>
      <c r="J1144" s="13"/>
      <c r="K1144" s="33"/>
      <c r="L1144" s="2"/>
      <c r="M1144" s="17"/>
      <c r="N1144" s="12"/>
      <c r="O1144" s="12"/>
      <c r="P1144" s="17"/>
      <c r="Q1144" s="14"/>
      <c r="R1144" s="21"/>
      <c r="S1144" s="14"/>
      <c r="T1144" s="4"/>
      <c r="U1144" s="3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2"/>
      <c r="B1145" s="123"/>
      <c r="C1145" s="7"/>
      <c r="D1145" s="95"/>
      <c r="E1145" s="93"/>
      <c r="F1145" s="14"/>
      <c r="G1145" s="14"/>
      <c r="H1145" s="14"/>
      <c r="I1145" s="14"/>
      <c r="J1145" s="13"/>
      <c r="K1145" s="33"/>
      <c r="L1145" s="2"/>
      <c r="M1145" s="17"/>
      <c r="N1145" s="12"/>
      <c r="O1145" s="12"/>
      <c r="P1145" s="17"/>
      <c r="Q1145" s="14"/>
      <c r="R1145" s="21"/>
      <c r="S1145" s="14"/>
      <c r="T1145" s="4"/>
      <c r="U1145" s="3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2"/>
      <c r="B1146" s="123"/>
      <c r="C1146" s="7"/>
      <c r="D1146" s="95"/>
      <c r="E1146" s="93"/>
      <c r="F1146" s="14"/>
      <c r="G1146" s="14"/>
      <c r="H1146" s="14"/>
      <c r="I1146" s="14"/>
      <c r="J1146" s="13"/>
      <c r="K1146" s="33"/>
      <c r="L1146" s="2"/>
      <c r="M1146" s="17"/>
      <c r="N1146" s="12"/>
      <c r="O1146" s="12"/>
      <c r="P1146" s="17"/>
      <c r="Q1146" s="14"/>
      <c r="R1146" s="21"/>
      <c r="S1146" s="14"/>
      <c r="T1146" s="4"/>
      <c r="U1146" s="3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2"/>
      <c r="B1147" s="123"/>
      <c r="C1147" s="7"/>
      <c r="D1147" s="95"/>
      <c r="E1147" s="93"/>
      <c r="F1147" s="14"/>
      <c r="G1147" s="14"/>
      <c r="H1147" s="14"/>
      <c r="I1147" s="14"/>
      <c r="J1147" s="13"/>
      <c r="K1147" s="33"/>
      <c r="L1147" s="2"/>
      <c r="M1147" s="17"/>
      <c r="N1147" s="12"/>
      <c r="O1147" s="12"/>
      <c r="P1147" s="17"/>
      <c r="Q1147" s="14"/>
      <c r="R1147" s="21"/>
      <c r="S1147" s="14"/>
      <c r="T1147" s="4"/>
      <c r="U1147" s="3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2"/>
      <c r="B1148" s="123"/>
      <c r="C1148" s="7"/>
      <c r="D1148" s="95"/>
      <c r="E1148" s="93"/>
      <c r="F1148" s="14"/>
      <c r="G1148" s="14"/>
      <c r="H1148" s="14"/>
      <c r="I1148" s="14"/>
      <c r="J1148" s="13"/>
      <c r="K1148" s="33"/>
      <c r="L1148" s="2"/>
      <c r="M1148" s="17"/>
      <c r="N1148" s="12"/>
      <c r="O1148" s="12"/>
      <c r="P1148" s="17"/>
      <c r="Q1148" s="14"/>
      <c r="R1148" s="21"/>
      <c r="S1148" s="14"/>
      <c r="T1148" s="4"/>
      <c r="U1148" s="3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2"/>
      <c r="B1149" s="123"/>
      <c r="C1149" s="7"/>
      <c r="D1149" s="95"/>
      <c r="E1149" s="93"/>
      <c r="F1149" s="14"/>
      <c r="G1149" s="14"/>
      <c r="H1149" s="14"/>
      <c r="I1149" s="14"/>
      <c r="J1149" s="13"/>
      <c r="K1149" s="33"/>
      <c r="L1149" s="2"/>
      <c r="M1149" s="17"/>
      <c r="N1149" s="12"/>
      <c r="O1149" s="12"/>
      <c r="P1149" s="17"/>
      <c r="Q1149" s="14"/>
      <c r="R1149" s="21"/>
      <c r="S1149" s="14"/>
      <c r="T1149" s="4"/>
      <c r="U1149" s="3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2"/>
      <c r="B1150" s="123"/>
      <c r="C1150" s="7"/>
      <c r="D1150" s="95"/>
      <c r="E1150" s="93"/>
      <c r="F1150" s="14"/>
      <c r="G1150" s="14"/>
      <c r="H1150" s="14"/>
      <c r="I1150" s="14"/>
      <c r="J1150" s="13"/>
      <c r="K1150" s="33"/>
      <c r="L1150" s="2"/>
      <c r="M1150" s="17"/>
      <c r="N1150" s="12"/>
      <c r="O1150" s="12"/>
      <c r="P1150" s="17"/>
      <c r="Q1150" s="14"/>
      <c r="R1150" s="21"/>
      <c r="S1150" s="14"/>
      <c r="T1150" s="4"/>
      <c r="U1150" s="3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2"/>
      <c r="B1151" s="123"/>
      <c r="C1151" s="7"/>
      <c r="D1151" s="95"/>
      <c r="E1151" s="93"/>
      <c r="F1151" s="14"/>
      <c r="G1151" s="14"/>
      <c r="H1151" s="14"/>
      <c r="I1151" s="14"/>
      <c r="J1151" s="13"/>
      <c r="K1151" s="33"/>
      <c r="L1151" s="2"/>
      <c r="M1151" s="17"/>
      <c r="N1151" s="12"/>
      <c r="O1151" s="12"/>
      <c r="P1151" s="17"/>
      <c r="Q1151" s="14"/>
      <c r="R1151" s="21"/>
      <c r="S1151" s="14"/>
      <c r="T1151" s="4"/>
      <c r="U1151" s="3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2"/>
      <c r="B1152" s="123"/>
      <c r="C1152" s="7"/>
      <c r="D1152" s="95"/>
      <c r="E1152" s="93"/>
      <c r="F1152" s="14"/>
      <c r="G1152" s="14"/>
      <c r="H1152" s="14"/>
      <c r="I1152" s="14"/>
      <c r="J1152" s="13"/>
      <c r="K1152" s="33"/>
      <c r="L1152" s="2"/>
      <c r="M1152" s="17"/>
      <c r="N1152" s="12"/>
      <c r="O1152" s="12"/>
      <c r="P1152" s="17"/>
      <c r="Q1152" s="14"/>
      <c r="R1152" s="21"/>
      <c r="S1152" s="14"/>
      <c r="T1152" s="4"/>
      <c r="U1152" s="3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2"/>
      <c r="B1153" s="123"/>
      <c r="C1153" s="7"/>
      <c r="D1153" s="95"/>
      <c r="E1153" s="93"/>
      <c r="F1153" s="14"/>
      <c r="G1153" s="14"/>
      <c r="H1153" s="14"/>
      <c r="I1153" s="14"/>
      <c r="J1153" s="13"/>
      <c r="K1153" s="33"/>
      <c r="L1153" s="2"/>
      <c r="M1153" s="17"/>
      <c r="N1153" s="12"/>
      <c r="O1153" s="12"/>
      <c r="P1153" s="17"/>
      <c r="Q1153" s="14"/>
      <c r="R1153" s="21"/>
      <c r="S1153" s="14"/>
      <c r="T1153" s="4"/>
      <c r="U1153" s="3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2"/>
      <c r="B1154" s="123"/>
      <c r="C1154" s="7"/>
      <c r="D1154" s="95"/>
      <c r="E1154" s="93"/>
      <c r="F1154" s="14"/>
      <c r="G1154" s="14"/>
      <c r="H1154" s="14"/>
      <c r="I1154" s="14"/>
      <c r="J1154" s="13"/>
      <c r="K1154" s="33"/>
      <c r="L1154" s="2"/>
      <c r="M1154" s="17"/>
      <c r="N1154" s="12"/>
      <c r="O1154" s="12"/>
      <c r="P1154" s="17"/>
      <c r="Q1154" s="14"/>
      <c r="R1154" s="21"/>
      <c r="S1154" s="14"/>
      <c r="T1154" s="4"/>
      <c r="U1154" s="3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2"/>
      <c r="B1155" s="123"/>
      <c r="C1155" s="7"/>
      <c r="D1155" s="95"/>
      <c r="E1155" s="93"/>
      <c r="F1155" s="14"/>
      <c r="G1155" s="14"/>
      <c r="H1155" s="14"/>
      <c r="I1155" s="14"/>
      <c r="J1155" s="13"/>
      <c r="K1155" s="33"/>
      <c r="L1155" s="2"/>
      <c r="M1155" s="17"/>
      <c r="N1155" s="12"/>
      <c r="O1155" s="12"/>
      <c r="P1155" s="17"/>
      <c r="Q1155" s="14"/>
      <c r="R1155" s="21"/>
      <c r="S1155" s="14"/>
      <c r="T1155" s="4"/>
      <c r="U1155" s="3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2"/>
      <c r="B1156" s="123"/>
      <c r="C1156" s="7"/>
      <c r="D1156" s="95"/>
      <c r="E1156" s="93"/>
      <c r="F1156" s="14"/>
      <c r="G1156" s="14"/>
      <c r="H1156" s="14"/>
      <c r="I1156" s="14"/>
      <c r="J1156" s="13"/>
      <c r="K1156" s="33"/>
      <c r="L1156" s="2"/>
      <c r="M1156" s="17"/>
      <c r="N1156" s="12"/>
      <c r="O1156" s="12"/>
      <c r="P1156" s="17"/>
      <c r="Q1156" s="14"/>
      <c r="R1156" s="21"/>
      <c r="S1156" s="14"/>
      <c r="T1156" s="4"/>
      <c r="U1156" s="3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2"/>
      <c r="B1157" s="123"/>
      <c r="C1157" s="7"/>
      <c r="D1157" s="95"/>
      <c r="E1157" s="93"/>
      <c r="F1157" s="14"/>
      <c r="G1157" s="14"/>
      <c r="H1157" s="14"/>
      <c r="I1157" s="14"/>
      <c r="J1157" s="13"/>
      <c r="K1157" s="33"/>
      <c r="L1157" s="2"/>
      <c r="M1157" s="17"/>
      <c r="N1157" s="12"/>
      <c r="O1157" s="12"/>
      <c r="P1157" s="17"/>
      <c r="Q1157" s="14"/>
      <c r="R1157" s="21"/>
      <c r="S1157" s="14"/>
      <c r="T1157" s="4"/>
      <c r="U1157" s="3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2"/>
      <c r="B1158" s="123"/>
      <c r="C1158" s="7"/>
      <c r="D1158" s="95"/>
      <c r="E1158" s="93"/>
      <c r="F1158" s="14"/>
      <c r="G1158" s="14"/>
      <c r="H1158" s="14"/>
      <c r="I1158" s="14"/>
      <c r="J1158" s="13"/>
      <c r="K1158" s="33"/>
      <c r="L1158" s="2"/>
      <c r="M1158" s="17"/>
      <c r="N1158" s="12"/>
      <c r="O1158" s="12"/>
      <c r="P1158" s="17"/>
      <c r="Q1158" s="14"/>
      <c r="R1158" s="21"/>
      <c r="S1158" s="14"/>
      <c r="T1158" s="4"/>
      <c r="U1158" s="3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2"/>
      <c r="B1159" s="123"/>
      <c r="C1159" s="7"/>
      <c r="D1159" s="95"/>
      <c r="E1159" s="93"/>
      <c r="F1159" s="14"/>
      <c r="G1159" s="14"/>
      <c r="H1159" s="14"/>
      <c r="I1159" s="14"/>
      <c r="J1159" s="13"/>
      <c r="K1159" s="33"/>
      <c r="L1159" s="2"/>
      <c r="M1159" s="17"/>
      <c r="N1159" s="12"/>
      <c r="O1159" s="12"/>
      <c r="P1159" s="17"/>
      <c r="Q1159" s="14"/>
      <c r="R1159" s="21"/>
      <c r="S1159" s="14"/>
      <c r="T1159" s="4"/>
      <c r="U1159" s="3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2"/>
      <c r="B1160" s="123"/>
      <c r="C1160" s="7"/>
      <c r="D1160" s="95"/>
      <c r="E1160" s="93"/>
      <c r="F1160" s="14"/>
      <c r="G1160" s="14"/>
      <c r="H1160" s="14"/>
      <c r="I1160" s="14"/>
      <c r="J1160" s="13"/>
      <c r="K1160" s="33"/>
      <c r="L1160" s="2"/>
      <c r="M1160" s="17"/>
      <c r="N1160" s="12"/>
      <c r="O1160" s="12"/>
      <c r="P1160" s="17"/>
      <c r="Q1160" s="14"/>
      <c r="R1160" s="21"/>
      <c r="S1160" s="14"/>
      <c r="T1160" s="4"/>
      <c r="U1160" s="3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2"/>
      <c r="B1161" s="123"/>
      <c r="C1161" s="7"/>
      <c r="D1161" s="95"/>
      <c r="E1161" s="93"/>
      <c r="F1161" s="14"/>
      <c r="G1161" s="14"/>
      <c r="H1161" s="14"/>
      <c r="I1161" s="14"/>
      <c r="J1161" s="13"/>
      <c r="K1161" s="33"/>
      <c r="L1161" s="2"/>
      <c r="M1161" s="17"/>
      <c r="N1161" s="12"/>
      <c r="O1161" s="12"/>
      <c r="P1161" s="17"/>
      <c r="Q1161" s="14"/>
      <c r="R1161" s="21"/>
      <c r="S1161" s="14"/>
      <c r="T1161" s="4"/>
      <c r="U1161" s="3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2"/>
      <c r="B1162" s="123"/>
      <c r="C1162" s="7"/>
      <c r="D1162" s="95"/>
      <c r="E1162" s="93"/>
      <c r="F1162" s="14"/>
      <c r="G1162" s="14"/>
      <c r="H1162" s="14"/>
      <c r="I1162" s="14"/>
      <c r="J1162" s="13"/>
      <c r="K1162" s="33"/>
      <c r="L1162" s="2"/>
      <c r="M1162" s="17"/>
      <c r="N1162" s="12"/>
      <c r="O1162" s="12"/>
      <c r="P1162" s="17"/>
      <c r="Q1162" s="14"/>
      <c r="R1162" s="21"/>
      <c r="S1162" s="14"/>
      <c r="T1162" s="4"/>
      <c r="U1162" s="3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2"/>
      <c r="B1163" s="123"/>
      <c r="C1163" s="7"/>
      <c r="D1163" s="95"/>
      <c r="E1163" s="93"/>
      <c r="F1163" s="14"/>
      <c r="G1163" s="14"/>
      <c r="H1163" s="14"/>
      <c r="I1163" s="14"/>
      <c r="J1163" s="13"/>
      <c r="K1163" s="33"/>
      <c r="L1163" s="2"/>
      <c r="M1163" s="17"/>
      <c r="N1163" s="12"/>
      <c r="O1163" s="12"/>
      <c r="P1163" s="17"/>
      <c r="Q1163" s="14"/>
      <c r="R1163" s="21"/>
      <c r="S1163" s="14"/>
      <c r="T1163" s="4"/>
      <c r="U1163" s="3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2"/>
      <c r="B1164" s="123"/>
      <c r="C1164" s="7"/>
      <c r="D1164" s="95"/>
      <c r="E1164" s="93"/>
      <c r="F1164" s="14"/>
      <c r="G1164" s="14"/>
      <c r="H1164" s="14"/>
      <c r="I1164" s="14"/>
      <c r="J1164" s="13"/>
      <c r="K1164" s="33"/>
      <c r="L1164" s="2"/>
      <c r="M1164" s="17"/>
      <c r="N1164" s="12"/>
      <c r="O1164" s="12"/>
      <c r="P1164" s="17"/>
      <c r="Q1164" s="14"/>
      <c r="R1164" s="21"/>
      <c r="S1164" s="14"/>
      <c r="T1164" s="4"/>
      <c r="U1164" s="3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2"/>
      <c r="B1165" s="123"/>
      <c r="C1165" s="7"/>
      <c r="D1165" s="95"/>
      <c r="E1165" s="93"/>
      <c r="F1165" s="14"/>
      <c r="G1165" s="14"/>
      <c r="H1165" s="14"/>
      <c r="I1165" s="14"/>
      <c r="J1165" s="13"/>
      <c r="K1165" s="33"/>
      <c r="L1165" s="2"/>
      <c r="M1165" s="17"/>
      <c r="N1165" s="12"/>
      <c r="O1165" s="12"/>
      <c r="P1165" s="17"/>
      <c r="Q1165" s="14"/>
      <c r="R1165" s="21"/>
      <c r="S1165" s="14"/>
      <c r="T1165" s="4"/>
      <c r="U1165" s="3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2"/>
      <c r="B1166" s="123"/>
      <c r="C1166" s="7"/>
      <c r="D1166" s="95"/>
      <c r="E1166" s="93"/>
      <c r="F1166" s="14"/>
      <c r="G1166" s="14"/>
      <c r="H1166" s="14"/>
      <c r="I1166" s="14"/>
      <c r="J1166" s="13"/>
      <c r="K1166" s="33"/>
      <c r="L1166" s="2"/>
      <c r="M1166" s="17"/>
      <c r="N1166" s="12"/>
      <c r="O1166" s="12"/>
      <c r="P1166" s="17"/>
      <c r="Q1166" s="14"/>
      <c r="R1166" s="21"/>
      <c r="S1166" s="14"/>
      <c r="T1166" s="4"/>
      <c r="U1166" s="3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2"/>
      <c r="B1167" s="123"/>
      <c r="C1167" s="7"/>
      <c r="D1167" s="95"/>
      <c r="E1167" s="93"/>
      <c r="F1167" s="14"/>
      <c r="G1167" s="14"/>
      <c r="H1167" s="14"/>
      <c r="I1167" s="14"/>
      <c r="J1167" s="13"/>
      <c r="K1167" s="33"/>
      <c r="L1167" s="2"/>
      <c r="M1167" s="17"/>
      <c r="N1167" s="12"/>
      <c r="O1167" s="12"/>
      <c r="P1167" s="17"/>
      <c r="Q1167" s="14"/>
      <c r="R1167" s="21"/>
      <c r="S1167" s="14"/>
      <c r="T1167" s="4"/>
      <c r="U1167" s="3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2"/>
      <c r="B1168" s="123"/>
      <c r="C1168" s="7"/>
      <c r="D1168" s="95"/>
      <c r="E1168" s="93"/>
      <c r="F1168" s="14"/>
      <c r="G1168" s="14"/>
      <c r="H1168" s="14"/>
      <c r="I1168" s="14"/>
      <c r="J1168" s="13"/>
      <c r="K1168" s="33"/>
      <c r="L1168" s="2"/>
      <c r="M1168" s="17"/>
      <c r="N1168" s="12"/>
      <c r="O1168" s="12"/>
      <c r="P1168" s="17"/>
      <c r="Q1168" s="14"/>
      <c r="R1168" s="21"/>
      <c r="S1168" s="14"/>
      <c r="T1168" s="4"/>
      <c r="U1168" s="3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2"/>
      <c r="B1169" s="123"/>
      <c r="C1169" s="7"/>
      <c r="D1169" s="95"/>
      <c r="E1169" s="93"/>
      <c r="F1169" s="14"/>
      <c r="G1169" s="14"/>
      <c r="H1169" s="14"/>
      <c r="I1169" s="14"/>
      <c r="J1169" s="13"/>
      <c r="K1169" s="33"/>
      <c r="L1169" s="2"/>
      <c r="M1169" s="17"/>
      <c r="N1169" s="12"/>
      <c r="O1169" s="12"/>
      <c r="P1169" s="17"/>
      <c r="Q1169" s="14"/>
      <c r="R1169" s="21"/>
      <c r="S1169" s="14"/>
      <c r="T1169" s="4"/>
      <c r="U1169" s="3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2"/>
      <c r="B1170" s="123"/>
      <c r="C1170" s="7"/>
      <c r="D1170" s="95"/>
      <c r="E1170" s="93"/>
      <c r="F1170" s="14"/>
      <c r="G1170" s="14"/>
      <c r="H1170" s="14"/>
      <c r="I1170" s="14"/>
      <c r="J1170" s="13"/>
      <c r="K1170" s="33"/>
      <c r="L1170" s="2"/>
      <c r="M1170" s="17"/>
      <c r="N1170" s="12"/>
      <c r="O1170" s="12"/>
      <c r="P1170" s="17"/>
      <c r="Q1170" s="14"/>
      <c r="R1170" s="21"/>
      <c r="S1170" s="14"/>
      <c r="T1170" s="4"/>
      <c r="U1170" s="3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2"/>
      <c r="B1171" s="123"/>
      <c r="C1171" s="7"/>
      <c r="D1171" s="95"/>
      <c r="E1171" s="93"/>
      <c r="F1171" s="14"/>
      <c r="G1171" s="14"/>
      <c r="H1171" s="14"/>
      <c r="I1171" s="14"/>
      <c r="J1171" s="13"/>
      <c r="K1171" s="33"/>
      <c r="L1171" s="2"/>
      <c r="M1171" s="17"/>
      <c r="N1171" s="12"/>
      <c r="O1171" s="12"/>
      <c r="P1171" s="17"/>
      <c r="Q1171" s="14"/>
      <c r="R1171" s="21"/>
      <c r="S1171" s="14"/>
      <c r="T1171" s="4"/>
      <c r="U1171" s="3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2"/>
      <c r="B1172" s="123"/>
      <c r="C1172" s="7"/>
      <c r="D1172" s="95"/>
      <c r="E1172" s="93"/>
      <c r="F1172" s="14"/>
      <c r="G1172" s="14"/>
      <c r="H1172" s="14"/>
      <c r="I1172" s="14"/>
      <c r="J1172" s="13"/>
      <c r="K1172" s="33"/>
      <c r="L1172" s="2"/>
      <c r="M1172" s="17"/>
      <c r="N1172" s="12"/>
      <c r="O1172" s="12"/>
      <c r="P1172" s="17"/>
      <c r="Q1172" s="14"/>
      <c r="R1172" s="21"/>
      <c r="S1172" s="14"/>
      <c r="T1172" s="4"/>
      <c r="U1172" s="3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2"/>
      <c r="B1173" s="123"/>
      <c r="C1173" s="7"/>
      <c r="D1173" s="95"/>
      <c r="E1173" s="93"/>
      <c r="F1173" s="14"/>
      <c r="G1173" s="14"/>
      <c r="H1173" s="14"/>
      <c r="I1173" s="14"/>
      <c r="J1173" s="13"/>
      <c r="K1173" s="33"/>
      <c r="L1173" s="2"/>
      <c r="M1173" s="17"/>
      <c r="N1173" s="12"/>
      <c r="O1173" s="12"/>
      <c r="P1173" s="17"/>
      <c r="Q1173" s="14"/>
      <c r="R1173" s="21"/>
      <c r="S1173" s="14"/>
      <c r="T1173" s="4"/>
      <c r="U1173" s="3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2"/>
      <c r="B1174" s="123"/>
      <c r="C1174" s="7"/>
      <c r="D1174" s="95"/>
      <c r="E1174" s="93"/>
      <c r="F1174" s="14"/>
      <c r="G1174" s="14"/>
      <c r="H1174" s="14"/>
      <c r="I1174" s="14"/>
      <c r="J1174" s="13"/>
      <c r="K1174" s="33"/>
      <c r="L1174" s="2"/>
      <c r="M1174" s="17"/>
      <c r="N1174" s="12"/>
      <c r="O1174" s="12"/>
      <c r="P1174" s="17"/>
      <c r="Q1174" s="14"/>
      <c r="R1174" s="21"/>
      <c r="S1174" s="14"/>
      <c r="T1174" s="4"/>
      <c r="U1174" s="3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2"/>
      <c r="B1175" s="123"/>
      <c r="C1175" s="7"/>
      <c r="D1175" s="95"/>
      <c r="E1175" s="93"/>
      <c r="F1175" s="14"/>
      <c r="G1175" s="14"/>
      <c r="H1175" s="14"/>
      <c r="I1175" s="14"/>
      <c r="J1175" s="13"/>
      <c r="K1175" s="33"/>
      <c r="L1175" s="2"/>
      <c r="M1175" s="17"/>
      <c r="N1175" s="12"/>
      <c r="O1175" s="12"/>
      <c r="P1175" s="17"/>
      <c r="Q1175" s="14"/>
      <c r="R1175" s="21"/>
      <c r="S1175" s="14"/>
      <c r="T1175" s="4"/>
      <c r="U1175" s="3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2"/>
      <c r="B1176" s="123"/>
      <c r="C1176" s="7"/>
      <c r="D1176" s="95"/>
      <c r="E1176" s="93"/>
      <c r="F1176" s="14"/>
      <c r="G1176" s="14"/>
      <c r="H1176" s="14"/>
      <c r="I1176" s="14"/>
      <c r="J1176" s="13"/>
      <c r="K1176" s="33"/>
      <c r="L1176" s="2"/>
      <c r="M1176" s="17"/>
      <c r="N1176" s="12"/>
      <c r="O1176" s="12"/>
      <c r="P1176" s="17"/>
      <c r="Q1176" s="14"/>
      <c r="R1176" s="21"/>
      <c r="S1176" s="14"/>
      <c r="T1176" s="4"/>
      <c r="U1176" s="3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2"/>
      <c r="B1177" s="123"/>
      <c r="C1177" s="7"/>
      <c r="D1177" s="95"/>
      <c r="E1177" s="93"/>
      <c r="F1177" s="14"/>
      <c r="G1177" s="14"/>
      <c r="H1177" s="14"/>
      <c r="I1177" s="14"/>
      <c r="J1177" s="13"/>
      <c r="K1177" s="33"/>
      <c r="L1177" s="2"/>
      <c r="M1177" s="17"/>
      <c r="N1177" s="12"/>
      <c r="O1177" s="12"/>
      <c r="P1177" s="17"/>
      <c r="Q1177" s="14"/>
      <c r="R1177" s="21"/>
      <c r="S1177" s="14"/>
      <c r="T1177" s="4"/>
      <c r="U1177" s="3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2"/>
      <c r="B1178" s="123"/>
      <c r="C1178" s="7"/>
      <c r="D1178" s="95"/>
      <c r="E1178" s="93"/>
      <c r="F1178" s="14"/>
      <c r="G1178" s="14"/>
      <c r="H1178" s="14"/>
      <c r="I1178" s="14"/>
      <c r="J1178" s="13"/>
      <c r="K1178" s="33"/>
      <c r="L1178" s="2"/>
      <c r="M1178" s="17"/>
      <c r="N1178" s="12"/>
      <c r="O1178" s="12"/>
      <c r="P1178" s="17"/>
      <c r="Q1178" s="14"/>
      <c r="R1178" s="21"/>
      <c r="S1178" s="14"/>
      <c r="T1178" s="4"/>
      <c r="U1178" s="3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2"/>
      <c r="B1179" s="123"/>
      <c r="C1179" s="7"/>
      <c r="D1179" s="95"/>
      <c r="E1179" s="93"/>
      <c r="F1179" s="14"/>
      <c r="G1179" s="14"/>
      <c r="H1179" s="14"/>
      <c r="I1179" s="14"/>
      <c r="J1179" s="13"/>
      <c r="K1179" s="33"/>
      <c r="L1179" s="2"/>
      <c r="M1179" s="17"/>
      <c r="N1179" s="12"/>
      <c r="O1179" s="12"/>
      <c r="P1179" s="17"/>
      <c r="Q1179" s="14"/>
      <c r="R1179" s="21"/>
      <c r="S1179" s="14"/>
      <c r="T1179" s="4"/>
      <c r="U1179" s="3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2"/>
      <c r="B1180" s="123"/>
      <c r="C1180" s="7"/>
      <c r="D1180" s="95"/>
      <c r="E1180" s="93"/>
      <c r="F1180" s="14"/>
      <c r="G1180" s="14"/>
      <c r="H1180" s="14"/>
      <c r="I1180" s="14"/>
      <c r="J1180" s="13"/>
      <c r="K1180" s="33"/>
      <c r="L1180" s="2"/>
      <c r="M1180" s="17"/>
      <c r="N1180" s="12"/>
      <c r="O1180" s="12"/>
      <c r="P1180" s="17"/>
      <c r="Q1180" s="14"/>
      <c r="R1180" s="21"/>
      <c r="S1180" s="14"/>
      <c r="T1180" s="4"/>
      <c r="U1180" s="3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2"/>
      <c r="B1181" s="123"/>
      <c r="C1181" s="7"/>
      <c r="D1181" s="95"/>
      <c r="E1181" s="93"/>
      <c r="F1181" s="14"/>
      <c r="G1181" s="14"/>
      <c r="H1181" s="14"/>
      <c r="I1181" s="14"/>
      <c r="J1181" s="13"/>
      <c r="K1181" s="33"/>
      <c r="L1181" s="2"/>
      <c r="M1181" s="17"/>
      <c r="N1181" s="12"/>
      <c r="O1181" s="12"/>
      <c r="P1181" s="17"/>
      <c r="Q1181" s="14"/>
      <c r="R1181" s="21"/>
      <c r="S1181" s="14"/>
      <c r="T1181" s="4"/>
      <c r="U1181" s="3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2"/>
      <c r="B1182" s="123"/>
      <c r="C1182" s="7"/>
      <c r="D1182" s="95"/>
      <c r="E1182" s="93"/>
      <c r="F1182" s="14"/>
      <c r="G1182" s="14"/>
      <c r="H1182" s="14"/>
      <c r="I1182" s="14"/>
      <c r="J1182" s="13"/>
      <c r="K1182" s="33"/>
      <c r="L1182" s="2"/>
      <c r="M1182" s="17"/>
      <c r="N1182" s="12"/>
      <c r="O1182" s="12"/>
      <c r="P1182" s="17"/>
      <c r="Q1182" s="14"/>
      <c r="R1182" s="21"/>
      <c r="S1182" s="14"/>
      <c r="T1182" s="4"/>
      <c r="U1182" s="3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2"/>
      <c r="B1183" s="123"/>
      <c r="C1183" s="7"/>
      <c r="D1183" s="95"/>
      <c r="E1183" s="93"/>
      <c r="F1183" s="14"/>
      <c r="G1183" s="14"/>
      <c r="H1183" s="14"/>
      <c r="I1183" s="14"/>
      <c r="J1183" s="13"/>
      <c r="K1183" s="33"/>
      <c r="L1183" s="2"/>
      <c r="M1183" s="17"/>
      <c r="N1183" s="12"/>
      <c r="O1183" s="12"/>
      <c r="P1183" s="17"/>
      <c r="Q1183" s="14"/>
      <c r="R1183" s="21"/>
      <c r="S1183" s="14"/>
      <c r="T1183" s="4"/>
      <c r="U1183" s="3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2"/>
      <c r="B1184" s="123"/>
      <c r="C1184" s="7"/>
      <c r="D1184" s="95"/>
      <c r="E1184" s="93"/>
      <c r="F1184" s="14"/>
      <c r="G1184" s="14"/>
      <c r="H1184" s="14"/>
      <c r="I1184" s="14"/>
      <c r="J1184" s="13"/>
      <c r="K1184" s="33"/>
      <c r="L1184" s="2"/>
      <c r="M1184" s="17"/>
      <c r="N1184" s="12"/>
      <c r="O1184" s="12"/>
      <c r="P1184" s="17"/>
      <c r="Q1184" s="14"/>
      <c r="R1184" s="21"/>
      <c r="S1184" s="14"/>
      <c r="T1184" s="4"/>
      <c r="U1184" s="3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2"/>
      <c r="B1185" s="123"/>
      <c r="C1185" s="7"/>
      <c r="D1185" s="95"/>
      <c r="E1185" s="93"/>
      <c r="F1185" s="14"/>
      <c r="G1185" s="14"/>
      <c r="H1185" s="14"/>
      <c r="I1185" s="14"/>
      <c r="J1185" s="13"/>
      <c r="K1185" s="33"/>
      <c r="L1185" s="2"/>
      <c r="M1185" s="17"/>
      <c r="N1185" s="12"/>
      <c r="O1185" s="12"/>
      <c r="P1185" s="17"/>
      <c r="Q1185" s="14"/>
      <c r="R1185" s="21"/>
      <c r="S1185" s="14"/>
      <c r="T1185" s="4"/>
      <c r="U1185" s="3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2"/>
      <c r="B1186" s="123"/>
      <c r="C1186" s="7"/>
      <c r="D1186" s="95"/>
      <c r="E1186" s="93"/>
      <c r="F1186" s="14"/>
      <c r="G1186" s="14"/>
      <c r="H1186" s="14"/>
      <c r="I1186" s="14"/>
      <c r="J1186" s="13"/>
      <c r="K1186" s="33"/>
      <c r="L1186" s="2"/>
      <c r="M1186" s="17"/>
      <c r="N1186" s="12"/>
      <c r="O1186" s="12"/>
      <c r="P1186" s="17"/>
      <c r="Q1186" s="14"/>
      <c r="R1186" s="21"/>
      <c r="S1186" s="14"/>
      <c r="T1186" s="4"/>
      <c r="U1186" s="3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2"/>
      <c r="B1187" s="123"/>
      <c r="C1187" s="7"/>
      <c r="D1187" s="95"/>
      <c r="E1187" s="93"/>
      <c r="F1187" s="14"/>
      <c r="G1187" s="14"/>
      <c r="H1187" s="14"/>
      <c r="I1187" s="14"/>
      <c r="J1187" s="13"/>
      <c r="K1187" s="33"/>
      <c r="L1187" s="2"/>
      <c r="M1187" s="17"/>
      <c r="N1187" s="12"/>
      <c r="O1187" s="12"/>
      <c r="P1187" s="17"/>
      <c r="Q1187" s="14"/>
      <c r="R1187" s="21"/>
      <c r="S1187" s="14"/>
      <c r="T1187" s="4"/>
      <c r="U1187" s="3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2"/>
      <c r="B1188" s="123"/>
      <c r="C1188" s="7"/>
      <c r="D1188" s="95"/>
      <c r="E1188" s="93"/>
      <c r="F1188" s="14"/>
      <c r="G1188" s="14"/>
      <c r="H1188" s="14"/>
      <c r="I1188" s="14"/>
      <c r="J1188" s="13"/>
      <c r="K1188" s="33"/>
      <c r="L1188" s="2"/>
      <c r="M1188" s="17"/>
      <c r="N1188" s="12"/>
      <c r="O1188" s="12"/>
      <c r="P1188" s="17"/>
      <c r="Q1188" s="14"/>
      <c r="R1188" s="21"/>
      <c r="S1188" s="14"/>
      <c r="T1188" s="4"/>
      <c r="U1188" s="3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2"/>
      <c r="B1189" s="123"/>
      <c r="C1189" s="7"/>
      <c r="D1189" s="95"/>
      <c r="E1189" s="93"/>
      <c r="F1189" s="14"/>
      <c r="G1189" s="14"/>
      <c r="H1189" s="14"/>
      <c r="I1189" s="14"/>
      <c r="J1189" s="13"/>
      <c r="K1189" s="33"/>
      <c r="L1189" s="2"/>
      <c r="M1189" s="17"/>
      <c r="N1189" s="12"/>
      <c r="O1189" s="12"/>
      <c r="P1189" s="17"/>
      <c r="Q1189" s="14"/>
      <c r="R1189" s="21"/>
      <c r="S1189" s="14"/>
      <c r="T1189" s="4"/>
      <c r="U1189" s="3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2"/>
      <c r="B1190" s="123"/>
      <c r="C1190" s="7"/>
      <c r="D1190" s="95"/>
      <c r="E1190" s="93"/>
      <c r="F1190" s="14"/>
      <c r="G1190" s="14"/>
      <c r="H1190" s="14"/>
      <c r="I1190" s="14"/>
      <c r="J1190" s="13"/>
      <c r="K1190" s="33"/>
      <c r="L1190" s="2"/>
      <c r="M1190" s="17"/>
      <c r="N1190" s="12"/>
      <c r="O1190" s="12"/>
      <c r="P1190" s="17"/>
      <c r="Q1190" s="14"/>
      <c r="R1190" s="21"/>
      <c r="S1190" s="14"/>
      <c r="T1190" s="4"/>
      <c r="U1190" s="3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2"/>
      <c r="B1191" s="123"/>
      <c r="C1191" s="7"/>
      <c r="D1191" s="95"/>
      <c r="E1191" s="93"/>
      <c r="F1191" s="14"/>
      <c r="G1191" s="14"/>
      <c r="H1191" s="14"/>
      <c r="I1191" s="14"/>
      <c r="J1191" s="13"/>
      <c r="K1191" s="33"/>
      <c r="L1191" s="2"/>
      <c r="M1191" s="17"/>
      <c r="N1191" s="12"/>
      <c r="O1191" s="12"/>
      <c r="P1191" s="17"/>
      <c r="Q1191" s="14"/>
      <c r="R1191" s="21"/>
      <c r="S1191" s="14"/>
      <c r="T1191" s="4"/>
      <c r="U1191" s="3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2"/>
      <c r="B1192" s="123"/>
      <c r="C1192" s="7"/>
      <c r="D1192" s="95"/>
      <c r="E1192" s="93"/>
      <c r="F1192" s="14"/>
      <c r="G1192" s="14"/>
      <c r="H1192" s="14"/>
      <c r="I1192" s="14"/>
      <c r="J1192" s="13"/>
      <c r="K1192" s="33"/>
      <c r="L1192" s="2"/>
      <c r="M1192" s="17"/>
      <c r="N1192" s="12"/>
      <c r="O1192" s="12"/>
      <c r="P1192" s="17"/>
      <c r="Q1192" s="14"/>
      <c r="R1192" s="21"/>
      <c r="S1192" s="14"/>
      <c r="T1192" s="4"/>
      <c r="U1192" s="3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2"/>
      <c r="B1193" s="123"/>
      <c r="C1193" s="7"/>
      <c r="D1193" s="95"/>
      <c r="E1193" s="93"/>
      <c r="F1193" s="14"/>
      <c r="G1193" s="14"/>
      <c r="H1193" s="14"/>
      <c r="I1193" s="14"/>
      <c r="J1193" s="13"/>
      <c r="K1193" s="33"/>
      <c r="L1193" s="2"/>
      <c r="M1193" s="17"/>
      <c r="N1193" s="12"/>
      <c r="O1193" s="12"/>
      <c r="P1193" s="17"/>
      <c r="Q1193" s="14"/>
      <c r="R1193" s="21"/>
      <c r="S1193" s="14"/>
      <c r="T1193" s="4"/>
      <c r="U1193" s="3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2"/>
      <c r="B1194" s="123"/>
      <c r="C1194" s="7"/>
      <c r="D1194" s="95"/>
      <c r="E1194" s="93"/>
      <c r="F1194" s="14"/>
      <c r="G1194" s="14"/>
      <c r="H1194" s="14"/>
      <c r="I1194" s="14"/>
      <c r="J1194" s="13"/>
      <c r="K1194" s="33"/>
      <c r="L1194" s="2"/>
      <c r="M1194" s="17"/>
      <c r="N1194" s="12"/>
      <c r="O1194" s="12"/>
      <c r="P1194" s="17"/>
      <c r="Q1194" s="14"/>
      <c r="R1194" s="21"/>
      <c r="S1194" s="14"/>
      <c r="T1194" s="4"/>
      <c r="U1194" s="3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2"/>
      <c r="B1195" s="123"/>
      <c r="C1195" s="7"/>
      <c r="D1195" s="95"/>
      <c r="E1195" s="93"/>
      <c r="F1195" s="14"/>
      <c r="G1195" s="14"/>
      <c r="H1195" s="14"/>
      <c r="I1195" s="14"/>
      <c r="J1195" s="13"/>
      <c r="K1195" s="33"/>
      <c r="L1195" s="2"/>
      <c r="M1195" s="17"/>
      <c r="N1195" s="12"/>
      <c r="O1195" s="12"/>
      <c r="P1195" s="17"/>
      <c r="Q1195" s="14"/>
      <c r="R1195" s="21"/>
      <c r="S1195" s="14"/>
      <c r="T1195" s="4"/>
      <c r="U1195" s="3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2"/>
      <c r="B1196" s="123"/>
      <c r="C1196" s="7"/>
      <c r="D1196" s="95"/>
      <c r="E1196" s="93"/>
      <c r="F1196" s="14"/>
      <c r="G1196" s="14"/>
      <c r="H1196" s="14"/>
      <c r="I1196" s="14"/>
      <c r="J1196" s="13"/>
      <c r="K1196" s="33"/>
      <c r="L1196" s="2"/>
      <c r="M1196" s="17"/>
      <c r="N1196" s="12"/>
      <c r="O1196" s="12"/>
      <c r="P1196" s="17"/>
      <c r="Q1196" s="14"/>
      <c r="R1196" s="21"/>
      <c r="S1196" s="14"/>
      <c r="T1196" s="4"/>
      <c r="U1196" s="3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2"/>
      <c r="B1197" s="123"/>
      <c r="C1197" s="7"/>
      <c r="D1197" s="95"/>
      <c r="E1197" s="93"/>
      <c r="F1197" s="14"/>
      <c r="G1197" s="14"/>
      <c r="H1197" s="14"/>
      <c r="I1197" s="14"/>
      <c r="J1197" s="13"/>
      <c r="K1197" s="33"/>
      <c r="L1197" s="2"/>
      <c r="M1197" s="17"/>
      <c r="N1197" s="12"/>
      <c r="O1197" s="12"/>
      <c r="P1197" s="17"/>
      <c r="Q1197" s="14"/>
      <c r="R1197" s="21"/>
      <c r="S1197" s="14"/>
      <c r="T1197" s="4"/>
      <c r="U1197" s="3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2"/>
      <c r="B1198" s="123"/>
      <c r="C1198" s="7"/>
      <c r="D1198" s="95"/>
      <c r="E1198" s="93"/>
      <c r="F1198" s="14"/>
      <c r="G1198" s="14"/>
      <c r="H1198" s="14"/>
      <c r="I1198" s="14"/>
      <c r="J1198" s="13"/>
      <c r="K1198" s="33"/>
      <c r="L1198" s="2"/>
      <c r="M1198" s="17"/>
      <c r="N1198" s="12"/>
      <c r="O1198" s="12"/>
      <c r="P1198" s="17"/>
      <c r="Q1198" s="14"/>
      <c r="R1198" s="21"/>
      <c r="S1198" s="14"/>
      <c r="T1198" s="4"/>
      <c r="U1198" s="3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2"/>
      <c r="B1199" s="123"/>
      <c r="C1199" s="7"/>
      <c r="D1199" s="95"/>
      <c r="E1199" s="93"/>
      <c r="F1199" s="14"/>
      <c r="G1199" s="14"/>
      <c r="H1199" s="14"/>
      <c r="I1199" s="14"/>
      <c r="J1199" s="13"/>
      <c r="K1199" s="33"/>
      <c r="L1199" s="2"/>
      <c r="M1199" s="17"/>
      <c r="N1199" s="12"/>
      <c r="O1199" s="12"/>
      <c r="P1199" s="17"/>
      <c r="Q1199" s="14"/>
      <c r="R1199" s="21"/>
      <c r="S1199" s="14"/>
      <c r="T1199" s="4"/>
      <c r="U1199" s="3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2"/>
      <c r="B1200" s="123"/>
      <c r="C1200" s="7"/>
      <c r="D1200" s="95"/>
      <c r="E1200" s="93"/>
      <c r="F1200" s="14"/>
      <c r="G1200" s="14"/>
      <c r="H1200" s="14"/>
      <c r="I1200" s="14"/>
      <c r="J1200" s="13"/>
      <c r="K1200" s="33"/>
      <c r="L1200" s="2"/>
      <c r="M1200" s="17"/>
      <c r="N1200" s="12"/>
      <c r="O1200" s="12"/>
      <c r="P1200" s="17"/>
      <c r="Q1200" s="14"/>
      <c r="R1200" s="21"/>
      <c r="S1200" s="14"/>
      <c r="T1200" s="4"/>
      <c r="U1200" s="3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2"/>
      <c r="B1201" s="123"/>
      <c r="C1201" s="7"/>
      <c r="D1201" s="95"/>
      <c r="E1201" s="93"/>
      <c r="F1201" s="14"/>
      <c r="G1201" s="14"/>
      <c r="H1201" s="14"/>
      <c r="I1201" s="14"/>
      <c r="J1201" s="13"/>
      <c r="K1201" s="33"/>
      <c r="L1201" s="2"/>
      <c r="M1201" s="17"/>
      <c r="N1201" s="12"/>
      <c r="O1201" s="12"/>
      <c r="P1201" s="17"/>
      <c r="Q1201" s="14"/>
      <c r="R1201" s="21"/>
      <c r="S1201" s="14"/>
      <c r="T1201" s="4"/>
      <c r="U1201" s="3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2"/>
      <c r="B1202" s="123"/>
      <c r="C1202" s="7"/>
      <c r="D1202" s="95"/>
      <c r="E1202" s="93"/>
      <c r="F1202" s="14"/>
      <c r="G1202" s="14"/>
      <c r="H1202" s="14"/>
      <c r="I1202" s="14"/>
      <c r="J1202" s="13"/>
      <c r="K1202" s="33"/>
      <c r="L1202" s="2"/>
      <c r="M1202" s="17"/>
      <c r="N1202" s="12"/>
      <c r="O1202" s="12"/>
      <c r="P1202" s="17"/>
      <c r="Q1202" s="14"/>
      <c r="R1202" s="21"/>
      <c r="S1202" s="14"/>
      <c r="T1202" s="4"/>
      <c r="U1202" s="3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2"/>
      <c r="B1203" s="123"/>
      <c r="C1203" s="7"/>
      <c r="D1203" s="95"/>
      <c r="E1203" s="93"/>
      <c r="F1203" s="14"/>
      <c r="G1203" s="14"/>
      <c r="H1203" s="14"/>
      <c r="I1203" s="14"/>
      <c r="J1203" s="13"/>
      <c r="K1203" s="33"/>
      <c r="L1203" s="2"/>
      <c r="M1203" s="17"/>
      <c r="N1203" s="12"/>
      <c r="O1203" s="12"/>
      <c r="P1203" s="17"/>
      <c r="Q1203" s="14"/>
      <c r="R1203" s="21"/>
      <c r="S1203" s="14"/>
      <c r="T1203" s="4"/>
      <c r="U1203" s="3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2"/>
      <c r="B1204" s="123"/>
      <c r="C1204" s="7"/>
      <c r="D1204" s="95"/>
      <c r="E1204" s="93"/>
      <c r="F1204" s="14"/>
      <c r="G1204" s="14"/>
      <c r="H1204" s="14"/>
      <c r="I1204" s="14"/>
      <c r="J1204" s="13"/>
      <c r="K1204" s="33"/>
      <c r="L1204" s="2"/>
      <c r="M1204" s="17"/>
      <c r="N1204" s="12"/>
      <c r="O1204" s="12"/>
      <c r="P1204" s="17"/>
      <c r="Q1204" s="14"/>
      <c r="R1204" s="21"/>
      <c r="S1204" s="14"/>
      <c r="T1204" s="4"/>
      <c r="U1204" s="3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2"/>
      <c r="B1205" s="123"/>
      <c r="C1205" s="7"/>
      <c r="D1205" s="95"/>
      <c r="E1205" s="93"/>
      <c r="F1205" s="14"/>
      <c r="G1205" s="14"/>
      <c r="H1205" s="14"/>
      <c r="I1205" s="14"/>
      <c r="J1205" s="13"/>
      <c r="K1205" s="33"/>
      <c r="L1205" s="2"/>
      <c r="M1205" s="17"/>
      <c r="N1205" s="12"/>
      <c r="O1205" s="12"/>
      <c r="P1205" s="17"/>
      <c r="Q1205" s="14"/>
      <c r="R1205" s="21"/>
      <c r="S1205" s="14"/>
      <c r="T1205" s="4"/>
      <c r="U1205" s="3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2"/>
      <c r="B1206" s="123"/>
      <c r="C1206" s="7"/>
      <c r="D1206" s="95"/>
      <c r="E1206" s="93"/>
      <c r="F1206" s="14"/>
      <c r="G1206" s="14"/>
      <c r="H1206" s="14"/>
      <c r="I1206" s="14"/>
      <c r="J1206" s="13"/>
      <c r="K1206" s="33"/>
      <c r="L1206" s="2"/>
      <c r="M1206" s="17"/>
      <c r="N1206" s="12"/>
      <c r="O1206" s="12"/>
      <c r="P1206" s="17"/>
      <c r="Q1206" s="14"/>
      <c r="R1206" s="21"/>
      <c r="S1206" s="14"/>
      <c r="T1206" s="4"/>
      <c r="U1206" s="3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2"/>
      <c r="B1207" s="123"/>
      <c r="C1207" s="7"/>
      <c r="D1207" s="95"/>
      <c r="E1207" s="93"/>
      <c r="F1207" s="14"/>
      <c r="G1207" s="14"/>
      <c r="H1207" s="14"/>
      <c r="I1207" s="14"/>
      <c r="J1207" s="13"/>
      <c r="K1207" s="33"/>
      <c r="L1207" s="2"/>
      <c r="M1207" s="17"/>
      <c r="N1207" s="12"/>
      <c r="O1207" s="12"/>
      <c r="P1207" s="17"/>
      <c r="Q1207" s="14"/>
      <c r="R1207" s="21"/>
      <c r="S1207" s="14"/>
      <c r="T1207" s="4"/>
      <c r="U1207" s="3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2"/>
      <c r="B1208" s="123"/>
      <c r="C1208" s="7"/>
      <c r="D1208" s="95"/>
      <c r="E1208" s="93"/>
      <c r="F1208" s="14"/>
      <c r="G1208" s="14"/>
      <c r="H1208" s="14"/>
      <c r="I1208" s="14"/>
      <c r="J1208" s="13"/>
      <c r="K1208" s="33"/>
      <c r="L1208" s="2"/>
      <c r="M1208" s="17"/>
      <c r="N1208" s="12"/>
      <c r="O1208" s="12"/>
      <c r="P1208" s="17"/>
      <c r="Q1208" s="14"/>
      <c r="R1208" s="21"/>
      <c r="S1208" s="14"/>
      <c r="T1208" s="4"/>
      <c r="U1208" s="3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2"/>
      <c r="B1209" s="123"/>
      <c r="C1209" s="7"/>
      <c r="D1209" s="95"/>
      <c r="E1209" s="93"/>
      <c r="F1209" s="14"/>
      <c r="G1209" s="14"/>
      <c r="H1209" s="14"/>
      <c r="I1209" s="14"/>
      <c r="J1209" s="13"/>
      <c r="K1209" s="33"/>
      <c r="L1209" s="2"/>
      <c r="M1209" s="17"/>
      <c r="N1209" s="12"/>
      <c r="O1209" s="12"/>
      <c r="P1209" s="17"/>
      <c r="Q1209" s="14"/>
      <c r="R1209" s="21"/>
      <c r="S1209" s="14"/>
      <c r="T1209" s="4"/>
      <c r="U1209" s="3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2"/>
      <c r="B1210" s="123"/>
      <c r="C1210" s="7"/>
      <c r="D1210" s="95"/>
      <c r="E1210" s="93"/>
      <c r="F1210" s="14"/>
      <c r="G1210" s="14"/>
      <c r="H1210" s="14"/>
      <c r="I1210" s="14"/>
      <c r="J1210" s="13"/>
      <c r="K1210" s="33"/>
      <c r="L1210" s="2"/>
      <c r="M1210" s="17"/>
      <c r="N1210" s="12"/>
      <c r="O1210" s="12"/>
      <c r="P1210" s="17"/>
      <c r="Q1210" s="14"/>
      <c r="R1210" s="21"/>
      <c r="S1210" s="14"/>
      <c r="T1210" s="4"/>
      <c r="U1210" s="3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2"/>
      <c r="B1211" s="123"/>
      <c r="C1211" s="7"/>
      <c r="D1211" s="95"/>
      <c r="E1211" s="93"/>
      <c r="F1211" s="14"/>
      <c r="G1211" s="14"/>
      <c r="H1211" s="14"/>
      <c r="I1211" s="14"/>
      <c r="J1211" s="13"/>
      <c r="K1211" s="33"/>
      <c r="L1211" s="2"/>
      <c r="M1211" s="17"/>
      <c r="N1211" s="12"/>
      <c r="O1211" s="12"/>
      <c r="P1211" s="17"/>
      <c r="Q1211" s="14"/>
      <c r="R1211" s="21"/>
      <c r="S1211" s="14"/>
      <c r="T1211" s="4"/>
      <c r="U1211" s="3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2"/>
      <c r="B1212" s="123"/>
      <c r="C1212" s="7"/>
      <c r="D1212" s="95"/>
      <c r="E1212" s="93"/>
      <c r="F1212" s="14"/>
      <c r="G1212" s="14"/>
      <c r="H1212" s="14"/>
      <c r="I1212" s="14"/>
      <c r="J1212" s="13"/>
      <c r="K1212" s="33"/>
      <c r="L1212" s="2"/>
      <c r="M1212" s="17"/>
      <c r="N1212" s="12"/>
      <c r="O1212" s="12"/>
      <c r="P1212" s="17"/>
      <c r="Q1212" s="14"/>
      <c r="R1212" s="21"/>
      <c r="S1212" s="14"/>
      <c r="T1212" s="4"/>
      <c r="U1212" s="3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2"/>
      <c r="B1213" s="123"/>
      <c r="C1213" s="7"/>
      <c r="D1213" s="95"/>
      <c r="E1213" s="93"/>
      <c r="F1213" s="14"/>
      <c r="G1213" s="14"/>
      <c r="H1213" s="14"/>
      <c r="I1213" s="14"/>
      <c r="J1213" s="13"/>
      <c r="K1213" s="33"/>
      <c r="L1213" s="2"/>
      <c r="M1213" s="17"/>
      <c r="N1213" s="12"/>
      <c r="O1213" s="12"/>
      <c r="P1213" s="17"/>
      <c r="Q1213" s="14"/>
      <c r="R1213" s="21"/>
      <c r="S1213" s="14"/>
      <c r="T1213" s="4"/>
      <c r="U1213" s="3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2"/>
      <c r="B1214" s="123"/>
      <c r="C1214" s="7"/>
      <c r="D1214" s="95"/>
      <c r="E1214" s="93"/>
      <c r="F1214" s="14"/>
      <c r="G1214" s="14"/>
      <c r="H1214" s="14"/>
      <c r="I1214" s="14"/>
      <c r="J1214" s="13"/>
      <c r="K1214" s="33"/>
      <c r="L1214" s="2"/>
      <c r="M1214" s="17"/>
      <c r="N1214" s="12"/>
      <c r="O1214" s="12"/>
      <c r="P1214" s="17"/>
      <c r="Q1214" s="14"/>
      <c r="R1214" s="21"/>
      <c r="S1214" s="14"/>
      <c r="T1214" s="4"/>
      <c r="U1214" s="3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2"/>
      <c r="B1215" s="123"/>
      <c r="C1215" s="7"/>
      <c r="D1215" s="95"/>
      <c r="E1215" s="93"/>
      <c r="F1215" s="14"/>
      <c r="G1215" s="14"/>
      <c r="H1215" s="14"/>
      <c r="I1215" s="14"/>
      <c r="J1215" s="13"/>
      <c r="K1215" s="33"/>
      <c r="L1215" s="2"/>
      <c r="M1215" s="17"/>
      <c r="N1215" s="12"/>
      <c r="O1215" s="12"/>
      <c r="P1215" s="17"/>
      <c r="Q1215" s="14"/>
      <c r="R1215" s="21"/>
      <c r="S1215" s="14"/>
      <c r="T1215" s="4"/>
      <c r="U1215" s="3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2"/>
      <c r="B1216" s="123"/>
      <c r="C1216" s="7"/>
      <c r="D1216" s="95"/>
      <c r="E1216" s="93"/>
      <c r="F1216" s="14"/>
      <c r="G1216" s="14"/>
      <c r="H1216" s="14"/>
      <c r="I1216" s="14"/>
      <c r="J1216" s="13"/>
      <c r="K1216" s="33"/>
      <c r="L1216" s="2"/>
      <c r="M1216" s="17"/>
      <c r="N1216" s="12"/>
      <c r="O1216" s="12"/>
      <c r="P1216" s="17"/>
      <c r="Q1216" s="14"/>
      <c r="R1216" s="21"/>
      <c r="S1216" s="14"/>
      <c r="T1216" s="4"/>
      <c r="U1216" s="3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2"/>
      <c r="B1217" s="123"/>
      <c r="C1217" s="7"/>
      <c r="D1217" s="95"/>
      <c r="E1217" s="93"/>
      <c r="F1217" s="14"/>
      <c r="G1217" s="14"/>
      <c r="H1217" s="14"/>
      <c r="I1217" s="14"/>
      <c r="J1217" s="13"/>
      <c r="K1217" s="33"/>
      <c r="L1217" s="2"/>
      <c r="M1217" s="17"/>
      <c r="N1217" s="12"/>
      <c r="O1217" s="12"/>
      <c r="P1217" s="17"/>
      <c r="Q1217" s="14"/>
      <c r="R1217" s="21"/>
      <c r="S1217" s="14"/>
      <c r="T1217" s="4"/>
      <c r="U1217" s="3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2"/>
      <c r="B1218" s="123"/>
      <c r="C1218" s="7"/>
      <c r="D1218" s="95"/>
      <c r="E1218" s="93"/>
      <c r="F1218" s="14"/>
      <c r="G1218" s="14"/>
      <c r="H1218" s="14"/>
      <c r="I1218" s="14"/>
      <c r="J1218" s="13"/>
      <c r="K1218" s="33"/>
      <c r="L1218" s="2"/>
      <c r="M1218" s="17"/>
      <c r="N1218" s="12"/>
      <c r="O1218" s="12"/>
      <c r="P1218" s="17"/>
      <c r="Q1218" s="14"/>
      <c r="R1218" s="21"/>
      <c r="S1218" s="14"/>
      <c r="T1218" s="4"/>
      <c r="U1218" s="3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2"/>
      <c r="B1219" s="123"/>
      <c r="C1219" s="7"/>
      <c r="D1219" s="95"/>
      <c r="E1219" s="93"/>
      <c r="F1219" s="14"/>
      <c r="G1219" s="14"/>
      <c r="H1219" s="14"/>
      <c r="I1219" s="14"/>
      <c r="J1219" s="13"/>
      <c r="K1219" s="33"/>
      <c r="L1219" s="2"/>
      <c r="M1219" s="17"/>
      <c r="N1219" s="12"/>
      <c r="O1219" s="12"/>
      <c r="P1219" s="17"/>
      <c r="Q1219" s="14"/>
      <c r="R1219" s="21"/>
      <c r="S1219" s="14"/>
      <c r="T1219" s="4"/>
      <c r="U1219" s="3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2"/>
      <c r="B1220" s="123"/>
      <c r="C1220" s="7"/>
      <c r="D1220" s="95"/>
      <c r="E1220" s="93"/>
      <c r="F1220" s="14"/>
      <c r="G1220" s="14"/>
      <c r="H1220" s="14"/>
      <c r="I1220" s="14"/>
      <c r="J1220" s="13"/>
      <c r="K1220" s="33"/>
      <c r="L1220" s="2"/>
      <c r="M1220" s="17"/>
      <c r="N1220" s="12"/>
      <c r="O1220" s="12"/>
      <c r="P1220" s="17"/>
      <c r="Q1220" s="14"/>
      <c r="R1220" s="21"/>
      <c r="S1220" s="14"/>
      <c r="T1220" s="4"/>
      <c r="U1220" s="3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2"/>
      <c r="B1221" s="123"/>
      <c r="C1221" s="7"/>
      <c r="D1221" s="95"/>
      <c r="E1221" s="93"/>
      <c r="F1221" s="14"/>
      <c r="G1221" s="14"/>
      <c r="H1221" s="14"/>
      <c r="I1221" s="14"/>
      <c r="J1221" s="13"/>
      <c r="K1221" s="33"/>
      <c r="L1221" s="2"/>
      <c r="M1221" s="17"/>
      <c r="N1221" s="12"/>
      <c r="O1221" s="12"/>
      <c r="P1221" s="17"/>
      <c r="Q1221" s="14"/>
      <c r="R1221" s="21"/>
      <c r="S1221" s="14"/>
      <c r="T1221" s="4"/>
      <c r="U1221" s="3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2"/>
      <c r="B1222" s="123"/>
      <c r="C1222" s="7"/>
      <c r="D1222" s="95"/>
      <c r="E1222" s="93"/>
      <c r="F1222" s="14"/>
      <c r="G1222" s="14"/>
      <c r="H1222" s="14"/>
      <c r="I1222" s="14"/>
      <c r="J1222" s="13"/>
      <c r="K1222" s="33"/>
      <c r="L1222" s="2"/>
      <c r="M1222" s="17"/>
      <c r="N1222" s="12"/>
      <c r="O1222" s="12"/>
      <c r="P1222" s="17"/>
      <c r="Q1222" s="14"/>
      <c r="R1222" s="21"/>
      <c r="S1222" s="14"/>
      <c r="T1222" s="4"/>
      <c r="U1222" s="3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2"/>
      <c r="B1223" s="123"/>
      <c r="C1223" s="7"/>
      <c r="D1223" s="95"/>
      <c r="E1223" s="93"/>
      <c r="F1223" s="14"/>
      <c r="G1223" s="14"/>
      <c r="H1223" s="14"/>
      <c r="I1223" s="14"/>
      <c r="J1223" s="13"/>
      <c r="K1223" s="33"/>
      <c r="L1223" s="2"/>
      <c r="M1223" s="17"/>
      <c r="N1223" s="12"/>
      <c r="O1223" s="12"/>
      <c r="P1223" s="17"/>
      <c r="Q1223" s="14"/>
      <c r="R1223" s="21"/>
      <c r="S1223" s="14"/>
      <c r="T1223" s="4"/>
      <c r="U1223" s="3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2"/>
      <c r="B1224" s="123"/>
      <c r="C1224" s="7"/>
      <c r="D1224" s="95"/>
      <c r="E1224" s="93"/>
      <c r="F1224" s="14"/>
      <c r="G1224" s="14"/>
      <c r="H1224" s="14"/>
      <c r="I1224" s="14"/>
      <c r="J1224" s="13"/>
      <c r="K1224" s="33"/>
      <c r="L1224" s="2"/>
      <c r="M1224" s="17"/>
      <c r="N1224" s="12"/>
      <c r="O1224" s="12"/>
      <c r="P1224" s="17"/>
      <c r="Q1224" s="14"/>
      <c r="R1224" s="21"/>
      <c r="S1224" s="14"/>
      <c r="T1224" s="4"/>
      <c r="U1224" s="3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2"/>
      <c r="B1225" s="123"/>
      <c r="C1225" s="7"/>
      <c r="D1225" s="95"/>
      <c r="E1225" s="93"/>
      <c r="F1225" s="14"/>
      <c r="G1225" s="14"/>
      <c r="H1225" s="14"/>
      <c r="I1225" s="14"/>
      <c r="J1225" s="13"/>
      <c r="K1225" s="33"/>
      <c r="L1225" s="2"/>
      <c r="M1225" s="17"/>
      <c r="N1225" s="12"/>
      <c r="O1225" s="12"/>
      <c r="P1225" s="17"/>
      <c r="Q1225" s="14"/>
      <c r="R1225" s="21"/>
      <c r="S1225" s="14"/>
      <c r="T1225" s="4"/>
      <c r="U1225" s="3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2"/>
      <c r="B1226" s="123"/>
      <c r="C1226" s="7"/>
      <c r="D1226" s="95"/>
      <c r="E1226" s="93"/>
      <c r="F1226" s="14"/>
      <c r="G1226" s="14"/>
      <c r="H1226" s="14"/>
      <c r="I1226" s="14"/>
      <c r="J1226" s="13"/>
      <c r="K1226" s="33"/>
      <c r="L1226" s="2"/>
      <c r="M1226" s="17"/>
      <c r="N1226" s="12"/>
      <c r="O1226" s="12"/>
      <c r="P1226" s="17"/>
      <c r="Q1226" s="14"/>
      <c r="R1226" s="21"/>
      <c r="S1226" s="14"/>
      <c r="T1226" s="4"/>
      <c r="U1226" s="3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2"/>
      <c r="B1227" s="123"/>
      <c r="C1227" s="7"/>
      <c r="D1227" s="95"/>
      <c r="E1227" s="93"/>
      <c r="F1227" s="14"/>
      <c r="G1227" s="14"/>
      <c r="H1227" s="14"/>
      <c r="I1227" s="14"/>
      <c r="J1227" s="13"/>
      <c r="K1227" s="33"/>
      <c r="L1227" s="2"/>
      <c r="M1227" s="17"/>
      <c r="N1227" s="12"/>
      <c r="O1227" s="12"/>
      <c r="P1227" s="17"/>
      <c r="Q1227" s="14"/>
      <c r="R1227" s="21"/>
      <c r="S1227" s="14"/>
      <c r="T1227" s="4"/>
      <c r="U1227" s="3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2"/>
      <c r="B1228" s="123"/>
      <c r="C1228" s="7"/>
      <c r="D1228" s="95"/>
      <c r="E1228" s="93"/>
      <c r="F1228" s="14"/>
      <c r="G1228" s="14"/>
      <c r="H1228" s="14"/>
      <c r="I1228" s="14"/>
      <c r="J1228" s="13"/>
      <c r="K1228" s="33"/>
      <c r="L1228" s="2"/>
      <c r="M1228" s="17"/>
      <c r="N1228" s="12"/>
      <c r="O1228" s="12"/>
      <c r="P1228" s="17"/>
      <c r="Q1228" s="14"/>
      <c r="R1228" s="21"/>
      <c r="S1228" s="14"/>
      <c r="T1228" s="4"/>
      <c r="U1228" s="3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2"/>
      <c r="B1229" s="123"/>
      <c r="C1229" s="7"/>
      <c r="D1229" s="95"/>
      <c r="E1229" s="93"/>
      <c r="F1229" s="14"/>
      <c r="G1229" s="14"/>
      <c r="H1229" s="14"/>
      <c r="I1229" s="14"/>
      <c r="J1229" s="13"/>
      <c r="K1229" s="33"/>
      <c r="L1229" s="2"/>
      <c r="M1229" s="17"/>
      <c r="N1229" s="12"/>
      <c r="O1229" s="12"/>
      <c r="P1229" s="17"/>
      <c r="Q1229" s="14"/>
      <c r="R1229" s="21"/>
      <c r="S1229" s="14"/>
      <c r="T1229" s="4"/>
      <c r="U1229" s="3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2"/>
      <c r="B1230" s="123"/>
      <c r="C1230" s="7"/>
      <c r="D1230" s="95"/>
      <c r="E1230" s="93"/>
      <c r="F1230" s="14"/>
      <c r="G1230" s="14"/>
      <c r="H1230" s="14"/>
      <c r="I1230" s="14"/>
      <c r="J1230" s="13"/>
      <c r="K1230" s="33"/>
      <c r="L1230" s="2"/>
      <c r="M1230" s="17"/>
      <c r="N1230" s="12"/>
      <c r="O1230" s="12"/>
      <c r="P1230" s="17"/>
      <c r="Q1230" s="14"/>
      <c r="R1230" s="21"/>
      <c r="S1230" s="14"/>
      <c r="T1230" s="4"/>
      <c r="U1230" s="3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2"/>
      <c r="B1231" s="123"/>
      <c r="C1231" s="7"/>
      <c r="D1231" s="95"/>
      <c r="E1231" s="93"/>
      <c r="F1231" s="14"/>
      <c r="G1231" s="14"/>
      <c r="H1231" s="14"/>
      <c r="I1231" s="14"/>
      <c r="J1231" s="13"/>
      <c r="K1231" s="33"/>
      <c r="L1231" s="2"/>
      <c r="M1231" s="17"/>
      <c r="N1231" s="12"/>
      <c r="O1231" s="12"/>
      <c r="P1231" s="17"/>
      <c r="Q1231" s="14"/>
      <c r="R1231" s="21"/>
      <c r="S1231" s="14"/>
      <c r="T1231" s="4"/>
      <c r="U1231" s="3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2"/>
      <c r="B1232" s="123"/>
      <c r="C1232" s="7"/>
      <c r="D1232" s="95"/>
      <c r="E1232" s="93"/>
      <c r="F1232" s="14"/>
      <c r="G1232" s="14"/>
      <c r="H1232" s="14"/>
      <c r="I1232" s="14"/>
      <c r="J1232" s="13"/>
      <c r="K1232" s="33"/>
      <c r="L1232" s="2"/>
      <c r="M1232" s="17"/>
      <c r="N1232" s="12"/>
      <c r="O1232" s="12"/>
      <c r="P1232" s="17"/>
      <c r="Q1232" s="14"/>
      <c r="R1232" s="21"/>
      <c r="S1232" s="14"/>
      <c r="T1232" s="4"/>
      <c r="U1232" s="3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2"/>
      <c r="B1233" s="123"/>
      <c r="C1233" s="7"/>
      <c r="D1233" s="95"/>
      <c r="E1233" s="93"/>
      <c r="F1233" s="14"/>
      <c r="G1233" s="14"/>
      <c r="H1233" s="14"/>
      <c r="I1233" s="14"/>
      <c r="J1233" s="13"/>
      <c r="K1233" s="33"/>
      <c r="L1233" s="2"/>
      <c r="M1233" s="17"/>
      <c r="N1233" s="12"/>
      <c r="O1233" s="12"/>
      <c r="P1233" s="17"/>
      <c r="Q1233" s="14"/>
      <c r="R1233" s="21"/>
      <c r="S1233" s="14"/>
      <c r="T1233" s="4"/>
      <c r="U1233" s="3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2"/>
      <c r="B1234" s="123"/>
      <c r="C1234" s="7"/>
      <c r="D1234" s="95"/>
      <c r="E1234" s="93"/>
      <c r="F1234" s="14"/>
      <c r="G1234" s="14"/>
      <c r="H1234" s="14"/>
      <c r="I1234" s="14"/>
      <c r="J1234" s="13"/>
      <c r="K1234" s="33"/>
      <c r="L1234" s="2"/>
      <c r="M1234" s="17"/>
      <c r="N1234" s="12"/>
      <c r="O1234" s="12"/>
      <c r="P1234" s="17"/>
      <c r="Q1234" s="14"/>
      <c r="R1234" s="21"/>
      <c r="S1234" s="14"/>
      <c r="T1234" s="4"/>
      <c r="U1234" s="3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2"/>
      <c r="B1235" s="123"/>
      <c r="C1235" s="7"/>
      <c r="D1235" s="95"/>
      <c r="E1235" s="93"/>
      <c r="F1235" s="14"/>
      <c r="G1235" s="14"/>
      <c r="H1235" s="14"/>
      <c r="I1235" s="14"/>
      <c r="J1235" s="13"/>
      <c r="K1235" s="33"/>
      <c r="L1235" s="2"/>
      <c r="M1235" s="17"/>
      <c r="N1235" s="12"/>
      <c r="O1235" s="12"/>
      <c r="P1235" s="17"/>
      <c r="Q1235" s="14"/>
      <c r="R1235" s="21"/>
      <c r="S1235" s="14"/>
      <c r="T1235" s="4"/>
      <c r="U1235" s="3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2"/>
      <c r="B1236" s="123"/>
      <c r="C1236" s="7"/>
      <c r="D1236" s="95"/>
      <c r="E1236" s="93"/>
      <c r="F1236" s="14"/>
      <c r="G1236" s="14"/>
      <c r="H1236" s="14"/>
      <c r="I1236" s="14"/>
      <c r="J1236" s="13"/>
      <c r="K1236" s="33"/>
      <c r="L1236" s="2"/>
      <c r="M1236" s="17"/>
      <c r="N1236" s="12"/>
      <c r="O1236" s="12"/>
      <c r="P1236" s="17"/>
      <c r="Q1236" s="14"/>
      <c r="R1236" s="21"/>
      <c r="S1236" s="14"/>
      <c r="T1236" s="4"/>
      <c r="U1236" s="3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2"/>
      <c r="B1237" s="123"/>
      <c r="C1237" s="7"/>
      <c r="D1237" s="95"/>
      <c r="E1237" s="93"/>
      <c r="F1237" s="14"/>
      <c r="G1237" s="14"/>
      <c r="H1237" s="14"/>
      <c r="I1237" s="14"/>
      <c r="J1237" s="13"/>
      <c r="K1237" s="33"/>
      <c r="L1237" s="2"/>
      <c r="M1237" s="17"/>
      <c r="N1237" s="12"/>
      <c r="O1237" s="12"/>
      <c r="P1237" s="17"/>
      <c r="Q1237" s="14"/>
      <c r="R1237" s="21"/>
      <c r="S1237" s="14"/>
      <c r="T1237" s="4"/>
      <c r="U1237" s="3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2"/>
      <c r="B1238" s="123"/>
      <c r="C1238" s="7"/>
      <c r="D1238" s="95"/>
      <c r="E1238" s="93"/>
      <c r="F1238" s="14"/>
      <c r="G1238" s="14"/>
      <c r="H1238" s="14"/>
      <c r="I1238" s="14"/>
      <c r="J1238" s="13"/>
      <c r="K1238" s="33"/>
      <c r="L1238" s="2"/>
      <c r="M1238" s="17"/>
      <c r="N1238" s="12"/>
      <c r="O1238" s="12"/>
      <c r="P1238" s="17"/>
      <c r="Q1238" s="14"/>
      <c r="R1238" s="21"/>
      <c r="S1238" s="14"/>
      <c r="T1238" s="4"/>
      <c r="U1238" s="3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2"/>
      <c r="B1239" s="123"/>
      <c r="C1239" s="7"/>
      <c r="D1239" s="95"/>
      <c r="E1239" s="93"/>
      <c r="F1239" s="14"/>
      <c r="G1239" s="14"/>
      <c r="H1239" s="14"/>
      <c r="I1239" s="14"/>
      <c r="J1239" s="13"/>
      <c r="K1239" s="33"/>
      <c r="L1239" s="2"/>
      <c r="M1239" s="17"/>
      <c r="N1239" s="12"/>
      <c r="O1239" s="12"/>
      <c r="P1239" s="17"/>
      <c r="Q1239" s="14"/>
      <c r="R1239" s="21"/>
      <c r="S1239" s="14"/>
      <c r="T1239" s="4"/>
      <c r="U1239" s="3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2"/>
      <c r="B1240" s="123"/>
      <c r="C1240" s="7"/>
      <c r="D1240" s="95"/>
      <c r="E1240" s="93"/>
      <c r="F1240" s="14"/>
      <c r="G1240" s="14"/>
      <c r="H1240" s="14"/>
      <c r="I1240" s="14"/>
      <c r="J1240" s="13"/>
      <c r="K1240" s="33"/>
      <c r="L1240" s="2"/>
      <c r="M1240" s="17"/>
      <c r="N1240" s="12"/>
      <c r="O1240" s="12"/>
      <c r="P1240" s="17"/>
      <c r="Q1240" s="14"/>
      <c r="R1240" s="21"/>
      <c r="S1240" s="14"/>
      <c r="T1240" s="4"/>
      <c r="U1240" s="3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2"/>
      <c r="B1241" s="123"/>
      <c r="C1241" s="7"/>
      <c r="D1241" s="95"/>
      <c r="E1241" s="93"/>
      <c r="F1241" s="14"/>
      <c r="G1241" s="14"/>
      <c r="H1241" s="14"/>
      <c r="I1241" s="14"/>
      <c r="J1241" s="13"/>
      <c r="K1241" s="33"/>
      <c r="L1241" s="2"/>
      <c r="M1241" s="17"/>
      <c r="N1241" s="12"/>
      <c r="O1241" s="12"/>
      <c r="P1241" s="17"/>
      <c r="Q1241" s="14"/>
      <c r="R1241" s="21"/>
      <c r="S1241" s="14"/>
      <c r="T1241" s="4"/>
      <c r="U1241" s="3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2"/>
      <c r="B1242" s="123"/>
      <c r="C1242" s="7"/>
      <c r="D1242" s="95"/>
      <c r="E1242" s="93"/>
      <c r="F1242" s="14"/>
      <c r="G1242" s="14"/>
      <c r="H1242" s="14"/>
      <c r="I1242" s="14"/>
      <c r="J1242" s="13"/>
      <c r="K1242" s="33"/>
      <c r="L1242" s="2"/>
      <c r="M1242" s="17"/>
      <c r="N1242" s="12"/>
      <c r="O1242" s="12"/>
      <c r="P1242" s="17"/>
      <c r="Q1242" s="14"/>
      <c r="R1242" s="21"/>
      <c r="S1242" s="14"/>
      <c r="T1242" s="4"/>
      <c r="U1242" s="3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2"/>
      <c r="B1243" s="123"/>
      <c r="C1243" s="7"/>
      <c r="D1243" s="95"/>
      <c r="E1243" s="93"/>
      <c r="F1243" s="14"/>
      <c r="G1243" s="14"/>
      <c r="H1243" s="14"/>
      <c r="I1243" s="14"/>
      <c r="J1243" s="13"/>
      <c r="K1243" s="33"/>
      <c r="L1243" s="2"/>
      <c r="M1243" s="17"/>
      <c r="N1243" s="12"/>
      <c r="O1243" s="12"/>
      <c r="P1243" s="17"/>
      <c r="Q1243" s="14"/>
      <c r="R1243" s="21"/>
      <c r="S1243" s="14"/>
      <c r="T1243" s="4"/>
      <c r="U1243" s="3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2"/>
      <c r="B1244" s="123"/>
      <c r="C1244" s="7"/>
      <c r="D1244" s="95"/>
      <c r="E1244" s="93"/>
      <c r="F1244" s="14"/>
      <c r="G1244" s="14"/>
      <c r="H1244" s="14"/>
      <c r="I1244" s="14"/>
      <c r="J1244" s="13"/>
      <c r="K1244" s="33"/>
      <c r="L1244" s="2"/>
      <c r="M1244" s="17"/>
      <c r="N1244" s="12"/>
      <c r="O1244" s="12"/>
      <c r="P1244" s="17"/>
      <c r="Q1244" s="14"/>
      <c r="R1244" s="21"/>
      <c r="S1244" s="14"/>
      <c r="T1244" s="4"/>
      <c r="U1244" s="3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2"/>
      <c r="B1245" s="123"/>
      <c r="C1245" s="7"/>
      <c r="D1245" s="95"/>
      <c r="E1245" s="93"/>
      <c r="F1245" s="14"/>
      <c r="G1245" s="14"/>
      <c r="H1245" s="14"/>
      <c r="I1245" s="14"/>
      <c r="J1245" s="13"/>
      <c r="K1245" s="33"/>
      <c r="L1245" s="2"/>
      <c r="M1245" s="17"/>
      <c r="N1245" s="12"/>
      <c r="O1245" s="12"/>
      <c r="P1245" s="17"/>
      <c r="Q1245" s="14"/>
      <c r="R1245" s="21"/>
      <c r="S1245" s="14"/>
      <c r="T1245" s="4"/>
      <c r="U1245" s="3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2"/>
      <c r="B1246" s="123"/>
      <c r="C1246" s="7"/>
      <c r="D1246" s="95"/>
      <c r="E1246" s="93"/>
      <c r="F1246" s="14"/>
      <c r="G1246" s="14"/>
      <c r="H1246" s="14"/>
      <c r="I1246" s="14"/>
      <c r="J1246" s="13"/>
      <c r="K1246" s="33"/>
      <c r="L1246" s="2"/>
      <c r="M1246" s="17"/>
      <c r="N1246" s="12"/>
      <c r="O1246" s="12"/>
      <c r="P1246" s="17"/>
      <c r="Q1246" s="14"/>
      <c r="R1246" s="21"/>
      <c r="S1246" s="14"/>
      <c r="T1246" s="4"/>
      <c r="U1246" s="3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2"/>
      <c r="B1247" s="123"/>
      <c r="C1247" s="7"/>
      <c r="D1247" s="95"/>
      <c r="E1247" s="93"/>
      <c r="F1247" s="14"/>
      <c r="G1247" s="14"/>
      <c r="H1247" s="14"/>
      <c r="I1247" s="14"/>
      <c r="J1247" s="13"/>
      <c r="K1247" s="33"/>
      <c r="L1247" s="2"/>
      <c r="M1247" s="17"/>
      <c r="N1247" s="12"/>
      <c r="O1247" s="12"/>
      <c r="P1247" s="17"/>
      <c r="Q1247" s="14"/>
      <c r="R1247" s="21"/>
      <c r="S1247" s="14"/>
      <c r="T1247" s="4"/>
      <c r="U1247" s="3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2"/>
      <c r="B1248" s="123"/>
      <c r="C1248" s="7"/>
      <c r="D1248" s="95"/>
      <c r="E1248" s="93"/>
      <c r="F1248" s="14"/>
      <c r="G1248" s="14"/>
      <c r="H1248" s="14"/>
      <c r="I1248" s="14"/>
      <c r="J1248" s="13"/>
      <c r="K1248" s="33"/>
      <c r="L1248" s="2"/>
      <c r="M1248" s="17"/>
      <c r="N1248" s="12"/>
      <c r="O1248" s="12"/>
      <c r="P1248" s="17"/>
      <c r="Q1248" s="14"/>
      <c r="R1248" s="21"/>
      <c r="S1248" s="14"/>
      <c r="T1248" s="4"/>
      <c r="U1248" s="3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2"/>
      <c r="B1249" s="123"/>
      <c r="C1249" s="7"/>
      <c r="D1249" s="95"/>
      <c r="E1249" s="93"/>
      <c r="F1249" s="14"/>
      <c r="G1249" s="14"/>
      <c r="H1249" s="14"/>
      <c r="I1249" s="14"/>
      <c r="J1249" s="13"/>
      <c r="K1249" s="33"/>
      <c r="L1249" s="2"/>
      <c r="M1249" s="17"/>
      <c r="N1249" s="12"/>
      <c r="O1249" s="12"/>
      <c r="P1249" s="17"/>
      <c r="Q1249" s="14"/>
      <c r="R1249" s="21"/>
      <c r="S1249" s="14"/>
      <c r="T1249" s="4"/>
      <c r="U1249" s="3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2"/>
      <c r="B1250" s="123"/>
      <c r="C1250" s="7"/>
      <c r="D1250" s="95"/>
      <c r="E1250" s="93"/>
      <c r="F1250" s="14"/>
      <c r="G1250" s="14"/>
      <c r="H1250" s="14"/>
      <c r="I1250" s="14"/>
      <c r="J1250" s="13"/>
      <c r="K1250" s="33"/>
      <c r="L1250" s="2"/>
      <c r="M1250" s="17"/>
      <c r="N1250" s="12"/>
      <c r="O1250" s="12"/>
      <c r="P1250" s="17"/>
      <c r="Q1250" s="14"/>
      <c r="R1250" s="21"/>
      <c r="S1250" s="14"/>
      <c r="T1250" s="4"/>
      <c r="U1250" s="3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2"/>
      <c r="B1251" s="123"/>
      <c r="C1251" s="7"/>
      <c r="D1251" s="95"/>
      <c r="E1251" s="93"/>
      <c r="F1251" s="14"/>
      <c r="G1251" s="14"/>
      <c r="H1251" s="14"/>
      <c r="I1251" s="14"/>
      <c r="J1251" s="13"/>
      <c r="K1251" s="33"/>
      <c r="L1251" s="2"/>
      <c r="M1251" s="17"/>
      <c r="N1251" s="12"/>
      <c r="O1251" s="12"/>
      <c r="P1251" s="17"/>
      <c r="Q1251" s="14"/>
      <c r="R1251" s="21"/>
      <c r="S1251" s="14"/>
      <c r="T1251" s="4"/>
      <c r="U1251" s="3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2"/>
      <c r="B1252" s="123"/>
      <c r="C1252" s="7"/>
      <c r="D1252" s="95"/>
      <c r="E1252" s="93"/>
      <c r="F1252" s="14"/>
      <c r="G1252" s="14"/>
      <c r="H1252" s="14"/>
      <c r="I1252" s="14"/>
      <c r="J1252" s="13"/>
      <c r="K1252" s="33"/>
      <c r="L1252" s="2"/>
      <c r="M1252" s="17"/>
      <c r="N1252" s="12"/>
      <c r="O1252" s="12"/>
      <c r="P1252" s="17"/>
      <c r="Q1252" s="14"/>
      <c r="R1252" s="21"/>
      <c r="S1252" s="14"/>
      <c r="T1252" s="4"/>
      <c r="U1252" s="3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2"/>
      <c r="B1253" s="123"/>
      <c r="C1253" s="7"/>
      <c r="D1253" s="95"/>
      <c r="E1253" s="93"/>
      <c r="F1253" s="14"/>
      <c r="G1253" s="14"/>
      <c r="H1253" s="14"/>
      <c r="I1253" s="14"/>
      <c r="J1253" s="13"/>
      <c r="K1253" s="33"/>
      <c r="L1253" s="2"/>
      <c r="M1253" s="17"/>
      <c r="N1253" s="12"/>
      <c r="O1253" s="12"/>
      <c r="P1253" s="17"/>
      <c r="Q1253" s="14"/>
      <c r="R1253" s="21"/>
      <c r="S1253" s="14"/>
      <c r="T1253" s="4"/>
      <c r="U1253" s="3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2"/>
      <c r="B1254" s="123"/>
      <c r="C1254" s="7"/>
      <c r="D1254" s="95"/>
      <c r="E1254" s="93"/>
      <c r="F1254" s="14"/>
      <c r="G1254" s="14"/>
      <c r="H1254" s="14"/>
      <c r="I1254" s="14"/>
      <c r="J1254" s="13"/>
      <c r="K1254" s="33"/>
      <c r="L1254" s="2"/>
      <c r="M1254" s="17"/>
      <c r="N1254" s="12"/>
      <c r="O1254" s="12"/>
      <c r="P1254" s="17"/>
      <c r="Q1254" s="14"/>
      <c r="R1254" s="21"/>
      <c r="S1254" s="14"/>
      <c r="T1254" s="4"/>
      <c r="U1254" s="3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2"/>
      <c r="B1255" s="123"/>
      <c r="C1255" s="7"/>
      <c r="D1255" s="95"/>
      <c r="E1255" s="93"/>
      <c r="F1255" s="14"/>
      <c r="G1255" s="14"/>
      <c r="H1255" s="14"/>
      <c r="I1255" s="14"/>
      <c r="J1255" s="13"/>
      <c r="K1255" s="33"/>
      <c r="L1255" s="2"/>
      <c r="M1255" s="17"/>
      <c r="N1255" s="12"/>
      <c r="O1255" s="12"/>
      <c r="P1255" s="17"/>
      <c r="Q1255" s="14"/>
      <c r="R1255" s="21"/>
      <c r="S1255" s="14"/>
      <c r="T1255" s="4"/>
      <c r="U1255" s="3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2"/>
      <c r="B1256" s="123"/>
      <c r="C1256" s="7"/>
      <c r="D1256" s="95"/>
      <c r="E1256" s="93"/>
      <c r="F1256" s="14"/>
      <c r="G1256" s="14"/>
      <c r="H1256" s="14"/>
      <c r="I1256" s="14"/>
      <c r="J1256" s="13"/>
      <c r="K1256" s="33"/>
      <c r="L1256" s="2"/>
      <c r="M1256" s="17"/>
      <c r="N1256" s="12"/>
      <c r="O1256" s="12"/>
      <c r="P1256" s="17"/>
      <c r="Q1256" s="14"/>
      <c r="R1256" s="21"/>
      <c r="S1256" s="14"/>
      <c r="T1256" s="4"/>
      <c r="U1256" s="3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2"/>
      <c r="B1257" s="123"/>
      <c r="C1257" s="7"/>
      <c r="D1257" s="95"/>
      <c r="E1257" s="93"/>
      <c r="F1257" s="14"/>
      <c r="G1257" s="14"/>
      <c r="H1257" s="14"/>
      <c r="I1257" s="14"/>
      <c r="J1257" s="13"/>
      <c r="K1257" s="33"/>
      <c r="L1257" s="2"/>
      <c r="M1257" s="17"/>
      <c r="N1257" s="12"/>
      <c r="O1257" s="12"/>
      <c r="P1257" s="17"/>
      <c r="Q1257" s="14"/>
      <c r="R1257" s="21"/>
      <c r="S1257" s="14"/>
      <c r="T1257" s="4"/>
      <c r="U1257" s="3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2"/>
      <c r="B1258" s="123"/>
      <c r="C1258" s="7"/>
      <c r="D1258" s="95"/>
      <c r="E1258" s="93"/>
      <c r="F1258" s="14"/>
      <c r="G1258" s="14"/>
      <c r="H1258" s="14"/>
      <c r="I1258" s="14"/>
      <c r="J1258" s="13"/>
      <c r="K1258" s="33"/>
      <c r="L1258" s="2"/>
      <c r="M1258" s="17"/>
      <c r="N1258" s="12"/>
      <c r="O1258" s="12"/>
      <c r="P1258" s="17"/>
      <c r="Q1258" s="14"/>
      <c r="R1258" s="21"/>
      <c r="S1258" s="14"/>
      <c r="T1258" s="4"/>
      <c r="U1258" s="3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2"/>
      <c r="B1259" s="123"/>
      <c r="C1259" s="7"/>
      <c r="D1259" s="95"/>
      <c r="E1259" s="93"/>
      <c r="F1259" s="14"/>
      <c r="G1259" s="14"/>
      <c r="H1259" s="14"/>
      <c r="I1259" s="14"/>
      <c r="J1259" s="13"/>
      <c r="K1259" s="33"/>
      <c r="L1259" s="2"/>
      <c r="M1259" s="17"/>
      <c r="N1259" s="12"/>
      <c r="O1259" s="12"/>
      <c r="P1259" s="17"/>
      <c r="Q1259" s="14"/>
      <c r="R1259" s="21"/>
      <c r="S1259" s="14"/>
      <c r="T1259" s="4"/>
      <c r="U1259" s="3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2"/>
      <c r="B1260" s="123"/>
      <c r="C1260" s="7"/>
      <c r="D1260" s="95"/>
      <c r="E1260" s="93"/>
      <c r="F1260" s="14"/>
      <c r="G1260" s="14"/>
      <c r="H1260" s="14"/>
      <c r="I1260" s="14"/>
      <c r="J1260" s="13"/>
      <c r="K1260" s="33"/>
      <c r="L1260" s="2"/>
      <c r="M1260" s="17"/>
      <c r="N1260" s="12"/>
      <c r="O1260" s="12"/>
      <c r="P1260" s="17"/>
      <c r="Q1260" s="14"/>
      <c r="R1260" s="21"/>
      <c r="S1260" s="14"/>
      <c r="T1260" s="4"/>
      <c r="U1260" s="3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2"/>
      <c r="B1261" s="123"/>
      <c r="C1261" s="7"/>
      <c r="D1261" s="95"/>
      <c r="E1261" s="93"/>
      <c r="F1261" s="14"/>
      <c r="G1261" s="14"/>
      <c r="H1261" s="14"/>
      <c r="I1261" s="14"/>
      <c r="J1261" s="13"/>
      <c r="K1261" s="33"/>
      <c r="L1261" s="2"/>
      <c r="M1261" s="17"/>
      <c r="N1261" s="12"/>
      <c r="O1261" s="12"/>
      <c r="P1261" s="17"/>
      <c r="Q1261" s="14"/>
      <c r="R1261" s="21"/>
      <c r="S1261" s="14"/>
      <c r="T1261" s="4"/>
      <c r="U1261" s="3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2"/>
      <c r="B1262" s="123"/>
      <c r="C1262" s="7"/>
      <c r="D1262" s="95"/>
      <c r="E1262" s="93"/>
      <c r="F1262" s="14"/>
      <c r="G1262" s="14"/>
      <c r="H1262" s="14"/>
      <c r="I1262" s="14"/>
      <c r="J1262" s="13"/>
      <c r="K1262" s="33"/>
      <c r="L1262" s="2"/>
      <c r="M1262" s="17"/>
      <c r="N1262" s="12"/>
      <c r="O1262" s="12"/>
      <c r="P1262" s="17"/>
      <c r="Q1262" s="14"/>
      <c r="R1262" s="21"/>
      <c r="S1262" s="14"/>
      <c r="T1262" s="4"/>
      <c r="U1262" s="3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2"/>
      <c r="B1263" s="123"/>
      <c r="C1263" s="7"/>
      <c r="D1263" s="95"/>
      <c r="E1263" s="93"/>
      <c r="F1263" s="14"/>
      <c r="G1263" s="14"/>
      <c r="H1263" s="14"/>
      <c r="I1263" s="14"/>
      <c r="J1263" s="13"/>
      <c r="K1263" s="33"/>
      <c r="L1263" s="2"/>
      <c r="M1263" s="17"/>
      <c r="N1263" s="12"/>
      <c r="O1263" s="12"/>
      <c r="P1263" s="17"/>
      <c r="Q1263" s="14"/>
      <c r="R1263" s="21"/>
      <c r="S1263" s="14"/>
      <c r="T1263" s="4"/>
      <c r="U1263" s="3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2"/>
      <c r="B1264" s="123"/>
      <c r="C1264" s="7"/>
      <c r="D1264" s="95"/>
      <c r="E1264" s="93"/>
      <c r="F1264" s="14"/>
      <c r="G1264" s="14"/>
      <c r="H1264" s="14"/>
      <c r="I1264" s="14"/>
      <c r="J1264" s="13"/>
      <c r="K1264" s="33"/>
      <c r="L1264" s="2"/>
      <c r="M1264" s="17"/>
      <c r="N1264" s="12"/>
      <c r="O1264" s="12"/>
      <c r="P1264" s="17"/>
      <c r="Q1264" s="14"/>
      <c r="R1264" s="21"/>
      <c r="S1264" s="14"/>
      <c r="T1264" s="4"/>
      <c r="U1264" s="3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2"/>
      <c r="B1265" s="123"/>
      <c r="C1265" s="7"/>
      <c r="D1265" s="95"/>
      <c r="E1265" s="93"/>
      <c r="F1265" s="14"/>
      <c r="G1265" s="14"/>
      <c r="H1265" s="14"/>
      <c r="I1265" s="14"/>
      <c r="J1265" s="13"/>
      <c r="K1265" s="33"/>
      <c r="L1265" s="2"/>
      <c r="M1265" s="17"/>
      <c r="N1265" s="12"/>
      <c r="O1265" s="12"/>
      <c r="P1265" s="17"/>
      <c r="Q1265" s="14"/>
      <c r="R1265" s="21"/>
      <c r="S1265" s="14"/>
      <c r="T1265" s="4"/>
      <c r="U1265" s="3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2"/>
      <c r="B1266" s="123"/>
      <c r="C1266" s="7"/>
      <c r="D1266" s="95"/>
      <c r="E1266" s="93"/>
      <c r="F1266" s="14"/>
      <c r="G1266" s="14"/>
      <c r="H1266" s="14"/>
      <c r="I1266" s="14"/>
      <c r="J1266" s="13"/>
      <c r="K1266" s="33"/>
      <c r="L1266" s="2"/>
      <c r="M1266" s="17"/>
      <c r="N1266" s="12"/>
      <c r="O1266" s="12"/>
      <c r="P1266" s="17"/>
      <c r="Q1266" s="14"/>
      <c r="R1266" s="21"/>
      <c r="S1266" s="14"/>
      <c r="T1266" s="4"/>
      <c r="U1266" s="3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2"/>
      <c r="B1267" s="123"/>
      <c r="C1267" s="7"/>
      <c r="D1267" s="95"/>
      <c r="E1267" s="93"/>
      <c r="F1267" s="14"/>
      <c r="G1267" s="14"/>
      <c r="H1267" s="14"/>
      <c r="I1267" s="14"/>
      <c r="J1267" s="13"/>
      <c r="K1267" s="33"/>
      <c r="L1267" s="2"/>
      <c r="M1267" s="17"/>
      <c r="N1267" s="12"/>
      <c r="O1267" s="12"/>
      <c r="P1267" s="17"/>
      <c r="Q1267" s="14"/>
      <c r="R1267" s="21"/>
      <c r="S1267" s="14"/>
      <c r="T1267" s="4"/>
      <c r="U1267" s="3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2"/>
      <c r="B1268" s="123"/>
      <c r="C1268" s="7"/>
      <c r="D1268" s="95"/>
      <c r="E1268" s="93"/>
      <c r="F1268" s="14"/>
      <c r="G1268" s="14"/>
      <c r="H1268" s="14"/>
      <c r="I1268" s="14"/>
      <c r="J1268" s="13"/>
      <c r="K1268" s="33"/>
      <c r="L1268" s="2"/>
      <c r="M1268" s="17"/>
      <c r="N1268" s="12"/>
      <c r="O1268" s="12"/>
      <c r="P1268" s="17"/>
      <c r="Q1268" s="14"/>
      <c r="R1268" s="21"/>
      <c r="S1268" s="14"/>
      <c r="T1268" s="4"/>
      <c r="U1268" s="3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2"/>
      <c r="B1269" s="123"/>
      <c r="C1269" s="7"/>
      <c r="D1269" s="95"/>
      <c r="E1269" s="93"/>
      <c r="F1269" s="14"/>
      <c r="G1269" s="14"/>
      <c r="H1269" s="14"/>
      <c r="I1269" s="14"/>
      <c r="J1269" s="13"/>
      <c r="K1269" s="33"/>
      <c r="L1269" s="2"/>
      <c r="M1269" s="17"/>
      <c r="N1269" s="12"/>
      <c r="O1269" s="12"/>
      <c r="P1269" s="17"/>
      <c r="Q1269" s="14"/>
      <c r="R1269" s="21"/>
      <c r="S1269" s="14"/>
      <c r="T1269" s="4"/>
      <c r="U1269" s="3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2"/>
      <c r="B1270" s="123"/>
      <c r="C1270" s="7"/>
      <c r="D1270" s="95"/>
      <c r="E1270" s="93"/>
      <c r="F1270" s="14"/>
      <c r="G1270" s="14"/>
      <c r="H1270" s="14"/>
      <c r="I1270" s="14"/>
      <c r="J1270" s="13"/>
      <c r="K1270" s="33"/>
      <c r="L1270" s="2"/>
      <c r="M1270" s="17"/>
      <c r="N1270" s="12"/>
      <c r="O1270" s="12"/>
      <c r="P1270" s="17"/>
      <c r="Q1270" s="14"/>
      <c r="R1270" s="21"/>
      <c r="S1270" s="14"/>
      <c r="T1270" s="4"/>
      <c r="U1270" s="3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2"/>
      <c r="B1271" s="123"/>
      <c r="C1271" s="7"/>
      <c r="D1271" s="95"/>
      <c r="E1271" s="93"/>
      <c r="F1271" s="14"/>
      <c r="G1271" s="14"/>
      <c r="H1271" s="14"/>
      <c r="I1271" s="14"/>
      <c r="J1271" s="13"/>
      <c r="K1271" s="33"/>
      <c r="L1271" s="2"/>
      <c r="M1271" s="17"/>
      <c r="N1271" s="12"/>
      <c r="O1271" s="12"/>
      <c r="P1271" s="17"/>
      <c r="Q1271" s="14"/>
      <c r="R1271" s="21"/>
      <c r="S1271" s="14"/>
      <c r="T1271" s="4"/>
      <c r="U1271" s="3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2"/>
      <c r="B1272" s="123"/>
      <c r="C1272" s="7"/>
      <c r="D1272" s="95"/>
      <c r="E1272" s="93"/>
      <c r="F1272" s="14"/>
      <c r="G1272" s="14"/>
      <c r="H1272" s="14"/>
      <c r="I1272" s="14"/>
      <c r="J1272" s="13"/>
      <c r="K1272" s="33"/>
      <c r="L1272" s="2"/>
      <c r="M1272" s="17"/>
      <c r="N1272" s="12"/>
      <c r="O1272" s="12"/>
      <c r="P1272" s="17"/>
      <c r="Q1272" s="14"/>
      <c r="R1272" s="21"/>
      <c r="S1272" s="14"/>
      <c r="T1272" s="4"/>
      <c r="U1272" s="3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2"/>
      <c r="B1273" s="123"/>
      <c r="C1273" s="7"/>
      <c r="D1273" s="95"/>
      <c r="E1273" s="93"/>
      <c r="F1273" s="14"/>
      <c r="G1273" s="14"/>
      <c r="H1273" s="14"/>
      <c r="I1273" s="14"/>
      <c r="J1273" s="13"/>
      <c r="K1273" s="33"/>
      <c r="L1273" s="2"/>
      <c r="M1273" s="17"/>
      <c r="N1273" s="12"/>
      <c r="O1273" s="12"/>
      <c r="P1273" s="17"/>
      <c r="Q1273" s="14"/>
      <c r="R1273" s="21"/>
      <c r="S1273" s="14"/>
      <c r="T1273" s="4"/>
      <c r="U1273" s="3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2"/>
      <c r="B1274" s="123"/>
      <c r="C1274" s="7"/>
      <c r="D1274" s="95"/>
      <c r="E1274" s="93"/>
      <c r="F1274" s="14"/>
      <c r="G1274" s="14"/>
      <c r="H1274" s="14"/>
      <c r="I1274" s="14"/>
      <c r="J1274" s="13"/>
      <c r="K1274" s="33"/>
      <c r="L1274" s="2"/>
      <c r="M1274" s="17"/>
      <c r="N1274" s="12"/>
      <c r="O1274" s="12"/>
      <c r="P1274" s="17"/>
      <c r="Q1274" s="14"/>
      <c r="R1274" s="21"/>
      <c r="S1274" s="14"/>
      <c r="T1274" s="4"/>
      <c r="U1274" s="3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2"/>
      <c r="B1275" s="123"/>
      <c r="C1275" s="7"/>
      <c r="D1275" s="95"/>
      <c r="E1275" s="93"/>
      <c r="F1275" s="14"/>
      <c r="G1275" s="14"/>
      <c r="H1275" s="14"/>
      <c r="I1275" s="14"/>
      <c r="J1275" s="13"/>
      <c r="K1275" s="33"/>
      <c r="L1275" s="2"/>
      <c r="M1275" s="17"/>
      <c r="N1275" s="12"/>
      <c r="O1275" s="12"/>
      <c r="P1275" s="17"/>
      <c r="Q1275" s="14"/>
      <c r="R1275" s="21"/>
      <c r="S1275" s="14"/>
      <c r="T1275" s="4"/>
      <c r="U1275" s="3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2"/>
      <c r="B1276" s="123"/>
      <c r="C1276" s="7"/>
      <c r="D1276" s="95"/>
      <c r="E1276" s="93"/>
      <c r="F1276" s="14"/>
      <c r="G1276" s="14"/>
      <c r="H1276" s="14"/>
      <c r="I1276" s="14"/>
      <c r="J1276" s="13"/>
      <c r="K1276" s="33"/>
      <c r="L1276" s="2"/>
      <c r="M1276" s="17"/>
      <c r="N1276" s="12"/>
      <c r="O1276" s="12"/>
      <c r="P1276" s="17"/>
      <c r="Q1276" s="14"/>
      <c r="R1276" s="21"/>
      <c r="S1276" s="14"/>
      <c r="T1276" s="4"/>
      <c r="U1276" s="3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2"/>
      <c r="B1277" s="123"/>
      <c r="C1277" s="7"/>
      <c r="D1277" s="95"/>
      <c r="E1277" s="93"/>
      <c r="F1277" s="14"/>
      <c r="G1277" s="14"/>
      <c r="H1277" s="14"/>
      <c r="I1277" s="14"/>
      <c r="J1277" s="13"/>
      <c r="K1277" s="33"/>
      <c r="L1277" s="2"/>
      <c r="M1277" s="17"/>
      <c r="N1277" s="12"/>
      <c r="O1277" s="12"/>
      <c r="P1277" s="17"/>
      <c r="Q1277" s="14"/>
      <c r="R1277" s="21"/>
      <c r="S1277" s="14"/>
      <c r="T1277" s="4"/>
      <c r="U1277" s="3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2"/>
      <c r="B1278" s="123"/>
      <c r="C1278" s="7"/>
      <c r="D1278" s="95"/>
      <c r="E1278" s="93"/>
      <c r="F1278" s="14"/>
      <c r="G1278" s="14"/>
      <c r="H1278" s="14"/>
      <c r="I1278" s="14"/>
      <c r="J1278" s="13"/>
      <c r="K1278" s="33"/>
      <c r="L1278" s="2"/>
      <c r="M1278" s="17"/>
      <c r="N1278" s="12"/>
      <c r="O1278" s="12"/>
      <c r="P1278" s="17"/>
      <c r="Q1278" s="14"/>
      <c r="R1278" s="21"/>
      <c r="S1278" s="14"/>
      <c r="T1278" s="4"/>
      <c r="U1278" s="3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2"/>
      <c r="B1279" s="123"/>
      <c r="C1279" s="7"/>
      <c r="D1279" s="95"/>
      <c r="E1279" s="93"/>
      <c r="F1279" s="14"/>
      <c r="G1279" s="14"/>
      <c r="H1279" s="14"/>
      <c r="I1279" s="14"/>
      <c r="J1279" s="13"/>
      <c r="K1279" s="33"/>
      <c r="L1279" s="2"/>
      <c r="M1279" s="17"/>
      <c r="N1279" s="12"/>
      <c r="O1279" s="12"/>
      <c r="P1279" s="17"/>
      <c r="Q1279" s="14"/>
      <c r="R1279" s="21"/>
      <c r="S1279" s="14"/>
      <c r="T1279" s="4"/>
      <c r="U1279" s="3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2"/>
      <c r="B1280" s="123"/>
      <c r="C1280" s="7"/>
      <c r="D1280" s="95"/>
      <c r="E1280" s="93"/>
      <c r="F1280" s="14"/>
      <c r="G1280" s="14"/>
      <c r="H1280" s="14"/>
      <c r="I1280" s="14"/>
      <c r="J1280" s="13"/>
      <c r="K1280" s="33"/>
      <c r="L1280" s="2"/>
      <c r="M1280" s="17"/>
      <c r="N1280" s="12"/>
      <c r="O1280" s="12"/>
      <c r="P1280" s="17"/>
      <c r="Q1280" s="14"/>
      <c r="R1280" s="21"/>
      <c r="S1280" s="14"/>
      <c r="T1280" s="4"/>
      <c r="U1280" s="3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2"/>
      <c r="B1281" s="123"/>
      <c r="C1281" s="7"/>
      <c r="D1281" s="95"/>
      <c r="E1281" s="93"/>
      <c r="F1281" s="14"/>
      <c r="G1281" s="14"/>
      <c r="H1281" s="14"/>
      <c r="I1281" s="14"/>
      <c r="J1281" s="13"/>
      <c r="K1281" s="33"/>
      <c r="L1281" s="2"/>
      <c r="M1281" s="17"/>
      <c r="N1281" s="12"/>
      <c r="O1281" s="12"/>
      <c r="P1281" s="17"/>
      <c r="Q1281" s="14"/>
      <c r="R1281" s="21"/>
      <c r="S1281" s="14"/>
      <c r="T1281" s="4"/>
      <c r="U1281" s="3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2"/>
      <c r="B1282" s="123"/>
      <c r="C1282" s="7"/>
      <c r="D1282" s="95"/>
      <c r="E1282" s="93"/>
      <c r="F1282" s="14"/>
      <c r="G1282" s="14"/>
      <c r="H1282" s="14"/>
      <c r="I1282" s="14"/>
      <c r="J1282" s="13"/>
      <c r="K1282" s="33"/>
      <c r="L1282" s="2"/>
      <c r="M1282" s="17"/>
      <c r="N1282" s="12"/>
      <c r="O1282" s="12"/>
      <c r="P1282" s="17"/>
      <c r="Q1282" s="14"/>
      <c r="R1282" s="21"/>
      <c r="S1282" s="14"/>
      <c r="T1282" s="4"/>
      <c r="U1282" s="3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2"/>
      <c r="B1283" s="123"/>
      <c r="C1283" s="7"/>
      <c r="D1283" s="95"/>
      <c r="E1283" s="93"/>
      <c r="F1283" s="14"/>
      <c r="G1283" s="14"/>
      <c r="H1283" s="14"/>
      <c r="I1283" s="14"/>
      <c r="J1283" s="13"/>
      <c r="K1283" s="33"/>
      <c r="L1283" s="2"/>
      <c r="M1283" s="17"/>
      <c r="N1283" s="12"/>
      <c r="O1283" s="12"/>
      <c r="P1283" s="17"/>
      <c r="Q1283" s="14"/>
      <c r="R1283" s="21"/>
      <c r="S1283" s="14"/>
      <c r="T1283" s="4"/>
      <c r="U1283" s="3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2"/>
      <c r="B1284" s="123"/>
      <c r="C1284" s="7"/>
      <c r="D1284" s="95"/>
      <c r="E1284" s="93"/>
      <c r="F1284" s="14"/>
      <c r="G1284" s="14"/>
      <c r="H1284" s="14"/>
      <c r="I1284" s="14"/>
      <c r="J1284" s="13"/>
      <c r="K1284" s="33"/>
      <c r="L1284" s="2"/>
      <c r="M1284" s="17"/>
      <c r="N1284" s="12"/>
      <c r="O1284" s="12"/>
      <c r="P1284" s="17"/>
      <c r="Q1284" s="14"/>
      <c r="R1284" s="21"/>
      <c r="S1284" s="14"/>
      <c r="T1284" s="4"/>
      <c r="U1284" s="3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2"/>
      <c r="B1285" s="123"/>
      <c r="C1285" s="7"/>
      <c r="D1285" s="95"/>
      <c r="E1285" s="93"/>
      <c r="F1285" s="14"/>
      <c r="G1285" s="14"/>
      <c r="H1285" s="14"/>
      <c r="I1285" s="14"/>
      <c r="J1285" s="13"/>
      <c r="K1285" s="33"/>
      <c r="L1285" s="2"/>
      <c r="M1285" s="17"/>
      <c r="N1285" s="12"/>
      <c r="O1285" s="12"/>
      <c r="P1285" s="17"/>
      <c r="Q1285" s="14"/>
      <c r="R1285" s="21"/>
      <c r="S1285" s="14"/>
      <c r="T1285" s="4"/>
      <c r="U1285" s="3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2"/>
      <c r="B1286" s="123"/>
      <c r="C1286" s="7"/>
      <c r="D1286" s="95"/>
      <c r="E1286" s="93"/>
      <c r="F1286" s="14"/>
      <c r="G1286" s="14"/>
      <c r="H1286" s="14"/>
      <c r="I1286" s="14"/>
      <c r="J1286" s="13"/>
      <c r="K1286" s="33"/>
      <c r="L1286" s="2"/>
      <c r="M1286" s="17"/>
      <c r="N1286" s="12"/>
      <c r="O1286" s="12"/>
      <c r="P1286" s="17"/>
      <c r="Q1286" s="14"/>
      <c r="R1286" s="21"/>
      <c r="S1286" s="14"/>
      <c r="T1286" s="4"/>
      <c r="U1286" s="3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2"/>
      <c r="B1287" s="123"/>
      <c r="C1287" s="7"/>
      <c r="D1287" s="95"/>
      <c r="E1287" s="93"/>
      <c r="F1287" s="14"/>
      <c r="G1287" s="14"/>
      <c r="H1287" s="14"/>
      <c r="I1287" s="14"/>
      <c r="J1287" s="13"/>
      <c r="K1287" s="33"/>
      <c r="L1287" s="2"/>
      <c r="M1287" s="17"/>
      <c r="N1287" s="12"/>
      <c r="O1287" s="12"/>
      <c r="P1287" s="17"/>
      <c r="Q1287" s="14"/>
      <c r="R1287" s="21"/>
      <c r="S1287" s="14"/>
      <c r="T1287" s="4"/>
      <c r="U1287" s="3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2"/>
      <c r="B1288" s="123"/>
      <c r="C1288" s="7"/>
      <c r="D1288" s="95"/>
      <c r="E1288" s="93"/>
      <c r="F1288" s="14"/>
      <c r="G1288" s="14"/>
      <c r="H1288" s="14"/>
      <c r="I1288" s="14"/>
      <c r="J1288" s="13"/>
      <c r="K1288" s="33"/>
      <c r="L1288" s="2"/>
      <c r="M1288" s="17"/>
      <c r="N1288" s="12"/>
      <c r="O1288" s="12"/>
      <c r="P1288" s="17"/>
      <c r="Q1288" s="14"/>
      <c r="R1288" s="21"/>
      <c r="S1288" s="14"/>
      <c r="T1288" s="4"/>
      <c r="U1288" s="3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ht="15" x14ac:dyDescent="0.2">
      <c r="A1289" s="122"/>
      <c r="B1289" s="125"/>
      <c r="C1289" s="81"/>
      <c r="D1289" s="95"/>
      <c r="E1289" s="93"/>
      <c r="F1289" s="83"/>
      <c r="G1289" s="83"/>
      <c r="H1289" s="83"/>
      <c r="I1289" s="83"/>
      <c r="J1289" s="82"/>
      <c r="K1289" s="84"/>
      <c r="L1289" s="85"/>
      <c r="M1289" s="86"/>
      <c r="N1289" s="87"/>
      <c r="O1289" s="87"/>
      <c r="P1289" s="86"/>
      <c r="Q1289" s="83"/>
      <c r="R1289" s="88"/>
      <c r="S1289" s="14"/>
      <c r="T1289" s="89"/>
      <c r="U1289" s="84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2"/>
      <c r="B1290" s="123"/>
      <c r="C1290" s="7"/>
      <c r="D1290" s="95"/>
      <c r="E1290" s="93"/>
      <c r="F1290" s="14"/>
      <c r="G1290" s="14"/>
      <c r="H1290" s="14"/>
      <c r="I1290" s="14"/>
      <c r="J1290" s="13"/>
      <c r="K1290" s="33"/>
      <c r="L1290" s="2"/>
      <c r="M1290" s="17"/>
      <c r="N1290" s="12"/>
      <c r="O1290" s="12"/>
      <c r="P1290" s="17"/>
      <c r="Q1290" s="14"/>
      <c r="R1290" s="21"/>
      <c r="S1290" s="14"/>
      <c r="T1290" s="4"/>
      <c r="U1290" s="33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2"/>
      <c r="B1291" s="123"/>
      <c r="C1291" s="7"/>
      <c r="D1291" s="95"/>
      <c r="E1291" s="93"/>
      <c r="F1291" s="14"/>
      <c r="G1291" s="14"/>
      <c r="H1291" s="14"/>
      <c r="I1291" s="14"/>
      <c r="J1291" s="13"/>
      <c r="K1291" s="33"/>
      <c r="L1291" s="2"/>
      <c r="M1291" s="17"/>
      <c r="N1291" s="12"/>
      <c r="O1291" s="12"/>
      <c r="P1291" s="17"/>
      <c r="Q1291" s="14"/>
      <c r="R1291" s="21"/>
      <c r="S1291" s="14"/>
      <c r="T1291" s="4"/>
      <c r="U1291" s="33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2"/>
      <c r="B1292" s="123"/>
      <c r="C1292" s="7"/>
      <c r="D1292" s="95"/>
      <c r="E1292" s="93"/>
      <c r="F1292" s="14"/>
      <c r="G1292" s="14"/>
      <c r="H1292" s="14"/>
      <c r="I1292" s="14"/>
      <c r="J1292" s="13"/>
      <c r="K1292" s="33"/>
      <c r="L1292" s="2"/>
      <c r="M1292" s="17"/>
      <c r="N1292" s="12"/>
      <c r="O1292" s="12"/>
      <c r="P1292" s="17"/>
      <c r="Q1292" s="14"/>
      <c r="R1292" s="21"/>
      <c r="S1292" s="14"/>
      <c r="T1292" s="4"/>
      <c r="U1292" s="3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2"/>
      <c r="B1293" s="123"/>
      <c r="C1293" s="7"/>
      <c r="D1293" s="95"/>
      <c r="E1293" s="93"/>
      <c r="F1293" s="14"/>
      <c r="G1293" s="14"/>
      <c r="H1293" s="14"/>
      <c r="I1293" s="14"/>
      <c r="J1293" s="13"/>
      <c r="K1293" s="33"/>
      <c r="L1293" s="2"/>
      <c r="M1293" s="17"/>
      <c r="N1293" s="12"/>
      <c r="O1293" s="12"/>
      <c r="P1293" s="17"/>
      <c r="Q1293" s="14"/>
      <c r="R1293" s="21"/>
      <c r="S1293" s="14"/>
      <c r="T1293" s="4"/>
      <c r="U1293" s="3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2"/>
      <c r="B1294" s="123"/>
      <c r="C1294" s="7"/>
      <c r="D1294" s="95"/>
      <c r="E1294" s="93"/>
      <c r="F1294" s="14"/>
      <c r="G1294" s="14"/>
      <c r="H1294" s="14"/>
      <c r="I1294" s="14"/>
      <c r="J1294" s="13"/>
      <c r="K1294" s="33"/>
      <c r="L1294" s="2"/>
      <c r="M1294" s="17"/>
      <c r="N1294" s="12"/>
      <c r="O1294" s="12"/>
      <c r="P1294" s="17"/>
      <c r="Q1294" s="14"/>
      <c r="R1294" s="21"/>
      <c r="S1294" s="14"/>
      <c r="T1294" s="4"/>
      <c r="U1294" s="3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2"/>
      <c r="B1295" s="123"/>
      <c r="C1295" s="7"/>
      <c r="D1295" s="95"/>
      <c r="E1295" s="93"/>
      <c r="F1295" s="14"/>
      <c r="G1295" s="14"/>
      <c r="H1295" s="14"/>
      <c r="I1295" s="14"/>
      <c r="J1295" s="13"/>
      <c r="K1295" s="33"/>
      <c r="L1295" s="2"/>
      <c r="M1295" s="17"/>
      <c r="N1295" s="12"/>
      <c r="O1295" s="12"/>
      <c r="P1295" s="17"/>
      <c r="Q1295" s="14"/>
      <c r="R1295" s="21"/>
      <c r="S1295" s="14"/>
      <c r="T1295" s="4"/>
      <c r="U1295" s="3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2"/>
      <c r="B1296" s="123"/>
      <c r="C1296" s="7"/>
      <c r="D1296" s="95"/>
      <c r="E1296" s="93"/>
      <c r="F1296" s="14"/>
      <c r="G1296" s="14"/>
      <c r="H1296" s="14"/>
      <c r="I1296" s="14"/>
      <c r="J1296" s="13"/>
      <c r="K1296" s="33"/>
      <c r="L1296" s="2"/>
      <c r="M1296" s="17"/>
      <c r="N1296" s="12"/>
      <c r="O1296" s="12"/>
      <c r="P1296" s="17"/>
      <c r="Q1296" s="14"/>
      <c r="R1296" s="21"/>
      <c r="S1296" s="14"/>
      <c r="T1296" s="4"/>
      <c r="U1296" s="3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2"/>
      <c r="B1297" s="123"/>
      <c r="C1297" s="7"/>
      <c r="D1297" s="95"/>
      <c r="E1297" s="93"/>
      <c r="F1297" s="14"/>
      <c r="G1297" s="14"/>
      <c r="H1297" s="14"/>
      <c r="I1297" s="14"/>
      <c r="J1297" s="13"/>
      <c r="K1297" s="33"/>
      <c r="L1297" s="2"/>
      <c r="M1297" s="17"/>
      <c r="N1297" s="12"/>
      <c r="O1297" s="12"/>
      <c r="P1297" s="17"/>
      <c r="Q1297" s="14"/>
      <c r="R1297" s="21"/>
      <c r="S1297" s="14"/>
      <c r="T1297" s="4"/>
      <c r="U1297" s="3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2"/>
      <c r="B1298" s="123"/>
      <c r="C1298" s="7"/>
      <c r="D1298" s="95"/>
      <c r="E1298" s="93"/>
      <c r="F1298" s="14"/>
      <c r="G1298" s="14"/>
      <c r="H1298" s="14"/>
      <c r="I1298" s="14"/>
      <c r="J1298" s="13"/>
      <c r="K1298" s="33"/>
      <c r="L1298" s="2"/>
      <c r="M1298" s="17"/>
      <c r="N1298" s="12"/>
      <c r="O1298" s="12"/>
      <c r="P1298" s="17"/>
      <c r="Q1298" s="14"/>
      <c r="R1298" s="21"/>
      <c r="S1298" s="14"/>
      <c r="T1298" s="4"/>
      <c r="U1298" s="3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2"/>
      <c r="B1299" s="123"/>
      <c r="C1299" s="7"/>
      <c r="D1299" s="95"/>
      <c r="E1299" s="93"/>
      <c r="F1299" s="14"/>
      <c r="G1299" s="14"/>
      <c r="H1299" s="14"/>
      <c r="I1299" s="14"/>
      <c r="J1299" s="13"/>
      <c r="K1299" s="33"/>
      <c r="L1299" s="2"/>
      <c r="M1299" s="17"/>
      <c r="N1299" s="12"/>
      <c r="O1299" s="12"/>
      <c r="P1299" s="17"/>
      <c r="Q1299" s="14"/>
      <c r="R1299" s="21"/>
      <c r="S1299" s="14"/>
      <c r="T1299" s="4"/>
      <c r="U1299" s="3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2"/>
      <c r="B1300" s="123"/>
      <c r="C1300" s="7"/>
      <c r="D1300" s="95"/>
      <c r="E1300" s="93"/>
      <c r="F1300" s="14"/>
      <c r="G1300" s="14"/>
      <c r="H1300" s="14"/>
      <c r="I1300" s="14"/>
      <c r="J1300" s="13"/>
      <c r="K1300" s="33"/>
      <c r="L1300" s="2"/>
      <c r="M1300" s="17"/>
      <c r="N1300" s="12"/>
      <c r="O1300" s="12"/>
      <c r="P1300" s="17"/>
      <c r="Q1300" s="14"/>
      <c r="R1300" s="21"/>
      <c r="S1300" s="14"/>
      <c r="T1300" s="4"/>
      <c r="U1300" s="3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2"/>
      <c r="B1301" s="123"/>
      <c r="C1301" s="7"/>
      <c r="D1301" s="95"/>
      <c r="E1301" s="93"/>
      <c r="F1301" s="14"/>
      <c r="G1301" s="14"/>
      <c r="H1301" s="14"/>
      <c r="I1301" s="14"/>
      <c r="J1301" s="13"/>
      <c r="K1301" s="33"/>
      <c r="L1301" s="2"/>
      <c r="M1301" s="17"/>
      <c r="N1301" s="12"/>
      <c r="O1301" s="12"/>
      <c r="P1301" s="17"/>
      <c r="Q1301" s="14"/>
      <c r="R1301" s="21"/>
      <c r="S1301" s="14"/>
      <c r="T1301" s="4"/>
      <c r="U1301" s="3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2"/>
      <c r="B1302" s="123"/>
      <c r="C1302" s="7"/>
      <c r="D1302" s="95"/>
      <c r="E1302" s="93"/>
      <c r="F1302" s="14"/>
      <c r="G1302" s="14"/>
      <c r="H1302" s="14"/>
      <c r="I1302" s="14"/>
      <c r="J1302" s="13"/>
      <c r="K1302" s="33"/>
      <c r="L1302" s="2"/>
      <c r="M1302" s="17"/>
      <c r="N1302" s="12"/>
      <c r="O1302" s="12"/>
      <c r="P1302" s="17"/>
      <c r="Q1302" s="14"/>
      <c r="R1302" s="21"/>
      <c r="S1302" s="14"/>
      <c r="T1302" s="4"/>
      <c r="U1302" s="3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2"/>
      <c r="B1303" s="123"/>
      <c r="C1303" s="7"/>
      <c r="D1303" s="95"/>
      <c r="E1303" s="93"/>
      <c r="F1303" s="14"/>
      <c r="G1303" s="14"/>
      <c r="H1303" s="14"/>
      <c r="I1303" s="14"/>
      <c r="J1303" s="13"/>
      <c r="K1303" s="33"/>
      <c r="L1303" s="2"/>
      <c r="M1303" s="17"/>
      <c r="N1303" s="12"/>
      <c r="O1303" s="12"/>
      <c r="P1303" s="17"/>
      <c r="Q1303" s="14"/>
      <c r="R1303" s="21"/>
      <c r="S1303" s="14"/>
      <c r="T1303" s="4"/>
      <c r="U1303" s="3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2"/>
      <c r="B1304" s="123"/>
      <c r="C1304" s="7"/>
      <c r="D1304" s="95"/>
      <c r="E1304" s="93"/>
      <c r="F1304" s="14"/>
      <c r="G1304" s="14"/>
      <c r="H1304" s="14"/>
      <c r="I1304" s="14"/>
      <c r="J1304" s="13"/>
      <c r="K1304" s="33"/>
      <c r="L1304" s="2"/>
      <c r="M1304" s="17"/>
      <c r="N1304" s="12"/>
      <c r="O1304" s="12"/>
      <c r="P1304" s="17"/>
      <c r="Q1304" s="14"/>
      <c r="R1304" s="21"/>
      <c r="S1304" s="14"/>
      <c r="T1304" s="4"/>
      <c r="U1304" s="3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2"/>
      <c r="B1305" s="123"/>
      <c r="C1305" s="7"/>
      <c r="D1305" s="95"/>
      <c r="E1305" s="93"/>
      <c r="F1305" s="14"/>
      <c r="G1305" s="14"/>
      <c r="H1305" s="14"/>
      <c r="I1305" s="14"/>
      <c r="J1305" s="13"/>
      <c r="K1305" s="33"/>
      <c r="L1305" s="2"/>
      <c r="M1305" s="17"/>
      <c r="N1305" s="12"/>
      <c r="O1305" s="12"/>
      <c r="P1305" s="17"/>
      <c r="Q1305" s="14"/>
      <c r="R1305" s="21"/>
      <c r="S1305" s="14"/>
      <c r="T1305" s="4"/>
      <c r="U1305" s="3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2"/>
      <c r="B1306" s="123"/>
      <c r="C1306" s="7"/>
      <c r="D1306" s="95"/>
      <c r="E1306" s="93"/>
      <c r="F1306" s="14"/>
      <c r="G1306" s="14"/>
      <c r="H1306" s="14"/>
      <c r="I1306" s="14"/>
      <c r="J1306" s="13"/>
      <c r="K1306" s="33"/>
      <c r="L1306" s="2"/>
      <c r="M1306" s="17"/>
      <c r="N1306" s="12"/>
      <c r="O1306" s="12"/>
      <c r="P1306" s="17"/>
      <c r="Q1306" s="14"/>
      <c r="R1306" s="21"/>
      <c r="S1306" s="14"/>
      <c r="T1306" s="4"/>
      <c r="U1306" s="3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2"/>
      <c r="B1307" s="123"/>
      <c r="C1307" s="7"/>
      <c r="D1307" s="95"/>
      <c r="E1307" s="93"/>
      <c r="F1307" s="14"/>
      <c r="G1307" s="14"/>
      <c r="H1307" s="14"/>
      <c r="I1307" s="14"/>
      <c r="J1307" s="13"/>
      <c r="K1307" s="33"/>
      <c r="L1307" s="2"/>
      <c r="M1307" s="17"/>
      <c r="N1307" s="12"/>
      <c r="O1307" s="12"/>
      <c r="P1307" s="17"/>
      <c r="Q1307" s="14"/>
      <c r="R1307" s="21"/>
      <c r="S1307" s="14"/>
      <c r="T1307" s="4"/>
      <c r="U1307" s="3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2"/>
      <c r="B1308" s="123"/>
      <c r="C1308" s="7"/>
      <c r="D1308" s="95"/>
      <c r="E1308" s="93"/>
      <c r="F1308" s="14"/>
      <c r="G1308" s="14"/>
      <c r="H1308" s="14"/>
      <c r="I1308" s="14"/>
      <c r="J1308" s="13"/>
      <c r="K1308" s="33"/>
      <c r="L1308" s="2"/>
      <c r="M1308" s="17"/>
      <c r="N1308" s="12"/>
      <c r="O1308" s="12"/>
      <c r="P1308" s="17"/>
      <c r="Q1308" s="14"/>
      <c r="R1308" s="21"/>
      <c r="S1308" s="14"/>
      <c r="T1308" s="4"/>
      <c r="U1308" s="3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2"/>
      <c r="B1309" s="123"/>
      <c r="C1309" s="7"/>
      <c r="D1309" s="95"/>
      <c r="E1309" s="93"/>
      <c r="F1309" s="14"/>
      <c r="G1309" s="14"/>
      <c r="H1309" s="14"/>
      <c r="I1309" s="14"/>
      <c r="J1309" s="13"/>
      <c r="K1309" s="33"/>
      <c r="L1309" s="2"/>
      <c r="M1309" s="17"/>
      <c r="N1309" s="12"/>
      <c r="O1309" s="12"/>
      <c r="P1309" s="17"/>
      <c r="Q1309" s="14"/>
      <c r="R1309" s="21"/>
      <c r="S1309" s="14"/>
      <c r="T1309" s="4"/>
      <c r="U1309" s="3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2"/>
      <c r="B1310" s="123"/>
      <c r="C1310" s="7"/>
      <c r="D1310" s="95"/>
      <c r="E1310" s="93"/>
      <c r="F1310" s="14"/>
      <c r="G1310" s="14"/>
      <c r="H1310" s="14"/>
      <c r="I1310" s="14"/>
      <c r="J1310" s="13"/>
      <c r="K1310" s="33"/>
      <c r="L1310" s="2"/>
      <c r="M1310" s="17"/>
      <c r="N1310" s="12"/>
      <c r="O1310" s="12"/>
      <c r="P1310" s="17"/>
      <c r="Q1310" s="14"/>
      <c r="R1310" s="21"/>
      <c r="S1310" s="14"/>
      <c r="T1310" s="4"/>
      <c r="U1310" s="3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2"/>
      <c r="B1311" s="123"/>
      <c r="C1311" s="7"/>
      <c r="D1311" s="95"/>
      <c r="E1311" s="93"/>
      <c r="F1311" s="14"/>
      <c r="G1311" s="14"/>
      <c r="H1311" s="14"/>
      <c r="I1311" s="14"/>
      <c r="J1311" s="13"/>
      <c r="K1311" s="33"/>
      <c r="L1311" s="2"/>
      <c r="M1311" s="17"/>
      <c r="N1311" s="12"/>
      <c r="O1311" s="12"/>
      <c r="P1311" s="17"/>
      <c r="Q1311" s="14"/>
      <c r="R1311" s="21"/>
      <c r="S1311" s="14"/>
      <c r="T1311" s="4"/>
      <c r="U1311" s="3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2"/>
      <c r="B1312" s="123"/>
      <c r="C1312" s="7"/>
      <c r="D1312" s="95"/>
      <c r="E1312" s="93"/>
      <c r="F1312" s="14"/>
      <c r="G1312" s="14"/>
      <c r="H1312" s="14"/>
      <c r="I1312" s="14"/>
      <c r="J1312" s="13"/>
      <c r="K1312" s="33"/>
      <c r="L1312" s="2"/>
      <c r="M1312" s="17"/>
      <c r="N1312" s="12"/>
      <c r="O1312" s="12"/>
      <c r="P1312" s="17"/>
      <c r="Q1312" s="14"/>
      <c r="R1312" s="21"/>
      <c r="S1312" s="14"/>
      <c r="T1312" s="4"/>
      <c r="U1312" s="3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2"/>
      <c r="B1313" s="123"/>
      <c r="C1313" s="7"/>
      <c r="D1313" s="95"/>
      <c r="E1313" s="93"/>
      <c r="F1313" s="14"/>
      <c r="G1313" s="14"/>
      <c r="H1313" s="14"/>
      <c r="I1313" s="14"/>
      <c r="J1313" s="13"/>
      <c r="K1313" s="33"/>
      <c r="L1313" s="2"/>
      <c r="M1313" s="17"/>
      <c r="N1313" s="12"/>
      <c r="O1313" s="12"/>
      <c r="P1313" s="17"/>
      <c r="Q1313" s="14"/>
      <c r="R1313" s="21"/>
      <c r="S1313" s="14"/>
      <c r="T1313" s="4"/>
      <c r="U1313" s="3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2"/>
      <c r="B1314" s="123"/>
      <c r="C1314" s="7"/>
      <c r="D1314" s="95"/>
      <c r="E1314" s="93"/>
      <c r="F1314" s="14"/>
      <c r="G1314" s="14"/>
      <c r="H1314" s="14"/>
      <c r="I1314" s="14"/>
      <c r="J1314" s="13"/>
      <c r="K1314" s="33"/>
      <c r="L1314" s="2"/>
      <c r="M1314" s="17"/>
      <c r="N1314" s="12"/>
      <c r="O1314" s="12"/>
      <c r="P1314" s="17"/>
      <c r="Q1314" s="14"/>
      <c r="R1314" s="21"/>
      <c r="S1314" s="14"/>
      <c r="T1314" s="4"/>
      <c r="U1314" s="3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2"/>
      <c r="B1315" s="123"/>
      <c r="C1315" s="7"/>
      <c r="D1315" s="95"/>
      <c r="E1315" s="93"/>
      <c r="F1315" s="14"/>
      <c r="G1315" s="14"/>
      <c r="H1315" s="14"/>
      <c r="I1315" s="14"/>
      <c r="J1315" s="13"/>
      <c r="K1315" s="33"/>
      <c r="L1315" s="2"/>
      <c r="M1315" s="17"/>
      <c r="N1315" s="12"/>
      <c r="O1315" s="12"/>
      <c r="P1315" s="17"/>
      <c r="Q1315" s="14"/>
      <c r="R1315" s="21"/>
      <c r="S1315" s="14"/>
      <c r="T1315" s="4"/>
      <c r="U1315" s="3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2"/>
      <c r="B1316" s="123"/>
      <c r="C1316" s="7"/>
      <c r="D1316" s="95"/>
      <c r="E1316" s="93"/>
      <c r="F1316" s="14"/>
      <c r="G1316" s="14"/>
      <c r="H1316" s="14"/>
      <c r="I1316" s="14"/>
      <c r="J1316" s="13"/>
      <c r="K1316" s="33"/>
      <c r="L1316" s="2"/>
      <c r="M1316" s="17"/>
      <c r="N1316" s="12"/>
      <c r="O1316" s="12"/>
      <c r="P1316" s="17"/>
      <c r="Q1316" s="14"/>
      <c r="R1316" s="21"/>
      <c r="S1316" s="14"/>
      <c r="T1316" s="4"/>
      <c r="U1316" s="3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2"/>
      <c r="B1317" s="123"/>
      <c r="C1317" s="7"/>
      <c r="D1317" s="95"/>
      <c r="E1317" s="93"/>
      <c r="F1317" s="14"/>
      <c r="G1317" s="14"/>
      <c r="H1317" s="14"/>
      <c r="I1317" s="14"/>
      <c r="J1317" s="13"/>
      <c r="K1317" s="33"/>
      <c r="L1317" s="2"/>
      <c r="M1317" s="17"/>
      <c r="N1317" s="12"/>
      <c r="O1317" s="12"/>
      <c r="P1317" s="17"/>
      <c r="Q1317" s="14"/>
      <c r="R1317" s="21"/>
      <c r="S1317" s="14"/>
      <c r="T1317" s="4"/>
      <c r="U1317" s="3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2"/>
      <c r="B1318" s="123"/>
      <c r="C1318" s="7"/>
      <c r="D1318" s="95"/>
      <c r="E1318" s="93"/>
      <c r="F1318" s="14"/>
      <c r="G1318" s="14"/>
      <c r="H1318" s="14"/>
      <c r="I1318" s="14"/>
      <c r="J1318" s="13"/>
      <c r="K1318" s="33"/>
      <c r="L1318" s="2"/>
      <c r="M1318" s="17"/>
      <c r="N1318" s="12"/>
      <c r="O1318" s="12"/>
      <c r="P1318" s="17"/>
      <c r="Q1318" s="14"/>
      <c r="R1318" s="21"/>
      <c r="S1318" s="14"/>
      <c r="T1318" s="4"/>
      <c r="U1318" s="3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2"/>
      <c r="B1319" s="123"/>
      <c r="C1319" s="7"/>
      <c r="D1319" s="95"/>
      <c r="E1319" s="93"/>
      <c r="F1319" s="14"/>
      <c r="G1319" s="14"/>
      <c r="H1319" s="14"/>
      <c r="I1319" s="14"/>
      <c r="J1319" s="13"/>
      <c r="K1319" s="33"/>
      <c r="L1319" s="2"/>
      <c r="M1319" s="17"/>
      <c r="N1319" s="12"/>
      <c r="O1319" s="12"/>
      <c r="P1319" s="17"/>
      <c r="Q1319" s="14"/>
      <c r="R1319" s="21"/>
      <c r="S1319" s="14"/>
      <c r="T1319" s="4"/>
      <c r="U1319" s="3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2"/>
      <c r="B1320" s="123"/>
      <c r="C1320" s="7"/>
      <c r="D1320" s="95"/>
      <c r="E1320" s="93"/>
      <c r="F1320" s="14"/>
      <c r="G1320" s="14"/>
      <c r="H1320" s="14"/>
      <c r="I1320" s="14"/>
      <c r="J1320" s="13"/>
      <c r="K1320" s="33"/>
      <c r="L1320" s="2"/>
      <c r="M1320" s="17"/>
      <c r="N1320" s="12"/>
      <c r="O1320" s="12"/>
      <c r="P1320" s="17"/>
      <c r="Q1320" s="14"/>
      <c r="R1320" s="21"/>
      <c r="S1320" s="14"/>
      <c r="T1320" s="4"/>
      <c r="U1320" s="3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2"/>
      <c r="B1321" s="123"/>
      <c r="C1321" s="7"/>
      <c r="D1321" s="95"/>
      <c r="E1321" s="93"/>
      <c r="F1321" s="14"/>
      <c r="G1321" s="14"/>
      <c r="H1321" s="14"/>
      <c r="I1321" s="14"/>
      <c r="J1321" s="13"/>
      <c r="K1321" s="33"/>
      <c r="L1321" s="2"/>
      <c r="M1321" s="17"/>
      <c r="N1321" s="12"/>
      <c r="O1321" s="12"/>
      <c r="P1321" s="17"/>
      <c r="Q1321" s="14"/>
      <c r="R1321" s="21"/>
      <c r="S1321" s="14"/>
      <c r="T1321" s="4"/>
      <c r="U1321" s="3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2"/>
      <c r="B1322" s="123"/>
      <c r="C1322" s="7"/>
      <c r="D1322" s="95"/>
      <c r="E1322" s="93"/>
      <c r="F1322" s="14"/>
      <c r="G1322" s="14"/>
      <c r="H1322" s="14"/>
      <c r="I1322" s="14"/>
      <c r="J1322" s="13"/>
      <c r="K1322" s="33"/>
      <c r="L1322" s="2"/>
      <c r="M1322" s="17"/>
      <c r="N1322" s="12"/>
      <c r="O1322" s="12"/>
      <c r="P1322" s="17"/>
      <c r="Q1322" s="14"/>
      <c r="R1322" s="21"/>
      <c r="S1322" s="14"/>
      <c r="T1322" s="4"/>
      <c r="U1322" s="3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2"/>
      <c r="B1323" s="123"/>
      <c r="C1323" s="7"/>
      <c r="D1323" s="95"/>
      <c r="E1323" s="93"/>
      <c r="F1323" s="14"/>
      <c r="G1323" s="14"/>
      <c r="H1323" s="14"/>
      <c r="I1323" s="14"/>
      <c r="J1323" s="13"/>
      <c r="K1323" s="33"/>
      <c r="L1323" s="2"/>
      <c r="M1323" s="17"/>
      <c r="N1323" s="12"/>
      <c r="O1323" s="12"/>
      <c r="P1323" s="17"/>
      <c r="Q1323" s="14"/>
      <c r="R1323" s="21"/>
      <c r="S1323" s="14"/>
      <c r="T1323" s="4"/>
      <c r="U1323" s="3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2"/>
      <c r="B1324" s="123"/>
      <c r="C1324" s="7"/>
      <c r="D1324" s="95"/>
      <c r="E1324" s="93"/>
      <c r="F1324" s="14"/>
      <c r="G1324" s="14"/>
      <c r="H1324" s="14"/>
      <c r="I1324" s="14"/>
      <c r="J1324" s="13"/>
      <c r="K1324" s="33"/>
      <c r="L1324" s="2"/>
      <c r="M1324" s="17"/>
      <c r="N1324" s="12"/>
      <c r="O1324" s="12"/>
      <c r="P1324" s="17"/>
      <c r="Q1324" s="14"/>
      <c r="R1324" s="21"/>
      <c r="S1324" s="14"/>
      <c r="T1324" s="4"/>
      <c r="U1324" s="3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2"/>
      <c r="B1325" s="123"/>
      <c r="C1325" s="7"/>
      <c r="D1325" s="95"/>
      <c r="E1325" s="93"/>
      <c r="F1325" s="14"/>
      <c r="G1325" s="14"/>
      <c r="H1325" s="14"/>
      <c r="I1325" s="14"/>
      <c r="J1325" s="13"/>
      <c r="K1325" s="33"/>
      <c r="L1325" s="2"/>
      <c r="M1325" s="17"/>
      <c r="N1325" s="12"/>
      <c r="O1325" s="12"/>
      <c r="P1325" s="17"/>
      <c r="Q1325" s="14"/>
      <c r="R1325" s="21"/>
      <c r="S1325" s="14"/>
      <c r="T1325" s="4"/>
      <c r="U1325" s="3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2"/>
      <c r="B1326" s="123"/>
      <c r="C1326" s="7"/>
      <c r="D1326" s="95"/>
      <c r="E1326" s="93"/>
      <c r="F1326" s="14"/>
      <c r="G1326" s="14"/>
      <c r="H1326" s="14"/>
      <c r="I1326" s="14"/>
      <c r="J1326" s="13"/>
      <c r="K1326" s="33"/>
      <c r="L1326" s="2"/>
      <c r="M1326" s="17"/>
      <c r="N1326" s="12"/>
      <c r="O1326" s="12"/>
      <c r="P1326" s="17"/>
      <c r="Q1326" s="14"/>
      <c r="R1326" s="21"/>
      <c r="S1326" s="14"/>
      <c r="T1326" s="4"/>
      <c r="U1326" s="3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2"/>
      <c r="B1327" s="123"/>
      <c r="C1327" s="7"/>
      <c r="D1327" s="95"/>
      <c r="E1327" s="93"/>
      <c r="F1327" s="14"/>
      <c r="G1327" s="14"/>
      <c r="H1327" s="14"/>
      <c r="I1327" s="14"/>
      <c r="J1327" s="13"/>
      <c r="K1327" s="33"/>
      <c r="L1327" s="2"/>
      <c r="M1327" s="17"/>
      <c r="N1327" s="12"/>
      <c r="O1327" s="12"/>
      <c r="P1327" s="17"/>
      <c r="Q1327" s="14"/>
      <c r="R1327" s="21"/>
      <c r="S1327" s="14"/>
      <c r="T1327" s="4"/>
      <c r="U1327" s="3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2"/>
      <c r="B1328" s="123"/>
      <c r="C1328" s="7"/>
      <c r="D1328" s="95"/>
      <c r="E1328" s="93"/>
      <c r="F1328" s="14"/>
      <c r="G1328" s="14"/>
      <c r="H1328" s="14"/>
      <c r="I1328" s="14"/>
      <c r="J1328" s="13"/>
      <c r="K1328" s="33"/>
      <c r="L1328" s="2"/>
      <c r="M1328" s="17"/>
      <c r="N1328" s="12"/>
      <c r="O1328" s="12"/>
      <c r="P1328" s="17"/>
      <c r="Q1328" s="14"/>
      <c r="R1328" s="21"/>
      <c r="S1328" s="14"/>
      <c r="T1328" s="4"/>
      <c r="U1328" s="3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2"/>
      <c r="B1329" s="123"/>
      <c r="C1329" s="7"/>
      <c r="D1329" s="95"/>
      <c r="E1329" s="93"/>
      <c r="F1329" s="14"/>
      <c r="G1329" s="14"/>
      <c r="H1329" s="14"/>
      <c r="I1329" s="14"/>
      <c r="J1329" s="13"/>
      <c r="K1329" s="33"/>
      <c r="L1329" s="2"/>
      <c r="M1329" s="17"/>
      <c r="N1329" s="12"/>
      <c r="O1329" s="12"/>
      <c r="P1329" s="17"/>
      <c r="Q1329" s="14"/>
      <c r="R1329" s="21"/>
      <c r="S1329" s="14"/>
      <c r="T1329" s="4"/>
      <c r="U1329" s="3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2"/>
      <c r="B1330" s="123"/>
      <c r="C1330" s="7"/>
      <c r="D1330" s="95"/>
      <c r="E1330" s="93"/>
      <c r="F1330" s="14"/>
      <c r="G1330" s="14"/>
      <c r="H1330" s="14"/>
      <c r="I1330" s="14"/>
      <c r="J1330" s="13"/>
      <c r="K1330" s="33"/>
      <c r="L1330" s="2"/>
      <c r="M1330" s="17"/>
      <c r="N1330" s="12"/>
      <c r="O1330" s="12"/>
      <c r="P1330" s="17"/>
      <c r="Q1330" s="14"/>
      <c r="R1330" s="21"/>
      <c r="S1330" s="14"/>
      <c r="T1330" s="4"/>
      <c r="U1330" s="3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2"/>
      <c r="B1331" s="123"/>
      <c r="C1331" s="7"/>
      <c r="D1331" s="95"/>
      <c r="E1331" s="93"/>
      <c r="F1331" s="14"/>
      <c r="G1331" s="14"/>
      <c r="H1331" s="14"/>
      <c r="I1331" s="14"/>
      <c r="J1331" s="13"/>
      <c r="K1331" s="33"/>
      <c r="L1331" s="2"/>
      <c r="M1331" s="17"/>
      <c r="N1331" s="12"/>
      <c r="O1331" s="12"/>
      <c r="P1331" s="17"/>
      <c r="Q1331" s="14"/>
      <c r="R1331" s="21"/>
      <c r="S1331" s="14"/>
      <c r="T1331" s="4"/>
      <c r="U1331" s="3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2"/>
      <c r="B1332" s="123"/>
      <c r="C1332" s="7"/>
      <c r="D1332" s="95"/>
      <c r="E1332" s="93"/>
      <c r="F1332" s="14"/>
      <c r="G1332" s="14"/>
      <c r="H1332" s="14"/>
      <c r="I1332" s="14"/>
      <c r="J1332" s="13"/>
      <c r="K1332" s="33"/>
      <c r="L1332" s="2"/>
      <c r="M1332" s="17"/>
      <c r="N1332" s="12"/>
      <c r="O1332" s="12"/>
      <c r="P1332" s="17"/>
      <c r="Q1332" s="14"/>
      <c r="R1332" s="21"/>
      <c r="S1332" s="14"/>
      <c r="T1332" s="4"/>
      <c r="U1332" s="3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2"/>
      <c r="B1333" s="123"/>
      <c r="C1333" s="7"/>
      <c r="D1333" s="95"/>
      <c r="E1333" s="93"/>
      <c r="F1333" s="14"/>
      <c r="G1333" s="14"/>
      <c r="H1333" s="14"/>
      <c r="I1333" s="14"/>
      <c r="J1333" s="13"/>
      <c r="K1333" s="33"/>
      <c r="L1333" s="2"/>
      <c r="M1333" s="17"/>
      <c r="N1333" s="12"/>
      <c r="O1333" s="12"/>
      <c r="P1333" s="17"/>
      <c r="Q1333" s="14"/>
      <c r="R1333" s="21"/>
      <c r="S1333" s="14"/>
      <c r="T1333" s="4"/>
      <c r="U1333" s="3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2"/>
      <c r="B1334" s="123"/>
      <c r="C1334" s="7"/>
      <c r="D1334" s="95"/>
      <c r="E1334" s="93"/>
      <c r="F1334" s="14"/>
      <c r="G1334" s="14"/>
      <c r="H1334" s="14"/>
      <c r="I1334" s="14"/>
      <c r="J1334" s="13"/>
      <c r="K1334" s="33"/>
      <c r="L1334" s="2"/>
      <c r="M1334" s="17"/>
      <c r="N1334" s="12"/>
      <c r="O1334" s="12"/>
      <c r="P1334" s="17"/>
      <c r="Q1334" s="14"/>
      <c r="R1334" s="21"/>
      <c r="S1334" s="14"/>
      <c r="T1334" s="4"/>
      <c r="U1334" s="3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2"/>
      <c r="B1335" s="123"/>
      <c r="C1335" s="7"/>
      <c r="D1335" s="95"/>
      <c r="E1335" s="93"/>
      <c r="F1335" s="14"/>
      <c r="G1335" s="14"/>
      <c r="H1335" s="14"/>
      <c r="I1335" s="14"/>
      <c r="J1335" s="13"/>
      <c r="K1335" s="33"/>
      <c r="L1335" s="2"/>
      <c r="M1335" s="17"/>
      <c r="N1335" s="12"/>
      <c r="O1335" s="12"/>
      <c r="P1335" s="17"/>
      <c r="Q1335" s="14"/>
      <c r="R1335" s="21"/>
      <c r="S1335" s="14"/>
      <c r="T1335" s="4"/>
      <c r="U1335" s="3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2"/>
      <c r="B1336" s="123"/>
      <c r="C1336" s="7"/>
      <c r="D1336" s="95"/>
      <c r="E1336" s="93"/>
      <c r="F1336" s="14"/>
      <c r="G1336" s="14"/>
      <c r="H1336" s="14"/>
      <c r="I1336" s="14"/>
      <c r="J1336" s="13"/>
      <c r="K1336" s="33"/>
      <c r="L1336" s="2"/>
      <c r="M1336" s="17"/>
      <c r="N1336" s="12"/>
      <c r="O1336" s="12"/>
      <c r="P1336" s="17"/>
      <c r="Q1336" s="14"/>
      <c r="R1336" s="21"/>
      <c r="S1336" s="14"/>
      <c r="T1336" s="4"/>
      <c r="U1336" s="3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2"/>
      <c r="B1337" s="123"/>
      <c r="C1337" s="7"/>
      <c r="D1337" s="95"/>
      <c r="E1337" s="93"/>
      <c r="F1337" s="14"/>
      <c r="G1337" s="14"/>
      <c r="H1337" s="14"/>
      <c r="I1337" s="14"/>
      <c r="J1337" s="13"/>
      <c r="K1337" s="33"/>
      <c r="L1337" s="2"/>
      <c r="M1337" s="17"/>
      <c r="N1337" s="12"/>
      <c r="O1337" s="12"/>
      <c r="P1337" s="17"/>
      <c r="Q1337" s="14"/>
      <c r="R1337" s="21"/>
      <c r="S1337" s="14"/>
      <c r="T1337" s="4"/>
      <c r="U1337" s="3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2"/>
      <c r="B1338" s="123"/>
      <c r="C1338" s="7"/>
      <c r="D1338" s="95"/>
      <c r="E1338" s="93"/>
      <c r="F1338" s="14"/>
      <c r="G1338" s="14"/>
      <c r="H1338" s="14"/>
      <c r="I1338" s="14"/>
      <c r="J1338" s="13"/>
      <c r="K1338" s="33"/>
      <c r="L1338" s="2"/>
      <c r="M1338" s="17"/>
      <c r="N1338" s="12"/>
      <c r="O1338" s="12"/>
      <c r="P1338" s="17"/>
      <c r="Q1338" s="14"/>
      <c r="R1338" s="21"/>
      <c r="S1338" s="14"/>
      <c r="T1338" s="4"/>
      <c r="U1338" s="3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2"/>
      <c r="B1339" s="123"/>
      <c r="C1339" s="7"/>
      <c r="D1339" s="95"/>
      <c r="E1339" s="93"/>
      <c r="F1339" s="14"/>
      <c r="G1339" s="14"/>
      <c r="H1339" s="14"/>
      <c r="I1339" s="14"/>
      <c r="J1339" s="13"/>
      <c r="K1339" s="33"/>
      <c r="L1339" s="2"/>
      <c r="M1339" s="17"/>
      <c r="N1339" s="12"/>
      <c r="O1339" s="12"/>
      <c r="P1339" s="17"/>
      <c r="Q1339" s="14"/>
      <c r="R1339" s="21"/>
      <c r="S1339" s="14"/>
      <c r="T1339" s="4"/>
      <c r="U1339" s="3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2"/>
      <c r="B1340" s="123"/>
      <c r="C1340" s="7"/>
      <c r="D1340" s="95"/>
      <c r="E1340" s="93"/>
      <c r="F1340" s="14"/>
      <c r="G1340" s="14"/>
      <c r="H1340" s="14"/>
      <c r="I1340" s="14"/>
      <c r="J1340" s="13"/>
      <c r="K1340" s="33"/>
      <c r="L1340" s="2"/>
      <c r="M1340" s="17"/>
      <c r="N1340" s="12"/>
      <c r="O1340" s="12"/>
      <c r="P1340" s="17"/>
      <c r="Q1340" s="14"/>
      <c r="R1340" s="21"/>
      <c r="S1340" s="14"/>
      <c r="T1340" s="4"/>
      <c r="U1340" s="3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2"/>
      <c r="B1341" s="123"/>
      <c r="C1341" s="7"/>
      <c r="D1341" s="95"/>
      <c r="E1341" s="93"/>
      <c r="F1341" s="14"/>
      <c r="G1341" s="14"/>
      <c r="H1341" s="14"/>
      <c r="I1341" s="14"/>
      <c r="J1341" s="13"/>
      <c r="K1341" s="33"/>
      <c r="L1341" s="2"/>
      <c r="M1341" s="17"/>
      <c r="N1341" s="12"/>
      <c r="O1341" s="12"/>
      <c r="P1341" s="17"/>
      <c r="Q1341" s="14"/>
      <c r="R1341" s="21"/>
      <c r="S1341" s="14"/>
      <c r="T1341" s="4"/>
      <c r="U1341" s="3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2"/>
      <c r="B1342" s="123"/>
      <c r="C1342" s="7"/>
      <c r="D1342" s="95"/>
      <c r="E1342" s="93"/>
      <c r="F1342" s="14"/>
      <c r="G1342" s="14"/>
      <c r="H1342" s="14"/>
      <c r="I1342" s="14"/>
      <c r="J1342" s="13"/>
      <c r="K1342" s="33"/>
      <c r="L1342" s="2"/>
      <c r="M1342" s="17"/>
      <c r="N1342" s="12"/>
      <c r="O1342" s="12"/>
      <c r="P1342" s="17"/>
      <c r="Q1342" s="14"/>
      <c r="R1342" s="21"/>
      <c r="S1342" s="14"/>
      <c r="T1342" s="4"/>
      <c r="U1342" s="3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2"/>
      <c r="B1343" s="123"/>
      <c r="C1343" s="7"/>
      <c r="D1343" s="95"/>
      <c r="E1343" s="93"/>
      <c r="F1343" s="14"/>
      <c r="G1343" s="14"/>
      <c r="H1343" s="14"/>
      <c r="I1343" s="14"/>
      <c r="J1343" s="13"/>
      <c r="K1343" s="33"/>
      <c r="L1343" s="2"/>
      <c r="M1343" s="17"/>
      <c r="N1343" s="12"/>
      <c r="O1343" s="12"/>
      <c r="P1343" s="17"/>
      <c r="Q1343" s="14"/>
      <c r="R1343" s="21"/>
      <c r="S1343" s="14"/>
      <c r="T1343" s="4"/>
      <c r="U1343" s="3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2"/>
      <c r="B1344" s="123"/>
      <c r="C1344" s="7"/>
      <c r="D1344" s="95"/>
      <c r="E1344" s="93"/>
      <c r="F1344" s="14"/>
      <c r="G1344" s="14"/>
      <c r="H1344" s="14"/>
      <c r="I1344" s="14"/>
      <c r="J1344" s="13"/>
      <c r="K1344" s="33"/>
      <c r="L1344" s="2"/>
      <c r="M1344" s="17"/>
      <c r="N1344" s="12"/>
      <c r="O1344" s="12"/>
      <c r="P1344" s="17"/>
      <c r="Q1344" s="14"/>
      <c r="R1344" s="21"/>
      <c r="S1344" s="14"/>
      <c r="T1344" s="4"/>
      <c r="U1344" s="3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2"/>
      <c r="B1345" s="123"/>
      <c r="C1345" s="7"/>
      <c r="D1345" s="95"/>
      <c r="E1345" s="93"/>
      <c r="F1345" s="14"/>
      <c r="G1345" s="14"/>
      <c r="H1345" s="14"/>
      <c r="I1345" s="14"/>
      <c r="J1345" s="13"/>
      <c r="K1345" s="33"/>
      <c r="L1345" s="2"/>
      <c r="M1345" s="17"/>
      <c r="N1345" s="12"/>
      <c r="O1345" s="12"/>
      <c r="P1345" s="17"/>
      <c r="Q1345" s="14"/>
      <c r="R1345" s="21"/>
      <c r="S1345" s="14"/>
      <c r="T1345" s="4"/>
      <c r="U1345" s="3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2"/>
      <c r="B1346" s="123"/>
      <c r="C1346" s="7"/>
      <c r="D1346" s="95"/>
      <c r="E1346" s="93"/>
      <c r="F1346" s="14"/>
      <c r="G1346" s="14"/>
      <c r="H1346" s="14"/>
      <c r="I1346" s="14"/>
      <c r="J1346" s="13"/>
      <c r="K1346" s="33"/>
      <c r="L1346" s="2"/>
      <c r="M1346" s="17"/>
      <c r="N1346" s="12"/>
      <c r="O1346" s="12"/>
      <c r="P1346" s="17"/>
      <c r="Q1346" s="14"/>
      <c r="R1346" s="21"/>
      <c r="S1346" s="14"/>
      <c r="T1346" s="4"/>
      <c r="U1346" s="3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2"/>
      <c r="B1347" s="123"/>
      <c r="C1347" s="7"/>
      <c r="D1347" s="95"/>
      <c r="E1347" s="93"/>
      <c r="F1347" s="14"/>
      <c r="G1347" s="14"/>
      <c r="H1347" s="14"/>
      <c r="I1347" s="14"/>
      <c r="J1347" s="13"/>
      <c r="K1347" s="33"/>
      <c r="L1347" s="2"/>
      <c r="M1347" s="17"/>
      <c r="N1347" s="12"/>
      <c r="O1347" s="12"/>
      <c r="P1347" s="17"/>
      <c r="Q1347" s="14"/>
      <c r="R1347" s="21"/>
      <c r="S1347" s="14"/>
      <c r="T1347" s="4"/>
      <c r="U1347" s="3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2"/>
      <c r="B1348" s="123"/>
      <c r="C1348" s="7"/>
      <c r="D1348" s="95"/>
      <c r="E1348" s="93"/>
      <c r="F1348" s="14"/>
      <c r="G1348" s="14"/>
      <c r="H1348" s="14"/>
      <c r="I1348" s="14"/>
      <c r="J1348" s="13"/>
      <c r="K1348" s="33"/>
      <c r="L1348" s="2"/>
      <c r="M1348" s="17"/>
      <c r="N1348" s="12"/>
      <c r="O1348" s="12"/>
      <c r="P1348" s="17"/>
      <c r="Q1348" s="14"/>
      <c r="R1348" s="21"/>
      <c r="S1348" s="14"/>
      <c r="T1348" s="4"/>
      <c r="U1348" s="3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2"/>
      <c r="B1349" s="123"/>
      <c r="C1349" s="7"/>
      <c r="D1349" s="95"/>
      <c r="E1349" s="93"/>
      <c r="F1349" s="14"/>
      <c r="G1349" s="14"/>
      <c r="H1349" s="14"/>
      <c r="I1349" s="14"/>
      <c r="J1349" s="13"/>
      <c r="K1349" s="33"/>
      <c r="L1349" s="2"/>
      <c r="M1349" s="17"/>
      <c r="N1349" s="12"/>
      <c r="O1349" s="12"/>
      <c r="P1349" s="17"/>
      <c r="Q1349" s="14"/>
      <c r="R1349" s="21"/>
      <c r="S1349" s="14"/>
      <c r="T1349" s="4"/>
      <c r="U1349" s="3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2"/>
      <c r="B1350" s="123"/>
      <c r="C1350" s="7"/>
      <c r="D1350" s="95"/>
      <c r="E1350" s="93"/>
      <c r="F1350" s="14"/>
      <c r="G1350" s="14"/>
      <c r="H1350" s="14"/>
      <c r="I1350" s="14"/>
      <c r="J1350" s="13"/>
      <c r="K1350" s="33"/>
      <c r="L1350" s="2"/>
      <c r="M1350" s="17"/>
      <c r="N1350" s="12"/>
      <c r="O1350" s="12"/>
      <c r="P1350" s="17"/>
      <c r="Q1350" s="14"/>
      <c r="R1350" s="21"/>
      <c r="S1350" s="14"/>
      <c r="T1350" s="4"/>
      <c r="U1350" s="3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2"/>
      <c r="B1351" s="123"/>
      <c r="C1351" s="7"/>
      <c r="D1351" s="95"/>
      <c r="E1351" s="93"/>
      <c r="F1351" s="14"/>
      <c r="G1351" s="14"/>
      <c r="H1351" s="14"/>
      <c r="I1351" s="14"/>
      <c r="J1351" s="13"/>
      <c r="K1351" s="33"/>
      <c r="L1351" s="2"/>
      <c r="M1351" s="17"/>
      <c r="N1351" s="12"/>
      <c r="O1351" s="12"/>
      <c r="P1351" s="17"/>
      <c r="Q1351" s="14"/>
      <c r="R1351" s="21"/>
      <c r="S1351" s="14"/>
      <c r="T1351" s="4"/>
      <c r="U1351" s="3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2"/>
      <c r="B1352" s="123"/>
      <c r="C1352" s="7"/>
      <c r="D1352" s="95"/>
      <c r="E1352" s="93"/>
      <c r="F1352" s="14"/>
      <c r="G1352" s="14"/>
      <c r="H1352" s="14"/>
      <c r="I1352" s="14"/>
      <c r="J1352" s="13"/>
      <c r="K1352" s="33"/>
      <c r="L1352" s="2"/>
      <c r="M1352" s="17"/>
      <c r="N1352" s="12"/>
      <c r="O1352" s="12"/>
      <c r="P1352" s="17"/>
      <c r="Q1352" s="14"/>
      <c r="R1352" s="21"/>
      <c r="S1352" s="14"/>
      <c r="T1352" s="4"/>
      <c r="U1352" s="3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2"/>
      <c r="B1353" s="123"/>
      <c r="C1353" s="7"/>
      <c r="D1353" s="95"/>
      <c r="E1353" s="93"/>
      <c r="F1353" s="14"/>
      <c r="G1353" s="14"/>
      <c r="H1353" s="14"/>
      <c r="I1353" s="14"/>
      <c r="J1353" s="13"/>
      <c r="K1353" s="33"/>
      <c r="L1353" s="2"/>
      <c r="M1353" s="17"/>
      <c r="N1353" s="12"/>
      <c r="O1353" s="12"/>
      <c r="P1353" s="17"/>
      <c r="Q1353" s="14"/>
      <c r="R1353" s="21"/>
      <c r="S1353" s="14"/>
      <c r="T1353" s="4"/>
      <c r="U1353" s="3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2"/>
      <c r="B1354" s="123"/>
      <c r="C1354" s="7"/>
      <c r="D1354" s="95"/>
      <c r="E1354" s="93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2"/>
      <c r="B1355" s="123"/>
      <c r="C1355" s="7"/>
      <c r="D1355" s="95"/>
      <c r="E1355" s="93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2"/>
      <c r="B1356" s="123"/>
      <c r="C1356" s="7"/>
      <c r="D1356" s="95"/>
      <c r="E1356" s="93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2"/>
      <c r="B1357" s="123"/>
      <c r="C1357" s="7"/>
      <c r="D1357" s="95"/>
      <c r="E1357" s="93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2"/>
      <c r="B1358" s="123"/>
      <c r="C1358" s="7"/>
      <c r="D1358" s="95"/>
      <c r="E1358" s="93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2"/>
      <c r="B1359" s="123"/>
      <c r="C1359" s="7"/>
      <c r="D1359" s="95"/>
      <c r="E1359" s="93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2"/>
      <c r="B1360" s="123"/>
      <c r="C1360" s="7"/>
      <c r="D1360" s="95"/>
      <c r="E1360" s="93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2"/>
      <c r="B1361" s="123"/>
      <c r="C1361" s="7"/>
      <c r="D1361" s="95"/>
      <c r="E1361" s="93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2"/>
      <c r="B1362" s="123"/>
      <c r="C1362" s="7"/>
      <c r="D1362" s="95"/>
      <c r="E1362" s="93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2"/>
      <c r="B1363" s="123"/>
      <c r="C1363" s="7"/>
      <c r="D1363" s="95"/>
      <c r="E1363" s="93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2"/>
      <c r="B1364" s="123"/>
      <c r="C1364" s="7"/>
      <c r="D1364" s="95"/>
      <c r="E1364" s="93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2"/>
      <c r="B1365" s="123"/>
      <c r="C1365" s="7"/>
      <c r="D1365" s="95"/>
      <c r="E1365" s="93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2"/>
      <c r="B1366" s="123"/>
      <c r="C1366" s="7"/>
      <c r="D1366" s="95"/>
      <c r="E1366" s="93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2"/>
      <c r="B1367" s="123"/>
      <c r="C1367" s="7"/>
      <c r="D1367" s="95"/>
      <c r="E1367" s="93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2"/>
      <c r="B1368" s="123"/>
      <c r="C1368" s="7"/>
      <c r="D1368" s="95"/>
      <c r="E1368" s="93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2"/>
      <c r="B1369" s="123"/>
      <c r="C1369" s="7"/>
      <c r="D1369" s="95"/>
      <c r="E1369" s="93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2"/>
      <c r="B1370" s="123"/>
      <c r="C1370" s="7"/>
      <c r="D1370" s="95"/>
      <c r="E1370" s="93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2"/>
      <c r="B1371" s="123"/>
      <c r="C1371" s="7"/>
      <c r="D1371" s="95"/>
      <c r="E1371" s="93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2"/>
      <c r="B1372" s="123"/>
      <c r="C1372" s="7"/>
      <c r="D1372" s="95"/>
      <c r="E1372" s="93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2"/>
      <c r="B1373" s="123"/>
      <c r="C1373" s="7"/>
      <c r="D1373" s="95"/>
      <c r="E1373" s="93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2"/>
      <c r="B1374" s="123"/>
      <c r="C1374" s="7"/>
      <c r="D1374" s="95"/>
      <c r="E1374" s="93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2"/>
      <c r="B1375" s="123"/>
      <c r="C1375" s="7"/>
      <c r="D1375" s="95"/>
      <c r="E1375" s="93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2"/>
      <c r="B1376" s="123"/>
      <c r="C1376" s="7"/>
      <c r="D1376" s="95"/>
      <c r="E1376" s="93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2"/>
      <c r="B1377" s="123"/>
      <c r="C1377" s="7"/>
      <c r="D1377" s="95"/>
      <c r="E1377" s="93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2"/>
      <c r="B1378" s="123"/>
      <c r="C1378" s="7"/>
      <c r="D1378" s="95"/>
      <c r="E1378" s="93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2"/>
      <c r="B1379" s="123"/>
      <c r="C1379" s="7"/>
      <c r="D1379" s="95"/>
      <c r="E1379" s="93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2"/>
      <c r="B1380" s="123"/>
      <c r="C1380" s="7"/>
      <c r="D1380" s="95"/>
      <c r="E1380" s="93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2"/>
      <c r="B1381" s="123"/>
      <c r="C1381" s="7"/>
      <c r="D1381" s="95"/>
      <c r="E1381" s="93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2"/>
      <c r="B1382" s="123"/>
      <c r="C1382" s="7"/>
      <c r="D1382" s="95"/>
      <c r="E1382" s="93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2"/>
      <c r="B1383" s="123"/>
      <c r="C1383" s="7"/>
      <c r="D1383" s="95"/>
      <c r="E1383" s="93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2"/>
      <c r="B1384" s="123"/>
      <c r="C1384" s="7"/>
      <c r="D1384" s="95"/>
      <c r="E1384" s="93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2"/>
      <c r="B1385" s="123"/>
      <c r="C1385" s="7"/>
      <c r="D1385" s="95"/>
      <c r="E1385" s="93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2"/>
      <c r="B1386" s="123"/>
      <c r="C1386" s="7"/>
      <c r="D1386" s="95"/>
      <c r="E1386" s="93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2"/>
      <c r="B1387" s="123"/>
      <c r="C1387" s="7"/>
      <c r="D1387" s="95"/>
      <c r="E1387" s="93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2"/>
      <c r="B1388" s="123"/>
      <c r="C1388" s="7"/>
      <c r="D1388" s="95"/>
      <c r="E1388" s="93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2"/>
      <c r="B1389" s="123"/>
      <c r="C1389" s="7"/>
      <c r="D1389" s="95"/>
      <c r="E1389" s="93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2"/>
      <c r="B1390" s="123"/>
      <c r="C1390" s="7"/>
      <c r="D1390" s="95"/>
      <c r="E1390" s="93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2"/>
      <c r="B1391" s="123"/>
      <c r="C1391" s="7"/>
      <c r="D1391" s="95"/>
      <c r="E1391" s="93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2"/>
      <c r="B1392" s="123"/>
      <c r="C1392" s="7"/>
      <c r="D1392" s="95"/>
      <c r="E1392" s="93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2"/>
      <c r="B1393" s="123"/>
      <c r="C1393" s="7"/>
      <c r="D1393" s="95"/>
      <c r="E1393" s="93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2"/>
      <c r="B1394" s="123"/>
      <c r="C1394" s="7"/>
      <c r="D1394" s="95"/>
      <c r="E1394" s="93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2"/>
      <c r="B1395" s="123"/>
      <c r="C1395" s="7"/>
      <c r="D1395" s="95"/>
      <c r="E1395" s="93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2"/>
      <c r="B1396" s="123"/>
      <c r="C1396" s="7"/>
      <c r="D1396" s="95"/>
      <c r="E1396" s="93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2"/>
      <c r="B1397" s="123"/>
      <c r="C1397" s="7"/>
      <c r="D1397" s="95"/>
      <c r="E1397" s="93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2"/>
      <c r="B1398" s="123"/>
      <c r="C1398" s="7"/>
      <c r="D1398" s="95"/>
      <c r="E1398" s="93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2"/>
      <c r="B1399" s="123"/>
      <c r="C1399" s="7"/>
      <c r="D1399" s="95"/>
      <c r="E1399" s="93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2"/>
      <c r="B1400" s="123"/>
      <c r="C1400" s="7"/>
      <c r="D1400" s="95"/>
      <c r="E1400" s="93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2"/>
      <c r="B1401" s="123"/>
      <c r="C1401" s="7"/>
      <c r="D1401" s="95"/>
      <c r="E1401" s="93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2"/>
      <c r="B1402" s="123"/>
      <c r="C1402" s="7"/>
      <c r="D1402" s="95"/>
      <c r="E1402" s="93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2"/>
      <c r="B1403" s="123"/>
      <c r="C1403" s="7"/>
      <c r="D1403" s="95"/>
      <c r="E1403" s="93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2"/>
      <c r="B1404" s="123"/>
      <c r="C1404" s="7"/>
      <c r="D1404" s="95"/>
      <c r="E1404" s="93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2"/>
      <c r="B1405" s="123"/>
      <c r="C1405" s="7"/>
      <c r="D1405" s="95"/>
      <c r="E1405" s="93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2"/>
      <c r="B1406" s="123"/>
      <c r="C1406" s="7"/>
      <c r="D1406" s="95"/>
      <c r="E1406" s="93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2"/>
      <c r="B1407" s="123"/>
      <c r="C1407" s="7"/>
      <c r="D1407" s="95"/>
      <c r="E1407" s="93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2"/>
      <c r="B1408" s="123"/>
      <c r="C1408" s="7"/>
      <c r="D1408" s="95"/>
      <c r="E1408" s="93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2"/>
      <c r="B1409" s="123"/>
      <c r="C1409" s="7"/>
      <c r="D1409" s="95"/>
      <c r="E1409" s="93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2"/>
      <c r="B1410" s="123"/>
      <c r="C1410" s="7"/>
      <c r="D1410" s="95"/>
      <c r="E1410" s="93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2"/>
      <c r="B1411" s="123"/>
      <c r="C1411" s="7"/>
      <c r="D1411" s="95"/>
      <c r="E1411" s="93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2"/>
      <c r="B1412" s="123"/>
      <c r="C1412" s="7"/>
      <c r="D1412" s="95"/>
      <c r="E1412" s="93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2"/>
      <c r="B1413" s="123"/>
      <c r="C1413" s="7"/>
      <c r="D1413" s="95"/>
      <c r="E1413" s="93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2"/>
      <c r="B1414" s="123"/>
      <c r="C1414" s="7"/>
      <c r="D1414" s="95"/>
      <c r="E1414" s="93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2"/>
      <c r="B1415" s="123"/>
      <c r="C1415" s="7"/>
      <c r="D1415" s="95"/>
      <c r="E1415" s="93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2"/>
      <c r="B1416" s="123"/>
      <c r="C1416" s="7"/>
      <c r="D1416" s="95"/>
      <c r="E1416" s="93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2"/>
      <c r="B1417" s="123"/>
      <c r="C1417" s="7"/>
      <c r="D1417" s="95"/>
      <c r="E1417" s="93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2"/>
      <c r="B1418" s="123"/>
      <c r="C1418" s="7"/>
      <c r="D1418" s="95"/>
      <c r="E1418" s="93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2"/>
      <c r="B1419" s="123"/>
      <c r="C1419" s="7"/>
      <c r="D1419" s="95"/>
      <c r="E1419" s="93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2"/>
      <c r="B1420" s="123"/>
      <c r="C1420" s="7"/>
      <c r="D1420" s="95"/>
      <c r="E1420" s="93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2"/>
      <c r="B1421" s="123"/>
      <c r="C1421" s="7"/>
      <c r="D1421" s="95"/>
      <c r="E1421" s="93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2"/>
      <c r="B1422" s="123"/>
      <c r="C1422" s="7"/>
      <c r="D1422" s="95"/>
      <c r="E1422" s="93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2"/>
      <c r="B1423" s="123"/>
      <c r="C1423" s="7"/>
      <c r="D1423" s="95"/>
      <c r="E1423" s="93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2"/>
      <c r="B1424" s="123"/>
      <c r="C1424" s="7"/>
      <c r="D1424" s="95"/>
      <c r="E1424" s="93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2"/>
      <c r="B1425" s="123"/>
      <c r="C1425" s="7"/>
      <c r="D1425" s="95"/>
      <c r="E1425" s="93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2"/>
      <c r="B1426" s="123"/>
      <c r="C1426" s="7"/>
      <c r="D1426" s="95"/>
      <c r="E1426" s="93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2"/>
      <c r="B1427" s="123"/>
      <c r="C1427" s="7"/>
      <c r="D1427" s="95"/>
      <c r="E1427" s="93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2"/>
      <c r="B1428" s="123"/>
      <c r="C1428" s="7"/>
      <c r="D1428" s="95"/>
      <c r="E1428" s="93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2"/>
      <c r="B1429" s="123"/>
      <c r="C1429" s="7"/>
      <c r="D1429" s="95"/>
      <c r="E1429" s="93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2"/>
      <c r="B1430" s="123"/>
      <c r="C1430" s="7"/>
      <c r="D1430" s="95"/>
      <c r="E1430" s="93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2"/>
      <c r="B1431" s="123"/>
      <c r="C1431" s="7"/>
      <c r="D1431" s="95"/>
      <c r="E1431" s="93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2"/>
      <c r="B1432" s="123"/>
      <c r="C1432" s="7"/>
      <c r="D1432" s="95"/>
      <c r="E1432" s="93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2"/>
      <c r="B1433" s="123"/>
      <c r="C1433" s="7"/>
      <c r="D1433" s="95"/>
      <c r="E1433" s="93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2"/>
      <c r="B1434" s="123"/>
      <c r="C1434" s="7"/>
      <c r="D1434" s="95"/>
      <c r="E1434" s="93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2"/>
      <c r="B1435" s="123"/>
      <c r="C1435" s="7"/>
      <c r="D1435" s="95"/>
      <c r="E1435" s="93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2"/>
      <c r="B1436" s="123"/>
      <c r="C1436" s="7"/>
      <c r="D1436" s="95"/>
      <c r="E1436" s="93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2"/>
      <c r="B1437" s="123"/>
      <c r="C1437" s="7"/>
      <c r="D1437" s="95"/>
      <c r="E1437" s="93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2"/>
      <c r="B1438" s="123"/>
      <c r="C1438" s="7"/>
      <c r="D1438" s="95"/>
      <c r="E1438" s="93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2"/>
      <c r="B1439" s="123"/>
      <c r="C1439" s="7"/>
      <c r="D1439" s="95"/>
      <c r="E1439" s="93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2"/>
      <c r="B1440" s="123"/>
      <c r="C1440" s="7"/>
      <c r="D1440" s="95"/>
      <c r="E1440" s="93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2"/>
      <c r="B1441" s="123"/>
      <c r="C1441" s="7"/>
      <c r="D1441" s="95"/>
      <c r="E1441" s="93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2"/>
      <c r="B1442" s="123"/>
      <c r="C1442" s="7"/>
      <c r="D1442" s="95"/>
      <c r="E1442" s="93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2"/>
      <c r="B1443" s="123"/>
      <c r="C1443" s="7"/>
      <c r="D1443" s="95"/>
      <c r="E1443" s="93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2"/>
      <c r="B1444" s="123"/>
      <c r="C1444" s="7"/>
      <c r="D1444" s="95"/>
      <c r="E1444" s="93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2"/>
      <c r="B1445" s="123"/>
      <c r="C1445" s="7"/>
      <c r="D1445" s="95"/>
      <c r="E1445" s="93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2"/>
      <c r="B1446" s="123"/>
      <c r="C1446" s="7"/>
      <c r="D1446" s="95"/>
      <c r="E1446" s="93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2"/>
      <c r="B1447" s="123"/>
      <c r="C1447" s="7"/>
      <c r="D1447" s="95"/>
      <c r="E1447" s="93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2"/>
      <c r="B1448" s="123"/>
      <c r="C1448" s="7"/>
      <c r="D1448" s="95"/>
      <c r="E1448" s="93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2"/>
      <c r="B1449" s="123"/>
      <c r="C1449" s="7"/>
      <c r="D1449" s="95"/>
      <c r="E1449" s="93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2"/>
      <c r="B1450" s="123"/>
      <c r="C1450" s="7"/>
      <c r="D1450" s="95"/>
      <c r="E1450" s="93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2"/>
      <c r="B1451" s="123"/>
      <c r="C1451" s="7"/>
      <c r="D1451" s="95"/>
      <c r="E1451" s="93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2"/>
      <c r="B1452" s="123"/>
      <c r="C1452" s="7"/>
      <c r="D1452" s="95"/>
      <c r="E1452" s="93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2"/>
      <c r="B1453" s="123"/>
      <c r="C1453" s="7"/>
      <c r="D1453" s="95"/>
      <c r="E1453" s="93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2"/>
      <c r="B1454" s="123"/>
      <c r="C1454" s="7"/>
      <c r="D1454" s="95"/>
      <c r="E1454" s="93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2"/>
      <c r="B1455" s="123"/>
      <c r="C1455" s="7"/>
      <c r="D1455" s="95"/>
      <c r="E1455" s="93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2"/>
      <c r="B1456" s="123"/>
      <c r="C1456" s="7"/>
      <c r="D1456" s="95"/>
      <c r="E1456" s="93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2"/>
      <c r="B1457" s="123"/>
      <c r="C1457" s="7"/>
      <c r="D1457" s="95"/>
      <c r="E1457" s="93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2"/>
      <c r="B1458" s="123"/>
      <c r="C1458" s="7"/>
      <c r="D1458" s="95"/>
      <c r="E1458" s="93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2"/>
      <c r="B1459" s="123"/>
      <c r="C1459" s="7"/>
      <c r="D1459" s="95"/>
      <c r="E1459" s="93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2"/>
      <c r="B1460" s="123"/>
      <c r="C1460" s="7"/>
      <c r="D1460" s="95"/>
      <c r="E1460" s="93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2"/>
      <c r="B1461" s="123"/>
      <c r="C1461" s="7"/>
      <c r="D1461" s="95"/>
      <c r="E1461" s="93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2"/>
      <c r="B1462" s="123"/>
      <c r="C1462" s="7"/>
      <c r="D1462" s="95"/>
      <c r="E1462" s="93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2"/>
      <c r="B1463" s="123"/>
      <c r="C1463" s="7"/>
      <c r="D1463" s="95"/>
      <c r="E1463" s="93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2"/>
      <c r="B1464" s="123"/>
      <c r="C1464" s="7"/>
      <c r="D1464" s="95"/>
      <c r="E1464" s="93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2"/>
      <c r="B1465" s="123"/>
      <c r="C1465" s="7"/>
      <c r="D1465" s="95"/>
      <c r="E1465" s="93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2"/>
      <c r="B1466" s="123"/>
      <c r="C1466" s="7"/>
      <c r="D1466" s="95"/>
      <c r="E1466" s="93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2"/>
      <c r="B1467" s="123"/>
      <c r="C1467" s="7"/>
      <c r="D1467" s="95"/>
      <c r="E1467" s="93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2"/>
      <c r="B1468" s="123"/>
      <c r="C1468" s="7"/>
      <c r="D1468" s="95"/>
      <c r="E1468" s="93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2"/>
      <c r="B1469" s="123"/>
      <c r="C1469" s="7"/>
      <c r="D1469" s="95"/>
      <c r="E1469" s="93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2"/>
      <c r="B1470" s="123"/>
      <c r="C1470" s="7"/>
      <c r="D1470" s="95"/>
      <c r="E1470" s="93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2"/>
      <c r="B1471" s="123"/>
      <c r="C1471" s="7"/>
      <c r="D1471" s="95"/>
      <c r="E1471" s="93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2"/>
      <c r="B1472" s="123"/>
      <c r="C1472" s="7"/>
      <c r="D1472" s="95"/>
      <c r="E1472" s="93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2"/>
      <c r="B1473" s="123"/>
      <c r="C1473" s="7"/>
      <c r="D1473" s="95"/>
      <c r="E1473" s="93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ht="15" x14ac:dyDescent="0.2">
      <c r="A1474" s="122"/>
      <c r="B1474" s="125"/>
      <c r="C1474" s="81"/>
      <c r="D1474" s="95"/>
      <c r="E1474" s="93"/>
      <c r="F1474" s="83"/>
      <c r="G1474" s="83"/>
      <c r="H1474" s="83"/>
      <c r="I1474" s="83"/>
      <c r="J1474" s="82"/>
      <c r="K1474" s="84"/>
      <c r="L1474" s="85"/>
      <c r="M1474" s="86"/>
      <c r="N1474" s="87"/>
      <c r="O1474" s="87"/>
      <c r="P1474" s="86"/>
      <c r="Q1474" s="83"/>
      <c r="R1474" s="88"/>
      <c r="S1474" s="14"/>
      <c r="T1474" s="89"/>
      <c r="U1474" s="84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2"/>
      <c r="B1475" s="123"/>
      <c r="C1475" s="7"/>
      <c r="D1475" s="95"/>
      <c r="E1475" s="93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2"/>
      <c r="B1476" s="123"/>
      <c r="C1476" s="7"/>
      <c r="D1476" s="95"/>
      <c r="E1476" s="93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2"/>
      <c r="B1477" s="123"/>
      <c r="C1477" s="7"/>
      <c r="D1477" s="95"/>
      <c r="E1477" s="93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2"/>
      <c r="B1478" s="123"/>
      <c r="C1478" s="7"/>
      <c r="D1478" s="95"/>
      <c r="E1478" s="93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2"/>
      <c r="B1479" s="123"/>
      <c r="C1479" s="7"/>
      <c r="D1479" s="95"/>
      <c r="E1479" s="93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2"/>
      <c r="B1480" s="123"/>
      <c r="C1480" s="7"/>
      <c r="D1480" s="95"/>
      <c r="E1480" s="93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2"/>
      <c r="B1481" s="123"/>
      <c r="C1481" s="7"/>
      <c r="D1481" s="95"/>
      <c r="E1481" s="93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2"/>
      <c r="B1482" s="123"/>
      <c r="C1482" s="7"/>
      <c r="D1482" s="95"/>
      <c r="E1482" s="93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2"/>
      <c r="B1483" s="123"/>
      <c r="C1483" s="7"/>
      <c r="D1483" s="95"/>
      <c r="E1483" s="93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2"/>
      <c r="B1484" s="123"/>
      <c r="C1484" s="7"/>
      <c r="D1484" s="95"/>
      <c r="E1484" s="93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2"/>
      <c r="B1485" s="123"/>
      <c r="C1485" s="7"/>
      <c r="D1485" s="95"/>
      <c r="E1485" s="93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2"/>
      <c r="B1486" s="123"/>
      <c r="C1486" s="7"/>
      <c r="D1486" s="95"/>
      <c r="E1486" s="93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2"/>
      <c r="B1487" s="123"/>
      <c r="C1487" s="7"/>
      <c r="D1487" s="95"/>
      <c r="E1487" s="93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2"/>
      <c r="B1488" s="123"/>
      <c r="C1488" s="7"/>
      <c r="D1488" s="95"/>
      <c r="E1488" s="93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2"/>
      <c r="B1489" s="123"/>
      <c r="C1489" s="7"/>
      <c r="D1489" s="95"/>
      <c r="E1489" s="93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2"/>
      <c r="B1490" s="123"/>
      <c r="C1490" s="7"/>
      <c r="D1490" s="95"/>
      <c r="E1490" s="93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2"/>
      <c r="B1491" s="123"/>
      <c r="C1491" s="7"/>
      <c r="D1491" s="95"/>
      <c r="E1491" s="93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2"/>
      <c r="B1492" s="123"/>
      <c r="C1492" s="7"/>
      <c r="D1492" s="95"/>
      <c r="E1492" s="93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2"/>
      <c r="B1493" s="123"/>
      <c r="C1493" s="7"/>
      <c r="D1493" s="95"/>
      <c r="E1493" s="93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2"/>
      <c r="B1494" s="123"/>
      <c r="C1494" s="7"/>
      <c r="D1494" s="95"/>
      <c r="E1494" s="93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2"/>
      <c r="B1495" s="123"/>
      <c r="C1495" s="7"/>
      <c r="D1495" s="95"/>
      <c r="E1495" s="93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2"/>
      <c r="B1496" s="123"/>
      <c r="C1496" s="7"/>
      <c r="D1496" s="95"/>
      <c r="E1496" s="93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2"/>
      <c r="B1497" s="123"/>
      <c r="C1497" s="7"/>
      <c r="D1497" s="95"/>
      <c r="E1497" s="93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2"/>
      <c r="B1498" s="123"/>
      <c r="C1498" s="7"/>
      <c r="D1498" s="95"/>
      <c r="E1498" s="93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2"/>
      <c r="B1499" s="123"/>
      <c r="C1499" s="7"/>
      <c r="D1499" s="95"/>
      <c r="E1499" s="93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2"/>
      <c r="B1500" s="123"/>
      <c r="C1500" s="7"/>
      <c r="D1500" s="95"/>
      <c r="E1500" s="93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2"/>
      <c r="B1501" s="123"/>
      <c r="C1501" s="7"/>
      <c r="D1501" s="95"/>
      <c r="E1501" s="93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2"/>
      <c r="B1502" s="123"/>
      <c r="C1502" s="7"/>
      <c r="D1502" s="95"/>
      <c r="E1502" s="93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2"/>
      <c r="B1503" s="123"/>
      <c r="C1503" s="7"/>
      <c r="D1503" s="95"/>
      <c r="E1503" s="93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2"/>
      <c r="B1504" s="123"/>
      <c r="C1504" s="7"/>
      <c r="D1504" s="95"/>
      <c r="E1504" s="93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2"/>
      <c r="B1505" s="123"/>
      <c r="C1505" s="7"/>
      <c r="D1505" s="95"/>
      <c r="E1505" s="93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2"/>
      <c r="B1506" s="123"/>
      <c r="C1506" s="7"/>
      <c r="D1506" s="95"/>
      <c r="E1506" s="93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2"/>
      <c r="B1507" s="123"/>
      <c r="C1507" s="7"/>
      <c r="D1507" s="95"/>
      <c r="E1507" s="93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2"/>
      <c r="B1508" s="123"/>
      <c r="C1508" s="7"/>
      <c r="D1508" s="95"/>
      <c r="E1508" s="93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2"/>
      <c r="B1509" s="123"/>
      <c r="C1509" s="7"/>
      <c r="D1509" s="95"/>
      <c r="E1509" s="93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2"/>
      <c r="B1510" s="123"/>
      <c r="C1510" s="7"/>
      <c r="D1510" s="95"/>
      <c r="E1510" s="93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2"/>
      <c r="B1511" s="123"/>
      <c r="C1511" s="7"/>
      <c r="D1511" s="95"/>
      <c r="E1511" s="93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2"/>
      <c r="B1512" s="123"/>
      <c r="C1512" s="7"/>
      <c r="D1512" s="95"/>
      <c r="E1512" s="93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2"/>
      <c r="B1513" s="123"/>
      <c r="C1513" s="7"/>
      <c r="D1513" s="95"/>
      <c r="E1513" s="93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2"/>
      <c r="B1514" s="123"/>
      <c r="C1514" s="7"/>
      <c r="D1514" s="95"/>
      <c r="E1514" s="93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2"/>
      <c r="B1515" s="123"/>
      <c r="C1515" s="7"/>
      <c r="D1515" s="95"/>
      <c r="E1515" s="93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2"/>
      <c r="B1516" s="123"/>
      <c r="C1516" s="7"/>
      <c r="D1516" s="95"/>
      <c r="E1516" s="93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2"/>
      <c r="B1517" s="123"/>
      <c r="C1517" s="7"/>
      <c r="D1517" s="95"/>
      <c r="E1517" s="93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2"/>
      <c r="B1518" s="123"/>
      <c r="C1518" s="7"/>
      <c r="D1518" s="95"/>
      <c r="E1518" s="93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2"/>
      <c r="B1519" s="123"/>
      <c r="C1519" s="7"/>
      <c r="D1519" s="95"/>
      <c r="E1519" s="93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2"/>
      <c r="B1520" s="123"/>
      <c r="C1520" s="7"/>
      <c r="D1520" s="95"/>
      <c r="E1520" s="93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2"/>
      <c r="B1521" s="123"/>
      <c r="C1521" s="7"/>
      <c r="D1521" s="95"/>
      <c r="E1521" s="93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2"/>
      <c r="B1522" s="123"/>
      <c r="C1522" s="7"/>
      <c r="D1522" s="95"/>
      <c r="E1522" s="93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2"/>
      <c r="B1523" s="123"/>
      <c r="C1523" s="7"/>
      <c r="D1523" s="95"/>
      <c r="E1523" s="93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2"/>
      <c r="B1524" s="123"/>
      <c r="C1524" s="7"/>
      <c r="D1524" s="95"/>
      <c r="E1524" s="93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2"/>
      <c r="B1525" s="123"/>
      <c r="C1525" s="7"/>
      <c r="D1525" s="95"/>
      <c r="E1525" s="93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2"/>
      <c r="B1526" s="123"/>
      <c r="C1526" s="7"/>
      <c r="D1526" s="95"/>
      <c r="E1526" s="93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2"/>
      <c r="B1527" s="123"/>
      <c r="C1527" s="7"/>
      <c r="D1527" s="95"/>
      <c r="E1527" s="93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2"/>
      <c r="B1528" s="123"/>
      <c r="C1528" s="7"/>
      <c r="D1528" s="95"/>
      <c r="E1528" s="93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2"/>
      <c r="B1529" s="123"/>
      <c r="C1529" s="7"/>
      <c r="D1529" s="95"/>
      <c r="E1529" s="93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2"/>
      <c r="B1530" s="123"/>
      <c r="C1530" s="7"/>
      <c r="D1530" s="95"/>
      <c r="E1530" s="93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2"/>
      <c r="B1531" s="123"/>
      <c r="C1531" s="7"/>
      <c r="D1531" s="95"/>
      <c r="E1531" s="93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2"/>
      <c r="B1532" s="123"/>
      <c r="C1532" s="7"/>
      <c r="D1532" s="95"/>
      <c r="E1532" s="93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2"/>
      <c r="B1533" s="123"/>
      <c r="C1533" s="7"/>
      <c r="D1533" s="95"/>
      <c r="E1533" s="93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2"/>
      <c r="B1534" s="123"/>
      <c r="C1534" s="7"/>
      <c r="D1534" s="95"/>
      <c r="E1534" s="93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2"/>
      <c r="B1535" s="123"/>
      <c r="C1535" s="7"/>
      <c r="D1535" s="95"/>
      <c r="E1535" s="93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2"/>
      <c r="B1536" s="123"/>
      <c r="C1536" s="7"/>
      <c r="D1536" s="95"/>
      <c r="E1536" s="93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2"/>
      <c r="B1537" s="123"/>
      <c r="C1537" s="7"/>
      <c r="D1537" s="95"/>
      <c r="E1537" s="93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2"/>
      <c r="B1538" s="123"/>
      <c r="C1538" s="7"/>
      <c r="D1538" s="95"/>
      <c r="E1538" s="93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2"/>
      <c r="B1539" s="123"/>
      <c r="C1539" s="7"/>
      <c r="D1539" s="95"/>
      <c r="E1539" s="93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2"/>
      <c r="B1540" s="123"/>
      <c r="C1540" s="7"/>
      <c r="D1540" s="95"/>
      <c r="E1540" s="93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2"/>
      <c r="B1541" s="123"/>
      <c r="C1541" s="7"/>
      <c r="D1541" s="95"/>
      <c r="E1541" s="93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2"/>
      <c r="B1542" s="123"/>
      <c r="C1542" s="7"/>
      <c r="D1542" s="95"/>
      <c r="E1542" s="93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2"/>
      <c r="B1543" s="123"/>
      <c r="C1543" s="7"/>
      <c r="D1543" s="95"/>
      <c r="E1543" s="93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2"/>
      <c r="B1544" s="123"/>
      <c r="C1544" s="7"/>
      <c r="D1544" s="95"/>
      <c r="E1544" s="93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2"/>
      <c r="B1545" s="123"/>
      <c r="C1545" s="7"/>
      <c r="D1545" s="95"/>
      <c r="E1545" s="93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2"/>
      <c r="B1546" s="123"/>
      <c r="C1546" s="7"/>
      <c r="D1546" s="95"/>
      <c r="E1546" s="93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2"/>
      <c r="B1547" s="123"/>
      <c r="C1547" s="7"/>
      <c r="D1547" s="95"/>
      <c r="E1547" s="93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2"/>
      <c r="B1548" s="123"/>
      <c r="C1548" s="7"/>
      <c r="D1548" s="95"/>
      <c r="E1548" s="93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2"/>
      <c r="B1549" s="123"/>
      <c r="C1549" s="7"/>
      <c r="D1549" s="95"/>
      <c r="E1549" s="93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2"/>
      <c r="B1550" s="123"/>
      <c r="C1550" s="7"/>
      <c r="D1550" s="95"/>
      <c r="E1550" s="93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2"/>
      <c r="B1551" s="123"/>
      <c r="C1551" s="7"/>
      <c r="D1551" s="95"/>
      <c r="E1551" s="93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2"/>
      <c r="B1552" s="123"/>
      <c r="C1552" s="7"/>
      <c r="D1552" s="95"/>
      <c r="E1552" s="93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2"/>
      <c r="B1553" s="123"/>
      <c r="C1553" s="7"/>
      <c r="D1553" s="95"/>
      <c r="E1553" s="93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2"/>
      <c r="B1554" s="123"/>
      <c r="C1554" s="7"/>
      <c r="D1554" s="95"/>
      <c r="E1554" s="93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2"/>
      <c r="B1555" s="123"/>
      <c r="C1555" s="7"/>
      <c r="D1555" s="95"/>
      <c r="E1555" s="93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2"/>
      <c r="B1556" s="123"/>
      <c r="C1556" s="7"/>
      <c r="D1556" s="95"/>
      <c r="E1556" s="93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2"/>
      <c r="B1557" s="123"/>
      <c r="C1557" s="7"/>
      <c r="D1557" s="95"/>
      <c r="E1557" s="93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2"/>
      <c r="B1558" s="123"/>
      <c r="C1558" s="7"/>
      <c r="D1558" s="95"/>
      <c r="E1558" s="93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2"/>
      <c r="B1559" s="123"/>
      <c r="C1559" s="7"/>
      <c r="D1559" s="95"/>
      <c r="E1559" s="93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2"/>
      <c r="B1560" s="123"/>
      <c r="C1560" s="7"/>
      <c r="D1560" s="95"/>
      <c r="E1560" s="93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2"/>
      <c r="B1561" s="123"/>
      <c r="C1561" s="7"/>
      <c r="D1561" s="95"/>
      <c r="E1561" s="93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2"/>
      <c r="B1562" s="123"/>
      <c r="C1562" s="7"/>
      <c r="D1562" s="95"/>
      <c r="E1562" s="93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2"/>
      <c r="B1563" s="123"/>
      <c r="C1563" s="7"/>
      <c r="D1563" s="95"/>
      <c r="E1563" s="93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2"/>
      <c r="B1564" s="123"/>
      <c r="C1564" s="7"/>
      <c r="D1564" s="95"/>
      <c r="E1564" s="93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2"/>
      <c r="B1565" s="123"/>
      <c r="C1565" s="7"/>
      <c r="D1565" s="95"/>
      <c r="E1565" s="93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2"/>
      <c r="B1566" s="123"/>
      <c r="C1566" s="7"/>
      <c r="D1566" s="95"/>
      <c r="E1566" s="93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2"/>
      <c r="B1567" s="123"/>
      <c r="C1567" s="7"/>
      <c r="D1567" s="95"/>
      <c r="E1567" s="93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2"/>
      <c r="B1568" s="123"/>
      <c r="C1568" s="7"/>
      <c r="D1568" s="95"/>
      <c r="E1568" s="93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2"/>
      <c r="B1569" s="123"/>
      <c r="C1569" s="7"/>
      <c r="D1569" s="95"/>
      <c r="E1569" s="93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2"/>
      <c r="B1570" s="123"/>
      <c r="C1570" s="7"/>
      <c r="D1570" s="95"/>
      <c r="E1570" s="93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2"/>
      <c r="B1571" s="123"/>
      <c r="C1571" s="7"/>
      <c r="D1571" s="95"/>
      <c r="E1571" s="93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2"/>
      <c r="B1572" s="123"/>
      <c r="C1572" s="7"/>
      <c r="D1572" s="95"/>
      <c r="E1572" s="93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2"/>
      <c r="B1573" s="123"/>
      <c r="C1573" s="7"/>
      <c r="D1573" s="95"/>
      <c r="E1573" s="93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2"/>
      <c r="B1574" s="123"/>
      <c r="C1574" s="7"/>
      <c r="D1574" s="95"/>
      <c r="E1574" s="93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2"/>
      <c r="B1575" s="123"/>
      <c r="C1575" s="7"/>
      <c r="D1575" s="95"/>
      <c r="E1575" s="93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2"/>
      <c r="B1576" s="123"/>
      <c r="C1576" s="7"/>
      <c r="D1576" s="95"/>
      <c r="E1576" s="93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2"/>
      <c r="B1577" s="123"/>
      <c r="C1577" s="7"/>
      <c r="D1577" s="95"/>
      <c r="E1577" s="93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2"/>
      <c r="B1578" s="123"/>
      <c r="C1578" s="7"/>
      <c r="D1578" s="95"/>
      <c r="E1578" s="93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2"/>
      <c r="B1579" s="123"/>
      <c r="C1579" s="7"/>
      <c r="D1579" s="95"/>
      <c r="E1579" s="93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2"/>
      <c r="B1580" s="123"/>
      <c r="C1580" s="7"/>
      <c r="D1580" s="95"/>
      <c r="E1580" s="93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2"/>
      <c r="B1581" s="123"/>
      <c r="C1581" s="7"/>
      <c r="D1581" s="95"/>
      <c r="E1581" s="93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2"/>
      <c r="B1582" s="123"/>
      <c r="C1582" s="7"/>
      <c r="D1582" s="95"/>
      <c r="E1582" s="93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2"/>
      <c r="B1583" s="123"/>
      <c r="C1583" s="7"/>
      <c r="D1583" s="95"/>
      <c r="E1583" s="93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2"/>
      <c r="B1584" s="123"/>
      <c r="C1584" s="7"/>
      <c r="D1584" s="95"/>
      <c r="E1584" s="93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2"/>
      <c r="B1585" s="123"/>
      <c r="C1585" s="7"/>
      <c r="D1585" s="95"/>
      <c r="E1585" s="93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2"/>
      <c r="B1586" s="123"/>
      <c r="C1586" s="7"/>
      <c r="D1586" s="95"/>
      <c r="E1586" s="93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2"/>
      <c r="B1587" s="123"/>
      <c r="C1587" s="7"/>
      <c r="D1587" s="95"/>
      <c r="E1587" s="93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2"/>
      <c r="B1588" s="123"/>
      <c r="C1588" s="7"/>
      <c r="D1588" s="95"/>
      <c r="E1588" s="93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2"/>
      <c r="B1589" s="123"/>
      <c r="C1589" s="7"/>
      <c r="D1589" s="95"/>
      <c r="E1589" s="93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2"/>
      <c r="B1590" s="123"/>
      <c r="C1590" s="7"/>
      <c r="D1590" s="95"/>
      <c r="E1590" s="93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2"/>
      <c r="B1591" s="123"/>
      <c r="C1591" s="7"/>
      <c r="D1591" s="95"/>
      <c r="E1591" s="93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2"/>
      <c r="B1592" s="123"/>
      <c r="C1592" s="7"/>
      <c r="D1592" s="95"/>
      <c r="E1592" s="93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2"/>
      <c r="B1593" s="123"/>
      <c r="C1593" s="7"/>
      <c r="D1593" s="95"/>
      <c r="E1593" s="93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2"/>
      <c r="B1594" s="123"/>
      <c r="C1594" s="7"/>
      <c r="D1594" s="95"/>
      <c r="E1594" s="93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2"/>
      <c r="B1595" s="123"/>
      <c r="C1595" s="7"/>
      <c r="D1595" s="95"/>
      <c r="E1595" s="93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2"/>
      <c r="B1596" s="123"/>
      <c r="C1596" s="7"/>
      <c r="D1596" s="95"/>
      <c r="E1596" s="93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2"/>
      <c r="B1597" s="123"/>
      <c r="C1597" s="7"/>
      <c r="D1597" s="95"/>
      <c r="E1597" s="93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2"/>
      <c r="B1598" s="123"/>
      <c r="C1598" s="7"/>
      <c r="D1598" s="95"/>
      <c r="E1598" s="93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2"/>
      <c r="B1599" s="123"/>
      <c r="C1599" s="7"/>
      <c r="D1599" s="95"/>
      <c r="E1599" s="93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2"/>
      <c r="B1600" s="123"/>
      <c r="C1600" s="7"/>
      <c r="D1600" s="95"/>
      <c r="E1600" s="93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2"/>
      <c r="B1601" s="123"/>
      <c r="C1601" s="7"/>
      <c r="D1601" s="95"/>
      <c r="E1601" s="93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2"/>
      <c r="B1602" s="123"/>
      <c r="C1602" s="7"/>
      <c r="D1602" s="95"/>
      <c r="E1602" s="93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2"/>
      <c r="B1603" s="123"/>
      <c r="C1603" s="7"/>
      <c r="D1603" s="95"/>
      <c r="E1603" s="93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2"/>
      <c r="B1604" s="123"/>
      <c r="C1604" s="7"/>
      <c r="D1604" s="95"/>
      <c r="E1604" s="93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2"/>
      <c r="B1605" s="123"/>
      <c r="C1605" s="7"/>
      <c r="D1605" s="95"/>
      <c r="E1605" s="93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2"/>
      <c r="B1606" s="123"/>
      <c r="C1606" s="7"/>
      <c r="D1606" s="95"/>
      <c r="E1606" s="93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2"/>
      <c r="B1607" s="123"/>
      <c r="C1607" s="7"/>
      <c r="D1607" s="95"/>
      <c r="E1607" s="93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2"/>
      <c r="B1608" s="123"/>
      <c r="C1608" s="7"/>
      <c r="D1608" s="95"/>
      <c r="E1608" s="93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2"/>
      <c r="B1609" s="123"/>
      <c r="C1609" s="7"/>
      <c r="D1609" s="95"/>
      <c r="E1609" s="93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2"/>
      <c r="B1610" s="123"/>
      <c r="C1610" s="7"/>
      <c r="D1610" s="95"/>
      <c r="E1610" s="93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2"/>
      <c r="B1611" s="123"/>
      <c r="C1611" s="7"/>
      <c r="D1611" s="95"/>
      <c r="E1611" s="93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2"/>
      <c r="B1612" s="123"/>
      <c r="C1612" s="7"/>
      <c r="D1612" s="95"/>
      <c r="E1612" s="93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2"/>
      <c r="B1613" s="123"/>
      <c r="C1613" s="7"/>
      <c r="D1613" s="95"/>
      <c r="E1613" s="93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2"/>
      <c r="B1614" s="123"/>
      <c r="C1614" s="7"/>
      <c r="D1614" s="95"/>
      <c r="E1614" s="93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2"/>
      <c r="B1615" s="123"/>
      <c r="C1615" s="7"/>
      <c r="D1615" s="95"/>
      <c r="E1615" s="93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2"/>
      <c r="B1616" s="123"/>
      <c r="C1616" s="7"/>
      <c r="D1616" s="95"/>
      <c r="E1616" s="93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2"/>
      <c r="B1617" s="123"/>
      <c r="C1617" s="7"/>
      <c r="D1617" s="95"/>
      <c r="E1617" s="93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2"/>
      <c r="B1618" s="123"/>
      <c r="C1618" s="7"/>
      <c r="D1618" s="95"/>
      <c r="E1618" s="93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2"/>
      <c r="B1619" s="123"/>
      <c r="C1619" s="7"/>
      <c r="D1619" s="95"/>
      <c r="E1619" s="93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2"/>
      <c r="B1620" s="123"/>
      <c r="C1620" s="7"/>
      <c r="D1620" s="95"/>
      <c r="E1620" s="93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2"/>
      <c r="B1621" s="123"/>
      <c r="C1621" s="7"/>
      <c r="D1621" s="95"/>
      <c r="E1621" s="93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2"/>
      <c r="B1622" s="123"/>
      <c r="C1622" s="7"/>
      <c r="D1622" s="95"/>
      <c r="E1622" s="93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2"/>
      <c r="B1623" s="123"/>
      <c r="C1623" s="7"/>
      <c r="D1623" s="95"/>
      <c r="E1623" s="93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2"/>
      <c r="B1624" s="123"/>
      <c r="C1624" s="7"/>
      <c r="D1624" s="95"/>
      <c r="E1624" s="93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2"/>
      <c r="B1625" s="123"/>
      <c r="C1625" s="7"/>
      <c r="D1625" s="95"/>
      <c r="E1625" s="93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2"/>
      <c r="B1626" s="123"/>
      <c r="C1626" s="7"/>
      <c r="D1626" s="95"/>
      <c r="E1626" s="93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2"/>
      <c r="B1627" s="123"/>
      <c r="C1627" s="7"/>
      <c r="D1627" s="95"/>
      <c r="E1627" s="93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2"/>
      <c r="B1628" s="123"/>
      <c r="C1628" s="7"/>
      <c r="D1628" s="95"/>
      <c r="E1628" s="93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2"/>
      <c r="B1629" s="123"/>
      <c r="C1629" s="7"/>
      <c r="D1629" s="95"/>
      <c r="E1629" s="93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2"/>
      <c r="B1630" s="123"/>
      <c r="C1630" s="7"/>
      <c r="D1630" s="95"/>
      <c r="E1630" s="93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2"/>
      <c r="B1631" s="123"/>
      <c r="C1631" s="7"/>
      <c r="D1631" s="95"/>
      <c r="E1631" s="93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2"/>
      <c r="B1632" s="123"/>
      <c r="C1632" s="7"/>
      <c r="D1632" s="95"/>
      <c r="E1632" s="93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2"/>
      <c r="B1633" s="123"/>
      <c r="C1633" s="7"/>
      <c r="D1633" s="95"/>
      <c r="E1633" s="93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2"/>
      <c r="B1634" s="123"/>
      <c r="C1634" s="7"/>
      <c r="D1634" s="95"/>
      <c r="E1634" s="93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2"/>
      <c r="B1635" s="123"/>
      <c r="C1635" s="7"/>
      <c r="D1635" s="95"/>
      <c r="E1635" s="93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2"/>
      <c r="B1636" s="123"/>
      <c r="C1636" s="7"/>
      <c r="D1636" s="95"/>
      <c r="E1636" s="93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2"/>
      <c r="B1637" s="123"/>
      <c r="C1637" s="7"/>
      <c r="D1637" s="95"/>
      <c r="E1637" s="93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2"/>
      <c r="B1638" s="123"/>
      <c r="C1638" s="7"/>
      <c r="D1638" s="95"/>
      <c r="E1638" s="93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2"/>
      <c r="B1639" s="123"/>
      <c r="C1639" s="7"/>
      <c r="D1639" s="95"/>
      <c r="E1639" s="93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2"/>
      <c r="B1640" s="123"/>
      <c r="C1640" s="7"/>
      <c r="D1640" s="95"/>
      <c r="E1640" s="93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2"/>
      <c r="B1641" s="123"/>
      <c r="C1641" s="7"/>
      <c r="D1641" s="95"/>
      <c r="E1641" s="93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2"/>
      <c r="B1642" s="123"/>
      <c r="C1642" s="7"/>
      <c r="D1642" s="95"/>
      <c r="E1642" s="93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2"/>
      <c r="B1643" s="123"/>
      <c r="C1643" s="7"/>
      <c r="D1643" s="95"/>
      <c r="E1643" s="93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2"/>
      <c r="B1644" s="123"/>
      <c r="C1644" s="7"/>
      <c r="D1644" s="95"/>
      <c r="E1644" s="93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2"/>
      <c r="B1645" s="123"/>
      <c r="C1645" s="7"/>
      <c r="D1645" s="95"/>
      <c r="E1645" s="93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2"/>
      <c r="B1646" s="123"/>
      <c r="C1646" s="7"/>
      <c r="D1646" s="95"/>
      <c r="E1646" s="93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2"/>
      <c r="B1647" s="123"/>
      <c r="C1647" s="7"/>
      <c r="D1647" s="95"/>
      <c r="E1647" s="93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2"/>
      <c r="B1648" s="123"/>
      <c r="C1648" s="7"/>
      <c r="D1648" s="95"/>
      <c r="E1648" s="93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2"/>
      <c r="B1649" s="123"/>
      <c r="C1649" s="7"/>
      <c r="D1649" s="95"/>
      <c r="E1649" s="93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2"/>
      <c r="B1650" s="123"/>
      <c r="C1650" s="7"/>
      <c r="D1650" s="95"/>
      <c r="E1650" s="93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2"/>
      <c r="B1651" s="123"/>
      <c r="C1651" s="7"/>
      <c r="D1651" s="95"/>
      <c r="E1651" s="93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2"/>
      <c r="B1652" s="123"/>
      <c r="C1652" s="7"/>
      <c r="D1652" s="95"/>
      <c r="E1652" s="93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2"/>
      <c r="B1653" s="123"/>
      <c r="C1653" s="7"/>
      <c r="D1653" s="95"/>
      <c r="E1653" s="93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2"/>
      <c r="B1654" s="123"/>
      <c r="C1654" s="7"/>
      <c r="D1654" s="95"/>
      <c r="E1654" s="93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2"/>
      <c r="B1655" s="123"/>
      <c r="C1655" s="7"/>
      <c r="D1655" s="95"/>
      <c r="E1655" s="93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2"/>
      <c r="B1656" s="125"/>
      <c r="C1656" s="81"/>
      <c r="D1656" s="95"/>
      <c r="E1656" s="93"/>
      <c r="F1656" s="83"/>
      <c r="G1656" s="83"/>
      <c r="H1656" s="83"/>
      <c r="I1656" s="83"/>
      <c r="J1656" s="82"/>
      <c r="K1656" s="84"/>
      <c r="L1656" s="85"/>
      <c r="M1656" s="86"/>
      <c r="N1656" s="87"/>
      <c r="O1656" s="87"/>
      <c r="P1656" s="86"/>
      <c r="Q1656" s="83"/>
      <c r="R1656" s="88"/>
      <c r="S1656" s="14"/>
      <c r="T1656" s="89"/>
      <c r="U1656" s="84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2"/>
      <c r="B1657" s="123"/>
      <c r="C1657" s="7"/>
      <c r="D1657" s="95"/>
      <c r="E1657" s="93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2"/>
      <c r="B1658" s="123"/>
      <c r="C1658" s="7"/>
      <c r="D1658" s="95"/>
      <c r="E1658" s="93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2"/>
      <c r="B1659" s="123"/>
      <c r="C1659" s="7"/>
      <c r="D1659" s="95"/>
      <c r="E1659" s="93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2"/>
      <c r="B1660" s="123"/>
      <c r="C1660" s="7"/>
      <c r="D1660" s="95"/>
      <c r="E1660" s="93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2"/>
      <c r="B1661" s="123"/>
      <c r="C1661" s="7"/>
      <c r="D1661" s="95"/>
      <c r="E1661" s="93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2"/>
      <c r="B1662" s="123"/>
      <c r="C1662" s="7"/>
      <c r="D1662" s="95"/>
      <c r="E1662" s="93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2"/>
      <c r="B1663" s="123"/>
      <c r="C1663" s="7"/>
      <c r="D1663" s="95"/>
      <c r="E1663" s="93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2"/>
      <c r="B1664" s="123"/>
      <c r="C1664" s="7"/>
      <c r="D1664" s="95"/>
      <c r="E1664" s="93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2"/>
      <c r="B1665" s="123"/>
      <c r="C1665" s="7"/>
      <c r="D1665" s="95"/>
      <c r="E1665" s="93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2"/>
      <c r="B1666" s="123"/>
      <c r="C1666" s="7"/>
      <c r="D1666" s="95"/>
      <c r="E1666" s="93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2"/>
      <c r="B1667" s="123"/>
      <c r="C1667" s="7"/>
      <c r="D1667" s="95"/>
      <c r="E1667" s="93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2"/>
      <c r="B1668" s="123"/>
      <c r="C1668" s="7"/>
      <c r="D1668" s="95"/>
      <c r="E1668" s="93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2"/>
      <c r="B1669" s="123"/>
      <c r="C1669" s="7"/>
      <c r="D1669" s="95"/>
      <c r="E1669" s="93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2"/>
      <c r="B1670" s="123"/>
      <c r="C1670" s="7"/>
      <c r="D1670" s="95"/>
      <c r="E1670" s="93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2"/>
      <c r="B1671" s="123"/>
      <c r="C1671" s="7"/>
      <c r="D1671" s="95"/>
      <c r="E1671" s="93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2"/>
      <c r="B1672" s="123"/>
      <c r="C1672" s="7"/>
      <c r="D1672" s="95"/>
      <c r="E1672" s="93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2"/>
      <c r="B1673" s="123"/>
      <c r="C1673" s="7"/>
      <c r="D1673" s="95"/>
      <c r="E1673" s="93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2"/>
      <c r="B1674" s="123"/>
      <c r="C1674" s="7"/>
      <c r="D1674" s="95"/>
      <c r="E1674" s="93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2"/>
      <c r="B1675" s="123"/>
      <c r="C1675" s="7"/>
      <c r="D1675" s="95"/>
      <c r="E1675" s="93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2"/>
      <c r="B1676" s="123"/>
      <c r="C1676" s="7"/>
      <c r="D1676" s="95"/>
      <c r="E1676" s="93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2"/>
      <c r="B1677" s="123"/>
      <c r="C1677" s="7"/>
      <c r="D1677" s="95"/>
      <c r="E1677" s="93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2"/>
      <c r="B1678" s="123"/>
      <c r="C1678" s="7"/>
      <c r="D1678" s="95"/>
      <c r="E1678" s="93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2"/>
      <c r="B1679" s="123"/>
      <c r="C1679" s="7"/>
      <c r="D1679" s="95"/>
      <c r="E1679" s="93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2"/>
      <c r="B1680" s="123"/>
      <c r="C1680" s="7"/>
      <c r="D1680" s="95"/>
      <c r="E1680" s="93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2"/>
      <c r="B1681" s="123"/>
      <c r="C1681" s="7"/>
      <c r="D1681" s="95"/>
      <c r="E1681" s="93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2"/>
      <c r="B1682" s="123"/>
      <c r="C1682" s="7"/>
      <c r="D1682" s="95"/>
      <c r="E1682" s="93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2"/>
      <c r="B1683" s="123"/>
      <c r="C1683" s="7"/>
      <c r="D1683" s="95"/>
      <c r="E1683" s="93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2"/>
      <c r="B1684" s="123"/>
      <c r="C1684" s="7"/>
      <c r="D1684" s="95"/>
      <c r="E1684" s="93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2"/>
      <c r="B1685" s="123"/>
      <c r="C1685" s="7"/>
      <c r="D1685" s="95"/>
      <c r="E1685" s="93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2"/>
      <c r="B1686" s="123"/>
      <c r="C1686" s="7"/>
      <c r="D1686" s="95"/>
      <c r="E1686" s="93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2"/>
      <c r="B1687" s="123"/>
      <c r="C1687" s="7"/>
      <c r="D1687" s="95"/>
      <c r="E1687" s="93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2"/>
      <c r="B1688" s="123"/>
      <c r="C1688" s="7"/>
      <c r="D1688" s="95"/>
      <c r="E1688" s="93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2"/>
      <c r="B1689" s="123"/>
      <c r="C1689" s="7"/>
      <c r="D1689" s="95"/>
      <c r="E1689" s="93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2"/>
      <c r="B1690" s="123"/>
      <c r="C1690" s="7"/>
      <c r="D1690" s="95"/>
      <c r="E1690" s="93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2"/>
      <c r="B1691" s="123"/>
      <c r="C1691" s="7"/>
      <c r="D1691" s="95"/>
      <c r="E1691" s="93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2"/>
      <c r="B1692" s="123"/>
      <c r="C1692" s="7"/>
      <c r="D1692" s="95"/>
      <c r="E1692" s="93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2"/>
      <c r="B1693" s="123"/>
      <c r="C1693" s="7"/>
      <c r="D1693" s="95"/>
      <c r="E1693" s="93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2"/>
      <c r="B1694" s="123"/>
      <c r="C1694" s="7"/>
      <c r="D1694" s="95"/>
      <c r="E1694" s="93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2"/>
      <c r="B1695" s="123"/>
      <c r="C1695" s="7"/>
      <c r="D1695" s="95"/>
      <c r="E1695" s="93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2"/>
      <c r="B1696" s="123"/>
      <c r="C1696" s="7"/>
      <c r="D1696" s="95"/>
      <c r="E1696" s="93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2"/>
      <c r="B1697" s="123"/>
      <c r="C1697" s="7"/>
      <c r="D1697" s="95"/>
      <c r="E1697" s="93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2"/>
      <c r="B1698" s="123"/>
      <c r="C1698" s="7"/>
      <c r="D1698" s="95"/>
      <c r="E1698" s="93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2"/>
      <c r="B1699" s="123"/>
      <c r="C1699" s="7"/>
      <c r="D1699" s="95"/>
      <c r="E1699" s="93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2"/>
      <c r="B1700" s="123"/>
      <c r="C1700" s="7"/>
      <c r="D1700" s="95"/>
      <c r="E1700" s="93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2"/>
      <c r="B1701" s="123"/>
      <c r="C1701" s="7"/>
      <c r="D1701" s="95"/>
      <c r="E1701" s="93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2"/>
      <c r="B1702" s="123"/>
      <c r="C1702" s="7"/>
      <c r="D1702" s="95"/>
      <c r="E1702" s="93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2"/>
      <c r="B1703" s="123"/>
      <c r="C1703" s="7"/>
      <c r="D1703" s="95"/>
      <c r="E1703" s="93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2"/>
      <c r="B1704" s="123"/>
      <c r="C1704" s="7"/>
      <c r="D1704" s="95"/>
      <c r="E1704" s="93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2"/>
      <c r="B1705" s="123"/>
      <c r="C1705" s="7"/>
      <c r="D1705" s="95"/>
      <c r="E1705" s="93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2"/>
      <c r="B1706" s="123"/>
      <c r="C1706" s="7"/>
      <c r="D1706" s="95"/>
      <c r="E1706" s="93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2"/>
      <c r="B1707" s="123"/>
      <c r="C1707" s="7"/>
      <c r="D1707" s="95"/>
      <c r="E1707" s="93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2"/>
      <c r="B1708" s="123"/>
      <c r="C1708" s="7"/>
      <c r="D1708" s="95"/>
      <c r="E1708" s="93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2"/>
      <c r="B1709" s="123"/>
      <c r="C1709" s="7"/>
      <c r="D1709" s="95"/>
      <c r="E1709" s="93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2"/>
      <c r="B1710" s="123"/>
      <c r="C1710" s="7"/>
      <c r="D1710" s="95"/>
      <c r="E1710" s="93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2"/>
      <c r="B1711" s="123"/>
      <c r="C1711" s="7"/>
      <c r="D1711" s="95"/>
      <c r="E1711" s="93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2"/>
      <c r="B1712" s="123"/>
      <c r="C1712" s="7"/>
      <c r="D1712" s="95"/>
      <c r="E1712" s="93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2"/>
      <c r="B1713" s="123"/>
      <c r="C1713" s="7"/>
      <c r="D1713" s="95"/>
      <c r="E1713" s="93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2"/>
      <c r="B1714" s="123"/>
      <c r="C1714" s="7"/>
      <c r="D1714" s="95"/>
      <c r="E1714" s="93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2"/>
      <c r="B1715" s="123"/>
      <c r="C1715" s="7"/>
      <c r="D1715" s="95"/>
      <c r="E1715" s="93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2"/>
      <c r="B1716" s="123"/>
      <c r="C1716" s="7"/>
      <c r="D1716" s="95"/>
      <c r="E1716" s="93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2"/>
      <c r="B1717" s="123"/>
      <c r="C1717" s="7"/>
      <c r="D1717" s="95"/>
      <c r="E1717" s="93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2"/>
      <c r="B1718" s="123"/>
      <c r="C1718" s="7"/>
      <c r="D1718" s="95"/>
      <c r="E1718" s="93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2"/>
      <c r="B1719" s="123"/>
      <c r="C1719" s="7"/>
      <c r="D1719" s="95"/>
      <c r="E1719" s="93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2"/>
      <c r="B1720" s="123"/>
      <c r="C1720" s="7"/>
      <c r="D1720" s="95"/>
      <c r="E1720" s="93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2"/>
      <c r="B1721" s="123"/>
      <c r="C1721" s="7"/>
      <c r="D1721" s="95"/>
      <c r="E1721" s="93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2"/>
      <c r="B1722" s="123"/>
      <c r="C1722" s="7"/>
      <c r="D1722" s="95"/>
      <c r="E1722" s="93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2"/>
      <c r="B1723" s="123"/>
      <c r="C1723" s="7"/>
      <c r="D1723" s="95"/>
      <c r="E1723" s="93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2"/>
      <c r="B1724" s="123"/>
      <c r="C1724" s="7"/>
      <c r="D1724" s="95"/>
      <c r="E1724" s="93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2"/>
      <c r="B1725" s="123"/>
      <c r="C1725" s="7"/>
      <c r="D1725" s="95"/>
      <c r="E1725" s="93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2"/>
      <c r="B1726" s="123"/>
      <c r="C1726" s="7"/>
      <c r="D1726" s="95"/>
      <c r="E1726" s="93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2"/>
      <c r="B1727" s="123"/>
      <c r="C1727" s="7"/>
      <c r="D1727" s="95"/>
      <c r="E1727" s="93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2"/>
      <c r="B1728" s="123"/>
      <c r="C1728" s="7"/>
      <c r="D1728" s="95"/>
      <c r="E1728" s="93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2"/>
      <c r="B1729" s="123"/>
      <c r="C1729" s="7"/>
      <c r="D1729" s="95"/>
      <c r="E1729" s="93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2"/>
      <c r="B1730" s="123"/>
      <c r="C1730" s="7"/>
      <c r="D1730" s="95"/>
      <c r="E1730" s="93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2"/>
      <c r="B1731" s="123"/>
      <c r="C1731" s="7"/>
      <c r="D1731" s="95"/>
      <c r="E1731" s="93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2"/>
      <c r="B1732" s="123"/>
      <c r="C1732" s="7"/>
      <c r="D1732" s="95"/>
      <c r="E1732" s="93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2"/>
      <c r="B1733" s="123"/>
      <c r="C1733" s="7"/>
      <c r="D1733" s="95"/>
      <c r="E1733" s="93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2"/>
      <c r="B1734" s="123"/>
      <c r="C1734" s="7"/>
      <c r="D1734" s="95"/>
      <c r="E1734" s="93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2"/>
      <c r="B1735" s="123"/>
      <c r="C1735" s="7"/>
      <c r="D1735" s="95"/>
      <c r="E1735" s="93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2"/>
      <c r="B1736" s="123"/>
      <c r="C1736" s="7"/>
      <c r="D1736" s="95"/>
      <c r="E1736" s="93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2"/>
      <c r="B1737" s="123"/>
      <c r="C1737" s="7"/>
      <c r="D1737" s="95"/>
      <c r="E1737" s="93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2"/>
      <c r="B1738" s="123"/>
      <c r="C1738" s="7"/>
      <c r="D1738" s="95"/>
      <c r="E1738" s="93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2"/>
      <c r="B1739" s="123"/>
      <c r="C1739" s="7"/>
      <c r="D1739" s="95"/>
      <c r="E1739" s="93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2"/>
      <c r="B1740" s="123"/>
      <c r="C1740" s="7"/>
      <c r="D1740" s="95"/>
      <c r="E1740" s="93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2"/>
      <c r="B1741" s="123"/>
      <c r="C1741" s="7"/>
      <c r="D1741" s="95"/>
      <c r="E1741" s="93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2"/>
      <c r="B1742" s="123"/>
      <c r="C1742" s="7"/>
      <c r="D1742" s="95"/>
      <c r="E1742" s="93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2"/>
      <c r="B1743" s="123"/>
      <c r="C1743" s="7"/>
      <c r="D1743" s="95"/>
      <c r="E1743" s="93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2"/>
      <c r="B1744" s="123"/>
      <c r="C1744" s="7"/>
      <c r="D1744" s="95"/>
      <c r="E1744" s="93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2"/>
      <c r="B1745" s="123"/>
      <c r="C1745" s="7"/>
      <c r="D1745" s="95"/>
      <c r="E1745" s="93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2"/>
      <c r="B1746" s="123"/>
      <c r="C1746" s="7"/>
      <c r="D1746" s="95"/>
      <c r="E1746" s="93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2"/>
      <c r="B1747" s="123"/>
      <c r="C1747" s="7"/>
      <c r="D1747" s="95"/>
      <c r="E1747" s="93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2"/>
      <c r="B1748" s="123"/>
      <c r="C1748" s="7"/>
      <c r="D1748" s="95"/>
      <c r="E1748" s="93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2"/>
      <c r="B1749" s="123"/>
      <c r="C1749" s="7"/>
      <c r="D1749" s="95"/>
      <c r="E1749" s="93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2"/>
      <c r="B1750" s="123"/>
      <c r="C1750" s="7"/>
      <c r="D1750" s="95"/>
      <c r="E1750" s="93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2"/>
      <c r="B1751" s="123"/>
      <c r="C1751" s="7"/>
      <c r="D1751" s="95"/>
      <c r="E1751" s="93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2"/>
      <c r="B1752" s="123"/>
      <c r="C1752" s="7"/>
      <c r="D1752" s="95"/>
      <c r="E1752" s="93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2"/>
      <c r="B1753" s="123"/>
      <c r="C1753" s="7"/>
      <c r="D1753" s="95"/>
      <c r="E1753" s="93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2"/>
      <c r="B1754" s="123"/>
      <c r="C1754" s="7"/>
      <c r="D1754" s="95"/>
      <c r="E1754" s="93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2"/>
      <c r="B1755" s="123"/>
      <c r="C1755" s="7"/>
      <c r="D1755" s="95"/>
      <c r="E1755" s="93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2"/>
      <c r="B1756" s="123"/>
      <c r="C1756" s="7"/>
      <c r="D1756" s="95"/>
      <c r="E1756" s="93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2"/>
      <c r="B1757" s="123"/>
      <c r="C1757" s="7"/>
      <c r="D1757" s="95"/>
      <c r="E1757" s="93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2"/>
      <c r="B1758" s="123"/>
      <c r="C1758" s="7"/>
      <c r="D1758" s="95"/>
      <c r="E1758" s="93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2"/>
      <c r="B1759" s="123"/>
      <c r="C1759" s="7"/>
      <c r="D1759" s="95"/>
      <c r="E1759" s="93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2"/>
      <c r="B1760" s="123"/>
      <c r="C1760" s="7"/>
      <c r="D1760" s="95"/>
      <c r="E1760" s="93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2"/>
      <c r="B1761" s="123"/>
      <c r="C1761" s="7"/>
      <c r="D1761" s="95"/>
      <c r="E1761" s="93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2"/>
      <c r="B1762" s="123"/>
      <c r="C1762" s="7"/>
      <c r="D1762" s="95"/>
      <c r="E1762" s="93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2"/>
      <c r="B1763" s="123"/>
      <c r="C1763" s="7"/>
      <c r="D1763" s="95"/>
      <c r="E1763" s="93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2"/>
      <c r="B1764" s="123"/>
      <c r="C1764" s="7"/>
      <c r="D1764" s="95"/>
      <c r="E1764" s="93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2"/>
      <c r="B1765" s="123"/>
      <c r="C1765" s="7"/>
      <c r="D1765" s="95"/>
      <c r="E1765" s="93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2"/>
      <c r="B1766" s="123"/>
      <c r="C1766" s="7"/>
      <c r="D1766" s="95"/>
      <c r="E1766" s="93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2"/>
      <c r="B1767" s="123"/>
      <c r="C1767" s="7"/>
      <c r="D1767" s="95"/>
      <c r="E1767" s="93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2"/>
      <c r="B1768" s="123"/>
      <c r="C1768" s="7"/>
      <c r="D1768" s="95"/>
      <c r="E1768" s="93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2"/>
      <c r="B1769" s="123"/>
      <c r="C1769" s="7"/>
      <c r="D1769" s="95"/>
      <c r="E1769" s="93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2"/>
      <c r="B1770" s="123"/>
      <c r="C1770" s="7"/>
      <c r="D1770" s="95"/>
      <c r="E1770" s="93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2"/>
      <c r="B1771" s="123"/>
      <c r="C1771" s="7"/>
      <c r="D1771" s="95"/>
      <c r="E1771" s="93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2"/>
      <c r="B1772" s="123"/>
      <c r="C1772" s="7"/>
      <c r="D1772" s="95"/>
      <c r="E1772" s="93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2"/>
      <c r="B1773" s="123"/>
      <c r="C1773" s="7"/>
      <c r="D1773" s="95"/>
      <c r="E1773" s="93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2"/>
      <c r="B1774" s="123"/>
      <c r="C1774" s="7"/>
      <c r="D1774" s="95"/>
      <c r="E1774" s="93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2"/>
      <c r="B1775" s="123"/>
      <c r="C1775" s="7"/>
      <c r="D1775" s="95"/>
      <c r="E1775" s="93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2"/>
      <c r="B1776" s="123"/>
      <c r="C1776" s="7"/>
      <c r="D1776" s="95"/>
      <c r="E1776" s="93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2"/>
      <c r="B1777" s="123"/>
      <c r="C1777" s="7"/>
      <c r="D1777" s="95"/>
      <c r="E1777" s="93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2"/>
      <c r="B1778" s="123"/>
      <c r="C1778" s="7"/>
      <c r="D1778" s="95"/>
      <c r="E1778" s="93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2"/>
      <c r="B1779" s="123"/>
      <c r="C1779" s="7"/>
      <c r="D1779" s="95"/>
      <c r="E1779" s="93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2"/>
      <c r="B1780" s="123"/>
      <c r="C1780" s="7"/>
      <c r="D1780" s="95"/>
      <c r="E1780" s="93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2"/>
      <c r="B1781" s="123"/>
      <c r="C1781" s="7"/>
      <c r="D1781" s="95"/>
      <c r="E1781" s="93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2"/>
      <c r="B1782" s="123"/>
      <c r="C1782" s="7"/>
      <c r="D1782" s="95"/>
      <c r="E1782" s="93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2"/>
      <c r="B1783" s="123"/>
      <c r="C1783" s="7"/>
      <c r="D1783" s="95"/>
      <c r="E1783" s="93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2"/>
      <c r="B1784" s="123"/>
      <c r="C1784" s="7"/>
      <c r="D1784" s="95"/>
      <c r="E1784" s="93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2"/>
      <c r="B1785" s="123"/>
      <c r="C1785" s="7"/>
      <c r="D1785" s="95"/>
      <c r="E1785" s="93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2"/>
      <c r="B1786" s="123"/>
      <c r="C1786" s="7"/>
      <c r="D1786" s="95"/>
      <c r="E1786" s="93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2"/>
      <c r="B1787" s="123"/>
      <c r="C1787" s="7"/>
      <c r="D1787" s="95"/>
      <c r="E1787" s="93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2"/>
      <c r="B1788" s="123"/>
      <c r="C1788" s="7"/>
      <c r="D1788" s="95"/>
      <c r="E1788" s="93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2"/>
      <c r="B1789" s="123"/>
      <c r="C1789" s="7"/>
      <c r="D1789" s="95"/>
      <c r="E1789" s="93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2"/>
      <c r="B1790" s="123"/>
      <c r="C1790" s="7"/>
      <c r="D1790" s="95"/>
      <c r="E1790" s="93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2"/>
      <c r="B1791" s="123"/>
      <c r="C1791" s="7"/>
      <c r="D1791" s="95"/>
      <c r="E1791" s="93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2"/>
      <c r="B1792" s="123"/>
      <c r="C1792" s="7"/>
      <c r="D1792" s="95"/>
      <c r="E1792" s="93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2"/>
      <c r="B1793" s="123"/>
      <c r="C1793" s="7"/>
      <c r="D1793" s="95"/>
      <c r="E1793" s="93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2"/>
      <c r="B1794" s="123"/>
      <c r="C1794" s="7"/>
      <c r="D1794" s="95"/>
      <c r="E1794" s="93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2"/>
      <c r="B1795" s="123"/>
      <c r="C1795" s="7"/>
      <c r="D1795" s="95"/>
      <c r="E1795" s="93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2"/>
      <c r="B1796" s="123"/>
      <c r="C1796" s="7"/>
      <c r="D1796" s="95"/>
      <c r="E1796" s="93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2"/>
      <c r="B1797" s="123"/>
      <c r="C1797" s="7"/>
      <c r="D1797" s="95"/>
      <c r="E1797" s="93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2"/>
      <c r="B1798" s="123"/>
      <c r="C1798" s="7"/>
      <c r="D1798" s="95"/>
      <c r="E1798" s="93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2"/>
      <c r="B1799" s="15"/>
      <c r="C1799" s="7"/>
      <c r="D1799" s="95"/>
      <c r="E1799" s="12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2"/>
      <c r="B1800" s="15"/>
      <c r="C1800" s="7"/>
      <c r="D1800" s="95"/>
      <c r="E1800" s="12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2"/>
      <c r="B1801" s="15"/>
      <c r="C1801" s="7"/>
      <c r="D1801" s="95"/>
      <c r="E1801" s="12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2"/>
      <c r="B1802" s="15"/>
      <c r="C1802" s="7"/>
      <c r="D1802" s="95"/>
      <c r="E1802" s="12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2"/>
      <c r="B1803" s="15"/>
      <c r="C1803" s="7"/>
      <c r="D1803" s="95"/>
      <c r="E1803" s="12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2"/>
      <c r="B1804" s="15"/>
      <c r="C1804" s="7"/>
      <c r="D1804" s="95"/>
      <c r="E1804" s="12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2"/>
      <c r="B1805" s="15"/>
      <c r="C1805" s="7"/>
      <c r="D1805" s="95"/>
      <c r="E1805" s="12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2"/>
      <c r="B1806" s="15"/>
      <c r="C1806" s="7"/>
      <c r="D1806" s="95"/>
      <c r="E1806" s="12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2"/>
      <c r="B1807" s="15"/>
      <c r="C1807" s="7"/>
      <c r="D1807" s="95"/>
      <c r="E1807" s="12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2"/>
      <c r="B1808" s="15"/>
      <c r="C1808" s="7"/>
      <c r="D1808" s="95"/>
      <c r="E1808" s="12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2"/>
      <c r="B1809" s="15"/>
      <c r="C1809" s="7"/>
      <c r="D1809" s="95"/>
      <c r="E1809" s="12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2"/>
      <c r="B1810" s="15"/>
      <c r="C1810" s="7"/>
      <c r="D1810" s="95"/>
      <c r="E1810" s="12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2"/>
      <c r="B1811" s="15"/>
      <c r="C1811" s="7"/>
      <c r="D1811" s="95"/>
      <c r="E1811" s="12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2"/>
      <c r="B1812" s="15"/>
      <c r="C1812" s="7"/>
      <c r="D1812" s="95"/>
      <c r="E1812" s="12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2"/>
      <c r="B1813" s="15"/>
      <c r="C1813" s="7"/>
      <c r="D1813" s="95"/>
      <c r="E1813" s="12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2"/>
      <c r="B1814" s="15"/>
      <c r="C1814" s="7"/>
      <c r="D1814" s="95"/>
      <c r="E1814" s="12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2"/>
      <c r="B1815" s="15"/>
      <c r="C1815" s="7"/>
      <c r="D1815" s="95"/>
      <c r="E1815" s="12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2"/>
      <c r="B1816" s="15"/>
      <c r="C1816" s="7"/>
      <c r="D1816" s="95"/>
      <c r="E1816" s="12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2"/>
      <c r="B1817" s="15"/>
      <c r="C1817" s="7"/>
      <c r="D1817" s="95"/>
      <c r="E1817" s="12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2"/>
      <c r="B1818" s="15"/>
      <c r="C1818" s="7"/>
      <c r="D1818" s="95"/>
      <c r="E1818" s="12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2"/>
      <c r="B1819" s="15"/>
      <c r="C1819" s="7"/>
      <c r="D1819" s="95"/>
      <c r="E1819" s="12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2"/>
      <c r="B1820" s="15"/>
      <c r="C1820" s="7"/>
      <c r="D1820" s="95"/>
      <c r="E1820" s="12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2"/>
      <c r="B1821" s="15"/>
      <c r="C1821" s="7"/>
      <c r="D1821" s="95"/>
      <c r="E1821" s="12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2"/>
      <c r="B1822" s="15"/>
      <c r="C1822" s="7"/>
      <c r="D1822" s="95"/>
      <c r="E1822" s="12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2"/>
      <c r="B1823" s="15"/>
      <c r="C1823" s="7"/>
      <c r="D1823" s="95"/>
      <c r="E1823" s="12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2"/>
      <c r="B1824" s="15"/>
      <c r="C1824" s="7"/>
      <c r="D1824" s="95"/>
      <c r="E1824" s="12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2"/>
      <c r="B1825" s="15"/>
      <c r="C1825" s="7"/>
      <c r="D1825" s="95"/>
      <c r="E1825" s="12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2"/>
      <c r="B1826" s="15"/>
      <c r="C1826" s="7"/>
      <c r="D1826" s="95"/>
      <c r="E1826" s="12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2"/>
      <c r="B1827" s="15"/>
      <c r="C1827" s="7"/>
      <c r="D1827" s="95"/>
      <c r="E1827" s="12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2"/>
      <c r="B1828" s="15"/>
      <c r="C1828" s="7"/>
      <c r="D1828" s="95"/>
      <c r="E1828" s="12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2"/>
      <c r="B1829" s="15"/>
      <c r="C1829" s="7"/>
      <c r="D1829" s="95"/>
      <c r="E1829" s="12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2"/>
      <c r="B1830" s="15"/>
      <c r="C1830" s="7"/>
      <c r="D1830" s="95"/>
      <c r="E1830" s="12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2"/>
      <c r="B1831" s="91"/>
      <c r="C1831" s="92"/>
      <c r="D1831" s="95"/>
      <c r="E1831" s="121"/>
      <c r="F1831" s="94"/>
      <c r="G1831" s="94"/>
      <c r="H1831" s="94"/>
      <c r="I1831" s="94"/>
      <c r="J1831" s="93"/>
      <c r="K1831" s="95"/>
      <c r="L1831" s="96"/>
      <c r="M1831" s="97"/>
      <c r="N1831" s="98"/>
      <c r="O1831" s="98"/>
      <c r="P1831" s="97"/>
      <c r="Q1831" s="94"/>
      <c r="R1831" s="99"/>
      <c r="S1831" s="14"/>
      <c r="T1831" s="100"/>
      <c r="U1831" s="95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2"/>
      <c r="B1832" s="15"/>
      <c r="C1832" s="7"/>
      <c r="D1832" s="95"/>
      <c r="E1832" s="12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2"/>
      <c r="B1833" s="15"/>
      <c r="C1833" s="7"/>
      <c r="D1833" s="95"/>
      <c r="E1833" s="12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2"/>
      <c r="B1834" s="15"/>
      <c r="C1834" s="7"/>
      <c r="D1834" s="95"/>
      <c r="E1834" s="12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2"/>
      <c r="B1835" s="15"/>
      <c r="C1835" s="7"/>
      <c r="D1835" s="95"/>
      <c r="E1835" s="12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2"/>
      <c r="B1836" s="15"/>
      <c r="C1836" s="7"/>
      <c r="D1836" s="95"/>
      <c r="E1836" s="12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2"/>
      <c r="B1837" s="15"/>
      <c r="C1837" s="7"/>
      <c r="D1837" s="95"/>
      <c r="E1837" s="12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2"/>
      <c r="B1838" s="80"/>
      <c r="C1838" s="81"/>
      <c r="D1838" s="95"/>
      <c r="E1838" s="121"/>
      <c r="F1838" s="83"/>
      <c r="G1838" s="83"/>
      <c r="H1838" s="83"/>
      <c r="I1838" s="83"/>
      <c r="J1838" s="82"/>
      <c r="K1838" s="84"/>
      <c r="L1838" s="85"/>
      <c r="M1838" s="86"/>
      <c r="N1838" s="87"/>
      <c r="O1838" s="87"/>
      <c r="P1838" s="86"/>
      <c r="Q1838" s="83"/>
      <c r="R1838" s="88"/>
      <c r="S1838" s="14"/>
      <c r="T1838" s="89"/>
      <c r="U1838" s="84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2"/>
      <c r="B1839" s="91"/>
      <c r="C1839" s="92"/>
      <c r="D1839" s="95"/>
      <c r="E1839" s="121"/>
      <c r="F1839" s="94"/>
      <c r="G1839" s="94"/>
      <c r="H1839" s="94"/>
      <c r="I1839" s="94"/>
      <c r="J1839" s="93"/>
      <c r="K1839" s="95"/>
      <c r="L1839" s="96"/>
      <c r="M1839" s="97"/>
      <c r="N1839" s="98"/>
      <c r="O1839" s="98"/>
      <c r="P1839" s="97"/>
      <c r="Q1839" s="94"/>
      <c r="R1839" s="99"/>
      <c r="S1839" s="14"/>
      <c r="T1839" s="100"/>
      <c r="U1839" s="95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2"/>
      <c r="B1840" s="91"/>
      <c r="C1840" s="92"/>
      <c r="D1840" s="95"/>
      <c r="E1840" s="121"/>
      <c r="F1840" s="94"/>
      <c r="G1840" s="94"/>
      <c r="H1840" s="94"/>
      <c r="I1840" s="94"/>
      <c r="J1840" s="93"/>
      <c r="K1840" s="95"/>
      <c r="L1840" s="96"/>
      <c r="M1840" s="97"/>
      <c r="N1840" s="98"/>
      <c r="O1840" s="98"/>
      <c r="P1840" s="97"/>
      <c r="Q1840" s="94"/>
      <c r="R1840" s="99"/>
      <c r="S1840" s="14"/>
      <c r="T1840" s="100"/>
      <c r="U1840" s="95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2"/>
      <c r="B1841" s="91"/>
      <c r="C1841" s="92"/>
      <c r="D1841" s="95"/>
      <c r="E1841" s="121"/>
      <c r="F1841" s="94"/>
      <c r="G1841" s="94"/>
      <c r="H1841" s="94"/>
      <c r="I1841" s="94"/>
      <c r="J1841" s="93"/>
      <c r="K1841" s="95"/>
      <c r="L1841" s="96"/>
      <c r="M1841" s="97"/>
      <c r="N1841" s="98"/>
      <c r="O1841" s="98"/>
      <c r="P1841" s="97"/>
      <c r="Q1841" s="94"/>
      <c r="R1841" s="99"/>
      <c r="S1841" s="14"/>
      <c r="T1841" s="100"/>
      <c r="U1841" s="95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2"/>
      <c r="B1842" s="91"/>
      <c r="C1842" s="92"/>
      <c r="D1842" s="95"/>
      <c r="E1842" s="121"/>
      <c r="F1842" s="94"/>
      <c r="G1842" s="94"/>
      <c r="H1842" s="94"/>
      <c r="I1842" s="94"/>
      <c r="J1842" s="93"/>
      <c r="K1842" s="95"/>
      <c r="L1842" s="96"/>
      <c r="M1842" s="97"/>
      <c r="N1842" s="98"/>
      <c r="O1842" s="98"/>
      <c r="P1842" s="97"/>
      <c r="Q1842" s="94"/>
      <c r="R1842" s="99"/>
      <c r="S1842" s="14"/>
      <c r="T1842" s="100"/>
      <c r="U1842" s="95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2"/>
      <c r="B1843" s="91"/>
      <c r="C1843" s="92"/>
      <c r="D1843" s="95"/>
      <c r="E1843" s="121"/>
      <c r="F1843" s="94"/>
      <c r="G1843" s="94"/>
      <c r="H1843" s="94"/>
      <c r="I1843" s="94"/>
      <c r="J1843" s="93"/>
      <c r="K1843" s="95"/>
      <c r="L1843" s="96"/>
      <c r="M1843" s="97"/>
      <c r="N1843" s="98"/>
      <c r="O1843" s="98"/>
      <c r="P1843" s="97"/>
      <c r="Q1843" s="94"/>
      <c r="R1843" s="99"/>
      <c r="S1843" s="14"/>
      <c r="T1843" s="100"/>
      <c r="U1843" s="95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2"/>
      <c r="B1844" s="91"/>
      <c r="C1844" s="92"/>
      <c r="D1844" s="95"/>
      <c r="E1844" s="121"/>
      <c r="F1844" s="94"/>
      <c r="G1844" s="94"/>
      <c r="H1844" s="94"/>
      <c r="I1844" s="94"/>
      <c r="J1844" s="93"/>
      <c r="K1844" s="95"/>
      <c r="L1844" s="96"/>
      <c r="M1844" s="97"/>
      <c r="N1844" s="98"/>
      <c r="O1844" s="98"/>
      <c r="P1844" s="97"/>
      <c r="Q1844" s="94"/>
      <c r="R1844" s="99"/>
      <c r="S1844" s="14"/>
      <c r="T1844" s="100"/>
      <c r="U1844" s="95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2"/>
      <c r="B1845" s="91"/>
      <c r="C1845" s="92"/>
      <c r="D1845" s="95"/>
      <c r="E1845" s="121"/>
      <c r="F1845" s="94"/>
      <c r="G1845" s="94"/>
      <c r="H1845" s="94"/>
      <c r="I1845" s="94"/>
      <c r="J1845" s="93"/>
      <c r="K1845" s="95"/>
      <c r="L1845" s="96"/>
      <c r="M1845" s="97"/>
      <c r="N1845" s="98"/>
      <c r="O1845" s="98"/>
      <c r="P1845" s="97"/>
      <c r="Q1845" s="94"/>
      <c r="R1845" s="99"/>
      <c r="S1845" s="14"/>
      <c r="T1845" s="100"/>
      <c r="U1845" s="95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2"/>
      <c r="B1846" s="91"/>
      <c r="C1846" s="92"/>
      <c r="D1846" s="95"/>
      <c r="E1846" s="121"/>
      <c r="F1846" s="94"/>
      <c r="G1846" s="94"/>
      <c r="H1846" s="94"/>
      <c r="I1846" s="94"/>
      <c r="J1846" s="93"/>
      <c r="K1846" s="95"/>
      <c r="L1846" s="96"/>
      <c r="M1846" s="97"/>
      <c r="N1846" s="98"/>
      <c r="O1846" s="98"/>
      <c r="P1846" s="97"/>
      <c r="Q1846" s="94"/>
      <c r="R1846" s="99"/>
      <c r="S1846" s="14"/>
      <c r="T1846" s="100"/>
      <c r="U1846" s="95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2"/>
      <c r="B1847" s="91"/>
      <c r="C1847" s="92"/>
      <c r="D1847" s="95"/>
      <c r="E1847" s="121"/>
      <c r="F1847" s="94"/>
      <c r="G1847" s="94"/>
      <c r="H1847" s="94"/>
      <c r="I1847" s="94"/>
      <c r="J1847" s="93"/>
      <c r="K1847" s="95"/>
      <c r="L1847" s="96"/>
      <c r="M1847" s="97"/>
      <c r="N1847" s="98"/>
      <c r="O1847" s="98"/>
      <c r="P1847" s="97"/>
      <c r="Q1847" s="94"/>
      <c r="R1847" s="99"/>
      <c r="S1847" s="14"/>
      <c r="T1847" s="100"/>
      <c r="U1847" s="95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2"/>
      <c r="B1848" s="91"/>
      <c r="C1848" s="92"/>
      <c r="D1848" s="95"/>
      <c r="E1848" s="121"/>
      <c r="F1848" s="94"/>
      <c r="G1848" s="94"/>
      <c r="H1848" s="94"/>
      <c r="I1848" s="94"/>
      <c r="J1848" s="93"/>
      <c r="K1848" s="95"/>
      <c r="L1848" s="96"/>
      <c r="M1848" s="97"/>
      <c r="N1848" s="98"/>
      <c r="O1848" s="98"/>
      <c r="P1848" s="97"/>
      <c r="Q1848" s="94"/>
      <c r="R1848" s="99"/>
      <c r="S1848" s="14"/>
      <c r="T1848" s="100"/>
      <c r="U1848" s="95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2"/>
      <c r="B1849" s="91"/>
      <c r="C1849" s="92"/>
      <c r="D1849" s="95"/>
      <c r="E1849" s="121"/>
      <c r="F1849" s="94"/>
      <c r="G1849" s="94"/>
      <c r="H1849" s="94"/>
      <c r="I1849" s="94"/>
      <c r="J1849" s="93"/>
      <c r="K1849" s="95"/>
      <c r="L1849" s="96"/>
      <c r="M1849" s="97"/>
      <c r="N1849" s="98"/>
      <c r="O1849" s="98"/>
      <c r="P1849" s="97"/>
      <c r="Q1849" s="94"/>
      <c r="R1849" s="99"/>
      <c r="S1849" s="14"/>
      <c r="T1849" s="100"/>
      <c r="U1849" s="95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2"/>
      <c r="B1850" s="91"/>
      <c r="C1850" s="92"/>
      <c r="D1850" s="95"/>
      <c r="E1850" s="121"/>
      <c r="F1850" s="94"/>
      <c r="G1850" s="94"/>
      <c r="H1850" s="94"/>
      <c r="I1850" s="94"/>
      <c r="J1850" s="93"/>
      <c r="K1850" s="95"/>
      <c r="L1850" s="96"/>
      <c r="M1850" s="97"/>
      <c r="N1850" s="98"/>
      <c r="O1850" s="98"/>
      <c r="P1850" s="97"/>
      <c r="Q1850" s="94"/>
      <c r="R1850" s="99"/>
      <c r="S1850" s="14"/>
      <c r="T1850" s="100"/>
      <c r="U1850" s="95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2"/>
      <c r="B1851" s="91"/>
      <c r="C1851" s="92"/>
      <c r="D1851" s="95"/>
      <c r="E1851" s="121"/>
      <c r="F1851" s="94"/>
      <c r="G1851" s="94"/>
      <c r="H1851" s="94"/>
      <c r="I1851" s="94"/>
      <c r="J1851" s="93"/>
      <c r="K1851" s="95"/>
      <c r="L1851" s="96"/>
      <c r="M1851" s="97"/>
      <c r="N1851" s="98"/>
      <c r="O1851" s="98"/>
      <c r="P1851" s="97"/>
      <c r="Q1851" s="94"/>
      <c r="R1851" s="99"/>
      <c r="S1851" s="14"/>
      <c r="T1851" s="100"/>
      <c r="U1851" s="95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2"/>
      <c r="B1852" s="91"/>
      <c r="C1852" s="92"/>
      <c r="D1852" s="95"/>
      <c r="E1852" s="121"/>
      <c r="F1852" s="94"/>
      <c r="G1852" s="94"/>
      <c r="H1852" s="94"/>
      <c r="I1852" s="94"/>
      <c r="J1852" s="93"/>
      <c r="K1852" s="95"/>
      <c r="L1852" s="96"/>
      <c r="M1852" s="97"/>
      <c r="N1852" s="98"/>
      <c r="O1852" s="98"/>
      <c r="P1852" s="97"/>
      <c r="Q1852" s="94"/>
      <c r="R1852" s="99"/>
      <c r="S1852" s="14"/>
      <c r="T1852" s="100"/>
      <c r="U1852" s="95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2"/>
      <c r="B1853" s="91"/>
      <c r="C1853" s="92"/>
      <c r="D1853" s="95"/>
      <c r="E1853" s="121"/>
      <c r="F1853" s="94"/>
      <c r="G1853" s="94"/>
      <c r="H1853" s="94"/>
      <c r="I1853" s="94"/>
      <c r="J1853" s="93"/>
      <c r="K1853" s="95"/>
      <c r="L1853" s="96"/>
      <c r="M1853" s="97"/>
      <c r="N1853" s="98"/>
      <c r="O1853" s="98"/>
      <c r="P1853" s="97"/>
      <c r="Q1853" s="94"/>
      <c r="R1853" s="99"/>
      <c r="S1853" s="14"/>
      <c r="T1853" s="100"/>
      <c r="U1853" s="95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2"/>
      <c r="B1854" s="91"/>
      <c r="C1854" s="92"/>
      <c r="D1854" s="95"/>
      <c r="E1854" s="121"/>
      <c r="F1854" s="94"/>
      <c r="G1854" s="94"/>
      <c r="H1854" s="94"/>
      <c r="I1854" s="94"/>
      <c r="J1854" s="93"/>
      <c r="K1854" s="95"/>
      <c r="L1854" s="96"/>
      <c r="M1854" s="97"/>
      <c r="N1854" s="98"/>
      <c r="O1854" s="98"/>
      <c r="P1854" s="97"/>
      <c r="Q1854" s="94"/>
      <c r="R1854" s="99"/>
      <c r="S1854" s="14"/>
      <c r="T1854" s="100"/>
      <c r="U1854" s="95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2"/>
      <c r="B1855" s="91"/>
      <c r="C1855" s="92"/>
      <c r="D1855" s="95"/>
      <c r="E1855" s="121"/>
      <c r="F1855" s="94"/>
      <c r="G1855" s="94"/>
      <c r="H1855" s="94"/>
      <c r="I1855" s="94"/>
      <c r="J1855" s="93"/>
      <c r="K1855" s="95"/>
      <c r="L1855" s="96"/>
      <c r="M1855" s="97"/>
      <c r="N1855" s="98"/>
      <c r="O1855" s="98"/>
      <c r="P1855" s="97"/>
      <c r="Q1855" s="94"/>
      <c r="R1855" s="99"/>
      <c r="S1855" s="14"/>
      <c r="T1855" s="100"/>
      <c r="U1855" s="95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2"/>
      <c r="B1856" s="91"/>
      <c r="C1856" s="92"/>
      <c r="D1856" s="95"/>
      <c r="E1856" s="121"/>
      <c r="F1856" s="94"/>
      <c r="G1856" s="94"/>
      <c r="H1856" s="94"/>
      <c r="I1856" s="94"/>
      <c r="J1856" s="93"/>
      <c r="K1856" s="95"/>
      <c r="L1856" s="96"/>
      <c r="M1856" s="97"/>
      <c r="N1856" s="98"/>
      <c r="O1856" s="98"/>
      <c r="P1856" s="97"/>
      <c r="Q1856" s="94"/>
      <c r="R1856" s="99"/>
      <c r="S1856" s="14"/>
      <c r="T1856" s="100"/>
      <c r="U1856" s="95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2"/>
      <c r="B1857" s="91"/>
      <c r="C1857" s="92"/>
      <c r="D1857" s="95"/>
      <c r="E1857" s="121"/>
      <c r="F1857" s="94"/>
      <c r="G1857" s="94"/>
      <c r="H1857" s="94"/>
      <c r="I1857" s="94"/>
      <c r="J1857" s="93"/>
      <c r="K1857" s="95"/>
      <c r="L1857" s="96"/>
      <c r="M1857" s="97"/>
      <c r="N1857" s="98"/>
      <c r="O1857" s="98"/>
      <c r="P1857" s="97"/>
      <c r="Q1857" s="94"/>
      <c r="R1857" s="99"/>
      <c r="S1857" s="14"/>
      <c r="T1857" s="100"/>
      <c r="U1857" s="95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2"/>
      <c r="B1858" s="91"/>
      <c r="C1858" s="92"/>
      <c r="D1858" s="95"/>
      <c r="E1858" s="121"/>
      <c r="F1858" s="94"/>
      <c r="G1858" s="94"/>
      <c r="H1858" s="94"/>
      <c r="I1858" s="94"/>
      <c r="J1858" s="93"/>
      <c r="K1858" s="95"/>
      <c r="L1858" s="96"/>
      <c r="M1858" s="97"/>
      <c r="N1858" s="98"/>
      <c r="O1858" s="98"/>
      <c r="P1858" s="97"/>
      <c r="Q1858" s="94"/>
      <c r="R1858" s="99"/>
      <c r="S1858" s="14"/>
      <c r="T1858" s="100"/>
      <c r="U1858" s="95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2"/>
      <c r="B1859" s="91"/>
      <c r="C1859" s="92"/>
      <c r="D1859" s="95"/>
      <c r="E1859" s="121"/>
      <c r="F1859" s="94"/>
      <c r="G1859" s="94"/>
      <c r="H1859" s="94"/>
      <c r="I1859" s="94"/>
      <c r="J1859" s="93"/>
      <c r="K1859" s="95"/>
      <c r="L1859" s="96"/>
      <c r="M1859" s="97"/>
      <c r="N1859" s="98"/>
      <c r="O1859" s="98"/>
      <c r="P1859" s="97"/>
      <c r="Q1859" s="94"/>
      <c r="R1859" s="99"/>
      <c r="S1859" s="14"/>
      <c r="T1859" s="100"/>
      <c r="U1859" s="95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2"/>
      <c r="B1860" s="91"/>
      <c r="C1860" s="92"/>
      <c r="D1860" s="95"/>
      <c r="E1860" s="121"/>
      <c r="F1860" s="94"/>
      <c r="G1860" s="94"/>
      <c r="H1860" s="94"/>
      <c r="I1860" s="94"/>
      <c r="J1860" s="93"/>
      <c r="K1860" s="95"/>
      <c r="L1860" s="96"/>
      <c r="M1860" s="97"/>
      <c r="N1860" s="98"/>
      <c r="O1860" s="98"/>
      <c r="P1860" s="97"/>
      <c r="Q1860" s="94"/>
      <c r="R1860" s="99"/>
      <c r="S1860" s="14"/>
      <c r="T1860" s="100"/>
      <c r="U1860" s="95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2"/>
      <c r="B1861" s="91"/>
      <c r="C1861" s="92"/>
      <c r="D1861" s="95"/>
      <c r="E1861" s="121"/>
      <c r="F1861" s="94"/>
      <c r="G1861" s="94"/>
      <c r="H1861" s="94"/>
      <c r="I1861" s="94"/>
      <c r="J1861" s="93"/>
      <c r="K1861" s="95"/>
      <c r="L1861" s="96"/>
      <c r="M1861" s="97"/>
      <c r="N1861" s="98"/>
      <c r="O1861" s="98"/>
      <c r="P1861" s="97"/>
      <c r="Q1861" s="94"/>
      <c r="R1861" s="99"/>
      <c r="S1861" s="14"/>
      <c r="T1861" s="100"/>
      <c r="U1861" s="95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2"/>
      <c r="B1862" s="91"/>
      <c r="C1862" s="92"/>
      <c r="D1862" s="95"/>
      <c r="E1862" s="121"/>
      <c r="F1862" s="94"/>
      <c r="G1862" s="94"/>
      <c r="H1862" s="94"/>
      <c r="I1862" s="94"/>
      <c r="J1862" s="93"/>
      <c r="K1862" s="95"/>
      <c r="L1862" s="96"/>
      <c r="M1862" s="97"/>
      <c r="N1862" s="98"/>
      <c r="O1862" s="98"/>
      <c r="P1862" s="97"/>
      <c r="Q1862" s="94"/>
      <c r="R1862" s="99"/>
      <c r="S1862" s="14"/>
      <c r="T1862" s="100"/>
      <c r="U1862" s="95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2"/>
      <c r="B1863" s="91"/>
      <c r="C1863" s="92"/>
      <c r="D1863" s="95"/>
      <c r="E1863" s="121"/>
      <c r="F1863" s="94"/>
      <c r="G1863" s="94"/>
      <c r="H1863" s="94"/>
      <c r="I1863" s="94"/>
      <c r="J1863" s="93"/>
      <c r="K1863" s="95"/>
      <c r="L1863" s="96"/>
      <c r="M1863" s="97"/>
      <c r="N1863" s="98"/>
      <c r="O1863" s="98"/>
      <c r="P1863" s="97"/>
      <c r="Q1863" s="94"/>
      <c r="R1863" s="99"/>
      <c r="S1863" s="14"/>
      <c r="T1863" s="100"/>
      <c r="U1863" s="95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2"/>
      <c r="B1864" s="91"/>
      <c r="C1864" s="92"/>
      <c r="D1864" s="95"/>
      <c r="E1864" s="121"/>
      <c r="F1864" s="94"/>
      <c r="G1864" s="94"/>
      <c r="H1864" s="94"/>
      <c r="I1864" s="94"/>
      <c r="J1864" s="93"/>
      <c r="K1864" s="95"/>
      <c r="L1864" s="96"/>
      <c r="M1864" s="97"/>
      <c r="N1864" s="98"/>
      <c r="O1864" s="98"/>
      <c r="P1864" s="97"/>
      <c r="Q1864" s="94"/>
      <c r="R1864" s="99"/>
      <c r="S1864" s="14"/>
      <c r="T1864" s="100"/>
      <c r="U1864" s="95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2"/>
      <c r="B1865" s="91"/>
      <c r="C1865" s="92"/>
      <c r="D1865" s="95"/>
      <c r="E1865" s="121"/>
      <c r="F1865" s="94"/>
      <c r="G1865" s="94"/>
      <c r="H1865" s="94"/>
      <c r="I1865" s="94"/>
      <c r="J1865" s="93"/>
      <c r="K1865" s="95"/>
      <c r="L1865" s="96"/>
      <c r="M1865" s="97"/>
      <c r="N1865" s="98"/>
      <c r="O1865" s="98"/>
      <c r="P1865" s="97"/>
      <c r="Q1865" s="94"/>
      <c r="R1865" s="99"/>
      <c r="S1865" s="14"/>
      <c r="T1865" s="100"/>
      <c r="U1865" s="95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2"/>
      <c r="B1866" s="91"/>
      <c r="C1866" s="92"/>
      <c r="D1866" s="95"/>
      <c r="E1866" s="121"/>
      <c r="F1866" s="94"/>
      <c r="G1866" s="94"/>
      <c r="H1866" s="94"/>
      <c r="I1866" s="94"/>
      <c r="J1866" s="93"/>
      <c r="K1866" s="95"/>
      <c r="L1866" s="96"/>
      <c r="M1866" s="97"/>
      <c r="N1866" s="98"/>
      <c r="O1866" s="98"/>
      <c r="P1866" s="97"/>
      <c r="Q1866" s="94"/>
      <c r="R1866" s="99"/>
      <c r="S1866" s="14"/>
      <c r="T1866" s="100"/>
      <c r="U1866" s="95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2"/>
      <c r="B1867" s="91"/>
      <c r="C1867" s="92"/>
      <c r="D1867" s="95"/>
      <c r="E1867" s="121"/>
      <c r="F1867" s="94"/>
      <c r="G1867" s="94"/>
      <c r="H1867" s="94"/>
      <c r="I1867" s="94"/>
      <c r="J1867" s="93"/>
      <c r="K1867" s="95"/>
      <c r="L1867" s="96"/>
      <c r="M1867" s="97"/>
      <c r="N1867" s="98"/>
      <c r="O1867" s="98"/>
      <c r="P1867" s="97"/>
      <c r="Q1867" s="94"/>
      <c r="R1867" s="99"/>
      <c r="S1867" s="14"/>
      <c r="T1867" s="100"/>
      <c r="U1867" s="95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2"/>
      <c r="B1868" s="91"/>
      <c r="C1868" s="92"/>
      <c r="D1868" s="95"/>
      <c r="E1868" s="121"/>
      <c r="F1868" s="94"/>
      <c r="G1868" s="94"/>
      <c r="H1868" s="94"/>
      <c r="I1868" s="94"/>
      <c r="J1868" s="93"/>
      <c r="K1868" s="95"/>
      <c r="L1868" s="96"/>
      <c r="M1868" s="97"/>
      <c r="N1868" s="98"/>
      <c r="O1868" s="98"/>
      <c r="P1868" s="97"/>
      <c r="Q1868" s="94"/>
      <c r="R1868" s="99"/>
      <c r="S1868" s="14"/>
      <c r="T1868" s="100"/>
      <c r="U1868" s="95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2"/>
      <c r="B1869" s="91"/>
      <c r="C1869" s="92"/>
      <c r="D1869" s="95"/>
      <c r="E1869" s="121"/>
      <c r="F1869" s="94"/>
      <c r="G1869" s="94"/>
      <c r="H1869" s="94"/>
      <c r="I1869" s="94"/>
      <c r="J1869" s="93"/>
      <c r="K1869" s="95"/>
      <c r="L1869" s="96"/>
      <c r="M1869" s="97"/>
      <c r="N1869" s="98"/>
      <c r="O1869" s="98"/>
      <c r="P1869" s="97"/>
      <c r="Q1869" s="94"/>
      <c r="R1869" s="99"/>
      <c r="S1869" s="14"/>
      <c r="T1869" s="100"/>
      <c r="U1869" s="95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2"/>
      <c r="B1870" s="91"/>
      <c r="C1870" s="92"/>
      <c r="D1870" s="95"/>
      <c r="E1870" s="121"/>
      <c r="F1870" s="94"/>
      <c r="G1870" s="94"/>
      <c r="H1870" s="94"/>
      <c r="I1870" s="94"/>
      <c r="J1870" s="93"/>
      <c r="K1870" s="95"/>
      <c r="L1870" s="96"/>
      <c r="M1870" s="97"/>
      <c r="N1870" s="98"/>
      <c r="O1870" s="98"/>
      <c r="P1870" s="97"/>
      <c r="Q1870" s="94"/>
      <c r="R1870" s="99"/>
      <c r="S1870" s="14"/>
      <c r="T1870" s="100"/>
      <c r="U1870" s="95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2"/>
      <c r="B1871" s="91"/>
      <c r="C1871" s="92"/>
      <c r="D1871" s="95"/>
      <c r="E1871" s="121"/>
      <c r="F1871" s="94"/>
      <c r="G1871" s="94"/>
      <c r="H1871" s="94"/>
      <c r="I1871" s="94"/>
      <c r="J1871" s="93"/>
      <c r="K1871" s="95"/>
      <c r="L1871" s="96"/>
      <c r="M1871" s="97"/>
      <c r="N1871" s="98"/>
      <c r="O1871" s="98"/>
      <c r="P1871" s="97"/>
      <c r="Q1871" s="94"/>
      <c r="R1871" s="99"/>
      <c r="S1871" s="14"/>
      <c r="T1871" s="100"/>
      <c r="U1871" s="95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2"/>
      <c r="B1872" s="91"/>
      <c r="C1872" s="92"/>
      <c r="D1872" s="95"/>
      <c r="E1872" s="121"/>
      <c r="F1872" s="94"/>
      <c r="G1872" s="94"/>
      <c r="H1872" s="94"/>
      <c r="I1872" s="94"/>
      <c r="J1872" s="93"/>
      <c r="K1872" s="95"/>
      <c r="L1872" s="96"/>
      <c r="M1872" s="97"/>
      <c r="N1872" s="98"/>
      <c r="O1872" s="98"/>
      <c r="P1872" s="97"/>
      <c r="Q1872" s="94"/>
      <c r="R1872" s="99"/>
      <c r="S1872" s="14"/>
      <c r="T1872" s="100"/>
      <c r="U1872" s="95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2"/>
      <c r="B1873" s="91"/>
      <c r="C1873" s="92"/>
      <c r="D1873" s="95"/>
      <c r="E1873" s="121"/>
      <c r="F1873" s="94"/>
      <c r="G1873" s="94"/>
      <c r="H1873" s="94"/>
      <c r="I1873" s="94"/>
      <c r="J1873" s="93"/>
      <c r="K1873" s="95"/>
      <c r="L1873" s="96"/>
      <c r="M1873" s="97"/>
      <c r="N1873" s="98"/>
      <c r="O1873" s="98"/>
      <c r="P1873" s="97"/>
      <c r="Q1873" s="94"/>
      <c r="R1873" s="99"/>
      <c r="S1873" s="14"/>
      <c r="T1873" s="100"/>
      <c r="U1873" s="95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2"/>
      <c r="B1874" s="91"/>
      <c r="C1874" s="92"/>
      <c r="D1874" s="95"/>
      <c r="E1874" s="121"/>
      <c r="F1874" s="94"/>
      <c r="G1874" s="94"/>
      <c r="H1874" s="94"/>
      <c r="I1874" s="94"/>
      <c r="J1874" s="93"/>
      <c r="K1874" s="95"/>
      <c r="L1874" s="96"/>
      <c r="M1874" s="97"/>
      <c r="N1874" s="98"/>
      <c r="O1874" s="98"/>
      <c r="P1874" s="97"/>
      <c r="Q1874" s="94"/>
      <c r="R1874" s="99"/>
      <c r="S1874" s="14"/>
      <c r="T1874" s="100"/>
      <c r="U1874" s="95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2"/>
      <c r="B1875" s="91"/>
      <c r="C1875" s="92"/>
      <c r="D1875" s="95"/>
      <c r="E1875" s="121"/>
      <c r="F1875" s="94"/>
      <c r="G1875" s="94"/>
      <c r="H1875" s="94"/>
      <c r="I1875" s="94"/>
      <c r="J1875" s="93"/>
      <c r="K1875" s="95"/>
      <c r="L1875" s="96"/>
      <c r="M1875" s="97"/>
      <c r="N1875" s="98"/>
      <c r="O1875" s="98"/>
      <c r="P1875" s="97"/>
      <c r="Q1875" s="94"/>
      <c r="R1875" s="99"/>
      <c r="S1875" s="14"/>
      <c r="T1875" s="100"/>
      <c r="U1875" s="95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2"/>
      <c r="B1876" s="91"/>
      <c r="C1876" s="92"/>
      <c r="D1876" s="95"/>
      <c r="E1876" s="121"/>
      <c r="F1876" s="94"/>
      <c r="G1876" s="94"/>
      <c r="H1876" s="94"/>
      <c r="I1876" s="94"/>
      <c r="J1876" s="93"/>
      <c r="K1876" s="95"/>
      <c r="L1876" s="96"/>
      <c r="M1876" s="97"/>
      <c r="N1876" s="98"/>
      <c r="O1876" s="98"/>
      <c r="P1876" s="97"/>
      <c r="Q1876" s="94"/>
      <c r="R1876" s="99"/>
      <c r="S1876" s="14"/>
      <c r="T1876" s="100"/>
      <c r="U1876" s="95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2"/>
      <c r="B1877" s="91"/>
      <c r="C1877" s="92"/>
      <c r="D1877" s="95"/>
      <c r="E1877" s="121"/>
      <c r="F1877" s="94"/>
      <c r="G1877" s="94"/>
      <c r="H1877" s="94"/>
      <c r="I1877" s="94"/>
      <c r="J1877" s="93"/>
      <c r="K1877" s="95"/>
      <c r="L1877" s="96"/>
      <c r="M1877" s="97"/>
      <c r="N1877" s="98"/>
      <c r="O1877" s="98"/>
      <c r="P1877" s="97"/>
      <c r="Q1877" s="94"/>
      <c r="R1877" s="99"/>
      <c r="S1877" s="14"/>
      <c r="T1877" s="100"/>
      <c r="U1877" s="95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2"/>
      <c r="B1878" s="91"/>
      <c r="C1878" s="92"/>
      <c r="D1878" s="95"/>
      <c r="E1878" s="121"/>
      <c r="F1878" s="94"/>
      <c r="G1878" s="94"/>
      <c r="H1878" s="94"/>
      <c r="I1878" s="94"/>
      <c r="J1878" s="93"/>
      <c r="K1878" s="95"/>
      <c r="L1878" s="96"/>
      <c r="M1878" s="97"/>
      <c r="N1878" s="98"/>
      <c r="O1878" s="98"/>
      <c r="P1878" s="97"/>
      <c r="Q1878" s="94"/>
      <c r="R1878" s="99"/>
      <c r="S1878" s="14"/>
      <c r="T1878" s="100"/>
      <c r="U1878" s="95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2"/>
      <c r="B1879" s="91"/>
      <c r="C1879" s="92"/>
      <c r="D1879" s="95"/>
      <c r="E1879" s="121"/>
      <c r="F1879" s="94"/>
      <c r="G1879" s="94"/>
      <c r="H1879" s="94"/>
      <c r="I1879" s="94"/>
      <c r="J1879" s="93"/>
      <c r="K1879" s="95"/>
      <c r="L1879" s="96"/>
      <c r="M1879" s="97"/>
      <c r="N1879" s="98"/>
      <c r="O1879" s="98"/>
      <c r="P1879" s="97"/>
      <c r="Q1879" s="94"/>
      <c r="R1879" s="99"/>
      <c r="S1879" s="14"/>
      <c r="T1879" s="100"/>
      <c r="U1879" s="95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2"/>
      <c r="B1880" s="91"/>
      <c r="C1880" s="92"/>
      <c r="D1880" s="95"/>
      <c r="E1880" s="121"/>
      <c r="F1880" s="94"/>
      <c r="G1880" s="94"/>
      <c r="H1880" s="94"/>
      <c r="I1880" s="94"/>
      <c r="J1880" s="93"/>
      <c r="K1880" s="95"/>
      <c r="L1880" s="96"/>
      <c r="M1880" s="97"/>
      <c r="N1880" s="98"/>
      <c r="O1880" s="98"/>
      <c r="P1880" s="97"/>
      <c r="Q1880" s="94"/>
      <c r="R1880" s="99"/>
      <c r="S1880" s="14"/>
      <c r="T1880" s="100"/>
      <c r="U1880" s="95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2"/>
      <c r="B1881" s="91"/>
      <c r="C1881" s="92"/>
      <c r="D1881" s="95"/>
      <c r="E1881" s="121"/>
      <c r="F1881" s="94"/>
      <c r="G1881" s="94"/>
      <c r="H1881" s="94"/>
      <c r="I1881" s="94"/>
      <c r="J1881" s="93"/>
      <c r="K1881" s="95"/>
      <c r="L1881" s="96"/>
      <c r="M1881" s="97"/>
      <c r="N1881" s="98"/>
      <c r="O1881" s="98"/>
      <c r="P1881" s="97"/>
      <c r="Q1881" s="94"/>
      <c r="R1881" s="99"/>
      <c r="S1881" s="14"/>
      <c r="T1881" s="100"/>
      <c r="U1881" s="95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2"/>
      <c r="B1882" s="91"/>
      <c r="C1882" s="92"/>
      <c r="D1882" s="95"/>
      <c r="E1882" s="121"/>
      <c r="F1882" s="94"/>
      <c r="G1882" s="94"/>
      <c r="H1882" s="94"/>
      <c r="I1882" s="94"/>
      <c r="J1882" s="93"/>
      <c r="K1882" s="95"/>
      <c r="L1882" s="96"/>
      <c r="M1882" s="97"/>
      <c r="N1882" s="98"/>
      <c r="O1882" s="98"/>
      <c r="P1882" s="97"/>
      <c r="Q1882" s="94"/>
      <c r="R1882" s="99"/>
      <c r="S1882" s="14"/>
      <c r="T1882" s="100"/>
      <c r="U1882" s="95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2"/>
      <c r="B1883" s="91"/>
      <c r="C1883" s="92"/>
      <c r="D1883" s="95"/>
      <c r="E1883" s="121"/>
      <c r="F1883" s="94"/>
      <c r="G1883" s="94"/>
      <c r="H1883" s="94"/>
      <c r="I1883" s="94"/>
      <c r="J1883" s="93"/>
      <c r="K1883" s="95"/>
      <c r="L1883" s="96"/>
      <c r="M1883" s="97"/>
      <c r="N1883" s="98"/>
      <c r="O1883" s="98"/>
      <c r="P1883" s="97"/>
      <c r="Q1883" s="94"/>
      <c r="R1883" s="99"/>
      <c r="S1883" s="14"/>
      <c r="T1883" s="100"/>
      <c r="U1883" s="95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2"/>
      <c r="B1884" s="91"/>
      <c r="C1884" s="92"/>
      <c r="D1884" s="95"/>
      <c r="E1884" s="121"/>
      <c r="F1884" s="94"/>
      <c r="G1884" s="94"/>
      <c r="H1884" s="94"/>
      <c r="I1884" s="94"/>
      <c r="J1884" s="93"/>
      <c r="K1884" s="95"/>
      <c r="L1884" s="96"/>
      <c r="M1884" s="97"/>
      <c r="N1884" s="98"/>
      <c r="O1884" s="98"/>
      <c r="P1884" s="97"/>
      <c r="Q1884" s="94"/>
      <c r="R1884" s="99"/>
      <c r="S1884" s="14"/>
      <c r="T1884" s="100"/>
      <c r="U1884" s="95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2"/>
      <c r="B1885" s="91"/>
      <c r="C1885" s="92"/>
      <c r="D1885" s="95"/>
      <c r="E1885" s="121"/>
      <c r="F1885" s="94"/>
      <c r="G1885" s="94"/>
      <c r="H1885" s="94"/>
      <c r="I1885" s="94"/>
      <c r="J1885" s="93"/>
      <c r="K1885" s="95"/>
      <c r="L1885" s="96"/>
      <c r="M1885" s="97"/>
      <c r="N1885" s="98"/>
      <c r="O1885" s="98"/>
      <c r="P1885" s="97"/>
      <c r="Q1885" s="94"/>
      <c r="R1885" s="99"/>
      <c r="S1885" s="14"/>
      <c r="T1885" s="100"/>
      <c r="U1885" s="95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2"/>
      <c r="B1886" s="91"/>
      <c r="C1886" s="92"/>
      <c r="D1886" s="95"/>
      <c r="E1886" s="121"/>
      <c r="F1886" s="94"/>
      <c r="G1886" s="94"/>
      <c r="H1886" s="94"/>
      <c r="I1886" s="94"/>
      <c r="J1886" s="93"/>
      <c r="K1886" s="95"/>
      <c r="L1886" s="96"/>
      <c r="M1886" s="97"/>
      <c r="N1886" s="98"/>
      <c r="O1886" s="98"/>
      <c r="P1886" s="97"/>
      <c r="Q1886" s="94"/>
      <c r="R1886" s="99"/>
      <c r="S1886" s="14"/>
      <c r="T1886" s="100"/>
      <c r="U1886" s="95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2"/>
      <c r="B1887" s="91"/>
      <c r="C1887" s="92"/>
      <c r="D1887" s="95"/>
      <c r="E1887" s="121"/>
      <c r="F1887" s="94"/>
      <c r="G1887" s="94"/>
      <c r="H1887" s="94"/>
      <c r="I1887" s="94"/>
      <c r="J1887" s="93"/>
      <c r="K1887" s="95"/>
      <c r="L1887" s="96"/>
      <c r="M1887" s="97"/>
      <c r="N1887" s="98"/>
      <c r="O1887" s="98"/>
      <c r="P1887" s="97"/>
      <c r="Q1887" s="94"/>
      <c r="R1887" s="99"/>
      <c r="S1887" s="14"/>
      <c r="T1887" s="100"/>
      <c r="U1887" s="95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2"/>
      <c r="B1888" s="91"/>
      <c r="C1888" s="92"/>
      <c r="D1888" s="95"/>
      <c r="E1888" s="121"/>
      <c r="F1888" s="94"/>
      <c r="G1888" s="94"/>
      <c r="H1888" s="94"/>
      <c r="I1888" s="94"/>
      <c r="J1888" s="93"/>
      <c r="K1888" s="95"/>
      <c r="L1888" s="96"/>
      <c r="M1888" s="97"/>
      <c r="N1888" s="98"/>
      <c r="O1888" s="98"/>
      <c r="P1888" s="97"/>
      <c r="Q1888" s="94"/>
      <c r="R1888" s="99"/>
      <c r="S1888" s="14"/>
      <c r="T1888" s="100"/>
      <c r="U1888" s="95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2"/>
      <c r="B1889" s="91"/>
      <c r="C1889" s="92"/>
      <c r="D1889" s="95"/>
      <c r="E1889" s="121"/>
      <c r="F1889" s="94"/>
      <c r="G1889" s="94"/>
      <c r="H1889" s="94"/>
      <c r="I1889" s="94"/>
      <c r="J1889" s="93"/>
      <c r="K1889" s="95"/>
      <c r="L1889" s="96"/>
      <c r="M1889" s="97"/>
      <c r="N1889" s="98"/>
      <c r="O1889" s="98"/>
      <c r="P1889" s="97"/>
      <c r="Q1889" s="94"/>
      <c r="R1889" s="99"/>
      <c r="S1889" s="14"/>
      <c r="T1889" s="100"/>
      <c r="U1889" s="95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2"/>
      <c r="B1890" s="91"/>
      <c r="C1890" s="92"/>
      <c r="D1890" s="95"/>
      <c r="E1890" s="121"/>
      <c r="F1890" s="94"/>
      <c r="G1890" s="94"/>
      <c r="H1890" s="94"/>
      <c r="I1890" s="94"/>
      <c r="J1890" s="93"/>
      <c r="K1890" s="95"/>
      <c r="L1890" s="96"/>
      <c r="M1890" s="97"/>
      <c r="N1890" s="98"/>
      <c r="O1890" s="98"/>
      <c r="P1890" s="97"/>
      <c r="Q1890" s="94"/>
      <c r="R1890" s="99"/>
      <c r="S1890" s="14"/>
      <c r="T1890" s="100"/>
      <c r="U1890" s="95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2"/>
      <c r="B1891" s="91"/>
      <c r="C1891" s="92"/>
      <c r="D1891" s="95"/>
      <c r="E1891" s="121"/>
      <c r="F1891" s="94"/>
      <c r="G1891" s="94"/>
      <c r="H1891" s="94"/>
      <c r="I1891" s="94"/>
      <c r="J1891" s="93"/>
      <c r="K1891" s="95"/>
      <c r="L1891" s="96"/>
      <c r="M1891" s="97"/>
      <c r="N1891" s="98"/>
      <c r="O1891" s="98"/>
      <c r="P1891" s="97"/>
      <c r="Q1891" s="94"/>
      <c r="R1891" s="99"/>
      <c r="S1891" s="14"/>
      <c r="T1891" s="100"/>
      <c r="U1891" s="95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2"/>
      <c r="B1892" s="91"/>
      <c r="C1892" s="92"/>
      <c r="D1892" s="95"/>
      <c r="E1892" s="121"/>
      <c r="F1892" s="94"/>
      <c r="G1892" s="94"/>
      <c r="H1892" s="94"/>
      <c r="I1892" s="94"/>
      <c r="J1892" s="93"/>
      <c r="K1892" s="95"/>
      <c r="L1892" s="96"/>
      <c r="M1892" s="97"/>
      <c r="N1892" s="98"/>
      <c r="O1892" s="98"/>
      <c r="P1892" s="97"/>
      <c r="Q1892" s="94"/>
      <c r="R1892" s="99"/>
      <c r="S1892" s="14"/>
      <c r="T1892" s="100"/>
      <c r="U1892" s="95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2"/>
      <c r="B1893" s="91"/>
      <c r="C1893" s="92"/>
      <c r="D1893" s="95"/>
      <c r="E1893" s="121"/>
      <c r="F1893" s="94"/>
      <c r="G1893" s="94"/>
      <c r="H1893" s="94"/>
      <c r="I1893" s="94"/>
      <c r="J1893" s="93"/>
      <c r="K1893" s="95"/>
      <c r="L1893" s="96"/>
      <c r="M1893" s="97"/>
      <c r="N1893" s="98"/>
      <c r="O1893" s="98"/>
      <c r="P1893" s="97"/>
      <c r="Q1893" s="94"/>
      <c r="R1893" s="99"/>
      <c r="S1893" s="14"/>
      <c r="T1893" s="100"/>
      <c r="U1893" s="95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2"/>
      <c r="B1894" s="91"/>
      <c r="C1894" s="92"/>
      <c r="D1894" s="95"/>
      <c r="E1894" s="121"/>
      <c r="F1894" s="94"/>
      <c r="G1894" s="94"/>
      <c r="H1894" s="94"/>
      <c r="I1894" s="94"/>
      <c r="J1894" s="93"/>
      <c r="K1894" s="95"/>
      <c r="L1894" s="96"/>
      <c r="M1894" s="97"/>
      <c r="N1894" s="98"/>
      <c r="O1894" s="98"/>
      <c r="P1894" s="97"/>
      <c r="Q1894" s="94"/>
      <c r="R1894" s="99"/>
      <c r="S1894" s="14"/>
      <c r="T1894" s="100"/>
      <c r="U1894" s="95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2"/>
      <c r="B1895" s="91"/>
      <c r="C1895" s="92"/>
      <c r="D1895" s="95"/>
      <c r="E1895" s="121"/>
      <c r="F1895" s="94"/>
      <c r="G1895" s="94"/>
      <c r="H1895" s="94"/>
      <c r="I1895" s="94"/>
      <c r="J1895" s="93"/>
      <c r="K1895" s="95"/>
      <c r="L1895" s="96"/>
      <c r="M1895" s="97"/>
      <c r="N1895" s="98"/>
      <c r="O1895" s="98"/>
      <c r="P1895" s="97"/>
      <c r="Q1895" s="94"/>
      <c r="R1895" s="99"/>
      <c r="S1895" s="14"/>
      <c r="T1895" s="100"/>
      <c r="U1895" s="95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2"/>
      <c r="B1896" s="91"/>
      <c r="C1896" s="92"/>
      <c r="D1896" s="95"/>
      <c r="E1896" s="121"/>
      <c r="F1896" s="94"/>
      <c r="G1896" s="94"/>
      <c r="H1896" s="94"/>
      <c r="I1896" s="94"/>
      <c r="J1896" s="93"/>
      <c r="K1896" s="95"/>
      <c r="L1896" s="96"/>
      <c r="M1896" s="97"/>
      <c r="N1896" s="98"/>
      <c r="O1896" s="98"/>
      <c r="P1896" s="97"/>
      <c r="Q1896" s="94"/>
      <c r="R1896" s="99"/>
      <c r="S1896" s="14"/>
      <c r="T1896" s="100"/>
      <c r="U1896" s="95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2"/>
      <c r="B1897" s="91"/>
      <c r="C1897" s="92"/>
      <c r="D1897" s="95"/>
      <c r="E1897" s="121"/>
      <c r="F1897" s="94"/>
      <c r="G1897" s="94"/>
      <c r="H1897" s="94"/>
      <c r="I1897" s="94"/>
      <c r="J1897" s="93"/>
      <c r="K1897" s="95"/>
      <c r="L1897" s="96"/>
      <c r="M1897" s="97"/>
      <c r="N1897" s="98"/>
      <c r="O1897" s="98"/>
      <c r="P1897" s="97"/>
      <c r="Q1897" s="94"/>
      <c r="R1897" s="99"/>
      <c r="S1897" s="14"/>
      <c r="T1897" s="100"/>
      <c r="U1897" s="95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2"/>
      <c r="B1898" s="91"/>
      <c r="C1898" s="92"/>
      <c r="D1898" s="95"/>
      <c r="E1898" s="121"/>
      <c r="F1898" s="94"/>
      <c r="G1898" s="94"/>
      <c r="H1898" s="94"/>
      <c r="I1898" s="94"/>
      <c r="J1898" s="93"/>
      <c r="K1898" s="95"/>
      <c r="L1898" s="96"/>
      <c r="M1898" s="97"/>
      <c r="N1898" s="98"/>
      <c r="O1898" s="98"/>
      <c r="P1898" s="97"/>
      <c r="Q1898" s="94"/>
      <c r="R1898" s="99"/>
      <c r="S1898" s="14"/>
      <c r="T1898" s="100"/>
      <c r="U1898" s="95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2"/>
      <c r="B1899" s="91"/>
      <c r="C1899" s="92"/>
      <c r="D1899" s="95"/>
      <c r="E1899" s="121"/>
      <c r="F1899" s="94"/>
      <c r="G1899" s="94"/>
      <c r="H1899" s="94"/>
      <c r="I1899" s="94"/>
      <c r="J1899" s="93"/>
      <c r="K1899" s="95"/>
      <c r="L1899" s="96"/>
      <c r="M1899" s="97"/>
      <c r="N1899" s="98"/>
      <c r="O1899" s="98"/>
      <c r="P1899" s="97"/>
      <c r="Q1899" s="94"/>
      <c r="R1899" s="99"/>
      <c r="S1899" s="14"/>
      <c r="T1899" s="100"/>
      <c r="U1899" s="95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2"/>
      <c r="B1900" s="91"/>
      <c r="C1900" s="92"/>
      <c r="D1900" s="95"/>
      <c r="E1900" s="121"/>
      <c r="F1900" s="94"/>
      <c r="G1900" s="94"/>
      <c r="H1900" s="94"/>
      <c r="I1900" s="94"/>
      <c r="J1900" s="93"/>
      <c r="K1900" s="95"/>
      <c r="L1900" s="96"/>
      <c r="M1900" s="97"/>
      <c r="N1900" s="98"/>
      <c r="O1900" s="98"/>
      <c r="P1900" s="97"/>
      <c r="Q1900" s="94"/>
      <c r="R1900" s="99"/>
      <c r="S1900" s="14"/>
      <c r="T1900" s="100"/>
      <c r="U1900" s="95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2"/>
      <c r="B1901" s="91"/>
      <c r="C1901" s="92"/>
      <c r="D1901" s="95"/>
      <c r="E1901" s="121"/>
      <c r="F1901" s="94"/>
      <c r="G1901" s="94"/>
      <c r="H1901" s="94"/>
      <c r="I1901" s="94"/>
      <c r="J1901" s="93"/>
      <c r="K1901" s="95"/>
      <c r="L1901" s="96"/>
      <c r="M1901" s="97"/>
      <c r="N1901" s="98"/>
      <c r="O1901" s="98"/>
      <c r="P1901" s="97"/>
      <c r="Q1901" s="94"/>
      <c r="R1901" s="99"/>
      <c r="S1901" s="14"/>
      <c r="T1901" s="100"/>
      <c r="U1901" s="95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2"/>
      <c r="B1902" s="91"/>
      <c r="C1902" s="92"/>
      <c r="D1902" s="95"/>
      <c r="E1902" s="121"/>
      <c r="F1902" s="94"/>
      <c r="G1902" s="94"/>
      <c r="H1902" s="94"/>
      <c r="I1902" s="94"/>
      <c r="J1902" s="93"/>
      <c r="K1902" s="95"/>
      <c r="L1902" s="96"/>
      <c r="M1902" s="97"/>
      <c r="N1902" s="98"/>
      <c r="O1902" s="98"/>
      <c r="P1902" s="97"/>
      <c r="Q1902" s="94"/>
      <c r="R1902" s="99"/>
      <c r="S1902" s="14"/>
      <c r="T1902" s="100"/>
      <c r="U1902" s="95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2"/>
      <c r="B1903" s="91"/>
      <c r="C1903" s="92"/>
      <c r="D1903" s="95"/>
      <c r="E1903" s="121"/>
      <c r="F1903" s="94"/>
      <c r="G1903" s="94"/>
      <c r="H1903" s="94"/>
      <c r="I1903" s="94"/>
      <c r="J1903" s="93"/>
      <c r="K1903" s="95"/>
      <c r="L1903" s="96"/>
      <c r="M1903" s="97"/>
      <c r="N1903" s="98"/>
      <c r="O1903" s="98"/>
      <c r="P1903" s="97"/>
      <c r="Q1903" s="94"/>
      <c r="R1903" s="99"/>
      <c r="S1903" s="14"/>
      <c r="T1903" s="100"/>
      <c r="U1903" s="95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2"/>
      <c r="B1904" s="91"/>
      <c r="C1904" s="92"/>
      <c r="D1904" s="95"/>
      <c r="E1904" s="121"/>
      <c r="F1904" s="94"/>
      <c r="G1904" s="94"/>
      <c r="H1904" s="94"/>
      <c r="I1904" s="94"/>
      <c r="J1904" s="93"/>
      <c r="K1904" s="95"/>
      <c r="L1904" s="96"/>
      <c r="M1904" s="97"/>
      <c r="N1904" s="98"/>
      <c r="O1904" s="98"/>
      <c r="P1904" s="97"/>
      <c r="Q1904" s="94"/>
      <c r="R1904" s="99"/>
      <c r="S1904" s="14"/>
      <c r="T1904" s="100"/>
      <c r="U1904" s="95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2"/>
      <c r="B1905" s="91"/>
      <c r="C1905" s="92"/>
      <c r="D1905" s="95"/>
      <c r="E1905" s="121"/>
      <c r="F1905" s="94"/>
      <c r="G1905" s="94"/>
      <c r="H1905" s="94"/>
      <c r="I1905" s="94"/>
      <c r="J1905" s="93"/>
      <c r="K1905" s="95"/>
      <c r="L1905" s="96"/>
      <c r="M1905" s="97"/>
      <c r="N1905" s="98"/>
      <c r="O1905" s="98"/>
      <c r="P1905" s="97"/>
      <c r="Q1905" s="94"/>
      <c r="R1905" s="99"/>
      <c r="S1905" s="14"/>
      <c r="T1905" s="100"/>
      <c r="U1905" s="95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2"/>
      <c r="B1906" s="91"/>
      <c r="C1906" s="92"/>
      <c r="D1906" s="95"/>
      <c r="E1906" s="121"/>
      <c r="F1906" s="94"/>
      <c r="G1906" s="94"/>
      <c r="H1906" s="94"/>
      <c r="I1906" s="94"/>
      <c r="J1906" s="93"/>
      <c r="K1906" s="95"/>
      <c r="L1906" s="96"/>
      <c r="M1906" s="97"/>
      <c r="N1906" s="98"/>
      <c r="O1906" s="98"/>
      <c r="P1906" s="97"/>
      <c r="Q1906" s="94"/>
      <c r="R1906" s="99"/>
      <c r="S1906" s="14"/>
      <c r="T1906" s="100"/>
      <c r="U1906" s="95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2"/>
      <c r="B1907" s="91"/>
      <c r="C1907" s="92"/>
      <c r="D1907" s="95"/>
      <c r="E1907" s="121"/>
      <c r="F1907" s="94"/>
      <c r="G1907" s="94"/>
      <c r="H1907" s="94"/>
      <c r="I1907" s="94"/>
      <c r="J1907" s="93"/>
      <c r="K1907" s="95"/>
      <c r="L1907" s="96"/>
      <c r="M1907" s="97"/>
      <c r="N1907" s="98"/>
      <c r="O1907" s="98"/>
      <c r="P1907" s="97"/>
      <c r="Q1907" s="94"/>
      <c r="R1907" s="99"/>
      <c r="S1907" s="14"/>
      <c r="T1907" s="100"/>
      <c r="U1907" s="95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2"/>
      <c r="B1908" s="91"/>
      <c r="C1908" s="92"/>
      <c r="D1908" s="95"/>
      <c r="E1908" s="121"/>
      <c r="F1908" s="94"/>
      <c r="G1908" s="94"/>
      <c r="H1908" s="94"/>
      <c r="I1908" s="94"/>
      <c r="J1908" s="93"/>
      <c r="K1908" s="95"/>
      <c r="L1908" s="96"/>
      <c r="M1908" s="97"/>
      <c r="N1908" s="98"/>
      <c r="O1908" s="98"/>
      <c r="P1908" s="97"/>
      <c r="Q1908" s="94"/>
      <c r="R1908" s="99"/>
      <c r="S1908" s="14"/>
      <c r="T1908" s="100"/>
      <c r="U1908" s="95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2"/>
      <c r="B1909" s="91"/>
      <c r="C1909" s="92"/>
      <c r="D1909" s="95"/>
      <c r="E1909" s="121"/>
      <c r="F1909" s="94"/>
      <c r="G1909" s="94"/>
      <c r="H1909" s="94"/>
      <c r="I1909" s="94"/>
      <c r="J1909" s="93"/>
      <c r="K1909" s="95"/>
      <c r="L1909" s="96"/>
      <c r="M1909" s="97"/>
      <c r="N1909" s="98"/>
      <c r="O1909" s="98"/>
      <c r="P1909" s="97"/>
      <c r="Q1909" s="94"/>
      <c r="R1909" s="99"/>
      <c r="S1909" s="14"/>
      <c r="T1909" s="100"/>
      <c r="U1909" s="95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2"/>
      <c r="B1910" s="91"/>
      <c r="C1910" s="92"/>
      <c r="D1910" s="95"/>
      <c r="E1910" s="121"/>
      <c r="F1910" s="94"/>
      <c r="G1910" s="94"/>
      <c r="H1910" s="94"/>
      <c r="I1910" s="94"/>
      <c r="J1910" s="93"/>
      <c r="K1910" s="95"/>
      <c r="L1910" s="96"/>
      <c r="M1910" s="97"/>
      <c r="N1910" s="98"/>
      <c r="O1910" s="98"/>
      <c r="P1910" s="97"/>
      <c r="Q1910" s="94"/>
      <c r="R1910" s="99"/>
      <c r="S1910" s="14"/>
      <c r="T1910" s="100"/>
      <c r="U1910" s="95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2"/>
      <c r="B1911" s="91"/>
      <c r="C1911" s="92"/>
      <c r="D1911" s="95"/>
      <c r="E1911" s="121"/>
      <c r="F1911" s="94"/>
      <c r="G1911" s="94"/>
      <c r="H1911" s="94"/>
      <c r="I1911" s="94"/>
      <c r="J1911" s="93"/>
      <c r="K1911" s="95"/>
      <c r="L1911" s="96"/>
      <c r="M1911" s="97"/>
      <c r="N1911" s="98"/>
      <c r="O1911" s="98"/>
      <c r="P1911" s="97"/>
      <c r="Q1911" s="94"/>
      <c r="R1911" s="99"/>
      <c r="S1911" s="14"/>
      <c r="T1911" s="100"/>
      <c r="U1911" s="95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2"/>
      <c r="B1912" s="91"/>
      <c r="C1912" s="92"/>
      <c r="D1912" s="95"/>
      <c r="E1912" s="121"/>
      <c r="F1912" s="94"/>
      <c r="G1912" s="94"/>
      <c r="H1912" s="94"/>
      <c r="I1912" s="94"/>
      <c r="J1912" s="93"/>
      <c r="K1912" s="95"/>
      <c r="L1912" s="96"/>
      <c r="M1912" s="97"/>
      <c r="N1912" s="98"/>
      <c r="O1912" s="98"/>
      <c r="P1912" s="97"/>
      <c r="Q1912" s="94"/>
      <c r="R1912" s="99"/>
      <c r="S1912" s="14"/>
      <c r="T1912" s="100"/>
      <c r="U1912" s="95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2"/>
      <c r="B1913" s="91"/>
      <c r="C1913" s="92"/>
      <c r="D1913" s="95"/>
      <c r="E1913" s="121"/>
      <c r="F1913" s="94"/>
      <c r="G1913" s="94"/>
      <c r="H1913" s="94"/>
      <c r="I1913" s="94"/>
      <c r="J1913" s="93"/>
      <c r="K1913" s="95"/>
      <c r="L1913" s="96"/>
      <c r="M1913" s="97"/>
      <c r="N1913" s="98"/>
      <c r="O1913" s="98"/>
      <c r="P1913" s="97"/>
      <c r="Q1913" s="94"/>
      <c r="R1913" s="99"/>
      <c r="S1913" s="14"/>
      <c r="T1913" s="100"/>
      <c r="U1913" s="95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2"/>
      <c r="B1914" s="91"/>
      <c r="C1914" s="92"/>
      <c r="D1914" s="95"/>
      <c r="E1914" s="121"/>
      <c r="F1914" s="94"/>
      <c r="G1914" s="94"/>
      <c r="H1914" s="94"/>
      <c r="I1914" s="94"/>
      <c r="J1914" s="93"/>
      <c r="K1914" s="95"/>
      <c r="L1914" s="96"/>
      <c r="M1914" s="97"/>
      <c r="N1914" s="98"/>
      <c r="O1914" s="98"/>
      <c r="P1914" s="97"/>
      <c r="Q1914" s="94"/>
      <c r="R1914" s="99"/>
      <c r="S1914" s="14"/>
      <c r="T1914" s="100"/>
      <c r="U1914" s="95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2"/>
      <c r="B1915" s="91"/>
      <c r="C1915" s="92"/>
      <c r="D1915" s="95"/>
      <c r="E1915" s="121"/>
      <c r="F1915" s="94"/>
      <c r="G1915" s="94"/>
      <c r="H1915" s="94"/>
      <c r="I1915" s="94"/>
      <c r="J1915" s="93"/>
      <c r="K1915" s="95"/>
      <c r="L1915" s="96"/>
      <c r="M1915" s="97"/>
      <c r="N1915" s="98"/>
      <c r="O1915" s="98"/>
      <c r="P1915" s="97"/>
      <c r="Q1915" s="94"/>
      <c r="R1915" s="99"/>
      <c r="S1915" s="14"/>
      <c r="T1915" s="100"/>
      <c r="U1915" s="95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2"/>
      <c r="B1916" s="91"/>
      <c r="C1916" s="92"/>
      <c r="D1916" s="95"/>
      <c r="E1916" s="121"/>
      <c r="F1916" s="94"/>
      <c r="G1916" s="94"/>
      <c r="H1916" s="94"/>
      <c r="I1916" s="94"/>
      <c r="J1916" s="93"/>
      <c r="K1916" s="95"/>
      <c r="L1916" s="96"/>
      <c r="M1916" s="97"/>
      <c r="N1916" s="98"/>
      <c r="O1916" s="98"/>
      <c r="P1916" s="97"/>
      <c r="Q1916" s="94"/>
      <c r="R1916" s="99"/>
      <c r="S1916" s="14"/>
      <c r="T1916" s="100"/>
      <c r="U1916" s="95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2"/>
      <c r="B1917" s="91"/>
      <c r="C1917" s="92"/>
      <c r="D1917" s="95"/>
      <c r="E1917" s="121"/>
      <c r="F1917" s="94"/>
      <c r="G1917" s="94"/>
      <c r="H1917" s="94"/>
      <c r="I1917" s="94"/>
      <c r="J1917" s="93"/>
      <c r="K1917" s="95"/>
      <c r="L1917" s="96"/>
      <c r="M1917" s="97"/>
      <c r="N1917" s="98"/>
      <c r="O1917" s="98"/>
      <c r="P1917" s="97"/>
      <c r="Q1917" s="94"/>
      <c r="R1917" s="99"/>
      <c r="S1917" s="14"/>
      <c r="T1917" s="100"/>
      <c r="U1917" s="95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2"/>
      <c r="B1918" s="91"/>
      <c r="C1918" s="92"/>
      <c r="D1918" s="95"/>
      <c r="E1918" s="121"/>
      <c r="F1918" s="94"/>
      <c r="G1918" s="94"/>
      <c r="H1918" s="94"/>
      <c r="I1918" s="94"/>
      <c r="J1918" s="93"/>
      <c r="K1918" s="95"/>
      <c r="L1918" s="96"/>
      <c r="M1918" s="97"/>
      <c r="N1918" s="98"/>
      <c r="O1918" s="98"/>
      <c r="P1918" s="97"/>
      <c r="Q1918" s="94"/>
      <c r="R1918" s="99"/>
      <c r="S1918" s="14"/>
      <c r="T1918" s="100"/>
      <c r="U1918" s="95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2"/>
      <c r="B1919" s="91"/>
      <c r="C1919" s="92"/>
      <c r="D1919" s="95"/>
      <c r="E1919" s="121"/>
      <c r="F1919" s="94"/>
      <c r="G1919" s="94"/>
      <c r="H1919" s="94"/>
      <c r="I1919" s="94"/>
      <c r="J1919" s="93"/>
      <c r="K1919" s="95"/>
      <c r="L1919" s="96"/>
      <c r="M1919" s="97"/>
      <c r="N1919" s="98"/>
      <c r="O1919" s="98"/>
      <c r="P1919" s="97"/>
      <c r="Q1919" s="94"/>
      <c r="R1919" s="99"/>
      <c r="S1919" s="14"/>
      <c r="T1919" s="100"/>
      <c r="U1919" s="95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2"/>
      <c r="B1920" s="91"/>
      <c r="C1920" s="92"/>
      <c r="D1920" s="95"/>
      <c r="E1920" s="121"/>
      <c r="F1920" s="94"/>
      <c r="G1920" s="94"/>
      <c r="H1920" s="94"/>
      <c r="I1920" s="94"/>
      <c r="J1920" s="93"/>
      <c r="K1920" s="95"/>
      <c r="L1920" s="96"/>
      <c r="M1920" s="97"/>
      <c r="N1920" s="98"/>
      <c r="O1920" s="98"/>
      <c r="P1920" s="97"/>
      <c r="Q1920" s="94"/>
      <c r="R1920" s="99"/>
      <c r="S1920" s="14"/>
      <c r="T1920" s="100"/>
      <c r="U1920" s="95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2"/>
      <c r="B1921" s="91"/>
      <c r="C1921" s="92"/>
      <c r="D1921" s="95"/>
      <c r="E1921" s="121"/>
      <c r="F1921" s="94"/>
      <c r="G1921" s="94"/>
      <c r="H1921" s="94"/>
      <c r="I1921" s="94"/>
      <c r="J1921" s="93"/>
      <c r="K1921" s="95"/>
      <c r="L1921" s="96"/>
      <c r="M1921" s="97"/>
      <c r="N1921" s="98"/>
      <c r="O1921" s="98"/>
      <c r="P1921" s="97"/>
      <c r="Q1921" s="94"/>
      <c r="R1921" s="99"/>
      <c r="S1921" s="14"/>
      <c r="T1921" s="100"/>
      <c r="U1921" s="95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2"/>
      <c r="B1922" s="91"/>
      <c r="C1922" s="92"/>
      <c r="D1922" s="95"/>
      <c r="E1922" s="121"/>
      <c r="F1922" s="94"/>
      <c r="G1922" s="94"/>
      <c r="H1922" s="94"/>
      <c r="I1922" s="94"/>
      <c r="J1922" s="93"/>
      <c r="K1922" s="95"/>
      <c r="L1922" s="96"/>
      <c r="M1922" s="97"/>
      <c r="N1922" s="98"/>
      <c r="O1922" s="98"/>
      <c r="P1922" s="97"/>
      <c r="Q1922" s="94"/>
      <c r="R1922" s="99"/>
      <c r="S1922" s="14"/>
      <c r="T1922" s="100"/>
      <c r="U1922" s="95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2"/>
      <c r="B1923" s="91"/>
      <c r="C1923" s="92"/>
      <c r="D1923" s="95"/>
      <c r="E1923" s="121"/>
      <c r="F1923" s="94"/>
      <c r="G1923" s="94"/>
      <c r="H1923" s="94"/>
      <c r="I1923" s="94"/>
      <c r="J1923" s="93"/>
      <c r="K1923" s="95"/>
      <c r="L1923" s="96"/>
      <c r="M1923" s="97"/>
      <c r="N1923" s="98"/>
      <c r="O1923" s="98"/>
      <c r="P1923" s="97"/>
      <c r="Q1923" s="94"/>
      <c r="R1923" s="99"/>
      <c r="S1923" s="14"/>
      <c r="T1923" s="100"/>
      <c r="U1923" s="95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2"/>
      <c r="B1924" s="91"/>
      <c r="C1924" s="92"/>
      <c r="D1924" s="95"/>
      <c r="E1924" s="121"/>
      <c r="F1924" s="94"/>
      <c r="G1924" s="94"/>
      <c r="H1924" s="94"/>
      <c r="I1924" s="94"/>
      <c r="J1924" s="93"/>
      <c r="K1924" s="95"/>
      <c r="L1924" s="96"/>
      <c r="M1924" s="97"/>
      <c r="N1924" s="98"/>
      <c r="O1924" s="98"/>
      <c r="P1924" s="97"/>
      <c r="Q1924" s="94"/>
      <c r="R1924" s="99"/>
      <c r="S1924" s="14"/>
      <c r="T1924" s="100"/>
      <c r="U1924" s="95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2"/>
      <c r="B1925" s="91"/>
      <c r="C1925" s="92"/>
      <c r="D1925" s="95"/>
      <c r="E1925" s="121"/>
      <c r="F1925" s="94"/>
      <c r="G1925" s="94"/>
      <c r="H1925" s="94"/>
      <c r="I1925" s="94"/>
      <c r="J1925" s="93"/>
      <c r="K1925" s="95"/>
      <c r="L1925" s="96"/>
      <c r="M1925" s="97"/>
      <c r="N1925" s="98"/>
      <c r="O1925" s="98"/>
      <c r="P1925" s="97"/>
      <c r="Q1925" s="94"/>
      <c r="R1925" s="99"/>
      <c r="S1925" s="14"/>
      <c r="T1925" s="100"/>
      <c r="U1925" s="95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2"/>
      <c r="B1926" s="91"/>
      <c r="C1926" s="92"/>
      <c r="D1926" s="95"/>
      <c r="E1926" s="121"/>
      <c r="F1926" s="94"/>
      <c r="G1926" s="94"/>
      <c r="H1926" s="94"/>
      <c r="I1926" s="94"/>
      <c r="J1926" s="93"/>
      <c r="K1926" s="95"/>
      <c r="L1926" s="96"/>
      <c r="M1926" s="97"/>
      <c r="N1926" s="98"/>
      <c r="O1926" s="98"/>
      <c r="P1926" s="97"/>
      <c r="Q1926" s="94"/>
      <c r="R1926" s="99"/>
      <c r="S1926" s="14"/>
      <c r="T1926" s="100"/>
      <c r="U1926" s="95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2"/>
      <c r="B1927" s="91"/>
      <c r="C1927" s="92"/>
      <c r="D1927" s="95"/>
      <c r="E1927" s="121"/>
      <c r="F1927" s="94"/>
      <c r="G1927" s="94"/>
      <c r="H1927" s="94"/>
      <c r="I1927" s="94"/>
      <c r="J1927" s="93"/>
      <c r="K1927" s="95"/>
      <c r="L1927" s="96"/>
      <c r="M1927" s="97"/>
      <c r="N1927" s="98"/>
      <c r="O1927" s="98"/>
      <c r="P1927" s="97"/>
      <c r="Q1927" s="94"/>
      <c r="R1927" s="99"/>
      <c r="S1927" s="14"/>
      <c r="T1927" s="100"/>
      <c r="U1927" s="95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2"/>
      <c r="B1928" s="91"/>
      <c r="C1928" s="92"/>
      <c r="D1928" s="95"/>
      <c r="E1928" s="121"/>
      <c r="F1928" s="94"/>
      <c r="G1928" s="94"/>
      <c r="H1928" s="94"/>
      <c r="I1928" s="94"/>
      <c r="J1928" s="93"/>
      <c r="K1928" s="95"/>
      <c r="L1928" s="96"/>
      <c r="M1928" s="97"/>
      <c r="N1928" s="98"/>
      <c r="O1928" s="98"/>
      <c r="P1928" s="97"/>
      <c r="Q1928" s="94"/>
      <c r="R1928" s="99"/>
      <c r="S1928" s="14"/>
      <c r="T1928" s="100"/>
      <c r="U1928" s="95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2"/>
      <c r="B1929" s="91"/>
      <c r="C1929" s="92"/>
      <c r="D1929" s="95"/>
      <c r="E1929" s="121"/>
      <c r="F1929" s="94"/>
      <c r="G1929" s="94"/>
      <c r="H1929" s="94"/>
      <c r="I1929" s="94"/>
      <c r="J1929" s="93"/>
      <c r="K1929" s="95"/>
      <c r="L1929" s="96"/>
      <c r="M1929" s="97"/>
      <c r="N1929" s="98"/>
      <c r="O1929" s="98"/>
      <c r="P1929" s="97"/>
      <c r="Q1929" s="94"/>
      <c r="R1929" s="99"/>
      <c r="S1929" s="14"/>
      <c r="T1929" s="100"/>
      <c r="U1929" s="95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2"/>
      <c r="B1930" s="91"/>
      <c r="C1930" s="92"/>
      <c r="D1930" s="95"/>
      <c r="E1930" s="121"/>
      <c r="F1930" s="94"/>
      <c r="G1930" s="94"/>
      <c r="H1930" s="94"/>
      <c r="I1930" s="94"/>
      <c r="J1930" s="93"/>
      <c r="K1930" s="95"/>
      <c r="L1930" s="96"/>
      <c r="M1930" s="97"/>
      <c r="N1930" s="98"/>
      <c r="O1930" s="98"/>
      <c r="P1930" s="97"/>
      <c r="Q1930" s="94"/>
      <c r="R1930" s="99"/>
      <c r="S1930" s="14"/>
      <c r="T1930" s="100"/>
      <c r="U1930" s="95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2"/>
      <c r="B1931" s="91"/>
      <c r="C1931" s="92"/>
      <c r="D1931" s="95"/>
      <c r="E1931" s="121"/>
      <c r="F1931" s="94"/>
      <c r="G1931" s="94"/>
      <c r="H1931" s="94"/>
      <c r="I1931" s="94"/>
      <c r="J1931" s="93"/>
      <c r="K1931" s="95"/>
      <c r="L1931" s="96"/>
      <c r="M1931" s="97"/>
      <c r="N1931" s="98"/>
      <c r="O1931" s="98"/>
      <c r="P1931" s="97"/>
      <c r="Q1931" s="94"/>
      <c r="R1931" s="99"/>
      <c r="S1931" s="14"/>
      <c r="T1931" s="100"/>
      <c r="U1931" s="95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2"/>
      <c r="B1932" s="91"/>
      <c r="C1932" s="92"/>
      <c r="D1932" s="95"/>
      <c r="E1932" s="121"/>
      <c r="F1932" s="94"/>
      <c r="G1932" s="94"/>
      <c r="H1932" s="94"/>
      <c r="I1932" s="94"/>
      <c r="J1932" s="93"/>
      <c r="K1932" s="95"/>
      <c r="L1932" s="96"/>
      <c r="M1932" s="97"/>
      <c r="N1932" s="98"/>
      <c r="O1932" s="98"/>
      <c r="P1932" s="97"/>
      <c r="Q1932" s="94"/>
      <c r="R1932" s="99"/>
      <c r="S1932" s="14"/>
      <c r="T1932" s="100"/>
      <c r="U1932" s="95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2"/>
      <c r="B1933" s="91"/>
      <c r="C1933" s="92"/>
      <c r="D1933" s="95"/>
      <c r="E1933" s="121"/>
      <c r="F1933" s="94"/>
      <c r="G1933" s="94"/>
      <c r="H1933" s="94"/>
      <c r="I1933" s="94"/>
      <c r="J1933" s="93"/>
      <c r="K1933" s="95"/>
      <c r="L1933" s="96"/>
      <c r="M1933" s="97"/>
      <c r="N1933" s="98"/>
      <c r="O1933" s="98"/>
      <c r="P1933" s="97"/>
      <c r="Q1933" s="94"/>
      <c r="R1933" s="99"/>
      <c r="S1933" s="14"/>
      <c r="T1933" s="100"/>
      <c r="U1933" s="95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2"/>
      <c r="B1934" s="91"/>
      <c r="C1934" s="92"/>
      <c r="D1934" s="95"/>
      <c r="E1934" s="121"/>
      <c r="F1934" s="94"/>
      <c r="G1934" s="94"/>
      <c r="H1934" s="94"/>
      <c r="I1934" s="94"/>
      <c r="J1934" s="93"/>
      <c r="K1934" s="95"/>
      <c r="L1934" s="96"/>
      <c r="M1934" s="97"/>
      <c r="N1934" s="98"/>
      <c r="O1934" s="98"/>
      <c r="P1934" s="97"/>
      <c r="Q1934" s="94"/>
      <c r="R1934" s="99"/>
      <c r="S1934" s="14"/>
      <c r="T1934" s="100"/>
      <c r="U1934" s="95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2"/>
      <c r="B1935" s="91"/>
      <c r="C1935" s="92"/>
      <c r="D1935" s="95"/>
      <c r="E1935" s="121"/>
      <c r="F1935" s="94"/>
      <c r="G1935" s="94"/>
      <c r="H1935" s="94"/>
      <c r="I1935" s="94"/>
      <c r="J1935" s="93"/>
      <c r="K1935" s="95"/>
      <c r="L1935" s="96"/>
      <c r="M1935" s="97"/>
      <c r="N1935" s="98"/>
      <c r="O1935" s="98"/>
      <c r="P1935" s="97"/>
      <c r="Q1935" s="94"/>
      <c r="R1935" s="99"/>
      <c r="S1935" s="14"/>
      <c r="T1935" s="100"/>
      <c r="U1935" s="95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2"/>
      <c r="B1936" s="91"/>
      <c r="C1936" s="92"/>
      <c r="D1936" s="95"/>
      <c r="E1936" s="121"/>
      <c r="F1936" s="94"/>
      <c r="G1936" s="94"/>
      <c r="H1936" s="94"/>
      <c r="I1936" s="94"/>
      <c r="J1936" s="93"/>
      <c r="K1936" s="95"/>
      <c r="L1936" s="96"/>
      <c r="M1936" s="97"/>
      <c r="N1936" s="98"/>
      <c r="O1936" s="98"/>
      <c r="P1936" s="97"/>
      <c r="Q1936" s="94"/>
      <c r="R1936" s="99"/>
      <c r="S1936" s="14"/>
      <c r="T1936" s="100"/>
      <c r="U1936" s="95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2"/>
      <c r="B1937" s="91"/>
      <c r="C1937" s="92"/>
      <c r="D1937" s="95"/>
      <c r="E1937" s="121"/>
      <c r="F1937" s="94"/>
      <c r="G1937" s="94"/>
      <c r="H1937" s="94"/>
      <c r="I1937" s="94"/>
      <c r="J1937" s="93"/>
      <c r="K1937" s="95"/>
      <c r="L1937" s="96"/>
      <c r="M1937" s="97"/>
      <c r="N1937" s="98"/>
      <c r="O1937" s="98"/>
      <c r="P1937" s="97"/>
      <c r="Q1937" s="94"/>
      <c r="R1937" s="99"/>
      <c r="S1937" s="14"/>
      <c r="T1937" s="100"/>
      <c r="U1937" s="95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2"/>
      <c r="B1938" s="91"/>
      <c r="C1938" s="92"/>
      <c r="D1938" s="95"/>
      <c r="E1938" s="121"/>
      <c r="F1938" s="94"/>
      <c r="G1938" s="94"/>
      <c r="H1938" s="94"/>
      <c r="I1938" s="94"/>
      <c r="J1938" s="93"/>
      <c r="K1938" s="95"/>
      <c r="L1938" s="96"/>
      <c r="M1938" s="97"/>
      <c r="N1938" s="98"/>
      <c r="O1938" s="98"/>
      <c r="P1938" s="97"/>
      <c r="Q1938" s="94"/>
      <c r="R1938" s="99"/>
      <c r="S1938" s="14"/>
      <c r="T1938" s="100"/>
      <c r="U1938" s="95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2"/>
      <c r="B1939" s="91"/>
      <c r="C1939" s="92"/>
      <c r="D1939" s="95"/>
      <c r="E1939" s="121"/>
      <c r="F1939" s="94"/>
      <c r="G1939" s="94"/>
      <c r="H1939" s="94"/>
      <c r="I1939" s="94"/>
      <c r="J1939" s="93"/>
      <c r="K1939" s="95"/>
      <c r="L1939" s="96"/>
      <c r="M1939" s="97"/>
      <c r="N1939" s="98"/>
      <c r="O1939" s="98"/>
      <c r="P1939" s="97"/>
      <c r="Q1939" s="94"/>
      <c r="R1939" s="99"/>
      <c r="S1939" s="14"/>
      <c r="T1939" s="100"/>
      <c r="U1939" s="95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2"/>
      <c r="B1940" s="91"/>
      <c r="C1940" s="92"/>
      <c r="D1940" s="95"/>
      <c r="E1940" s="121"/>
      <c r="F1940" s="94"/>
      <c r="G1940" s="94"/>
      <c r="H1940" s="94"/>
      <c r="I1940" s="94"/>
      <c r="J1940" s="93"/>
      <c r="K1940" s="95"/>
      <c r="L1940" s="96"/>
      <c r="M1940" s="97"/>
      <c r="N1940" s="98"/>
      <c r="O1940" s="98"/>
      <c r="P1940" s="97"/>
      <c r="Q1940" s="94"/>
      <c r="R1940" s="99"/>
      <c r="S1940" s="14"/>
      <c r="T1940" s="100"/>
      <c r="U1940" s="95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2"/>
      <c r="B1941" s="91"/>
      <c r="C1941" s="92"/>
      <c r="D1941" s="95"/>
      <c r="E1941" s="121"/>
      <c r="F1941" s="94"/>
      <c r="G1941" s="94"/>
      <c r="H1941" s="94"/>
      <c r="I1941" s="94"/>
      <c r="J1941" s="93"/>
      <c r="K1941" s="95"/>
      <c r="L1941" s="96"/>
      <c r="M1941" s="97"/>
      <c r="N1941" s="98"/>
      <c r="O1941" s="98"/>
      <c r="P1941" s="97"/>
      <c r="Q1941" s="94"/>
      <c r="R1941" s="99"/>
      <c r="S1941" s="14"/>
      <c r="T1941" s="100"/>
      <c r="U1941" s="95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2"/>
      <c r="B1942" s="91"/>
      <c r="C1942" s="92"/>
      <c r="D1942" s="95"/>
      <c r="E1942" s="121"/>
      <c r="F1942" s="94"/>
      <c r="G1942" s="94"/>
      <c r="H1942" s="94"/>
      <c r="I1942" s="94"/>
      <c r="J1942" s="93"/>
      <c r="K1942" s="95"/>
      <c r="L1942" s="96"/>
      <c r="M1942" s="97"/>
      <c r="N1942" s="98"/>
      <c r="O1942" s="98"/>
      <c r="P1942" s="97"/>
      <c r="Q1942" s="94"/>
      <c r="R1942" s="99"/>
      <c r="S1942" s="14"/>
      <c r="T1942" s="100"/>
      <c r="U1942" s="95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2"/>
      <c r="B1943" s="91"/>
      <c r="C1943" s="92"/>
      <c r="D1943" s="95"/>
      <c r="E1943" s="121"/>
      <c r="F1943" s="94"/>
      <c r="G1943" s="94"/>
      <c r="H1943" s="94"/>
      <c r="I1943" s="94"/>
      <c r="J1943" s="93"/>
      <c r="K1943" s="95"/>
      <c r="L1943" s="96"/>
      <c r="M1943" s="97"/>
      <c r="N1943" s="98"/>
      <c r="O1943" s="98"/>
      <c r="P1943" s="97"/>
      <c r="Q1943" s="94"/>
      <c r="R1943" s="99"/>
      <c r="S1943" s="14"/>
      <c r="T1943" s="100"/>
      <c r="U1943" s="95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2"/>
      <c r="B1944" s="91"/>
      <c r="C1944" s="92"/>
      <c r="D1944" s="95"/>
      <c r="E1944" s="121"/>
      <c r="F1944" s="94"/>
      <c r="G1944" s="94"/>
      <c r="H1944" s="94"/>
      <c r="I1944" s="94"/>
      <c r="J1944" s="93"/>
      <c r="K1944" s="95"/>
      <c r="L1944" s="96"/>
      <c r="M1944" s="97"/>
      <c r="N1944" s="98"/>
      <c r="O1944" s="98"/>
      <c r="P1944" s="97"/>
      <c r="Q1944" s="94"/>
      <c r="R1944" s="99"/>
      <c r="S1944" s="14"/>
      <c r="T1944" s="100"/>
      <c r="U1944" s="95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2"/>
      <c r="B1945" s="91"/>
      <c r="C1945" s="92"/>
      <c r="D1945" s="95"/>
      <c r="E1945" s="121"/>
      <c r="F1945" s="94"/>
      <c r="G1945" s="94"/>
      <c r="H1945" s="94"/>
      <c r="I1945" s="94"/>
      <c r="J1945" s="93"/>
      <c r="K1945" s="95"/>
      <c r="L1945" s="96"/>
      <c r="M1945" s="97"/>
      <c r="N1945" s="98"/>
      <c r="O1945" s="98"/>
      <c r="P1945" s="97"/>
      <c r="Q1945" s="94"/>
      <c r="R1945" s="99"/>
      <c r="S1945" s="14"/>
      <c r="T1945" s="100"/>
      <c r="U1945" s="95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2"/>
      <c r="B1946" s="91"/>
      <c r="C1946" s="92"/>
      <c r="D1946" s="95"/>
      <c r="E1946" s="121"/>
      <c r="F1946" s="94"/>
      <c r="G1946" s="94"/>
      <c r="H1946" s="94"/>
      <c r="I1946" s="94"/>
      <c r="J1946" s="93"/>
      <c r="K1946" s="95"/>
      <c r="L1946" s="96"/>
      <c r="M1946" s="97"/>
      <c r="N1946" s="98"/>
      <c r="O1946" s="98"/>
      <c r="P1946" s="97"/>
      <c r="Q1946" s="94"/>
      <c r="R1946" s="99"/>
      <c r="S1946" s="14"/>
      <c r="T1946" s="100"/>
      <c r="U1946" s="95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2"/>
      <c r="B1947" s="91"/>
      <c r="C1947" s="92"/>
      <c r="D1947" s="95"/>
      <c r="E1947" s="121"/>
      <c r="F1947" s="94"/>
      <c r="G1947" s="94"/>
      <c r="H1947" s="94"/>
      <c r="I1947" s="94"/>
      <c r="J1947" s="93"/>
      <c r="K1947" s="95"/>
      <c r="L1947" s="96"/>
      <c r="M1947" s="97"/>
      <c r="N1947" s="98"/>
      <c r="O1947" s="98"/>
      <c r="P1947" s="97"/>
      <c r="Q1947" s="94"/>
      <c r="R1947" s="99"/>
      <c r="S1947" s="14"/>
      <c r="T1947" s="100"/>
      <c r="U1947" s="95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2"/>
      <c r="B1948" s="91"/>
      <c r="C1948" s="92"/>
      <c r="D1948" s="95"/>
      <c r="E1948" s="121"/>
      <c r="F1948" s="94"/>
      <c r="G1948" s="94"/>
      <c r="H1948" s="94"/>
      <c r="I1948" s="94"/>
      <c r="J1948" s="93"/>
      <c r="K1948" s="95"/>
      <c r="L1948" s="96"/>
      <c r="M1948" s="97"/>
      <c r="N1948" s="98"/>
      <c r="O1948" s="98"/>
      <c r="P1948" s="97"/>
      <c r="Q1948" s="94"/>
      <c r="R1948" s="99"/>
      <c r="S1948" s="14"/>
      <c r="T1948" s="100"/>
      <c r="U1948" s="95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2"/>
      <c r="B1949" s="91"/>
      <c r="C1949" s="92"/>
      <c r="D1949" s="95"/>
      <c r="E1949" s="121"/>
      <c r="F1949" s="94"/>
      <c r="G1949" s="94"/>
      <c r="H1949" s="94"/>
      <c r="I1949" s="94"/>
      <c r="J1949" s="93"/>
      <c r="K1949" s="95"/>
      <c r="L1949" s="96"/>
      <c r="M1949" s="97"/>
      <c r="N1949" s="98"/>
      <c r="O1949" s="98"/>
      <c r="P1949" s="97"/>
      <c r="Q1949" s="94"/>
      <c r="R1949" s="99"/>
      <c r="S1949" s="14"/>
      <c r="T1949" s="100"/>
      <c r="U1949" s="95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2"/>
      <c r="B1950" s="91"/>
      <c r="C1950" s="92"/>
      <c r="D1950" s="95"/>
      <c r="E1950" s="121"/>
      <c r="F1950" s="94"/>
      <c r="G1950" s="94"/>
      <c r="H1950" s="94"/>
      <c r="I1950" s="94"/>
      <c r="J1950" s="93"/>
      <c r="K1950" s="95"/>
      <c r="L1950" s="96"/>
      <c r="M1950" s="97"/>
      <c r="N1950" s="98"/>
      <c r="O1950" s="98"/>
      <c r="P1950" s="97"/>
      <c r="Q1950" s="94"/>
      <c r="R1950" s="99"/>
      <c r="S1950" s="14"/>
      <c r="T1950" s="100"/>
      <c r="U1950" s="95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2"/>
      <c r="B1951" s="91"/>
      <c r="C1951" s="92"/>
      <c r="D1951" s="95"/>
      <c r="E1951" s="121"/>
      <c r="F1951" s="94"/>
      <c r="G1951" s="94"/>
      <c r="H1951" s="94"/>
      <c r="I1951" s="94"/>
      <c r="J1951" s="93"/>
      <c r="K1951" s="95"/>
      <c r="L1951" s="96"/>
      <c r="M1951" s="97"/>
      <c r="N1951" s="98"/>
      <c r="O1951" s="98"/>
      <c r="P1951" s="97"/>
      <c r="Q1951" s="94"/>
      <c r="R1951" s="99"/>
      <c r="S1951" s="14"/>
      <c r="T1951" s="100"/>
      <c r="U1951" s="95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2"/>
      <c r="B1952" s="91"/>
      <c r="C1952" s="92"/>
      <c r="D1952" s="95"/>
      <c r="E1952" s="121"/>
      <c r="F1952" s="94"/>
      <c r="G1952" s="94"/>
      <c r="H1952" s="94"/>
      <c r="I1952" s="94"/>
      <c r="J1952" s="93"/>
      <c r="K1952" s="95"/>
      <c r="L1952" s="96"/>
      <c r="M1952" s="97"/>
      <c r="N1952" s="98"/>
      <c r="O1952" s="98"/>
      <c r="P1952" s="97"/>
      <c r="Q1952" s="94"/>
      <c r="R1952" s="99"/>
      <c r="S1952" s="14"/>
      <c r="T1952" s="100"/>
      <c r="U1952" s="95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2"/>
      <c r="B1953" s="91"/>
      <c r="C1953" s="92"/>
      <c r="D1953" s="95"/>
      <c r="E1953" s="121"/>
      <c r="F1953" s="94"/>
      <c r="G1953" s="94"/>
      <c r="H1953" s="94"/>
      <c r="I1953" s="94"/>
      <c r="J1953" s="93"/>
      <c r="K1953" s="95"/>
      <c r="L1953" s="96"/>
      <c r="M1953" s="97"/>
      <c r="N1953" s="98"/>
      <c r="O1953" s="98"/>
      <c r="P1953" s="97"/>
      <c r="Q1953" s="94"/>
      <c r="R1953" s="99"/>
      <c r="S1953" s="14"/>
      <c r="T1953" s="100"/>
      <c r="U1953" s="95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2"/>
      <c r="B1954" s="91"/>
      <c r="C1954" s="92"/>
      <c r="D1954" s="95"/>
      <c r="E1954" s="121"/>
      <c r="F1954" s="94"/>
      <c r="G1954" s="94"/>
      <c r="H1954" s="94"/>
      <c r="I1954" s="94"/>
      <c r="J1954" s="93"/>
      <c r="K1954" s="95"/>
      <c r="L1954" s="96"/>
      <c r="M1954" s="97"/>
      <c r="N1954" s="98"/>
      <c r="O1954" s="98"/>
      <c r="P1954" s="97"/>
      <c r="Q1954" s="94"/>
      <c r="R1954" s="99"/>
      <c r="S1954" s="14"/>
      <c r="T1954" s="100"/>
      <c r="U1954" s="95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2"/>
      <c r="B1955" s="91"/>
      <c r="C1955" s="92"/>
      <c r="D1955" s="95"/>
      <c r="E1955" s="121"/>
      <c r="F1955" s="94"/>
      <c r="G1955" s="94"/>
      <c r="H1955" s="94"/>
      <c r="I1955" s="94"/>
      <c r="J1955" s="93"/>
      <c r="K1955" s="95"/>
      <c r="L1955" s="96"/>
      <c r="M1955" s="97"/>
      <c r="N1955" s="98"/>
      <c r="O1955" s="98"/>
      <c r="P1955" s="97"/>
      <c r="Q1955" s="94"/>
      <c r="R1955" s="99"/>
      <c r="S1955" s="14"/>
      <c r="T1955" s="100"/>
      <c r="U1955" s="95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2"/>
      <c r="B1956" s="91"/>
      <c r="C1956" s="92"/>
      <c r="D1956" s="95"/>
      <c r="E1956" s="121"/>
      <c r="F1956" s="94"/>
      <c r="G1956" s="94"/>
      <c r="H1956" s="94"/>
      <c r="I1956" s="94"/>
      <c r="J1956" s="93"/>
      <c r="K1956" s="95"/>
      <c r="L1956" s="96"/>
      <c r="M1956" s="97"/>
      <c r="N1956" s="98"/>
      <c r="O1956" s="98"/>
      <c r="P1956" s="97"/>
      <c r="Q1956" s="94"/>
      <c r="R1956" s="99"/>
      <c r="S1956" s="14"/>
      <c r="T1956" s="100"/>
      <c r="U1956" s="95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2"/>
      <c r="B1957" s="91"/>
      <c r="C1957" s="92"/>
      <c r="D1957" s="95"/>
      <c r="E1957" s="121"/>
      <c r="F1957" s="94"/>
      <c r="G1957" s="94"/>
      <c r="H1957" s="94"/>
      <c r="I1957" s="94"/>
      <c r="J1957" s="93"/>
      <c r="K1957" s="95"/>
      <c r="L1957" s="96"/>
      <c r="M1957" s="97"/>
      <c r="N1957" s="98"/>
      <c r="O1957" s="98"/>
      <c r="P1957" s="97"/>
      <c r="Q1957" s="94"/>
      <c r="R1957" s="99"/>
      <c r="S1957" s="14"/>
      <c r="T1957" s="100"/>
      <c r="U1957" s="95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2"/>
      <c r="B1958" s="91"/>
      <c r="C1958" s="92"/>
      <c r="D1958" s="95"/>
      <c r="E1958" s="121"/>
      <c r="F1958" s="94"/>
      <c r="G1958" s="94"/>
      <c r="H1958" s="94"/>
      <c r="I1958" s="94"/>
      <c r="J1958" s="93"/>
      <c r="K1958" s="95"/>
      <c r="L1958" s="96"/>
      <c r="M1958" s="97"/>
      <c r="N1958" s="98"/>
      <c r="O1958" s="98"/>
      <c r="P1958" s="97"/>
      <c r="Q1958" s="94"/>
      <c r="R1958" s="99"/>
      <c r="S1958" s="14"/>
      <c r="T1958" s="100"/>
      <c r="U1958" s="95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2"/>
      <c r="B1959" s="91"/>
      <c r="C1959" s="92"/>
      <c r="D1959" s="95"/>
      <c r="E1959" s="121"/>
      <c r="F1959" s="94"/>
      <c r="G1959" s="94"/>
      <c r="H1959" s="94"/>
      <c r="I1959" s="94"/>
      <c r="J1959" s="93"/>
      <c r="K1959" s="95"/>
      <c r="L1959" s="96"/>
      <c r="M1959" s="97"/>
      <c r="N1959" s="98"/>
      <c r="O1959" s="98"/>
      <c r="P1959" s="97"/>
      <c r="Q1959" s="94"/>
      <c r="R1959" s="99"/>
      <c r="S1959" s="14"/>
      <c r="T1959" s="100"/>
      <c r="U1959" s="95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2"/>
      <c r="B1960" s="91"/>
      <c r="C1960" s="92"/>
      <c r="D1960" s="95"/>
      <c r="E1960" s="121"/>
      <c r="F1960" s="94"/>
      <c r="G1960" s="94"/>
      <c r="H1960" s="94"/>
      <c r="I1960" s="94"/>
      <c r="J1960" s="93"/>
      <c r="K1960" s="95"/>
      <c r="L1960" s="96"/>
      <c r="M1960" s="97"/>
      <c r="N1960" s="98"/>
      <c r="O1960" s="98"/>
      <c r="P1960" s="97"/>
      <c r="Q1960" s="94"/>
      <c r="R1960" s="99"/>
      <c r="S1960" s="14"/>
      <c r="T1960" s="100"/>
      <c r="U1960" s="95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2"/>
      <c r="B1961" s="91"/>
      <c r="C1961" s="92"/>
      <c r="D1961" s="95"/>
      <c r="E1961" s="121"/>
      <c r="F1961" s="94"/>
      <c r="G1961" s="94"/>
      <c r="H1961" s="94"/>
      <c r="I1961" s="94"/>
      <c r="J1961" s="93"/>
      <c r="K1961" s="95"/>
      <c r="L1961" s="96"/>
      <c r="M1961" s="97"/>
      <c r="N1961" s="98"/>
      <c r="O1961" s="98"/>
      <c r="P1961" s="97"/>
      <c r="Q1961" s="94"/>
      <c r="R1961" s="99"/>
      <c r="S1961" s="14"/>
      <c r="T1961" s="100"/>
      <c r="U1961" s="95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2"/>
      <c r="B1962" s="91"/>
      <c r="C1962" s="92"/>
      <c r="D1962" s="95"/>
      <c r="E1962" s="121"/>
      <c r="F1962" s="94"/>
      <c r="G1962" s="94"/>
      <c r="H1962" s="94"/>
      <c r="I1962" s="94"/>
      <c r="J1962" s="93"/>
      <c r="K1962" s="95"/>
      <c r="L1962" s="96"/>
      <c r="M1962" s="97"/>
      <c r="N1962" s="98"/>
      <c r="O1962" s="98"/>
      <c r="P1962" s="97"/>
      <c r="Q1962" s="94"/>
      <c r="R1962" s="99"/>
      <c r="S1962" s="14"/>
      <c r="T1962" s="100"/>
      <c r="U1962" s="95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2"/>
      <c r="B1963" s="91"/>
      <c r="C1963" s="92"/>
      <c r="D1963" s="95"/>
      <c r="E1963" s="121"/>
      <c r="F1963" s="94"/>
      <c r="G1963" s="94"/>
      <c r="H1963" s="94"/>
      <c r="I1963" s="94"/>
      <c r="J1963" s="93"/>
      <c r="K1963" s="95"/>
      <c r="L1963" s="96"/>
      <c r="M1963" s="97"/>
      <c r="N1963" s="98"/>
      <c r="O1963" s="98"/>
      <c r="P1963" s="97"/>
      <c r="Q1963" s="94"/>
      <c r="R1963" s="99"/>
      <c r="S1963" s="14"/>
      <c r="T1963" s="100"/>
      <c r="U1963" s="95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2"/>
      <c r="B1964" s="91"/>
      <c r="C1964" s="92"/>
      <c r="D1964" s="95"/>
      <c r="E1964" s="121"/>
      <c r="F1964" s="94"/>
      <c r="G1964" s="94"/>
      <c r="H1964" s="94"/>
      <c r="I1964" s="94"/>
      <c r="J1964" s="93"/>
      <c r="K1964" s="95"/>
      <c r="L1964" s="96"/>
      <c r="M1964" s="97"/>
      <c r="N1964" s="98"/>
      <c r="O1964" s="98"/>
      <c r="P1964" s="97"/>
      <c r="Q1964" s="94"/>
      <c r="R1964" s="99"/>
      <c r="S1964" s="14"/>
      <c r="T1964" s="100"/>
      <c r="U1964" s="95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2"/>
      <c r="B1965" s="91"/>
      <c r="C1965" s="92"/>
      <c r="D1965" s="95"/>
      <c r="E1965" s="121"/>
      <c r="F1965" s="94"/>
      <c r="G1965" s="94"/>
      <c r="H1965" s="94"/>
      <c r="I1965" s="94"/>
      <c r="J1965" s="93"/>
      <c r="K1965" s="95"/>
      <c r="L1965" s="96"/>
      <c r="M1965" s="97"/>
      <c r="N1965" s="98"/>
      <c r="O1965" s="98"/>
      <c r="P1965" s="97"/>
      <c r="Q1965" s="94"/>
      <c r="R1965" s="99"/>
      <c r="S1965" s="14"/>
      <c r="T1965" s="100"/>
      <c r="U1965" s="95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2"/>
      <c r="B1966" s="91"/>
      <c r="C1966" s="92"/>
      <c r="D1966" s="95"/>
      <c r="E1966" s="121"/>
      <c r="F1966" s="94"/>
      <c r="G1966" s="94"/>
      <c r="H1966" s="94"/>
      <c r="I1966" s="94"/>
      <c r="J1966" s="93"/>
      <c r="K1966" s="95"/>
      <c r="L1966" s="96"/>
      <c r="M1966" s="97"/>
      <c r="N1966" s="98"/>
      <c r="O1966" s="98"/>
      <c r="P1966" s="97"/>
      <c r="Q1966" s="94"/>
      <c r="R1966" s="99"/>
      <c r="S1966" s="14"/>
      <c r="T1966" s="100"/>
      <c r="U1966" s="95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2"/>
      <c r="B1967" s="91"/>
      <c r="C1967" s="92"/>
      <c r="D1967" s="95"/>
      <c r="E1967" s="121"/>
      <c r="F1967" s="94"/>
      <c r="G1967" s="94"/>
      <c r="H1967" s="94"/>
      <c r="I1967" s="94"/>
      <c r="J1967" s="93"/>
      <c r="K1967" s="95"/>
      <c r="L1967" s="96"/>
      <c r="M1967" s="97"/>
      <c r="N1967" s="98"/>
      <c r="O1967" s="98"/>
      <c r="P1967" s="97"/>
      <c r="Q1967" s="94"/>
      <c r="R1967" s="99"/>
      <c r="S1967" s="14"/>
      <c r="T1967" s="100"/>
      <c r="U1967" s="95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2"/>
      <c r="B1968" s="91"/>
      <c r="C1968" s="92"/>
      <c r="D1968" s="95"/>
      <c r="E1968" s="121"/>
      <c r="F1968" s="94"/>
      <c r="G1968" s="94"/>
      <c r="H1968" s="94"/>
      <c r="I1968" s="94"/>
      <c r="J1968" s="93"/>
      <c r="K1968" s="95"/>
      <c r="L1968" s="96"/>
      <c r="M1968" s="97"/>
      <c r="N1968" s="98"/>
      <c r="O1968" s="98"/>
      <c r="P1968" s="97"/>
      <c r="Q1968" s="94"/>
      <c r="R1968" s="99"/>
      <c r="S1968" s="14"/>
      <c r="T1968" s="100"/>
      <c r="U1968" s="95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2"/>
      <c r="B1969" s="91"/>
      <c r="C1969" s="92"/>
      <c r="D1969" s="95"/>
      <c r="E1969" s="121"/>
      <c r="F1969" s="94"/>
      <c r="G1969" s="94"/>
      <c r="H1969" s="94"/>
      <c r="I1969" s="94"/>
      <c r="J1969" s="93"/>
      <c r="K1969" s="95"/>
      <c r="L1969" s="96"/>
      <c r="M1969" s="97"/>
      <c r="N1969" s="98"/>
      <c r="O1969" s="98"/>
      <c r="P1969" s="97"/>
      <c r="Q1969" s="94"/>
      <c r="R1969" s="99"/>
      <c r="S1969" s="14"/>
      <c r="T1969" s="100"/>
      <c r="U1969" s="95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2"/>
      <c r="B1970" s="91"/>
      <c r="C1970" s="92"/>
      <c r="D1970" s="95"/>
      <c r="E1970" s="121"/>
      <c r="F1970" s="94"/>
      <c r="G1970" s="94"/>
      <c r="H1970" s="94"/>
      <c r="I1970" s="94"/>
      <c r="J1970" s="93"/>
      <c r="K1970" s="95"/>
      <c r="L1970" s="96"/>
      <c r="M1970" s="97"/>
      <c r="N1970" s="98"/>
      <c r="O1970" s="98"/>
      <c r="P1970" s="97"/>
      <c r="Q1970" s="94"/>
      <c r="R1970" s="99"/>
      <c r="S1970" s="14"/>
      <c r="T1970" s="100"/>
      <c r="U1970" s="95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2"/>
      <c r="B1971" s="91"/>
      <c r="C1971" s="92"/>
      <c r="D1971" s="95"/>
      <c r="E1971" s="121"/>
      <c r="F1971" s="94"/>
      <c r="G1971" s="94"/>
      <c r="H1971" s="94"/>
      <c r="I1971" s="94"/>
      <c r="J1971" s="93"/>
      <c r="K1971" s="95"/>
      <c r="L1971" s="96"/>
      <c r="M1971" s="97"/>
      <c r="N1971" s="98"/>
      <c r="O1971" s="98"/>
      <c r="P1971" s="97"/>
      <c r="Q1971" s="94"/>
      <c r="R1971" s="99"/>
      <c r="S1971" s="14"/>
      <c r="T1971" s="100"/>
      <c r="U1971" s="95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2"/>
      <c r="B1972" s="91"/>
      <c r="C1972" s="92"/>
      <c r="D1972" s="95"/>
      <c r="E1972" s="121"/>
      <c r="F1972" s="94"/>
      <c r="G1972" s="94"/>
      <c r="H1972" s="94"/>
      <c r="I1972" s="94"/>
      <c r="J1972" s="93"/>
      <c r="K1972" s="95"/>
      <c r="L1972" s="96"/>
      <c r="M1972" s="97"/>
      <c r="N1972" s="98"/>
      <c r="O1972" s="98"/>
      <c r="P1972" s="97"/>
      <c r="Q1972" s="94"/>
      <c r="R1972" s="99"/>
      <c r="S1972" s="14"/>
      <c r="T1972" s="100"/>
      <c r="U1972" s="95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2"/>
      <c r="B1973" s="91"/>
      <c r="C1973" s="92"/>
      <c r="D1973" s="95"/>
      <c r="E1973" s="121"/>
      <c r="F1973" s="94"/>
      <c r="G1973" s="94"/>
      <c r="H1973" s="94"/>
      <c r="I1973" s="94"/>
      <c r="J1973" s="93"/>
      <c r="K1973" s="95"/>
      <c r="L1973" s="96"/>
      <c r="M1973" s="97"/>
      <c r="N1973" s="98"/>
      <c r="O1973" s="98"/>
      <c r="P1973" s="97"/>
      <c r="Q1973" s="94"/>
      <c r="R1973" s="99"/>
      <c r="S1973" s="14"/>
      <c r="T1973" s="100"/>
      <c r="U1973" s="95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2"/>
      <c r="B1974" s="91"/>
      <c r="C1974" s="92"/>
      <c r="D1974" s="95"/>
      <c r="E1974" s="121"/>
      <c r="F1974" s="94"/>
      <c r="G1974" s="94"/>
      <c r="H1974" s="94"/>
      <c r="I1974" s="94"/>
      <c r="J1974" s="93"/>
      <c r="K1974" s="95"/>
      <c r="L1974" s="96"/>
      <c r="M1974" s="97"/>
      <c r="N1974" s="98"/>
      <c r="O1974" s="98"/>
      <c r="P1974" s="97"/>
      <c r="Q1974" s="94"/>
      <c r="R1974" s="99"/>
      <c r="S1974" s="14"/>
      <c r="T1974" s="100"/>
      <c r="U1974" s="95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2"/>
      <c r="B1975" s="91"/>
      <c r="C1975" s="92"/>
      <c r="D1975" s="95"/>
      <c r="E1975" s="121"/>
      <c r="F1975" s="94"/>
      <c r="G1975" s="94"/>
      <c r="H1975" s="94"/>
      <c r="I1975" s="94"/>
      <c r="J1975" s="93"/>
      <c r="K1975" s="95"/>
      <c r="L1975" s="96"/>
      <c r="M1975" s="97"/>
      <c r="N1975" s="98"/>
      <c r="O1975" s="98"/>
      <c r="P1975" s="97"/>
      <c r="Q1975" s="94"/>
      <c r="R1975" s="99"/>
      <c r="S1975" s="14"/>
      <c r="T1975" s="100"/>
      <c r="U1975" s="95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2"/>
      <c r="B1976" s="91"/>
      <c r="C1976" s="92"/>
      <c r="D1976" s="95"/>
      <c r="E1976" s="121"/>
      <c r="F1976" s="94"/>
      <c r="G1976" s="94"/>
      <c r="H1976" s="94"/>
      <c r="I1976" s="94"/>
      <c r="J1976" s="93"/>
      <c r="K1976" s="95"/>
      <c r="L1976" s="96"/>
      <c r="M1976" s="97"/>
      <c r="N1976" s="98"/>
      <c r="O1976" s="98"/>
      <c r="P1976" s="97"/>
      <c r="Q1976" s="94"/>
      <c r="R1976" s="99"/>
      <c r="S1976" s="14"/>
      <c r="T1976" s="100"/>
      <c r="U1976" s="95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2"/>
      <c r="B1977" s="91"/>
      <c r="C1977" s="92"/>
      <c r="D1977" s="95"/>
      <c r="E1977" s="121"/>
      <c r="F1977" s="94"/>
      <c r="G1977" s="94"/>
      <c r="H1977" s="94"/>
      <c r="I1977" s="94"/>
      <c r="J1977" s="93"/>
      <c r="K1977" s="95"/>
      <c r="L1977" s="96"/>
      <c r="M1977" s="97"/>
      <c r="N1977" s="98"/>
      <c r="O1977" s="98"/>
      <c r="P1977" s="97"/>
      <c r="Q1977" s="94"/>
      <c r="R1977" s="99"/>
      <c r="S1977" s="14"/>
      <c r="T1977" s="100"/>
      <c r="U1977" s="95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2"/>
      <c r="B1978" s="91"/>
      <c r="C1978" s="92"/>
      <c r="D1978" s="95"/>
      <c r="E1978" s="121"/>
      <c r="F1978" s="94"/>
      <c r="G1978" s="94"/>
      <c r="H1978" s="94"/>
      <c r="I1978" s="94"/>
      <c r="J1978" s="93"/>
      <c r="K1978" s="95"/>
      <c r="L1978" s="96"/>
      <c r="M1978" s="97"/>
      <c r="N1978" s="98"/>
      <c r="O1978" s="98"/>
      <c r="P1978" s="97"/>
      <c r="Q1978" s="94"/>
      <c r="R1978" s="99"/>
      <c r="S1978" s="14"/>
      <c r="T1978" s="100"/>
      <c r="U1978" s="95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2"/>
      <c r="B1979" s="91"/>
      <c r="C1979" s="92"/>
      <c r="D1979" s="95"/>
      <c r="E1979" s="121"/>
      <c r="F1979" s="94"/>
      <c r="G1979" s="94"/>
      <c r="H1979" s="94"/>
      <c r="I1979" s="94"/>
      <c r="J1979" s="93"/>
      <c r="K1979" s="95"/>
      <c r="L1979" s="96"/>
      <c r="M1979" s="97"/>
      <c r="N1979" s="98"/>
      <c r="O1979" s="98"/>
      <c r="P1979" s="97"/>
      <c r="Q1979" s="94"/>
      <c r="R1979" s="99"/>
      <c r="S1979" s="14"/>
      <c r="T1979" s="100"/>
      <c r="U1979" s="95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2"/>
      <c r="B1980" s="91"/>
      <c r="C1980" s="92"/>
      <c r="D1980" s="95"/>
      <c r="E1980" s="121"/>
      <c r="F1980" s="94"/>
      <c r="G1980" s="94"/>
      <c r="H1980" s="94"/>
      <c r="I1980" s="94"/>
      <c r="J1980" s="93"/>
      <c r="K1980" s="95"/>
      <c r="L1980" s="96"/>
      <c r="M1980" s="97"/>
      <c r="N1980" s="98"/>
      <c r="O1980" s="98"/>
      <c r="P1980" s="97"/>
      <c r="Q1980" s="94"/>
      <c r="R1980" s="99"/>
      <c r="S1980" s="14"/>
      <c r="T1980" s="100"/>
      <c r="U1980" s="95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2"/>
      <c r="B1981" s="91"/>
      <c r="C1981" s="92"/>
      <c r="D1981" s="95"/>
      <c r="E1981" s="121"/>
      <c r="F1981" s="94"/>
      <c r="G1981" s="94"/>
      <c r="H1981" s="94"/>
      <c r="I1981" s="94"/>
      <c r="J1981" s="93"/>
      <c r="K1981" s="95"/>
      <c r="L1981" s="96"/>
      <c r="M1981" s="97"/>
      <c r="N1981" s="98"/>
      <c r="O1981" s="98"/>
      <c r="P1981" s="97"/>
      <c r="Q1981" s="94"/>
      <c r="R1981" s="99"/>
      <c r="S1981" s="14"/>
      <c r="T1981" s="100"/>
      <c r="U1981" s="95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2"/>
      <c r="B1982" s="91"/>
      <c r="C1982" s="92"/>
      <c r="D1982" s="95"/>
      <c r="E1982" s="121"/>
      <c r="F1982" s="94"/>
      <c r="G1982" s="94"/>
      <c r="H1982" s="94"/>
      <c r="I1982" s="94"/>
      <c r="J1982" s="93"/>
      <c r="K1982" s="95"/>
      <c r="L1982" s="96"/>
      <c r="M1982" s="97"/>
      <c r="N1982" s="98"/>
      <c r="O1982" s="98"/>
      <c r="P1982" s="97"/>
      <c r="Q1982" s="94"/>
      <c r="R1982" s="99"/>
      <c r="S1982" s="14"/>
      <c r="T1982" s="100"/>
      <c r="U1982" s="95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2"/>
      <c r="B1983" s="91"/>
      <c r="C1983" s="92"/>
      <c r="D1983" s="95"/>
      <c r="E1983" s="121"/>
      <c r="F1983" s="94"/>
      <c r="G1983" s="94"/>
      <c r="H1983" s="94"/>
      <c r="I1983" s="94"/>
      <c r="J1983" s="93"/>
      <c r="K1983" s="95"/>
      <c r="L1983" s="96"/>
      <c r="M1983" s="97"/>
      <c r="N1983" s="98"/>
      <c r="O1983" s="98"/>
      <c r="P1983" s="97"/>
      <c r="Q1983" s="94"/>
      <c r="R1983" s="99"/>
      <c r="S1983" s="14"/>
      <c r="T1983" s="100"/>
      <c r="U1983" s="95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2"/>
      <c r="B1984" s="91"/>
      <c r="C1984" s="92"/>
      <c r="D1984" s="95"/>
      <c r="E1984" s="121"/>
      <c r="F1984" s="94"/>
      <c r="G1984" s="94"/>
      <c r="H1984" s="94"/>
      <c r="I1984" s="94"/>
      <c r="J1984" s="93"/>
      <c r="K1984" s="95"/>
      <c r="L1984" s="96"/>
      <c r="M1984" s="97"/>
      <c r="N1984" s="98"/>
      <c r="O1984" s="98"/>
      <c r="P1984" s="97"/>
      <c r="Q1984" s="94"/>
      <c r="R1984" s="99"/>
      <c r="S1984" s="14"/>
      <c r="T1984" s="100"/>
      <c r="U1984" s="95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2"/>
      <c r="B1985" s="91"/>
      <c r="C1985" s="92"/>
      <c r="D1985" s="95"/>
      <c r="E1985" s="121"/>
      <c r="F1985" s="94"/>
      <c r="G1985" s="94"/>
      <c r="H1985" s="94"/>
      <c r="I1985" s="94"/>
      <c r="J1985" s="93"/>
      <c r="K1985" s="95"/>
      <c r="L1985" s="96"/>
      <c r="M1985" s="97"/>
      <c r="N1985" s="98"/>
      <c r="O1985" s="98"/>
      <c r="P1985" s="97"/>
      <c r="Q1985" s="94"/>
      <c r="R1985" s="99"/>
      <c r="S1985" s="14"/>
      <c r="T1985" s="100"/>
      <c r="U1985" s="95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2"/>
      <c r="B1986" s="91"/>
      <c r="C1986" s="92"/>
      <c r="D1986" s="95"/>
      <c r="E1986" s="121"/>
      <c r="F1986" s="94"/>
      <c r="G1986" s="94"/>
      <c r="H1986" s="94"/>
      <c r="I1986" s="94"/>
      <c r="J1986" s="93"/>
      <c r="K1986" s="95"/>
      <c r="L1986" s="96"/>
      <c r="M1986" s="97"/>
      <c r="N1986" s="98"/>
      <c r="O1986" s="98"/>
      <c r="P1986" s="97"/>
      <c r="Q1986" s="94"/>
      <c r="R1986" s="99"/>
      <c r="S1986" s="14"/>
      <c r="T1986" s="100"/>
      <c r="U1986" s="95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2"/>
      <c r="B1987" s="91"/>
      <c r="C1987" s="92"/>
      <c r="D1987" s="95"/>
      <c r="E1987" s="121"/>
      <c r="F1987" s="94"/>
      <c r="G1987" s="94"/>
      <c r="H1987" s="94"/>
      <c r="I1987" s="94"/>
      <c r="J1987" s="93"/>
      <c r="K1987" s="95"/>
      <c r="L1987" s="96"/>
      <c r="M1987" s="97"/>
      <c r="N1987" s="98"/>
      <c r="O1987" s="98"/>
      <c r="P1987" s="97"/>
      <c r="Q1987" s="94"/>
      <c r="R1987" s="99"/>
      <c r="S1987" s="14"/>
      <c r="T1987" s="100"/>
      <c r="U1987" s="95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2"/>
      <c r="B1988" s="91"/>
      <c r="C1988" s="92"/>
      <c r="D1988" s="95"/>
      <c r="E1988" s="121"/>
      <c r="F1988" s="94"/>
      <c r="G1988" s="94"/>
      <c r="H1988" s="94"/>
      <c r="I1988" s="94"/>
      <c r="J1988" s="93"/>
      <c r="K1988" s="95"/>
      <c r="L1988" s="96"/>
      <c r="M1988" s="97"/>
      <c r="N1988" s="98"/>
      <c r="O1988" s="98"/>
      <c r="P1988" s="97"/>
      <c r="Q1988" s="94"/>
      <c r="R1988" s="99"/>
      <c r="S1988" s="14"/>
      <c r="T1988" s="100"/>
      <c r="U1988" s="95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2"/>
      <c r="B1989" s="91"/>
      <c r="C1989" s="92"/>
      <c r="D1989" s="95"/>
      <c r="E1989" s="121"/>
      <c r="F1989" s="94"/>
      <c r="G1989" s="94"/>
      <c r="H1989" s="94"/>
      <c r="I1989" s="94"/>
      <c r="J1989" s="93"/>
      <c r="K1989" s="95"/>
      <c r="L1989" s="96"/>
      <c r="M1989" s="97"/>
      <c r="N1989" s="98"/>
      <c r="O1989" s="98"/>
      <c r="P1989" s="97"/>
      <c r="Q1989" s="94"/>
      <c r="R1989" s="99"/>
      <c r="S1989" s="14"/>
      <c r="T1989" s="100"/>
      <c r="U1989" s="95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2"/>
      <c r="B1990" s="91"/>
      <c r="C1990" s="92"/>
      <c r="D1990" s="95"/>
      <c r="E1990" s="121"/>
      <c r="F1990" s="94"/>
      <c r="G1990" s="94"/>
      <c r="H1990" s="94"/>
      <c r="I1990" s="94"/>
      <c r="J1990" s="93"/>
      <c r="K1990" s="95"/>
      <c r="L1990" s="96"/>
      <c r="M1990" s="97"/>
      <c r="N1990" s="98"/>
      <c r="O1990" s="98"/>
      <c r="P1990" s="97"/>
      <c r="Q1990" s="94"/>
      <c r="R1990" s="99"/>
      <c r="S1990" s="14"/>
      <c r="T1990" s="100"/>
      <c r="U1990" s="95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2"/>
      <c r="B1991" s="91"/>
      <c r="C1991" s="92"/>
      <c r="D1991" s="95"/>
      <c r="E1991" s="121"/>
      <c r="F1991" s="94"/>
      <c r="G1991" s="94"/>
      <c r="H1991" s="94"/>
      <c r="I1991" s="94"/>
      <c r="J1991" s="93"/>
      <c r="K1991" s="95"/>
      <c r="L1991" s="96"/>
      <c r="M1991" s="97"/>
      <c r="N1991" s="98"/>
      <c r="O1991" s="98"/>
      <c r="P1991" s="97"/>
      <c r="Q1991" s="94"/>
      <c r="R1991" s="99"/>
      <c r="S1991" s="14"/>
      <c r="T1991" s="100"/>
      <c r="U1991" s="95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2"/>
      <c r="B1992" s="91"/>
      <c r="C1992" s="92"/>
      <c r="D1992" s="95"/>
      <c r="E1992" s="121"/>
      <c r="F1992" s="94"/>
      <c r="G1992" s="94"/>
      <c r="H1992" s="94"/>
      <c r="I1992" s="94"/>
      <c r="J1992" s="93"/>
      <c r="K1992" s="95"/>
      <c r="L1992" s="96"/>
      <c r="M1992" s="97"/>
      <c r="N1992" s="98"/>
      <c r="O1992" s="98"/>
      <c r="P1992" s="97"/>
      <c r="Q1992" s="94"/>
      <c r="R1992" s="99"/>
      <c r="S1992" s="14"/>
      <c r="T1992" s="100"/>
      <c r="U1992" s="95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2"/>
      <c r="B1993" s="91"/>
      <c r="C1993" s="92"/>
      <c r="D1993" s="95"/>
      <c r="E1993" s="121"/>
      <c r="F1993" s="94"/>
      <c r="G1993" s="94"/>
      <c r="H1993" s="94"/>
      <c r="I1993" s="94"/>
      <c r="J1993" s="93"/>
      <c r="K1993" s="95"/>
      <c r="L1993" s="96"/>
      <c r="M1993" s="97"/>
      <c r="N1993" s="98"/>
      <c r="O1993" s="98"/>
      <c r="P1993" s="97"/>
      <c r="Q1993" s="94"/>
      <c r="R1993" s="99"/>
      <c r="S1993" s="14"/>
      <c r="T1993" s="100"/>
      <c r="U1993" s="95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2"/>
      <c r="B1994" s="91"/>
      <c r="C1994" s="92"/>
      <c r="D1994" s="95"/>
      <c r="E1994" s="121"/>
      <c r="F1994" s="94"/>
      <c r="G1994" s="94"/>
      <c r="H1994" s="94"/>
      <c r="I1994" s="94"/>
      <c r="J1994" s="93"/>
      <c r="K1994" s="95"/>
      <c r="L1994" s="96"/>
      <c r="M1994" s="97"/>
      <c r="N1994" s="98"/>
      <c r="O1994" s="98"/>
      <c r="P1994" s="97"/>
      <c r="Q1994" s="94"/>
      <c r="R1994" s="99"/>
      <c r="S1994" s="14"/>
      <c r="T1994" s="100"/>
      <c r="U1994" s="95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2"/>
      <c r="B1995" s="91"/>
      <c r="C1995" s="92"/>
      <c r="D1995" s="95"/>
      <c r="E1995" s="121"/>
      <c r="F1995" s="94"/>
      <c r="G1995" s="94"/>
      <c r="H1995" s="94"/>
      <c r="I1995" s="94"/>
      <c r="J1995" s="93"/>
      <c r="K1995" s="95"/>
      <c r="L1995" s="96"/>
      <c r="M1995" s="97"/>
      <c r="N1995" s="98"/>
      <c r="O1995" s="98"/>
      <c r="P1995" s="97"/>
      <c r="Q1995" s="94"/>
      <c r="R1995" s="99"/>
      <c r="S1995" s="14"/>
      <c r="T1995" s="100"/>
      <c r="U1995" s="95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2"/>
      <c r="B1996" s="91"/>
      <c r="C1996" s="92"/>
      <c r="D1996" s="95"/>
      <c r="E1996" s="121"/>
      <c r="F1996" s="94"/>
      <c r="G1996" s="94"/>
      <c r="H1996" s="94"/>
      <c r="I1996" s="94"/>
      <c r="J1996" s="93"/>
      <c r="K1996" s="95"/>
      <c r="L1996" s="96"/>
      <c r="M1996" s="97"/>
      <c r="N1996" s="98"/>
      <c r="O1996" s="98"/>
      <c r="P1996" s="97"/>
      <c r="Q1996" s="94"/>
      <c r="R1996" s="99"/>
      <c r="S1996" s="14"/>
      <c r="T1996" s="100"/>
      <c r="U1996" s="95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2"/>
      <c r="B1997" s="91"/>
      <c r="C1997" s="92"/>
      <c r="D1997" s="95"/>
      <c r="E1997" s="121"/>
      <c r="F1997" s="94"/>
      <c r="G1997" s="94"/>
      <c r="H1997" s="94"/>
      <c r="I1997" s="94"/>
      <c r="J1997" s="93"/>
      <c r="K1997" s="95"/>
      <c r="L1997" s="96"/>
      <c r="M1997" s="97"/>
      <c r="N1997" s="98"/>
      <c r="O1997" s="98"/>
      <c r="P1997" s="97"/>
      <c r="Q1997" s="94"/>
      <c r="R1997" s="99"/>
      <c r="S1997" s="14"/>
      <c r="T1997" s="100"/>
      <c r="U1997" s="95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2"/>
      <c r="B1998" s="91"/>
      <c r="C1998" s="92"/>
      <c r="D1998" s="95"/>
      <c r="E1998" s="121"/>
      <c r="F1998" s="94"/>
      <c r="G1998" s="94"/>
      <c r="H1998" s="94"/>
      <c r="I1998" s="94"/>
      <c r="J1998" s="93"/>
      <c r="K1998" s="95"/>
      <c r="L1998" s="96"/>
      <c r="M1998" s="97"/>
      <c r="N1998" s="98"/>
      <c r="O1998" s="98"/>
      <c r="P1998" s="97"/>
      <c r="Q1998" s="94"/>
      <c r="R1998" s="99"/>
      <c r="S1998" s="14"/>
      <c r="T1998" s="100"/>
      <c r="U1998" s="95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2"/>
      <c r="B1999" s="91"/>
      <c r="C1999" s="92"/>
      <c r="D1999" s="95"/>
      <c r="E1999" s="121"/>
      <c r="F1999" s="94"/>
      <c r="G1999" s="94"/>
      <c r="H1999" s="94"/>
      <c r="I1999" s="94"/>
      <c r="J1999" s="93"/>
      <c r="K1999" s="95"/>
      <c r="L1999" s="96"/>
      <c r="M1999" s="97"/>
      <c r="N1999" s="98"/>
      <c r="O1999" s="98"/>
      <c r="P1999" s="97"/>
      <c r="Q1999" s="94"/>
      <c r="R1999" s="99"/>
      <c r="S1999" s="14"/>
      <c r="T1999" s="100"/>
      <c r="U1999" s="95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2"/>
      <c r="B2000" s="91"/>
      <c r="C2000" s="92"/>
      <c r="D2000" s="95"/>
      <c r="E2000" s="121"/>
      <c r="F2000" s="94"/>
      <c r="G2000" s="94"/>
      <c r="H2000" s="94"/>
      <c r="I2000" s="94"/>
      <c r="J2000" s="93"/>
      <c r="K2000" s="95"/>
      <c r="L2000" s="96"/>
      <c r="M2000" s="97"/>
      <c r="N2000" s="98"/>
      <c r="O2000" s="98"/>
      <c r="P2000" s="97"/>
      <c r="Q2000" s="94"/>
      <c r="R2000" s="99"/>
      <c r="S2000" s="14"/>
      <c r="T2000" s="100"/>
      <c r="U2000" s="95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2"/>
      <c r="B2001" s="91"/>
      <c r="C2001" s="92"/>
      <c r="D2001" s="95"/>
      <c r="E2001" s="121"/>
      <c r="F2001" s="94"/>
      <c r="G2001" s="94"/>
      <c r="H2001" s="94"/>
      <c r="I2001" s="94"/>
      <c r="J2001" s="93"/>
      <c r="K2001" s="95"/>
      <c r="L2001" s="96"/>
      <c r="M2001" s="97"/>
      <c r="N2001" s="98"/>
      <c r="O2001" s="98"/>
      <c r="P2001" s="97"/>
      <c r="Q2001" s="94"/>
      <c r="R2001" s="99"/>
      <c r="S2001" s="14"/>
      <c r="T2001" s="100"/>
      <c r="U2001" s="95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2"/>
      <c r="B2002" s="91"/>
      <c r="C2002" s="92"/>
      <c r="D2002" s="95"/>
      <c r="E2002" s="121"/>
      <c r="F2002" s="94"/>
      <c r="G2002" s="94"/>
      <c r="H2002" s="94"/>
      <c r="I2002" s="94"/>
      <c r="J2002" s="93"/>
      <c r="K2002" s="95"/>
      <c r="L2002" s="96"/>
      <c r="M2002" s="97"/>
      <c r="N2002" s="98"/>
      <c r="O2002" s="98"/>
      <c r="P2002" s="97"/>
      <c r="Q2002" s="94"/>
      <c r="R2002" s="99"/>
      <c r="S2002" s="14"/>
      <c r="T2002" s="100"/>
      <c r="U2002" s="95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2"/>
      <c r="B2003" s="91"/>
      <c r="C2003" s="92"/>
      <c r="D2003" s="95"/>
      <c r="E2003" s="121"/>
      <c r="F2003" s="94"/>
      <c r="G2003" s="94"/>
      <c r="H2003" s="94"/>
      <c r="I2003" s="94"/>
      <c r="J2003" s="93"/>
      <c r="K2003" s="95"/>
      <c r="L2003" s="96"/>
      <c r="M2003" s="97"/>
      <c r="N2003" s="98"/>
      <c r="O2003" s="98"/>
      <c r="P2003" s="97"/>
      <c r="Q2003" s="94"/>
      <c r="R2003" s="99"/>
      <c r="S2003" s="14"/>
      <c r="T2003" s="100"/>
      <c r="U2003" s="95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2"/>
      <c r="B2004" s="91"/>
      <c r="C2004" s="92"/>
      <c r="D2004" s="95"/>
      <c r="E2004" s="121"/>
      <c r="F2004" s="94"/>
      <c r="G2004" s="94"/>
      <c r="H2004" s="94"/>
      <c r="I2004" s="94"/>
      <c r="J2004" s="93"/>
      <c r="K2004" s="95"/>
      <c r="L2004" s="96"/>
      <c r="M2004" s="97"/>
      <c r="N2004" s="98"/>
      <c r="O2004" s="98"/>
      <c r="P2004" s="97"/>
      <c r="Q2004" s="94"/>
      <c r="R2004" s="99"/>
      <c r="S2004" s="14"/>
      <c r="T2004" s="100"/>
      <c r="U2004" s="95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2"/>
      <c r="B2005" s="91"/>
      <c r="C2005" s="92"/>
      <c r="D2005" s="95"/>
      <c r="E2005" s="121"/>
      <c r="F2005" s="94"/>
      <c r="G2005" s="94"/>
      <c r="H2005" s="94"/>
      <c r="I2005" s="94"/>
      <c r="J2005" s="93"/>
      <c r="K2005" s="95"/>
      <c r="L2005" s="96"/>
      <c r="M2005" s="97"/>
      <c r="N2005" s="98"/>
      <c r="O2005" s="98"/>
      <c r="P2005" s="97"/>
      <c r="Q2005" s="94"/>
      <c r="R2005" s="99"/>
      <c r="S2005" s="14"/>
      <c r="T2005" s="100"/>
      <c r="U2005" s="95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2"/>
      <c r="B2006" s="91"/>
      <c r="C2006" s="92"/>
      <c r="D2006" s="95"/>
      <c r="E2006" s="121"/>
      <c r="F2006" s="94"/>
      <c r="G2006" s="94"/>
      <c r="H2006" s="94"/>
      <c r="I2006" s="94"/>
      <c r="J2006" s="93"/>
      <c r="K2006" s="95"/>
      <c r="L2006" s="96"/>
      <c r="M2006" s="97"/>
      <c r="N2006" s="98"/>
      <c r="O2006" s="98"/>
      <c r="P2006" s="97"/>
      <c r="Q2006" s="94"/>
      <c r="R2006" s="99"/>
      <c r="S2006" s="14"/>
      <c r="T2006" s="100"/>
      <c r="U2006" s="95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2"/>
      <c r="B2007" s="91"/>
      <c r="C2007" s="92"/>
      <c r="D2007" s="95"/>
      <c r="E2007" s="121"/>
      <c r="F2007" s="94"/>
      <c r="G2007" s="94"/>
      <c r="H2007" s="94"/>
      <c r="I2007" s="94"/>
      <c r="J2007" s="93"/>
      <c r="K2007" s="95"/>
      <c r="L2007" s="96"/>
      <c r="M2007" s="97"/>
      <c r="N2007" s="98"/>
      <c r="O2007" s="98"/>
      <c r="P2007" s="97"/>
      <c r="Q2007" s="94"/>
      <c r="R2007" s="99"/>
      <c r="S2007" s="14"/>
      <c r="T2007" s="100"/>
      <c r="U2007" s="95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2"/>
      <c r="B2008" s="91"/>
      <c r="C2008" s="92"/>
      <c r="D2008" s="95"/>
      <c r="E2008" s="121"/>
      <c r="F2008" s="94"/>
      <c r="G2008" s="94"/>
      <c r="H2008" s="94"/>
      <c r="I2008" s="94"/>
      <c r="J2008" s="93"/>
      <c r="K2008" s="95"/>
      <c r="L2008" s="96"/>
      <c r="M2008" s="97"/>
      <c r="N2008" s="98"/>
      <c r="O2008" s="98"/>
      <c r="P2008" s="97"/>
      <c r="Q2008" s="94"/>
      <c r="R2008" s="99"/>
      <c r="S2008" s="14"/>
      <c r="T2008" s="100"/>
      <c r="U2008" s="95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2"/>
      <c r="B2009" s="91"/>
      <c r="C2009" s="92"/>
      <c r="D2009" s="95"/>
      <c r="E2009" s="121"/>
      <c r="F2009" s="94"/>
      <c r="G2009" s="94"/>
      <c r="H2009" s="94"/>
      <c r="I2009" s="94"/>
      <c r="J2009" s="93"/>
      <c r="K2009" s="95"/>
      <c r="L2009" s="96"/>
      <c r="M2009" s="97"/>
      <c r="N2009" s="98"/>
      <c r="O2009" s="98"/>
      <c r="P2009" s="97"/>
      <c r="Q2009" s="94"/>
      <c r="R2009" s="99"/>
      <c r="S2009" s="14"/>
      <c r="T2009" s="100"/>
      <c r="U2009" s="95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2"/>
      <c r="B2010" s="91"/>
      <c r="C2010" s="92"/>
      <c r="D2010" s="95"/>
      <c r="E2010" s="121"/>
      <c r="F2010" s="94"/>
      <c r="G2010" s="94"/>
      <c r="H2010" s="94"/>
      <c r="I2010" s="94"/>
      <c r="J2010" s="93"/>
      <c r="K2010" s="95"/>
      <c r="L2010" s="96"/>
      <c r="M2010" s="97"/>
      <c r="N2010" s="98"/>
      <c r="O2010" s="98"/>
      <c r="P2010" s="97"/>
      <c r="Q2010" s="94"/>
      <c r="R2010" s="99"/>
      <c r="S2010" s="14"/>
      <c r="T2010" s="100"/>
      <c r="U2010" s="95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2"/>
      <c r="B2011" s="91"/>
      <c r="C2011" s="92"/>
      <c r="D2011" s="95"/>
      <c r="E2011" s="121"/>
      <c r="F2011" s="94"/>
      <c r="G2011" s="94"/>
      <c r="H2011" s="94"/>
      <c r="I2011" s="94"/>
      <c r="J2011" s="93"/>
      <c r="K2011" s="95"/>
      <c r="L2011" s="96"/>
      <c r="M2011" s="97"/>
      <c r="N2011" s="98"/>
      <c r="O2011" s="98"/>
      <c r="P2011" s="97"/>
      <c r="Q2011" s="94"/>
      <c r="R2011" s="99"/>
      <c r="S2011" s="14"/>
      <c r="T2011" s="100"/>
      <c r="U2011" s="95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2"/>
      <c r="B2012" s="91"/>
      <c r="C2012" s="92"/>
      <c r="D2012" s="95"/>
      <c r="E2012" s="121"/>
      <c r="F2012" s="94"/>
      <c r="G2012" s="94"/>
      <c r="H2012" s="94"/>
      <c r="I2012" s="94"/>
      <c r="J2012" s="93"/>
      <c r="K2012" s="95"/>
      <c r="L2012" s="96"/>
      <c r="M2012" s="97"/>
      <c r="N2012" s="98"/>
      <c r="O2012" s="98"/>
      <c r="P2012" s="97"/>
      <c r="Q2012" s="94"/>
      <c r="R2012" s="99"/>
      <c r="S2012" s="14"/>
      <c r="T2012" s="100"/>
      <c r="U2012" s="95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2"/>
      <c r="B2013" s="91"/>
      <c r="C2013" s="92"/>
      <c r="D2013" s="95"/>
      <c r="E2013" s="121"/>
      <c r="F2013" s="94"/>
      <c r="G2013" s="94"/>
      <c r="H2013" s="94"/>
      <c r="I2013" s="94"/>
      <c r="J2013" s="93"/>
      <c r="K2013" s="95"/>
      <c r="L2013" s="96"/>
      <c r="M2013" s="97"/>
      <c r="N2013" s="98"/>
      <c r="O2013" s="98"/>
      <c r="P2013" s="97"/>
      <c r="Q2013" s="94"/>
      <c r="R2013" s="99"/>
      <c r="S2013" s="14"/>
      <c r="T2013" s="100"/>
      <c r="U2013" s="95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2"/>
      <c r="B2014" s="91"/>
      <c r="C2014" s="92"/>
      <c r="D2014" s="95"/>
      <c r="E2014" s="121"/>
      <c r="F2014" s="94"/>
      <c r="G2014" s="94"/>
      <c r="H2014" s="94"/>
      <c r="I2014" s="94"/>
      <c r="J2014" s="93"/>
      <c r="K2014" s="95"/>
      <c r="L2014" s="96"/>
      <c r="M2014" s="97"/>
      <c r="N2014" s="98"/>
      <c r="O2014" s="98"/>
      <c r="P2014" s="97"/>
      <c r="Q2014" s="94"/>
      <c r="R2014" s="99"/>
      <c r="S2014" s="14"/>
      <c r="T2014" s="100"/>
      <c r="U2014" s="95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2"/>
      <c r="B2015" s="91"/>
      <c r="C2015" s="92"/>
      <c r="D2015" s="95"/>
      <c r="E2015" s="121"/>
      <c r="F2015" s="94"/>
      <c r="G2015" s="94"/>
      <c r="H2015" s="94"/>
      <c r="I2015" s="94"/>
      <c r="J2015" s="93"/>
      <c r="K2015" s="95"/>
      <c r="L2015" s="96"/>
      <c r="M2015" s="97"/>
      <c r="N2015" s="98"/>
      <c r="O2015" s="98"/>
      <c r="P2015" s="97"/>
      <c r="Q2015" s="94"/>
      <c r="R2015" s="99"/>
      <c r="S2015" s="14"/>
      <c r="T2015" s="100"/>
      <c r="U2015" s="95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2"/>
      <c r="B2016" s="91"/>
      <c r="C2016" s="92"/>
      <c r="D2016" s="95"/>
      <c r="E2016" s="121"/>
      <c r="F2016" s="94"/>
      <c r="G2016" s="94"/>
      <c r="H2016" s="94"/>
      <c r="I2016" s="94"/>
      <c r="J2016" s="93"/>
      <c r="K2016" s="95"/>
      <c r="L2016" s="96"/>
      <c r="M2016" s="97"/>
      <c r="N2016" s="98"/>
      <c r="O2016" s="98"/>
      <c r="P2016" s="97"/>
      <c r="Q2016" s="94"/>
      <c r="R2016" s="99"/>
      <c r="S2016" s="14"/>
      <c r="T2016" s="100"/>
      <c r="U2016" s="95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2"/>
      <c r="B2017" s="91"/>
      <c r="C2017" s="92"/>
      <c r="D2017" s="95"/>
      <c r="E2017" s="121"/>
      <c r="F2017" s="94"/>
      <c r="G2017" s="94"/>
      <c r="H2017" s="94"/>
      <c r="I2017" s="94"/>
      <c r="J2017" s="93"/>
      <c r="K2017" s="95"/>
      <c r="L2017" s="96"/>
      <c r="M2017" s="97"/>
      <c r="N2017" s="98"/>
      <c r="O2017" s="98"/>
      <c r="P2017" s="97"/>
      <c r="Q2017" s="94"/>
      <c r="R2017" s="99"/>
      <c r="S2017" s="14"/>
      <c r="T2017" s="100"/>
      <c r="U2017" s="95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2"/>
      <c r="B2018" s="91"/>
      <c r="C2018" s="92"/>
      <c r="D2018" s="95"/>
      <c r="E2018" s="121"/>
      <c r="F2018" s="94"/>
      <c r="G2018" s="94"/>
      <c r="H2018" s="94"/>
      <c r="I2018" s="94"/>
      <c r="J2018" s="93"/>
      <c r="K2018" s="95"/>
      <c r="L2018" s="96"/>
      <c r="M2018" s="97"/>
      <c r="N2018" s="98"/>
      <c r="O2018" s="98"/>
      <c r="P2018" s="97"/>
      <c r="Q2018" s="94"/>
      <c r="R2018" s="99"/>
      <c r="S2018" s="14"/>
      <c r="T2018" s="100"/>
      <c r="U2018" s="95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2"/>
      <c r="B2019" s="91"/>
      <c r="C2019" s="92"/>
      <c r="D2019" s="95"/>
      <c r="E2019" s="121"/>
      <c r="F2019" s="94"/>
      <c r="G2019" s="94"/>
      <c r="H2019" s="94"/>
      <c r="I2019" s="94"/>
      <c r="J2019" s="93"/>
      <c r="K2019" s="95"/>
      <c r="L2019" s="96"/>
      <c r="M2019" s="97"/>
      <c r="N2019" s="98"/>
      <c r="O2019" s="98"/>
      <c r="P2019" s="97"/>
      <c r="Q2019" s="94"/>
      <c r="R2019" s="99"/>
      <c r="S2019" s="14"/>
      <c r="T2019" s="100"/>
      <c r="U2019" s="95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2"/>
      <c r="B2020" s="102"/>
      <c r="C2020" s="103"/>
      <c r="D2020" s="95"/>
      <c r="E2020" s="121"/>
      <c r="F2020" s="105"/>
      <c r="G2020" s="105"/>
      <c r="H2020" s="105"/>
      <c r="I2020" s="105"/>
      <c r="J2020" s="104"/>
      <c r="K2020" s="106"/>
      <c r="L2020" s="107"/>
      <c r="M2020" s="108"/>
      <c r="N2020" s="109"/>
      <c r="O2020" s="109"/>
      <c r="P2020" s="108"/>
      <c r="Q2020" s="105"/>
      <c r="R2020" s="110"/>
      <c r="S2020" s="14"/>
      <c r="T2020" s="111"/>
      <c r="U2020" s="106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2"/>
      <c r="B2021" s="91"/>
      <c r="C2021" s="92"/>
      <c r="D2021" s="95"/>
      <c r="E2021" s="121"/>
      <c r="F2021" s="94"/>
      <c r="G2021" s="94"/>
      <c r="H2021" s="94"/>
      <c r="I2021" s="94"/>
      <c r="J2021" s="93"/>
      <c r="K2021" s="95"/>
      <c r="L2021" s="96"/>
      <c r="M2021" s="97"/>
      <c r="N2021" s="98"/>
      <c r="O2021" s="98"/>
      <c r="P2021" s="97"/>
      <c r="Q2021" s="94"/>
      <c r="R2021" s="99"/>
      <c r="S2021" s="14"/>
      <c r="T2021" s="100"/>
      <c r="U2021" s="95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2"/>
      <c r="B2022" s="91"/>
      <c r="C2022" s="92"/>
      <c r="D2022" s="95"/>
      <c r="E2022" s="121"/>
      <c r="F2022" s="94"/>
      <c r="G2022" s="94"/>
      <c r="H2022" s="94"/>
      <c r="I2022" s="94"/>
      <c r="J2022" s="93"/>
      <c r="K2022" s="95"/>
      <c r="L2022" s="96"/>
      <c r="M2022" s="97"/>
      <c r="N2022" s="98"/>
      <c r="O2022" s="98"/>
      <c r="P2022" s="97"/>
      <c r="Q2022" s="94"/>
      <c r="R2022" s="99"/>
      <c r="S2022" s="14"/>
      <c r="T2022" s="100"/>
      <c r="U2022" s="95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2"/>
      <c r="B2023" s="91"/>
      <c r="C2023" s="92"/>
      <c r="D2023" s="95"/>
      <c r="E2023" s="121"/>
      <c r="F2023" s="94"/>
      <c r="G2023" s="94"/>
      <c r="H2023" s="94"/>
      <c r="I2023" s="94"/>
      <c r="J2023" s="93"/>
      <c r="K2023" s="95"/>
      <c r="L2023" s="96"/>
      <c r="M2023" s="97"/>
      <c r="N2023" s="98"/>
      <c r="O2023" s="98"/>
      <c r="P2023" s="97"/>
      <c r="Q2023" s="94"/>
      <c r="R2023" s="99"/>
      <c r="S2023" s="14"/>
      <c r="T2023" s="100"/>
      <c r="U2023" s="95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2"/>
      <c r="B2024" s="91"/>
      <c r="C2024" s="92"/>
      <c r="D2024" s="95"/>
      <c r="E2024" s="121"/>
      <c r="F2024" s="94"/>
      <c r="G2024" s="94"/>
      <c r="H2024" s="94"/>
      <c r="I2024" s="94"/>
      <c r="J2024" s="93"/>
      <c r="K2024" s="95"/>
      <c r="L2024" s="96"/>
      <c r="M2024" s="97"/>
      <c r="N2024" s="98"/>
      <c r="O2024" s="98"/>
      <c r="P2024" s="97"/>
      <c r="Q2024" s="94"/>
      <c r="R2024" s="99"/>
      <c r="S2024" s="14"/>
      <c r="T2024" s="100"/>
      <c r="U2024" s="95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2"/>
      <c r="B2025" s="91"/>
      <c r="C2025" s="92"/>
      <c r="D2025" s="95"/>
      <c r="E2025" s="121"/>
      <c r="F2025" s="94"/>
      <c r="G2025" s="94"/>
      <c r="H2025" s="94"/>
      <c r="I2025" s="94"/>
      <c r="J2025" s="93"/>
      <c r="K2025" s="95"/>
      <c r="L2025" s="96"/>
      <c r="M2025" s="97"/>
      <c r="N2025" s="98"/>
      <c r="O2025" s="98"/>
      <c r="P2025" s="97"/>
      <c r="Q2025" s="94"/>
      <c r="R2025" s="99"/>
      <c r="S2025" s="14"/>
      <c r="T2025" s="100"/>
      <c r="U2025" s="95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2"/>
      <c r="B2026" s="91"/>
      <c r="C2026" s="92"/>
      <c r="D2026" s="95"/>
      <c r="E2026" s="121"/>
      <c r="F2026" s="94"/>
      <c r="G2026" s="94"/>
      <c r="H2026" s="94"/>
      <c r="I2026" s="94"/>
      <c r="J2026" s="93"/>
      <c r="K2026" s="95"/>
      <c r="L2026" s="96"/>
      <c r="M2026" s="97"/>
      <c r="N2026" s="98"/>
      <c r="O2026" s="98"/>
      <c r="P2026" s="97"/>
      <c r="Q2026" s="94"/>
      <c r="R2026" s="99"/>
      <c r="S2026" s="14"/>
      <c r="T2026" s="100"/>
      <c r="U2026" s="95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2"/>
      <c r="B2027" s="91"/>
      <c r="C2027" s="92"/>
      <c r="D2027" s="95"/>
      <c r="E2027" s="121"/>
      <c r="F2027" s="94"/>
      <c r="G2027" s="94"/>
      <c r="H2027" s="94"/>
      <c r="I2027" s="94"/>
      <c r="J2027" s="93"/>
      <c r="K2027" s="95"/>
      <c r="L2027" s="96"/>
      <c r="M2027" s="97"/>
      <c r="N2027" s="98"/>
      <c r="O2027" s="98"/>
      <c r="P2027" s="97"/>
      <c r="Q2027" s="94"/>
      <c r="R2027" s="99"/>
      <c r="S2027" s="14"/>
      <c r="T2027" s="100"/>
      <c r="U2027" s="95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2"/>
      <c r="B2028" s="91"/>
      <c r="C2028" s="92"/>
      <c r="D2028" s="95"/>
      <c r="E2028" s="121"/>
      <c r="F2028" s="94"/>
      <c r="G2028" s="94"/>
      <c r="H2028" s="94"/>
      <c r="I2028" s="94"/>
      <c r="J2028" s="93"/>
      <c r="K2028" s="95"/>
      <c r="L2028" s="96"/>
      <c r="M2028" s="97"/>
      <c r="N2028" s="98"/>
      <c r="O2028" s="98"/>
      <c r="P2028" s="97"/>
      <c r="Q2028" s="94"/>
      <c r="R2028" s="99"/>
      <c r="S2028" s="14"/>
      <c r="T2028" s="100"/>
      <c r="U2028" s="95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2"/>
      <c r="B2029" s="91"/>
      <c r="C2029" s="92"/>
      <c r="D2029" s="95"/>
      <c r="E2029" s="121"/>
      <c r="F2029" s="94"/>
      <c r="G2029" s="94"/>
      <c r="H2029" s="94"/>
      <c r="I2029" s="94"/>
      <c r="J2029" s="93"/>
      <c r="K2029" s="95"/>
      <c r="L2029" s="96"/>
      <c r="M2029" s="97"/>
      <c r="N2029" s="98"/>
      <c r="O2029" s="98"/>
      <c r="P2029" s="97"/>
      <c r="Q2029" s="94"/>
      <c r="R2029" s="99"/>
      <c r="S2029" s="14"/>
      <c r="T2029" s="100"/>
      <c r="U2029" s="95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2"/>
      <c r="B2030" s="91"/>
      <c r="C2030" s="92"/>
      <c r="D2030" s="95"/>
      <c r="E2030" s="121"/>
      <c r="F2030" s="94"/>
      <c r="G2030" s="94"/>
      <c r="H2030" s="94"/>
      <c r="I2030" s="94"/>
      <c r="J2030" s="93"/>
      <c r="K2030" s="95"/>
      <c r="L2030" s="96"/>
      <c r="M2030" s="97"/>
      <c r="N2030" s="98"/>
      <c r="O2030" s="98"/>
      <c r="P2030" s="97"/>
      <c r="Q2030" s="94"/>
      <c r="R2030" s="99"/>
      <c r="S2030" s="14"/>
      <c r="T2030" s="100"/>
      <c r="U2030" s="95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2"/>
      <c r="B2031" s="91"/>
      <c r="C2031" s="92"/>
      <c r="D2031" s="95"/>
      <c r="E2031" s="121"/>
      <c r="F2031" s="94"/>
      <c r="G2031" s="94"/>
      <c r="H2031" s="94"/>
      <c r="I2031" s="94"/>
      <c r="J2031" s="93"/>
      <c r="K2031" s="95"/>
      <c r="L2031" s="96"/>
      <c r="M2031" s="97"/>
      <c r="N2031" s="98"/>
      <c r="O2031" s="98"/>
      <c r="P2031" s="97"/>
      <c r="Q2031" s="94"/>
      <c r="R2031" s="99"/>
      <c r="S2031" s="14"/>
      <c r="T2031" s="100"/>
      <c r="U2031" s="95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2"/>
      <c r="B2032" s="91"/>
      <c r="C2032" s="92"/>
      <c r="D2032" s="95"/>
      <c r="E2032" s="121"/>
      <c r="F2032" s="94"/>
      <c r="G2032" s="94"/>
      <c r="H2032" s="94"/>
      <c r="I2032" s="94"/>
      <c r="J2032" s="93"/>
      <c r="K2032" s="95"/>
      <c r="L2032" s="96"/>
      <c r="M2032" s="97"/>
      <c r="N2032" s="98"/>
      <c r="O2032" s="98"/>
      <c r="P2032" s="97"/>
      <c r="Q2032" s="94"/>
      <c r="R2032" s="99"/>
      <c r="S2032" s="14"/>
      <c r="T2032" s="100"/>
      <c r="U2032" s="95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2"/>
      <c r="B2033" s="91"/>
      <c r="C2033" s="92"/>
      <c r="D2033" s="95"/>
      <c r="E2033" s="121"/>
      <c r="F2033" s="94"/>
      <c r="G2033" s="94"/>
      <c r="H2033" s="94"/>
      <c r="I2033" s="94"/>
      <c r="J2033" s="93"/>
      <c r="K2033" s="95"/>
      <c r="L2033" s="96"/>
      <c r="M2033" s="97"/>
      <c r="N2033" s="98"/>
      <c r="O2033" s="98"/>
      <c r="P2033" s="97"/>
      <c r="Q2033" s="94"/>
      <c r="R2033" s="99"/>
      <c r="S2033" s="14"/>
      <c r="T2033" s="100"/>
      <c r="U2033" s="95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2"/>
      <c r="B2034" s="91"/>
      <c r="C2034" s="92"/>
      <c r="D2034" s="95"/>
      <c r="E2034" s="121"/>
      <c r="F2034" s="94"/>
      <c r="G2034" s="94"/>
      <c r="H2034" s="94"/>
      <c r="I2034" s="94"/>
      <c r="J2034" s="93"/>
      <c r="K2034" s="95"/>
      <c r="L2034" s="96"/>
      <c r="M2034" s="97"/>
      <c r="N2034" s="98"/>
      <c r="O2034" s="98"/>
      <c r="P2034" s="97"/>
      <c r="Q2034" s="94"/>
      <c r="R2034" s="99"/>
      <c r="S2034" s="14"/>
      <c r="T2034" s="100"/>
      <c r="U2034" s="95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2"/>
      <c r="B2035" s="91"/>
      <c r="C2035" s="92"/>
      <c r="D2035" s="95"/>
      <c r="E2035" s="121"/>
      <c r="F2035" s="94"/>
      <c r="G2035" s="94"/>
      <c r="H2035" s="94"/>
      <c r="I2035" s="94"/>
      <c r="J2035" s="93"/>
      <c r="K2035" s="95"/>
      <c r="L2035" s="96"/>
      <c r="M2035" s="97"/>
      <c r="N2035" s="98"/>
      <c r="O2035" s="98"/>
      <c r="P2035" s="97"/>
      <c r="Q2035" s="94"/>
      <c r="R2035" s="99"/>
      <c r="S2035" s="14"/>
      <c r="T2035" s="100"/>
      <c r="U2035" s="95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2"/>
      <c r="B2036" s="91"/>
      <c r="C2036" s="92"/>
      <c r="D2036" s="95"/>
      <c r="E2036" s="121"/>
      <c r="F2036" s="94"/>
      <c r="G2036" s="94"/>
      <c r="H2036" s="94"/>
      <c r="I2036" s="94"/>
      <c r="J2036" s="93"/>
      <c r="K2036" s="95"/>
      <c r="L2036" s="96"/>
      <c r="M2036" s="97"/>
      <c r="N2036" s="98"/>
      <c r="O2036" s="98"/>
      <c r="P2036" s="97"/>
      <c r="Q2036" s="94"/>
      <c r="R2036" s="99"/>
      <c r="S2036" s="14"/>
      <c r="T2036" s="100"/>
      <c r="U2036" s="95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2"/>
      <c r="B2037" s="91"/>
      <c r="C2037" s="92"/>
      <c r="D2037" s="95"/>
      <c r="E2037" s="121"/>
      <c r="F2037" s="94"/>
      <c r="G2037" s="94"/>
      <c r="H2037" s="94"/>
      <c r="I2037" s="94"/>
      <c r="J2037" s="93"/>
      <c r="K2037" s="95"/>
      <c r="L2037" s="96"/>
      <c r="M2037" s="97"/>
      <c r="N2037" s="98"/>
      <c r="O2037" s="98"/>
      <c r="P2037" s="97"/>
      <c r="Q2037" s="94"/>
      <c r="R2037" s="99"/>
      <c r="S2037" s="14"/>
      <c r="T2037" s="100"/>
      <c r="U2037" s="95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2"/>
      <c r="B2038" s="91"/>
      <c r="C2038" s="92"/>
      <c r="D2038" s="95"/>
      <c r="E2038" s="121"/>
      <c r="F2038" s="94"/>
      <c r="G2038" s="94"/>
      <c r="H2038" s="94"/>
      <c r="I2038" s="94"/>
      <c r="J2038" s="93"/>
      <c r="K2038" s="95"/>
      <c r="L2038" s="96"/>
      <c r="M2038" s="97"/>
      <c r="N2038" s="98"/>
      <c r="O2038" s="98"/>
      <c r="P2038" s="97"/>
      <c r="Q2038" s="94"/>
      <c r="R2038" s="99"/>
      <c r="S2038" s="14"/>
      <c r="T2038" s="100"/>
      <c r="U2038" s="95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2"/>
      <c r="B2039" s="91"/>
      <c r="C2039" s="92"/>
      <c r="D2039" s="95"/>
      <c r="E2039" s="121"/>
      <c r="F2039" s="94"/>
      <c r="G2039" s="94"/>
      <c r="H2039" s="94"/>
      <c r="I2039" s="94"/>
      <c r="J2039" s="93"/>
      <c r="K2039" s="95"/>
      <c r="L2039" s="96"/>
      <c r="M2039" s="97"/>
      <c r="N2039" s="98"/>
      <c r="O2039" s="98"/>
      <c r="P2039" s="97"/>
      <c r="Q2039" s="94"/>
      <c r="R2039" s="99"/>
      <c r="S2039" s="14"/>
      <c r="T2039" s="100"/>
      <c r="U2039" s="95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2"/>
      <c r="B2040" s="91"/>
      <c r="C2040" s="92"/>
      <c r="D2040" s="95"/>
      <c r="E2040" s="121"/>
      <c r="F2040" s="94"/>
      <c r="G2040" s="94"/>
      <c r="H2040" s="94"/>
      <c r="I2040" s="94"/>
      <c r="J2040" s="93"/>
      <c r="K2040" s="95"/>
      <c r="L2040" s="96"/>
      <c r="M2040" s="97"/>
      <c r="N2040" s="98"/>
      <c r="O2040" s="98"/>
      <c r="P2040" s="97"/>
      <c r="Q2040" s="94"/>
      <c r="R2040" s="99"/>
      <c r="S2040" s="14"/>
      <c r="T2040" s="100"/>
      <c r="U2040" s="95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2"/>
      <c r="B2041" s="91"/>
      <c r="C2041" s="92"/>
      <c r="D2041" s="95"/>
      <c r="E2041" s="121"/>
      <c r="F2041" s="94"/>
      <c r="G2041" s="94"/>
      <c r="H2041" s="94"/>
      <c r="I2041" s="94"/>
      <c r="J2041" s="93"/>
      <c r="K2041" s="95"/>
      <c r="L2041" s="96"/>
      <c r="M2041" s="97"/>
      <c r="N2041" s="98"/>
      <c r="O2041" s="98"/>
      <c r="P2041" s="97"/>
      <c r="Q2041" s="94"/>
      <c r="R2041" s="99"/>
      <c r="S2041" s="14"/>
      <c r="T2041" s="100"/>
      <c r="U2041" s="95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2"/>
      <c r="B2042" s="91"/>
      <c r="C2042" s="92"/>
      <c r="D2042" s="95"/>
      <c r="E2042" s="121"/>
      <c r="F2042" s="94"/>
      <c r="G2042" s="94"/>
      <c r="H2042" s="94"/>
      <c r="I2042" s="94"/>
      <c r="J2042" s="93"/>
      <c r="K2042" s="95"/>
      <c r="L2042" s="96"/>
      <c r="M2042" s="97"/>
      <c r="N2042" s="98"/>
      <c r="O2042" s="98"/>
      <c r="P2042" s="97"/>
      <c r="Q2042" s="94"/>
      <c r="R2042" s="99"/>
      <c r="S2042" s="14"/>
      <c r="T2042" s="100"/>
      <c r="U2042" s="95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2"/>
      <c r="B2043" s="91"/>
      <c r="C2043" s="92"/>
      <c r="D2043" s="95"/>
      <c r="E2043" s="121"/>
      <c r="F2043" s="94"/>
      <c r="G2043" s="94"/>
      <c r="H2043" s="94"/>
      <c r="I2043" s="94"/>
      <c r="J2043" s="93"/>
      <c r="K2043" s="95"/>
      <c r="L2043" s="96"/>
      <c r="M2043" s="97"/>
      <c r="N2043" s="98"/>
      <c r="O2043" s="98"/>
      <c r="P2043" s="97"/>
      <c r="Q2043" s="94"/>
      <c r="R2043" s="99"/>
      <c r="S2043" s="14"/>
      <c r="T2043" s="100"/>
      <c r="U2043" s="95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2"/>
      <c r="B2044" s="91"/>
      <c r="C2044" s="92"/>
      <c r="D2044" s="95"/>
      <c r="E2044" s="121"/>
      <c r="F2044" s="94"/>
      <c r="G2044" s="94"/>
      <c r="H2044" s="94"/>
      <c r="I2044" s="94"/>
      <c r="J2044" s="93"/>
      <c r="K2044" s="95"/>
      <c r="L2044" s="96"/>
      <c r="M2044" s="97"/>
      <c r="N2044" s="98"/>
      <c r="O2044" s="98"/>
      <c r="P2044" s="97"/>
      <c r="Q2044" s="94"/>
      <c r="R2044" s="99"/>
      <c r="S2044" s="14"/>
      <c r="T2044" s="100"/>
      <c r="U2044" s="95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2"/>
      <c r="B2045" s="91"/>
      <c r="C2045" s="92"/>
      <c r="D2045" s="95"/>
      <c r="E2045" s="121"/>
      <c r="F2045" s="94"/>
      <c r="G2045" s="94"/>
      <c r="H2045" s="94"/>
      <c r="I2045" s="94"/>
      <c r="J2045" s="93"/>
      <c r="K2045" s="95"/>
      <c r="L2045" s="96"/>
      <c r="M2045" s="97"/>
      <c r="N2045" s="98"/>
      <c r="O2045" s="98"/>
      <c r="P2045" s="97"/>
      <c r="Q2045" s="94"/>
      <c r="R2045" s="99"/>
      <c r="S2045" s="14"/>
      <c r="T2045" s="100"/>
      <c r="U2045" s="95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2"/>
      <c r="B2046" s="91"/>
      <c r="C2046" s="92"/>
      <c r="D2046" s="95"/>
      <c r="E2046" s="121"/>
      <c r="F2046" s="94"/>
      <c r="G2046" s="94"/>
      <c r="H2046" s="94"/>
      <c r="I2046" s="94"/>
      <c r="J2046" s="93"/>
      <c r="K2046" s="95"/>
      <c r="L2046" s="96"/>
      <c r="M2046" s="97"/>
      <c r="N2046" s="98"/>
      <c r="O2046" s="98"/>
      <c r="P2046" s="97"/>
      <c r="Q2046" s="94"/>
      <c r="R2046" s="99"/>
      <c r="S2046" s="14"/>
      <c r="T2046" s="100"/>
      <c r="U2046" s="95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2"/>
      <c r="B2047" s="91"/>
      <c r="C2047" s="92"/>
      <c r="D2047" s="95"/>
      <c r="E2047" s="121"/>
      <c r="F2047" s="94"/>
      <c r="G2047" s="94"/>
      <c r="H2047" s="94"/>
      <c r="I2047" s="94"/>
      <c r="J2047" s="93"/>
      <c r="K2047" s="95"/>
      <c r="L2047" s="96"/>
      <c r="M2047" s="97"/>
      <c r="N2047" s="98"/>
      <c r="O2047" s="98"/>
      <c r="P2047" s="97"/>
      <c r="Q2047" s="94"/>
      <c r="R2047" s="99"/>
      <c r="S2047" s="14"/>
      <c r="T2047" s="100"/>
      <c r="U2047" s="95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2"/>
      <c r="B2048" s="91"/>
      <c r="C2048" s="92"/>
      <c r="D2048" s="95"/>
      <c r="E2048" s="121"/>
      <c r="F2048" s="94"/>
      <c r="G2048" s="94"/>
      <c r="H2048" s="94"/>
      <c r="I2048" s="94"/>
      <c r="J2048" s="93"/>
      <c r="K2048" s="95"/>
      <c r="L2048" s="96"/>
      <c r="M2048" s="97"/>
      <c r="N2048" s="98"/>
      <c r="O2048" s="98"/>
      <c r="P2048" s="97"/>
      <c r="Q2048" s="94"/>
      <c r="R2048" s="99"/>
      <c r="S2048" s="14"/>
      <c r="T2048" s="100"/>
      <c r="U2048" s="95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2"/>
      <c r="B2049" s="91"/>
      <c r="C2049" s="92"/>
      <c r="D2049" s="95"/>
      <c r="E2049" s="121"/>
      <c r="F2049" s="94"/>
      <c r="G2049" s="94"/>
      <c r="H2049" s="94"/>
      <c r="I2049" s="94"/>
      <c r="J2049" s="93"/>
      <c r="K2049" s="95"/>
      <c r="L2049" s="96"/>
      <c r="M2049" s="97"/>
      <c r="N2049" s="98"/>
      <c r="O2049" s="98"/>
      <c r="P2049" s="97"/>
      <c r="Q2049" s="94"/>
      <c r="R2049" s="99"/>
      <c r="S2049" s="14"/>
      <c r="T2049" s="100"/>
      <c r="U2049" s="95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2"/>
      <c r="B2050" s="91"/>
      <c r="C2050" s="92"/>
      <c r="D2050" s="95"/>
      <c r="E2050" s="121"/>
      <c r="F2050" s="94"/>
      <c r="G2050" s="94"/>
      <c r="H2050" s="94"/>
      <c r="I2050" s="94"/>
      <c r="J2050" s="93"/>
      <c r="K2050" s="95"/>
      <c r="L2050" s="96"/>
      <c r="M2050" s="97"/>
      <c r="N2050" s="98"/>
      <c r="O2050" s="98"/>
      <c r="P2050" s="97"/>
      <c r="Q2050" s="94"/>
      <c r="R2050" s="99"/>
      <c r="S2050" s="14"/>
      <c r="T2050" s="100"/>
      <c r="U2050" s="95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2"/>
      <c r="B2051" s="91"/>
      <c r="C2051" s="92"/>
      <c r="D2051" s="95"/>
      <c r="E2051" s="121"/>
      <c r="F2051" s="94"/>
      <c r="G2051" s="94"/>
      <c r="H2051" s="94"/>
      <c r="I2051" s="94"/>
      <c r="J2051" s="93"/>
      <c r="K2051" s="95"/>
      <c r="L2051" s="96"/>
      <c r="M2051" s="97"/>
      <c r="N2051" s="98"/>
      <c r="O2051" s="98"/>
      <c r="P2051" s="97"/>
      <c r="Q2051" s="94"/>
      <c r="R2051" s="99"/>
      <c r="S2051" s="14"/>
      <c r="T2051" s="100"/>
      <c r="U2051" s="95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2"/>
      <c r="B2052" s="91"/>
      <c r="C2052" s="92"/>
      <c r="D2052" s="95"/>
      <c r="E2052" s="121"/>
      <c r="F2052" s="94"/>
      <c r="G2052" s="94"/>
      <c r="H2052" s="94"/>
      <c r="I2052" s="94"/>
      <c r="J2052" s="93"/>
      <c r="K2052" s="95"/>
      <c r="L2052" s="96"/>
      <c r="M2052" s="97"/>
      <c r="N2052" s="98"/>
      <c r="O2052" s="98"/>
      <c r="P2052" s="97"/>
      <c r="Q2052" s="94"/>
      <c r="R2052" s="99"/>
      <c r="S2052" s="14"/>
      <c r="T2052" s="100"/>
      <c r="U2052" s="95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2"/>
      <c r="B2053" s="91"/>
      <c r="C2053" s="92"/>
      <c r="D2053" s="95"/>
      <c r="E2053" s="121"/>
      <c r="F2053" s="94"/>
      <c r="G2053" s="94"/>
      <c r="H2053" s="94"/>
      <c r="I2053" s="94"/>
      <c r="J2053" s="93"/>
      <c r="K2053" s="95"/>
      <c r="L2053" s="96"/>
      <c r="M2053" s="97"/>
      <c r="N2053" s="98"/>
      <c r="O2053" s="98"/>
      <c r="P2053" s="97"/>
      <c r="Q2053" s="94"/>
      <c r="R2053" s="99"/>
      <c r="S2053" s="14"/>
      <c r="T2053" s="100"/>
      <c r="U2053" s="95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2"/>
      <c r="B2054" s="91"/>
      <c r="C2054" s="92"/>
      <c r="D2054" s="95"/>
      <c r="E2054" s="121"/>
      <c r="F2054" s="94"/>
      <c r="G2054" s="94"/>
      <c r="H2054" s="94"/>
      <c r="I2054" s="94"/>
      <c r="J2054" s="93"/>
      <c r="K2054" s="95"/>
      <c r="L2054" s="96"/>
      <c r="M2054" s="97"/>
      <c r="N2054" s="98"/>
      <c r="O2054" s="98"/>
      <c r="P2054" s="97"/>
      <c r="Q2054" s="94"/>
      <c r="R2054" s="99"/>
      <c r="S2054" s="14"/>
      <c r="T2054" s="100"/>
      <c r="U2054" s="95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2"/>
      <c r="B2055" s="91"/>
      <c r="C2055" s="92"/>
      <c r="D2055" s="95"/>
      <c r="E2055" s="121"/>
      <c r="F2055" s="94"/>
      <c r="G2055" s="94"/>
      <c r="H2055" s="94"/>
      <c r="I2055" s="94"/>
      <c r="J2055" s="93"/>
      <c r="K2055" s="95"/>
      <c r="L2055" s="96"/>
      <c r="M2055" s="97"/>
      <c r="N2055" s="98"/>
      <c r="O2055" s="98"/>
      <c r="P2055" s="97"/>
      <c r="Q2055" s="94"/>
      <c r="R2055" s="99"/>
      <c r="S2055" s="14"/>
      <c r="T2055" s="100"/>
      <c r="U2055" s="95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2"/>
      <c r="B2056" s="91"/>
      <c r="C2056" s="92"/>
      <c r="D2056" s="95"/>
      <c r="E2056" s="121"/>
      <c r="F2056" s="94"/>
      <c r="G2056" s="94"/>
      <c r="H2056" s="94"/>
      <c r="I2056" s="94"/>
      <c r="J2056" s="93"/>
      <c r="K2056" s="95"/>
      <c r="L2056" s="96"/>
      <c r="M2056" s="97"/>
      <c r="N2056" s="98"/>
      <c r="O2056" s="98"/>
      <c r="P2056" s="97"/>
      <c r="Q2056" s="94"/>
      <c r="R2056" s="99"/>
      <c r="S2056" s="14"/>
      <c r="T2056" s="100"/>
      <c r="U2056" s="95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2"/>
      <c r="B2057" s="91"/>
      <c r="C2057" s="92"/>
      <c r="D2057" s="95"/>
      <c r="E2057" s="121"/>
      <c r="F2057" s="94"/>
      <c r="G2057" s="94"/>
      <c r="H2057" s="94"/>
      <c r="I2057" s="94"/>
      <c r="J2057" s="93"/>
      <c r="K2057" s="95"/>
      <c r="L2057" s="96"/>
      <c r="M2057" s="97"/>
      <c r="N2057" s="98"/>
      <c r="O2057" s="98"/>
      <c r="P2057" s="97"/>
      <c r="Q2057" s="94"/>
      <c r="R2057" s="99"/>
      <c r="S2057" s="14"/>
      <c r="T2057" s="100"/>
      <c r="U2057" s="95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2"/>
      <c r="B2058" s="91"/>
      <c r="C2058" s="92"/>
      <c r="D2058" s="95"/>
      <c r="E2058" s="121"/>
      <c r="F2058" s="94"/>
      <c r="G2058" s="94"/>
      <c r="H2058" s="94"/>
      <c r="I2058" s="94"/>
      <c r="J2058" s="93"/>
      <c r="K2058" s="95"/>
      <c r="L2058" s="96"/>
      <c r="M2058" s="97"/>
      <c r="N2058" s="98"/>
      <c r="O2058" s="98"/>
      <c r="P2058" s="97"/>
      <c r="Q2058" s="94"/>
      <c r="R2058" s="99"/>
      <c r="S2058" s="14"/>
      <c r="T2058" s="100"/>
      <c r="U2058" s="95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2"/>
      <c r="B2059" s="91"/>
      <c r="C2059" s="92"/>
      <c r="D2059" s="95"/>
      <c r="E2059" s="121"/>
      <c r="F2059" s="94"/>
      <c r="G2059" s="94"/>
      <c r="H2059" s="94"/>
      <c r="I2059" s="94"/>
      <c r="J2059" s="93"/>
      <c r="K2059" s="95"/>
      <c r="L2059" s="96"/>
      <c r="M2059" s="97"/>
      <c r="N2059" s="98"/>
      <c r="O2059" s="98"/>
      <c r="P2059" s="97"/>
      <c r="Q2059" s="94"/>
      <c r="R2059" s="99"/>
      <c r="S2059" s="14"/>
      <c r="T2059" s="100"/>
      <c r="U2059" s="95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2"/>
      <c r="B2060" s="91"/>
      <c r="C2060" s="92"/>
      <c r="D2060" s="95"/>
      <c r="E2060" s="121"/>
      <c r="F2060" s="94"/>
      <c r="G2060" s="94"/>
      <c r="H2060" s="94"/>
      <c r="I2060" s="94"/>
      <c r="J2060" s="93"/>
      <c r="K2060" s="95"/>
      <c r="L2060" s="96"/>
      <c r="M2060" s="97"/>
      <c r="N2060" s="98"/>
      <c r="O2060" s="98"/>
      <c r="P2060" s="97"/>
      <c r="Q2060" s="94"/>
      <c r="R2060" s="99"/>
      <c r="S2060" s="14"/>
      <c r="T2060" s="100"/>
      <c r="U2060" s="95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2"/>
      <c r="B2061" s="91"/>
      <c r="C2061" s="92"/>
      <c r="D2061" s="95"/>
      <c r="E2061" s="121"/>
      <c r="F2061" s="94"/>
      <c r="G2061" s="94"/>
      <c r="H2061" s="94"/>
      <c r="I2061" s="94"/>
      <c r="J2061" s="93"/>
      <c r="K2061" s="95"/>
      <c r="L2061" s="96"/>
      <c r="M2061" s="97"/>
      <c r="N2061" s="98"/>
      <c r="O2061" s="98"/>
      <c r="P2061" s="97"/>
      <c r="Q2061" s="94"/>
      <c r="R2061" s="99"/>
      <c r="S2061" s="14"/>
      <c r="T2061" s="100"/>
      <c r="U2061" s="95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2"/>
      <c r="B2062" s="91"/>
      <c r="C2062" s="92"/>
      <c r="D2062" s="95"/>
      <c r="E2062" s="121"/>
      <c r="F2062" s="94"/>
      <c r="G2062" s="94"/>
      <c r="H2062" s="94"/>
      <c r="I2062" s="94"/>
      <c r="J2062" s="93"/>
      <c r="K2062" s="95"/>
      <c r="L2062" s="96"/>
      <c r="M2062" s="97"/>
      <c r="N2062" s="98"/>
      <c r="O2062" s="98"/>
      <c r="P2062" s="97"/>
      <c r="Q2062" s="94"/>
      <c r="R2062" s="99"/>
      <c r="S2062" s="14"/>
      <c r="T2062" s="100"/>
      <c r="U2062" s="95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2"/>
      <c r="B2063" s="91"/>
      <c r="C2063" s="92"/>
      <c r="D2063" s="95"/>
      <c r="E2063" s="121"/>
      <c r="F2063" s="94"/>
      <c r="G2063" s="94"/>
      <c r="H2063" s="94"/>
      <c r="I2063" s="94"/>
      <c r="J2063" s="93"/>
      <c r="K2063" s="95"/>
      <c r="L2063" s="96"/>
      <c r="M2063" s="97"/>
      <c r="N2063" s="98"/>
      <c r="O2063" s="98"/>
      <c r="P2063" s="97"/>
      <c r="Q2063" s="94"/>
      <c r="R2063" s="99"/>
      <c r="S2063" s="14"/>
      <c r="T2063" s="100"/>
      <c r="U2063" s="95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2"/>
      <c r="B2064" s="91"/>
      <c r="C2064" s="92"/>
      <c r="D2064" s="95"/>
      <c r="E2064" s="121"/>
      <c r="F2064" s="94"/>
      <c r="G2064" s="94"/>
      <c r="H2064" s="94"/>
      <c r="I2064" s="94"/>
      <c r="J2064" s="93"/>
      <c r="K2064" s="95"/>
      <c r="L2064" s="96"/>
      <c r="M2064" s="97"/>
      <c r="N2064" s="98"/>
      <c r="O2064" s="98"/>
      <c r="P2064" s="97"/>
      <c r="Q2064" s="94"/>
      <c r="R2064" s="99"/>
      <c r="S2064" s="14"/>
      <c r="T2064" s="100"/>
      <c r="U2064" s="95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2"/>
      <c r="B2065" s="91"/>
      <c r="C2065" s="92"/>
      <c r="D2065" s="95"/>
      <c r="E2065" s="121"/>
      <c r="F2065" s="94"/>
      <c r="G2065" s="94"/>
      <c r="H2065" s="94"/>
      <c r="I2065" s="94"/>
      <c r="J2065" s="93"/>
      <c r="K2065" s="95"/>
      <c r="L2065" s="96"/>
      <c r="M2065" s="97"/>
      <c r="N2065" s="98"/>
      <c r="O2065" s="98"/>
      <c r="P2065" s="97"/>
      <c r="Q2065" s="94"/>
      <c r="R2065" s="99"/>
      <c r="S2065" s="14"/>
      <c r="T2065" s="100"/>
      <c r="U2065" s="95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2"/>
      <c r="B2066" s="91"/>
      <c r="C2066" s="92"/>
      <c r="D2066" s="95"/>
      <c r="E2066" s="121"/>
      <c r="F2066" s="94"/>
      <c r="G2066" s="94"/>
      <c r="H2066" s="94"/>
      <c r="I2066" s="94"/>
      <c r="J2066" s="93"/>
      <c r="K2066" s="95"/>
      <c r="L2066" s="96"/>
      <c r="M2066" s="97"/>
      <c r="N2066" s="98"/>
      <c r="O2066" s="98"/>
      <c r="P2066" s="97"/>
      <c r="Q2066" s="94"/>
      <c r="R2066" s="99"/>
      <c r="S2066" s="14"/>
      <c r="T2066" s="100"/>
      <c r="U2066" s="95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2"/>
      <c r="B2067" s="91"/>
      <c r="C2067" s="92"/>
      <c r="D2067" s="95"/>
      <c r="E2067" s="121"/>
      <c r="F2067" s="94"/>
      <c r="G2067" s="94"/>
      <c r="H2067" s="94"/>
      <c r="I2067" s="94"/>
      <c r="J2067" s="93"/>
      <c r="K2067" s="95"/>
      <c r="L2067" s="96"/>
      <c r="M2067" s="97"/>
      <c r="N2067" s="98"/>
      <c r="O2067" s="98"/>
      <c r="P2067" s="97"/>
      <c r="Q2067" s="94"/>
      <c r="R2067" s="99"/>
      <c r="S2067" s="14"/>
      <c r="T2067" s="100"/>
      <c r="U2067" s="95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2"/>
      <c r="B2068" s="91"/>
      <c r="C2068" s="92"/>
      <c r="D2068" s="95"/>
      <c r="E2068" s="121"/>
      <c r="F2068" s="94"/>
      <c r="G2068" s="94"/>
      <c r="H2068" s="94"/>
      <c r="I2068" s="94"/>
      <c r="J2068" s="93"/>
      <c r="K2068" s="95"/>
      <c r="L2068" s="96"/>
      <c r="M2068" s="97"/>
      <c r="N2068" s="98"/>
      <c r="O2068" s="98"/>
      <c r="P2068" s="97"/>
      <c r="Q2068" s="94"/>
      <c r="R2068" s="99"/>
      <c r="S2068" s="14"/>
      <c r="T2068" s="100"/>
      <c r="U2068" s="95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2"/>
      <c r="B2069" s="91"/>
      <c r="C2069" s="92"/>
      <c r="D2069" s="95"/>
      <c r="E2069" s="121"/>
      <c r="F2069" s="94"/>
      <c r="G2069" s="94"/>
      <c r="H2069" s="94"/>
      <c r="I2069" s="94"/>
      <c r="J2069" s="93"/>
      <c r="K2069" s="95"/>
      <c r="L2069" s="96"/>
      <c r="M2069" s="97"/>
      <c r="N2069" s="98"/>
      <c r="O2069" s="98"/>
      <c r="P2069" s="97"/>
      <c r="Q2069" s="94"/>
      <c r="R2069" s="99"/>
      <c r="S2069" s="14"/>
      <c r="T2069" s="100"/>
      <c r="U2069" s="95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2"/>
      <c r="B2070" s="91"/>
      <c r="C2070" s="92"/>
      <c r="D2070" s="95"/>
      <c r="E2070" s="121"/>
      <c r="F2070" s="94"/>
      <c r="G2070" s="94"/>
      <c r="H2070" s="94"/>
      <c r="I2070" s="94"/>
      <c r="J2070" s="93"/>
      <c r="K2070" s="95"/>
      <c r="L2070" s="96"/>
      <c r="M2070" s="97"/>
      <c r="N2070" s="98"/>
      <c r="O2070" s="98"/>
      <c r="P2070" s="97"/>
      <c r="Q2070" s="94"/>
      <c r="R2070" s="99"/>
      <c r="S2070" s="14"/>
      <c r="T2070" s="100"/>
      <c r="U2070" s="95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2"/>
      <c r="B2071" s="91"/>
      <c r="C2071" s="92"/>
      <c r="D2071" s="95"/>
      <c r="E2071" s="121"/>
      <c r="F2071" s="94"/>
      <c r="G2071" s="94"/>
      <c r="H2071" s="94"/>
      <c r="I2071" s="94"/>
      <c r="J2071" s="93"/>
      <c r="K2071" s="95"/>
      <c r="L2071" s="96"/>
      <c r="M2071" s="97"/>
      <c r="N2071" s="98"/>
      <c r="O2071" s="98"/>
      <c r="P2071" s="97"/>
      <c r="Q2071" s="94"/>
      <c r="R2071" s="99"/>
      <c r="S2071" s="14"/>
      <c r="T2071" s="100"/>
      <c r="U2071" s="95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2"/>
      <c r="B2072" s="91"/>
      <c r="C2072" s="92"/>
      <c r="D2072" s="95"/>
      <c r="E2072" s="121"/>
      <c r="F2072" s="94"/>
      <c r="G2072" s="94"/>
      <c r="H2072" s="94"/>
      <c r="I2072" s="94"/>
      <c r="J2072" s="93"/>
      <c r="K2072" s="95"/>
      <c r="L2072" s="96"/>
      <c r="M2072" s="97"/>
      <c r="N2072" s="98"/>
      <c r="O2072" s="98"/>
      <c r="P2072" s="97"/>
      <c r="Q2072" s="94"/>
      <c r="R2072" s="99"/>
      <c r="S2072" s="14"/>
      <c r="T2072" s="100"/>
      <c r="U2072" s="95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2"/>
      <c r="B2073" s="91"/>
      <c r="C2073" s="92"/>
      <c r="D2073" s="95"/>
      <c r="E2073" s="121"/>
      <c r="F2073" s="94"/>
      <c r="G2073" s="94"/>
      <c r="H2073" s="94"/>
      <c r="I2073" s="94"/>
      <c r="J2073" s="93"/>
      <c r="K2073" s="95"/>
      <c r="L2073" s="96"/>
      <c r="M2073" s="97"/>
      <c r="N2073" s="98"/>
      <c r="O2073" s="98"/>
      <c r="P2073" s="97"/>
      <c r="Q2073" s="94"/>
      <c r="R2073" s="99"/>
      <c r="S2073" s="14"/>
      <c r="T2073" s="100"/>
      <c r="U2073" s="95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2"/>
      <c r="B2074" s="91"/>
      <c r="C2074" s="92"/>
      <c r="D2074" s="95"/>
      <c r="E2074" s="121"/>
      <c r="F2074" s="94"/>
      <c r="G2074" s="94"/>
      <c r="H2074" s="94"/>
      <c r="I2074" s="94"/>
      <c r="J2074" s="93"/>
      <c r="K2074" s="95"/>
      <c r="L2074" s="96"/>
      <c r="M2074" s="97"/>
      <c r="N2074" s="98"/>
      <c r="O2074" s="98"/>
      <c r="P2074" s="97"/>
      <c r="Q2074" s="94"/>
      <c r="R2074" s="99"/>
      <c r="S2074" s="14"/>
      <c r="T2074" s="100"/>
      <c r="U2074" s="95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2"/>
      <c r="B2075" s="91"/>
      <c r="C2075" s="92"/>
      <c r="D2075" s="95"/>
      <c r="E2075" s="121"/>
      <c r="F2075" s="94"/>
      <c r="G2075" s="94"/>
      <c r="H2075" s="94"/>
      <c r="I2075" s="94"/>
      <c r="J2075" s="93"/>
      <c r="K2075" s="95"/>
      <c r="L2075" s="96"/>
      <c r="M2075" s="97"/>
      <c r="N2075" s="98"/>
      <c r="O2075" s="98"/>
      <c r="P2075" s="97"/>
      <c r="Q2075" s="94"/>
      <c r="R2075" s="99"/>
      <c r="S2075" s="14"/>
      <c r="T2075" s="100"/>
      <c r="U2075" s="95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2"/>
      <c r="B2076" s="91"/>
      <c r="C2076" s="92"/>
      <c r="D2076" s="95"/>
      <c r="E2076" s="121"/>
      <c r="F2076" s="94"/>
      <c r="G2076" s="94"/>
      <c r="H2076" s="94"/>
      <c r="I2076" s="94"/>
      <c r="J2076" s="93"/>
      <c r="K2076" s="95"/>
      <c r="L2076" s="96"/>
      <c r="M2076" s="97"/>
      <c r="N2076" s="98"/>
      <c r="O2076" s="98"/>
      <c r="P2076" s="97"/>
      <c r="Q2076" s="94"/>
      <c r="R2076" s="99"/>
      <c r="S2076" s="14"/>
      <c r="T2076" s="100"/>
      <c r="U2076" s="95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2"/>
      <c r="B2077" s="91"/>
      <c r="C2077" s="92"/>
      <c r="D2077" s="95"/>
      <c r="E2077" s="121"/>
      <c r="F2077" s="94"/>
      <c r="G2077" s="94"/>
      <c r="H2077" s="94"/>
      <c r="I2077" s="94"/>
      <c r="J2077" s="93"/>
      <c r="K2077" s="95"/>
      <c r="L2077" s="96"/>
      <c r="M2077" s="97"/>
      <c r="N2077" s="98"/>
      <c r="O2077" s="98"/>
      <c r="P2077" s="97"/>
      <c r="Q2077" s="94"/>
      <c r="R2077" s="99"/>
      <c r="S2077" s="14"/>
      <c r="T2077" s="100"/>
      <c r="U2077" s="95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2"/>
      <c r="B2078" s="91"/>
      <c r="C2078" s="92"/>
      <c r="D2078" s="95"/>
      <c r="E2078" s="121"/>
      <c r="F2078" s="94"/>
      <c r="G2078" s="94"/>
      <c r="H2078" s="94"/>
      <c r="I2078" s="94"/>
      <c r="J2078" s="93"/>
      <c r="K2078" s="95"/>
      <c r="L2078" s="96"/>
      <c r="M2078" s="97"/>
      <c r="N2078" s="98"/>
      <c r="O2078" s="98"/>
      <c r="P2078" s="97"/>
      <c r="Q2078" s="94"/>
      <c r="R2078" s="99"/>
      <c r="S2078" s="14"/>
      <c r="T2078" s="100"/>
      <c r="U2078" s="95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2"/>
      <c r="B2079" s="91"/>
      <c r="C2079" s="92"/>
      <c r="D2079" s="95"/>
      <c r="E2079" s="121"/>
      <c r="F2079" s="94"/>
      <c r="G2079" s="94"/>
      <c r="H2079" s="94"/>
      <c r="I2079" s="94"/>
      <c r="J2079" s="93"/>
      <c r="K2079" s="95"/>
      <c r="L2079" s="96"/>
      <c r="M2079" s="97"/>
      <c r="N2079" s="98"/>
      <c r="O2079" s="98"/>
      <c r="P2079" s="97"/>
      <c r="Q2079" s="94"/>
      <c r="R2079" s="99"/>
      <c r="S2079" s="14"/>
      <c r="T2079" s="100"/>
      <c r="U2079" s="95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2"/>
      <c r="B2080" s="91"/>
      <c r="C2080" s="92"/>
      <c r="D2080" s="95"/>
      <c r="E2080" s="121"/>
      <c r="F2080" s="94"/>
      <c r="G2080" s="94"/>
      <c r="H2080" s="94"/>
      <c r="I2080" s="94"/>
      <c r="J2080" s="93"/>
      <c r="K2080" s="95"/>
      <c r="L2080" s="96"/>
      <c r="M2080" s="97"/>
      <c r="N2080" s="98"/>
      <c r="O2080" s="98"/>
      <c r="P2080" s="97"/>
      <c r="Q2080" s="94"/>
      <c r="R2080" s="99"/>
      <c r="S2080" s="14"/>
      <c r="T2080" s="100"/>
      <c r="U2080" s="95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2"/>
      <c r="B2081" s="91"/>
      <c r="C2081" s="92"/>
      <c r="D2081" s="95"/>
      <c r="E2081" s="121"/>
      <c r="F2081" s="94"/>
      <c r="G2081" s="94"/>
      <c r="H2081" s="94"/>
      <c r="I2081" s="94"/>
      <c r="J2081" s="93"/>
      <c r="K2081" s="95"/>
      <c r="L2081" s="96"/>
      <c r="M2081" s="97"/>
      <c r="N2081" s="98"/>
      <c r="O2081" s="98"/>
      <c r="P2081" s="97"/>
      <c r="Q2081" s="94"/>
      <c r="R2081" s="99"/>
      <c r="S2081" s="14"/>
      <c r="T2081" s="100"/>
      <c r="U2081" s="95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2"/>
      <c r="B2082" s="91"/>
      <c r="C2082" s="92"/>
      <c r="D2082" s="95"/>
      <c r="E2082" s="121"/>
      <c r="F2082" s="94"/>
      <c r="G2082" s="94"/>
      <c r="H2082" s="94"/>
      <c r="I2082" s="94"/>
      <c r="J2082" s="93"/>
      <c r="K2082" s="95"/>
      <c r="L2082" s="96"/>
      <c r="M2082" s="97"/>
      <c r="N2082" s="98"/>
      <c r="O2082" s="98"/>
      <c r="P2082" s="97"/>
      <c r="Q2082" s="94"/>
      <c r="R2082" s="99"/>
      <c r="S2082" s="14"/>
      <c r="T2082" s="100"/>
      <c r="U2082" s="95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2"/>
      <c r="B2083" s="91"/>
      <c r="C2083" s="92"/>
      <c r="D2083" s="95"/>
      <c r="E2083" s="121"/>
      <c r="F2083" s="94"/>
      <c r="G2083" s="94"/>
      <c r="H2083" s="94"/>
      <c r="I2083" s="94"/>
      <c r="J2083" s="93"/>
      <c r="K2083" s="95"/>
      <c r="L2083" s="96"/>
      <c r="M2083" s="97"/>
      <c r="N2083" s="98"/>
      <c r="O2083" s="98"/>
      <c r="P2083" s="97"/>
      <c r="Q2083" s="94"/>
      <c r="R2083" s="99"/>
      <c r="S2083" s="14"/>
      <c r="T2083" s="100"/>
      <c r="U2083" s="95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2"/>
      <c r="B2084" s="91"/>
      <c r="C2084" s="92"/>
      <c r="D2084" s="95"/>
      <c r="E2084" s="121"/>
      <c r="F2084" s="94"/>
      <c r="G2084" s="94"/>
      <c r="H2084" s="94"/>
      <c r="I2084" s="94"/>
      <c r="J2084" s="93"/>
      <c r="K2084" s="95"/>
      <c r="L2084" s="96"/>
      <c r="M2084" s="97"/>
      <c r="N2084" s="98"/>
      <c r="O2084" s="98"/>
      <c r="P2084" s="97"/>
      <c r="Q2084" s="94"/>
      <c r="R2084" s="99"/>
      <c r="S2084" s="14"/>
      <c r="T2084" s="100"/>
      <c r="U2084" s="95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2"/>
      <c r="B2085" s="91"/>
      <c r="C2085" s="92"/>
      <c r="D2085" s="95"/>
      <c r="E2085" s="121"/>
      <c r="F2085" s="94"/>
      <c r="G2085" s="94"/>
      <c r="H2085" s="94"/>
      <c r="I2085" s="94"/>
      <c r="J2085" s="93"/>
      <c r="K2085" s="95"/>
      <c r="L2085" s="96"/>
      <c r="M2085" s="97"/>
      <c r="N2085" s="98"/>
      <c r="O2085" s="98"/>
      <c r="P2085" s="97"/>
      <c r="Q2085" s="94"/>
      <c r="R2085" s="99"/>
      <c r="S2085" s="14"/>
      <c r="T2085" s="100"/>
      <c r="U2085" s="95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2"/>
      <c r="B2086" s="91"/>
      <c r="C2086" s="92"/>
      <c r="D2086" s="95"/>
      <c r="E2086" s="121"/>
      <c r="F2086" s="94"/>
      <c r="G2086" s="94"/>
      <c r="H2086" s="94"/>
      <c r="I2086" s="94"/>
      <c r="J2086" s="93"/>
      <c r="K2086" s="95"/>
      <c r="L2086" s="96"/>
      <c r="M2086" s="97"/>
      <c r="N2086" s="98"/>
      <c r="O2086" s="98"/>
      <c r="P2086" s="97"/>
      <c r="Q2086" s="94"/>
      <c r="R2086" s="99"/>
      <c r="S2086" s="14"/>
      <c r="T2086" s="100"/>
      <c r="U2086" s="95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2"/>
      <c r="B2087" s="91"/>
      <c r="C2087" s="92"/>
      <c r="D2087" s="95"/>
      <c r="E2087" s="121"/>
      <c r="F2087" s="94"/>
      <c r="G2087" s="94"/>
      <c r="H2087" s="94"/>
      <c r="I2087" s="94"/>
      <c r="J2087" s="93"/>
      <c r="K2087" s="95"/>
      <c r="L2087" s="96"/>
      <c r="M2087" s="97"/>
      <c r="N2087" s="98"/>
      <c r="O2087" s="98"/>
      <c r="P2087" s="97"/>
      <c r="Q2087" s="94"/>
      <c r="R2087" s="99"/>
      <c r="S2087" s="14"/>
      <c r="T2087" s="100"/>
      <c r="U2087" s="95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2"/>
      <c r="B2088" s="91"/>
      <c r="C2088" s="92"/>
      <c r="D2088" s="95"/>
      <c r="E2088" s="121"/>
      <c r="F2088" s="94"/>
      <c r="G2088" s="94"/>
      <c r="H2088" s="94"/>
      <c r="I2088" s="94"/>
      <c r="J2088" s="93"/>
      <c r="K2088" s="95"/>
      <c r="L2088" s="96"/>
      <c r="M2088" s="97"/>
      <c r="N2088" s="98"/>
      <c r="O2088" s="98"/>
      <c r="P2088" s="97"/>
      <c r="Q2088" s="94"/>
      <c r="R2088" s="99"/>
      <c r="S2088" s="14"/>
      <c r="T2088" s="100"/>
      <c r="U2088" s="95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2"/>
      <c r="B2089" s="91"/>
      <c r="C2089" s="92"/>
      <c r="D2089" s="95"/>
      <c r="E2089" s="121"/>
      <c r="F2089" s="94"/>
      <c r="G2089" s="94"/>
      <c r="H2089" s="94"/>
      <c r="I2089" s="94"/>
      <c r="J2089" s="93"/>
      <c r="K2089" s="95"/>
      <c r="L2089" s="96"/>
      <c r="M2089" s="97"/>
      <c r="N2089" s="98"/>
      <c r="O2089" s="98"/>
      <c r="P2089" s="97"/>
      <c r="Q2089" s="94"/>
      <c r="R2089" s="99"/>
      <c r="S2089" s="14"/>
      <c r="T2089" s="100"/>
      <c r="U2089" s="95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2"/>
      <c r="B2090" s="91"/>
      <c r="C2090" s="92"/>
      <c r="D2090" s="95"/>
      <c r="E2090" s="121"/>
      <c r="F2090" s="94"/>
      <c r="G2090" s="94"/>
      <c r="H2090" s="94"/>
      <c r="I2090" s="94"/>
      <c r="J2090" s="93"/>
      <c r="K2090" s="95"/>
      <c r="L2090" s="96"/>
      <c r="M2090" s="97"/>
      <c r="N2090" s="98"/>
      <c r="O2090" s="98"/>
      <c r="P2090" s="97"/>
      <c r="Q2090" s="94"/>
      <c r="R2090" s="99"/>
      <c r="S2090" s="14"/>
      <c r="T2090" s="100"/>
      <c r="U2090" s="95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2"/>
      <c r="B2091" s="91"/>
      <c r="C2091" s="92"/>
      <c r="D2091" s="95"/>
      <c r="E2091" s="121"/>
      <c r="F2091" s="94"/>
      <c r="G2091" s="94"/>
      <c r="H2091" s="94"/>
      <c r="I2091" s="94"/>
      <c r="J2091" s="93"/>
      <c r="K2091" s="95"/>
      <c r="L2091" s="96"/>
      <c r="M2091" s="97"/>
      <c r="N2091" s="98"/>
      <c r="O2091" s="98"/>
      <c r="P2091" s="97"/>
      <c r="Q2091" s="94"/>
      <c r="R2091" s="99"/>
      <c r="S2091" s="14"/>
      <c r="T2091" s="100"/>
      <c r="U2091" s="95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2"/>
      <c r="B2092" s="91"/>
      <c r="C2092" s="92"/>
      <c r="D2092" s="95"/>
      <c r="E2092" s="121"/>
      <c r="F2092" s="94"/>
      <c r="G2092" s="94"/>
      <c r="H2092" s="94"/>
      <c r="I2092" s="94"/>
      <c r="J2092" s="93"/>
      <c r="K2092" s="95"/>
      <c r="L2092" s="96"/>
      <c r="M2092" s="97"/>
      <c r="N2092" s="98"/>
      <c r="O2092" s="98"/>
      <c r="P2092" s="97"/>
      <c r="Q2092" s="94"/>
      <c r="R2092" s="99"/>
      <c r="S2092" s="14"/>
      <c r="T2092" s="100"/>
      <c r="U2092" s="95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2"/>
      <c r="B2093" s="91"/>
      <c r="C2093" s="92"/>
      <c r="D2093" s="95"/>
      <c r="E2093" s="121"/>
      <c r="F2093" s="94"/>
      <c r="G2093" s="94"/>
      <c r="H2093" s="94"/>
      <c r="I2093" s="94"/>
      <c r="J2093" s="93"/>
      <c r="K2093" s="95"/>
      <c r="L2093" s="96"/>
      <c r="M2093" s="97"/>
      <c r="N2093" s="98"/>
      <c r="O2093" s="98"/>
      <c r="P2093" s="97"/>
      <c r="Q2093" s="94"/>
      <c r="R2093" s="99"/>
      <c r="S2093" s="14"/>
      <c r="T2093" s="100"/>
      <c r="U2093" s="95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2"/>
      <c r="B2094" s="91"/>
      <c r="C2094" s="92"/>
      <c r="D2094" s="95"/>
      <c r="E2094" s="121"/>
      <c r="F2094" s="94"/>
      <c r="G2094" s="94"/>
      <c r="H2094" s="94"/>
      <c r="I2094" s="94"/>
      <c r="J2094" s="93"/>
      <c r="K2094" s="95"/>
      <c r="L2094" s="96"/>
      <c r="M2094" s="97"/>
      <c r="N2094" s="98"/>
      <c r="O2094" s="98"/>
      <c r="P2094" s="97"/>
      <c r="Q2094" s="94"/>
      <c r="R2094" s="99"/>
      <c r="S2094" s="14"/>
      <c r="T2094" s="100"/>
      <c r="U2094" s="95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2"/>
      <c r="B2095" s="91"/>
      <c r="C2095" s="92"/>
      <c r="D2095" s="95"/>
      <c r="E2095" s="121"/>
      <c r="F2095" s="94"/>
      <c r="G2095" s="94"/>
      <c r="H2095" s="94"/>
      <c r="I2095" s="94"/>
      <c r="J2095" s="93"/>
      <c r="K2095" s="95"/>
      <c r="L2095" s="96"/>
      <c r="M2095" s="97"/>
      <c r="N2095" s="98"/>
      <c r="O2095" s="98"/>
      <c r="P2095" s="97"/>
      <c r="Q2095" s="94"/>
      <c r="R2095" s="99"/>
      <c r="S2095" s="14"/>
      <c r="T2095" s="100"/>
      <c r="U2095" s="95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2"/>
      <c r="B2096" s="91"/>
      <c r="C2096" s="92"/>
      <c r="D2096" s="95"/>
      <c r="E2096" s="121"/>
      <c r="F2096" s="94"/>
      <c r="G2096" s="94"/>
      <c r="H2096" s="94"/>
      <c r="I2096" s="94"/>
      <c r="J2096" s="93"/>
      <c r="K2096" s="95"/>
      <c r="L2096" s="96"/>
      <c r="M2096" s="97"/>
      <c r="N2096" s="98"/>
      <c r="O2096" s="98"/>
      <c r="P2096" s="97"/>
      <c r="Q2096" s="94"/>
      <c r="R2096" s="99"/>
      <c r="S2096" s="14"/>
      <c r="T2096" s="100"/>
      <c r="U2096" s="95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2"/>
      <c r="B2097" s="91"/>
      <c r="C2097" s="92"/>
      <c r="D2097" s="95"/>
      <c r="E2097" s="121"/>
      <c r="F2097" s="94"/>
      <c r="G2097" s="94"/>
      <c r="H2097" s="94"/>
      <c r="I2097" s="94"/>
      <c r="J2097" s="93"/>
      <c r="K2097" s="95"/>
      <c r="L2097" s="96"/>
      <c r="M2097" s="97"/>
      <c r="N2097" s="98"/>
      <c r="O2097" s="98"/>
      <c r="P2097" s="97"/>
      <c r="Q2097" s="94"/>
      <c r="R2097" s="99"/>
      <c r="S2097" s="14"/>
      <c r="T2097" s="100"/>
      <c r="U2097" s="95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2"/>
      <c r="B2098" s="91"/>
      <c r="C2098" s="92"/>
      <c r="D2098" s="95"/>
      <c r="E2098" s="121"/>
      <c r="F2098" s="94"/>
      <c r="G2098" s="94"/>
      <c r="H2098" s="94"/>
      <c r="I2098" s="94"/>
      <c r="J2098" s="93"/>
      <c r="K2098" s="95"/>
      <c r="L2098" s="96"/>
      <c r="M2098" s="97"/>
      <c r="N2098" s="98"/>
      <c r="O2098" s="98"/>
      <c r="P2098" s="97"/>
      <c r="Q2098" s="94"/>
      <c r="R2098" s="99"/>
      <c r="S2098" s="14"/>
      <c r="T2098" s="100"/>
      <c r="U2098" s="95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2"/>
      <c r="B2099" s="91"/>
      <c r="C2099" s="92"/>
      <c r="D2099" s="95"/>
      <c r="E2099" s="121"/>
      <c r="F2099" s="94"/>
      <c r="G2099" s="94"/>
      <c r="H2099" s="94"/>
      <c r="I2099" s="94"/>
      <c r="J2099" s="93"/>
      <c r="K2099" s="95"/>
      <c r="L2099" s="96"/>
      <c r="M2099" s="97"/>
      <c r="N2099" s="98"/>
      <c r="O2099" s="98"/>
      <c r="P2099" s="97"/>
      <c r="Q2099" s="94"/>
      <c r="R2099" s="99"/>
      <c r="S2099" s="14"/>
      <c r="T2099" s="100"/>
      <c r="U2099" s="95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2"/>
      <c r="B2100" s="91"/>
      <c r="C2100" s="92"/>
      <c r="D2100" s="95"/>
      <c r="E2100" s="121"/>
      <c r="F2100" s="94"/>
      <c r="G2100" s="94"/>
      <c r="H2100" s="94"/>
      <c r="I2100" s="94"/>
      <c r="J2100" s="93"/>
      <c r="K2100" s="95"/>
      <c r="L2100" s="96"/>
      <c r="M2100" s="97"/>
      <c r="N2100" s="98"/>
      <c r="O2100" s="98"/>
      <c r="P2100" s="97"/>
      <c r="Q2100" s="94"/>
      <c r="R2100" s="99"/>
      <c r="S2100" s="14"/>
      <c r="T2100" s="100"/>
      <c r="U2100" s="95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2"/>
      <c r="B2101" s="91"/>
      <c r="C2101" s="92"/>
      <c r="D2101" s="95"/>
      <c r="E2101" s="121"/>
      <c r="F2101" s="94"/>
      <c r="G2101" s="94"/>
      <c r="H2101" s="94"/>
      <c r="I2101" s="94"/>
      <c r="J2101" s="93"/>
      <c r="K2101" s="95"/>
      <c r="L2101" s="96"/>
      <c r="M2101" s="97"/>
      <c r="N2101" s="98"/>
      <c r="O2101" s="98"/>
      <c r="P2101" s="97"/>
      <c r="Q2101" s="94"/>
      <c r="R2101" s="99"/>
      <c r="S2101" s="14"/>
      <c r="T2101" s="100"/>
      <c r="U2101" s="95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2"/>
      <c r="B2102" s="91"/>
      <c r="C2102" s="92"/>
      <c r="D2102" s="95"/>
      <c r="E2102" s="121"/>
      <c r="F2102" s="94"/>
      <c r="G2102" s="94"/>
      <c r="H2102" s="94"/>
      <c r="I2102" s="94"/>
      <c r="J2102" s="93"/>
      <c r="K2102" s="95"/>
      <c r="L2102" s="96"/>
      <c r="M2102" s="97"/>
      <c r="N2102" s="98"/>
      <c r="O2102" s="98"/>
      <c r="P2102" s="97"/>
      <c r="Q2102" s="94"/>
      <c r="R2102" s="99"/>
      <c r="S2102" s="14"/>
      <c r="T2102" s="100"/>
      <c r="U2102" s="95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2"/>
      <c r="B2103" s="91"/>
      <c r="C2103" s="92"/>
      <c r="D2103" s="95"/>
      <c r="E2103" s="121"/>
      <c r="F2103" s="94"/>
      <c r="G2103" s="94"/>
      <c r="H2103" s="94"/>
      <c r="I2103" s="94"/>
      <c r="J2103" s="93"/>
      <c r="K2103" s="95"/>
      <c r="L2103" s="96"/>
      <c r="M2103" s="97"/>
      <c r="N2103" s="98"/>
      <c r="O2103" s="98"/>
      <c r="P2103" s="97"/>
      <c r="Q2103" s="94"/>
      <c r="R2103" s="99"/>
      <c r="S2103" s="14"/>
      <c r="T2103" s="100"/>
      <c r="U2103" s="95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2"/>
      <c r="B2104" s="91"/>
      <c r="C2104" s="92"/>
      <c r="D2104" s="95"/>
      <c r="E2104" s="121"/>
      <c r="F2104" s="94"/>
      <c r="G2104" s="94"/>
      <c r="H2104" s="94"/>
      <c r="I2104" s="94"/>
      <c r="J2104" s="93"/>
      <c r="K2104" s="95"/>
      <c r="L2104" s="96"/>
      <c r="M2104" s="97"/>
      <c r="N2104" s="98"/>
      <c r="O2104" s="98"/>
      <c r="P2104" s="97"/>
      <c r="Q2104" s="94"/>
      <c r="R2104" s="99"/>
      <c r="S2104" s="14"/>
      <c r="T2104" s="100"/>
      <c r="U2104" s="95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2"/>
      <c r="B2105" s="91"/>
      <c r="C2105" s="92"/>
      <c r="D2105" s="95"/>
      <c r="E2105" s="121"/>
      <c r="F2105" s="94"/>
      <c r="G2105" s="94"/>
      <c r="H2105" s="94"/>
      <c r="I2105" s="94"/>
      <c r="J2105" s="93"/>
      <c r="K2105" s="95"/>
      <c r="L2105" s="96"/>
      <c r="M2105" s="97"/>
      <c r="N2105" s="98"/>
      <c r="O2105" s="98"/>
      <c r="P2105" s="97"/>
      <c r="Q2105" s="94"/>
      <c r="R2105" s="99"/>
      <c r="S2105" s="14"/>
      <c r="T2105" s="100"/>
      <c r="U2105" s="95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2"/>
      <c r="B2106" s="91"/>
      <c r="C2106" s="92"/>
      <c r="D2106" s="95"/>
      <c r="E2106" s="121"/>
      <c r="F2106" s="94"/>
      <c r="G2106" s="94"/>
      <c r="H2106" s="94"/>
      <c r="I2106" s="94"/>
      <c r="J2106" s="93"/>
      <c r="K2106" s="95"/>
      <c r="L2106" s="96"/>
      <c r="M2106" s="97"/>
      <c r="N2106" s="98"/>
      <c r="O2106" s="98"/>
      <c r="P2106" s="97"/>
      <c r="Q2106" s="94"/>
      <c r="R2106" s="99"/>
      <c r="S2106" s="14"/>
      <c r="T2106" s="100"/>
      <c r="U2106" s="95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2"/>
      <c r="B2107" s="91"/>
      <c r="C2107" s="92"/>
      <c r="D2107" s="95"/>
      <c r="E2107" s="121"/>
      <c r="F2107" s="94"/>
      <c r="G2107" s="94"/>
      <c r="H2107" s="94"/>
      <c r="I2107" s="94"/>
      <c r="J2107" s="93"/>
      <c r="K2107" s="95"/>
      <c r="L2107" s="96"/>
      <c r="M2107" s="97"/>
      <c r="N2107" s="98"/>
      <c r="O2107" s="98"/>
      <c r="P2107" s="97"/>
      <c r="Q2107" s="94"/>
      <c r="R2107" s="99"/>
      <c r="S2107" s="14"/>
      <c r="T2107" s="100"/>
      <c r="U2107" s="95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2"/>
      <c r="B2108" s="91"/>
      <c r="C2108" s="92"/>
      <c r="D2108" s="95"/>
      <c r="E2108" s="121"/>
      <c r="F2108" s="94"/>
      <c r="G2108" s="94"/>
      <c r="H2108" s="94"/>
      <c r="I2108" s="94"/>
      <c r="J2108" s="93"/>
      <c r="K2108" s="95"/>
      <c r="L2108" s="96"/>
      <c r="M2108" s="97"/>
      <c r="N2108" s="98"/>
      <c r="O2108" s="98"/>
      <c r="P2108" s="97"/>
      <c r="Q2108" s="94"/>
      <c r="R2108" s="99"/>
      <c r="S2108" s="14"/>
      <c r="T2108" s="100"/>
      <c r="U2108" s="95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2"/>
      <c r="B2109" s="91"/>
      <c r="C2109" s="92"/>
      <c r="D2109" s="95"/>
      <c r="E2109" s="121"/>
      <c r="F2109" s="94"/>
      <c r="G2109" s="94"/>
      <c r="H2109" s="94"/>
      <c r="I2109" s="94"/>
      <c r="J2109" s="93"/>
      <c r="K2109" s="95"/>
      <c r="L2109" s="96"/>
      <c r="M2109" s="97"/>
      <c r="N2109" s="98"/>
      <c r="O2109" s="98"/>
      <c r="P2109" s="97"/>
      <c r="Q2109" s="94"/>
      <c r="R2109" s="99"/>
      <c r="S2109" s="14"/>
      <c r="T2109" s="100"/>
      <c r="U2109" s="95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2"/>
      <c r="B2110" s="91"/>
      <c r="C2110" s="92"/>
      <c r="D2110" s="95"/>
      <c r="E2110" s="121"/>
      <c r="F2110" s="94"/>
      <c r="G2110" s="94"/>
      <c r="H2110" s="94"/>
      <c r="I2110" s="94"/>
      <c r="J2110" s="93"/>
      <c r="K2110" s="95"/>
      <c r="L2110" s="96"/>
      <c r="M2110" s="97"/>
      <c r="N2110" s="98"/>
      <c r="O2110" s="98"/>
      <c r="P2110" s="97"/>
      <c r="Q2110" s="94"/>
      <c r="R2110" s="99"/>
      <c r="S2110" s="14"/>
      <c r="T2110" s="100"/>
      <c r="U2110" s="95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2"/>
      <c r="B2111" s="91"/>
      <c r="C2111" s="92"/>
      <c r="D2111" s="95"/>
      <c r="E2111" s="121"/>
      <c r="F2111" s="94"/>
      <c r="G2111" s="94"/>
      <c r="H2111" s="94"/>
      <c r="I2111" s="94"/>
      <c r="J2111" s="93"/>
      <c r="K2111" s="95"/>
      <c r="L2111" s="96"/>
      <c r="M2111" s="97"/>
      <c r="N2111" s="98"/>
      <c r="O2111" s="98"/>
      <c r="P2111" s="97"/>
      <c r="Q2111" s="94"/>
      <c r="R2111" s="99"/>
      <c r="S2111" s="14"/>
      <c r="T2111" s="100"/>
      <c r="U2111" s="95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2"/>
      <c r="B2112" s="91"/>
      <c r="C2112" s="92"/>
      <c r="D2112" s="95"/>
      <c r="E2112" s="121"/>
      <c r="F2112" s="94"/>
      <c r="G2112" s="94"/>
      <c r="H2112" s="94"/>
      <c r="I2112" s="94"/>
      <c r="J2112" s="93"/>
      <c r="K2112" s="95"/>
      <c r="L2112" s="96"/>
      <c r="M2112" s="97"/>
      <c r="N2112" s="98"/>
      <c r="O2112" s="98"/>
      <c r="P2112" s="97"/>
      <c r="Q2112" s="94"/>
      <c r="R2112" s="99"/>
      <c r="S2112" s="14"/>
      <c r="T2112" s="100"/>
      <c r="U2112" s="95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2"/>
      <c r="B2113" s="91"/>
      <c r="C2113" s="92"/>
      <c r="D2113" s="95"/>
      <c r="E2113" s="121"/>
      <c r="F2113" s="94"/>
      <c r="G2113" s="94"/>
      <c r="H2113" s="94"/>
      <c r="I2113" s="94"/>
      <c r="J2113" s="93"/>
      <c r="K2113" s="95"/>
      <c r="L2113" s="96"/>
      <c r="M2113" s="97"/>
      <c r="N2113" s="98"/>
      <c r="O2113" s="98"/>
      <c r="P2113" s="97"/>
      <c r="Q2113" s="94"/>
      <c r="R2113" s="99"/>
      <c r="S2113" s="14"/>
      <c r="T2113" s="100"/>
      <c r="U2113" s="95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2"/>
      <c r="B2114" s="91"/>
      <c r="C2114" s="92"/>
      <c r="D2114" s="95"/>
      <c r="E2114" s="121"/>
      <c r="F2114" s="94"/>
      <c r="G2114" s="94"/>
      <c r="H2114" s="94"/>
      <c r="I2114" s="94"/>
      <c r="J2114" s="93"/>
      <c r="K2114" s="95"/>
      <c r="L2114" s="96"/>
      <c r="M2114" s="97"/>
      <c r="N2114" s="98"/>
      <c r="O2114" s="98"/>
      <c r="P2114" s="97"/>
      <c r="Q2114" s="94"/>
      <c r="R2114" s="99"/>
      <c r="S2114" s="14"/>
      <c r="T2114" s="100"/>
      <c r="U2114" s="95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2"/>
      <c r="B2115" s="91"/>
      <c r="C2115" s="92"/>
      <c r="D2115" s="95"/>
      <c r="E2115" s="121"/>
      <c r="F2115" s="94"/>
      <c r="G2115" s="94"/>
      <c r="H2115" s="94"/>
      <c r="I2115" s="94"/>
      <c r="J2115" s="93"/>
      <c r="K2115" s="95"/>
      <c r="L2115" s="96"/>
      <c r="M2115" s="97"/>
      <c r="N2115" s="98"/>
      <c r="O2115" s="98"/>
      <c r="P2115" s="97"/>
      <c r="Q2115" s="94"/>
      <c r="R2115" s="99"/>
      <c r="S2115" s="14"/>
      <c r="T2115" s="100"/>
      <c r="U2115" s="95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2"/>
      <c r="B2116" s="91"/>
      <c r="C2116" s="92"/>
      <c r="D2116" s="95"/>
      <c r="E2116" s="121"/>
      <c r="F2116" s="94"/>
      <c r="G2116" s="94"/>
      <c r="H2116" s="94"/>
      <c r="I2116" s="94"/>
      <c r="J2116" s="93"/>
      <c r="K2116" s="95"/>
      <c r="L2116" s="96"/>
      <c r="M2116" s="97"/>
      <c r="N2116" s="98"/>
      <c r="O2116" s="98"/>
      <c r="P2116" s="97"/>
      <c r="Q2116" s="94"/>
      <c r="R2116" s="99"/>
      <c r="S2116" s="14"/>
      <c r="T2116" s="100"/>
      <c r="U2116" s="95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2"/>
      <c r="B2117" s="91"/>
      <c r="C2117" s="92"/>
      <c r="D2117" s="95"/>
      <c r="E2117" s="121"/>
      <c r="F2117" s="94"/>
      <c r="G2117" s="94"/>
      <c r="H2117" s="94"/>
      <c r="I2117" s="94"/>
      <c r="J2117" s="93"/>
      <c r="K2117" s="95"/>
      <c r="L2117" s="96"/>
      <c r="M2117" s="97"/>
      <c r="N2117" s="98"/>
      <c r="O2117" s="98"/>
      <c r="P2117" s="97"/>
      <c r="Q2117" s="94"/>
      <c r="R2117" s="99"/>
      <c r="S2117" s="14"/>
      <c r="T2117" s="100"/>
      <c r="U2117" s="95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2"/>
      <c r="B2118" s="91"/>
      <c r="C2118" s="92"/>
      <c r="D2118" s="95"/>
      <c r="E2118" s="121"/>
      <c r="F2118" s="94"/>
      <c r="G2118" s="94"/>
      <c r="H2118" s="94"/>
      <c r="I2118" s="94"/>
      <c r="J2118" s="93"/>
      <c r="K2118" s="95"/>
      <c r="L2118" s="96"/>
      <c r="M2118" s="97"/>
      <c r="N2118" s="98"/>
      <c r="O2118" s="98"/>
      <c r="P2118" s="97"/>
      <c r="Q2118" s="94"/>
      <c r="R2118" s="99"/>
      <c r="S2118" s="14"/>
      <c r="T2118" s="100"/>
      <c r="U2118" s="95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2"/>
      <c r="B2119" s="91"/>
      <c r="C2119" s="92"/>
      <c r="D2119" s="95"/>
      <c r="E2119" s="121"/>
      <c r="F2119" s="94"/>
      <c r="G2119" s="94"/>
      <c r="H2119" s="94"/>
      <c r="I2119" s="94"/>
      <c r="J2119" s="93"/>
      <c r="K2119" s="95"/>
      <c r="L2119" s="96"/>
      <c r="M2119" s="97"/>
      <c r="N2119" s="98"/>
      <c r="O2119" s="98"/>
      <c r="P2119" s="97"/>
      <c r="Q2119" s="94"/>
      <c r="R2119" s="99"/>
      <c r="S2119" s="14"/>
      <c r="T2119" s="100"/>
      <c r="U2119" s="95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2"/>
      <c r="B2120" s="91"/>
      <c r="C2120" s="92"/>
      <c r="D2120" s="95"/>
      <c r="E2120" s="121"/>
      <c r="F2120" s="94"/>
      <c r="G2120" s="94"/>
      <c r="H2120" s="94"/>
      <c r="I2120" s="94"/>
      <c r="J2120" s="93"/>
      <c r="K2120" s="95"/>
      <c r="L2120" s="96"/>
      <c r="M2120" s="97"/>
      <c r="N2120" s="98"/>
      <c r="O2120" s="98"/>
      <c r="P2120" s="97"/>
      <c r="Q2120" s="94"/>
      <c r="R2120" s="99"/>
      <c r="S2120" s="14"/>
      <c r="T2120" s="100"/>
      <c r="U2120" s="95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2"/>
      <c r="B2121" s="91"/>
      <c r="C2121" s="92"/>
      <c r="D2121" s="95"/>
      <c r="E2121" s="121"/>
      <c r="F2121" s="94"/>
      <c r="G2121" s="94"/>
      <c r="H2121" s="94"/>
      <c r="I2121" s="94"/>
      <c r="J2121" s="93"/>
      <c r="K2121" s="95"/>
      <c r="L2121" s="96"/>
      <c r="M2121" s="97"/>
      <c r="N2121" s="98"/>
      <c r="O2121" s="98"/>
      <c r="P2121" s="97"/>
      <c r="Q2121" s="94"/>
      <c r="R2121" s="99"/>
      <c r="S2121" s="14"/>
      <c r="T2121" s="100"/>
      <c r="U2121" s="95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2"/>
      <c r="B2122" s="91"/>
      <c r="C2122" s="92"/>
      <c r="D2122" s="95"/>
      <c r="E2122" s="121"/>
      <c r="F2122" s="94"/>
      <c r="G2122" s="94"/>
      <c r="H2122" s="94"/>
      <c r="I2122" s="94"/>
      <c r="J2122" s="93"/>
      <c r="K2122" s="95"/>
      <c r="L2122" s="96"/>
      <c r="M2122" s="97"/>
      <c r="N2122" s="98"/>
      <c r="O2122" s="98"/>
      <c r="P2122" s="97"/>
      <c r="Q2122" s="94"/>
      <c r="R2122" s="99"/>
      <c r="S2122" s="14"/>
      <c r="T2122" s="100"/>
      <c r="U2122" s="95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2"/>
      <c r="B2123" s="91"/>
      <c r="C2123" s="92"/>
      <c r="D2123" s="95"/>
      <c r="E2123" s="121"/>
      <c r="F2123" s="94"/>
      <c r="G2123" s="94"/>
      <c r="H2123" s="94"/>
      <c r="I2123" s="94"/>
      <c r="J2123" s="93"/>
      <c r="K2123" s="95"/>
      <c r="L2123" s="96"/>
      <c r="M2123" s="97"/>
      <c r="N2123" s="98"/>
      <c r="O2123" s="98"/>
      <c r="P2123" s="97"/>
      <c r="Q2123" s="94"/>
      <c r="R2123" s="99"/>
      <c r="S2123" s="14"/>
      <c r="T2123" s="100"/>
      <c r="U2123" s="95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2"/>
      <c r="B2124" s="91"/>
      <c r="C2124" s="92"/>
      <c r="D2124" s="95"/>
      <c r="E2124" s="121"/>
      <c r="F2124" s="94"/>
      <c r="G2124" s="94"/>
      <c r="H2124" s="94"/>
      <c r="I2124" s="94"/>
      <c r="J2124" s="93"/>
      <c r="K2124" s="95"/>
      <c r="L2124" s="96"/>
      <c r="M2124" s="97"/>
      <c r="N2124" s="98"/>
      <c r="O2124" s="98"/>
      <c r="P2124" s="97"/>
      <c r="Q2124" s="94"/>
      <c r="R2124" s="99"/>
      <c r="S2124" s="14"/>
      <c r="T2124" s="100"/>
      <c r="U2124" s="95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2"/>
      <c r="B2125" s="91"/>
      <c r="C2125" s="92"/>
      <c r="D2125" s="95"/>
      <c r="E2125" s="121"/>
      <c r="F2125" s="94"/>
      <c r="G2125" s="94"/>
      <c r="H2125" s="94"/>
      <c r="I2125" s="94"/>
      <c r="J2125" s="93"/>
      <c r="K2125" s="95"/>
      <c r="L2125" s="96"/>
      <c r="M2125" s="97"/>
      <c r="N2125" s="98"/>
      <c r="O2125" s="98"/>
      <c r="P2125" s="97"/>
      <c r="Q2125" s="94"/>
      <c r="R2125" s="99"/>
      <c r="S2125" s="14"/>
      <c r="T2125" s="100"/>
      <c r="U2125" s="95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2"/>
      <c r="B2126" s="91"/>
      <c r="C2126" s="92"/>
      <c r="D2126" s="95"/>
      <c r="E2126" s="121"/>
      <c r="F2126" s="94"/>
      <c r="G2126" s="94"/>
      <c r="H2126" s="94"/>
      <c r="I2126" s="94"/>
      <c r="J2126" s="93"/>
      <c r="K2126" s="95"/>
      <c r="L2126" s="96"/>
      <c r="M2126" s="97"/>
      <c r="N2126" s="98"/>
      <c r="O2126" s="98"/>
      <c r="P2126" s="97"/>
      <c r="Q2126" s="94"/>
      <c r="R2126" s="99"/>
      <c r="S2126" s="14"/>
      <c r="T2126" s="100"/>
      <c r="U2126" s="95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2"/>
      <c r="B2127" s="91"/>
      <c r="C2127" s="92"/>
      <c r="D2127" s="95"/>
      <c r="E2127" s="121"/>
      <c r="F2127" s="94"/>
      <c r="G2127" s="94"/>
      <c r="H2127" s="94"/>
      <c r="I2127" s="94"/>
      <c r="J2127" s="93"/>
      <c r="K2127" s="95"/>
      <c r="L2127" s="96"/>
      <c r="M2127" s="97"/>
      <c r="N2127" s="98"/>
      <c r="O2127" s="98"/>
      <c r="P2127" s="97"/>
      <c r="Q2127" s="94"/>
      <c r="R2127" s="99"/>
      <c r="S2127" s="14"/>
      <c r="T2127" s="100"/>
      <c r="U2127" s="95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2"/>
      <c r="B2128" s="91"/>
      <c r="C2128" s="92"/>
      <c r="D2128" s="95"/>
      <c r="E2128" s="121"/>
      <c r="F2128" s="94"/>
      <c r="G2128" s="94"/>
      <c r="H2128" s="94"/>
      <c r="I2128" s="94"/>
      <c r="J2128" s="93"/>
      <c r="K2128" s="95"/>
      <c r="L2128" s="96"/>
      <c r="M2128" s="97"/>
      <c r="N2128" s="98"/>
      <c r="O2128" s="98"/>
      <c r="P2128" s="97"/>
      <c r="Q2128" s="94"/>
      <c r="R2128" s="99"/>
      <c r="S2128" s="14"/>
      <c r="T2128" s="100"/>
      <c r="U2128" s="95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2"/>
      <c r="B2129" s="91"/>
      <c r="C2129" s="92"/>
      <c r="D2129" s="95"/>
      <c r="E2129" s="121"/>
      <c r="F2129" s="94"/>
      <c r="G2129" s="94"/>
      <c r="H2129" s="94"/>
      <c r="I2129" s="94"/>
      <c r="J2129" s="93"/>
      <c r="K2129" s="95"/>
      <c r="L2129" s="96"/>
      <c r="M2129" s="97"/>
      <c r="N2129" s="98"/>
      <c r="O2129" s="98"/>
      <c r="P2129" s="97"/>
      <c r="Q2129" s="94"/>
      <c r="R2129" s="99"/>
      <c r="S2129" s="14"/>
      <c r="T2129" s="100"/>
      <c r="U2129" s="95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2"/>
      <c r="B2130" s="91"/>
      <c r="C2130" s="92"/>
      <c r="D2130" s="95"/>
      <c r="E2130" s="121"/>
      <c r="F2130" s="94"/>
      <c r="G2130" s="94"/>
      <c r="H2130" s="94"/>
      <c r="I2130" s="94"/>
      <c r="J2130" s="93"/>
      <c r="K2130" s="95"/>
      <c r="L2130" s="96"/>
      <c r="M2130" s="97"/>
      <c r="N2130" s="98"/>
      <c r="O2130" s="98"/>
      <c r="P2130" s="97"/>
      <c r="Q2130" s="94"/>
      <c r="R2130" s="99"/>
      <c r="S2130" s="14"/>
      <c r="T2130" s="100"/>
      <c r="U2130" s="95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2"/>
      <c r="B2131" s="91"/>
      <c r="C2131" s="92"/>
      <c r="D2131" s="95"/>
      <c r="E2131" s="121"/>
      <c r="F2131" s="94"/>
      <c r="G2131" s="94"/>
      <c r="H2131" s="94"/>
      <c r="I2131" s="94"/>
      <c r="J2131" s="93"/>
      <c r="K2131" s="95"/>
      <c r="L2131" s="96"/>
      <c r="M2131" s="97"/>
      <c r="N2131" s="98"/>
      <c r="O2131" s="98"/>
      <c r="P2131" s="97"/>
      <c r="Q2131" s="94"/>
      <c r="R2131" s="99"/>
      <c r="S2131" s="14"/>
      <c r="T2131" s="100"/>
      <c r="U2131" s="95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2"/>
      <c r="B2132" s="91"/>
      <c r="C2132" s="92"/>
      <c r="D2132" s="95"/>
      <c r="E2132" s="121"/>
      <c r="F2132" s="94"/>
      <c r="G2132" s="94"/>
      <c r="H2132" s="94"/>
      <c r="I2132" s="94"/>
      <c r="J2132" s="93"/>
      <c r="K2132" s="95"/>
      <c r="L2132" s="96"/>
      <c r="M2132" s="97"/>
      <c r="N2132" s="98"/>
      <c r="O2132" s="98"/>
      <c r="P2132" s="97"/>
      <c r="Q2132" s="94"/>
      <c r="R2132" s="99"/>
      <c r="S2132" s="14"/>
      <c r="T2132" s="100"/>
      <c r="U2132" s="95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2"/>
      <c r="B2133" s="91"/>
      <c r="C2133" s="92"/>
      <c r="D2133" s="95"/>
      <c r="E2133" s="121"/>
      <c r="F2133" s="94"/>
      <c r="G2133" s="94"/>
      <c r="H2133" s="94"/>
      <c r="I2133" s="94"/>
      <c r="J2133" s="93"/>
      <c r="K2133" s="95"/>
      <c r="L2133" s="96"/>
      <c r="M2133" s="97"/>
      <c r="N2133" s="98"/>
      <c r="O2133" s="98"/>
      <c r="P2133" s="97"/>
      <c r="Q2133" s="94"/>
      <c r="R2133" s="99"/>
      <c r="S2133" s="14"/>
      <c r="T2133" s="100"/>
      <c r="U2133" s="95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2"/>
      <c r="B2134" s="91"/>
      <c r="C2134" s="92"/>
      <c r="D2134" s="95"/>
      <c r="E2134" s="121"/>
      <c r="F2134" s="94"/>
      <c r="G2134" s="94"/>
      <c r="H2134" s="94"/>
      <c r="I2134" s="94"/>
      <c r="J2134" s="93"/>
      <c r="K2134" s="95"/>
      <c r="L2134" s="96"/>
      <c r="M2134" s="97"/>
      <c r="N2134" s="98"/>
      <c r="O2134" s="98"/>
      <c r="P2134" s="97"/>
      <c r="Q2134" s="94"/>
      <c r="R2134" s="99"/>
      <c r="S2134" s="14"/>
      <c r="T2134" s="100"/>
      <c r="U2134" s="95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2"/>
      <c r="B2135" s="91"/>
      <c r="C2135" s="92"/>
      <c r="D2135" s="95"/>
      <c r="E2135" s="121"/>
      <c r="F2135" s="94"/>
      <c r="G2135" s="94"/>
      <c r="H2135" s="94"/>
      <c r="I2135" s="94"/>
      <c r="J2135" s="93"/>
      <c r="K2135" s="95"/>
      <c r="L2135" s="96"/>
      <c r="M2135" s="97"/>
      <c r="N2135" s="98"/>
      <c r="O2135" s="98"/>
      <c r="P2135" s="97"/>
      <c r="Q2135" s="94"/>
      <c r="R2135" s="99"/>
      <c r="S2135" s="14"/>
      <c r="T2135" s="100"/>
      <c r="U2135" s="95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2"/>
      <c r="B2136" s="91"/>
      <c r="C2136" s="92"/>
      <c r="D2136" s="95"/>
      <c r="E2136" s="121"/>
      <c r="F2136" s="94"/>
      <c r="G2136" s="94"/>
      <c r="H2136" s="94"/>
      <c r="I2136" s="94"/>
      <c r="J2136" s="93"/>
      <c r="K2136" s="95"/>
      <c r="L2136" s="96"/>
      <c r="M2136" s="97"/>
      <c r="N2136" s="98"/>
      <c r="O2136" s="98"/>
      <c r="P2136" s="97"/>
      <c r="Q2136" s="94"/>
      <c r="R2136" s="99"/>
      <c r="S2136" s="14"/>
      <c r="T2136" s="100"/>
      <c r="U2136" s="95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2"/>
      <c r="B2137" s="91"/>
      <c r="C2137" s="92"/>
      <c r="D2137" s="95"/>
      <c r="E2137" s="121"/>
      <c r="F2137" s="94"/>
      <c r="G2137" s="94"/>
      <c r="H2137" s="94"/>
      <c r="I2137" s="94"/>
      <c r="J2137" s="93"/>
      <c r="K2137" s="95"/>
      <c r="L2137" s="96"/>
      <c r="M2137" s="97"/>
      <c r="N2137" s="98"/>
      <c r="O2137" s="98"/>
      <c r="P2137" s="97"/>
      <c r="Q2137" s="94"/>
      <c r="R2137" s="99"/>
      <c r="S2137" s="14"/>
      <c r="T2137" s="100"/>
      <c r="U2137" s="95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2"/>
      <c r="B2138" s="91"/>
      <c r="C2138" s="92"/>
      <c r="D2138" s="95"/>
      <c r="E2138" s="121"/>
      <c r="F2138" s="94"/>
      <c r="G2138" s="94"/>
      <c r="H2138" s="94"/>
      <c r="I2138" s="94"/>
      <c r="J2138" s="93"/>
      <c r="K2138" s="95"/>
      <c r="L2138" s="96"/>
      <c r="M2138" s="97"/>
      <c r="N2138" s="98"/>
      <c r="O2138" s="98"/>
      <c r="P2138" s="97"/>
      <c r="Q2138" s="94"/>
      <c r="R2138" s="99"/>
      <c r="S2138" s="14"/>
      <c r="T2138" s="100"/>
      <c r="U2138" s="95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2"/>
      <c r="B2139" s="91"/>
      <c r="C2139" s="92"/>
      <c r="D2139" s="95"/>
      <c r="E2139" s="121"/>
      <c r="F2139" s="94"/>
      <c r="G2139" s="94"/>
      <c r="H2139" s="94"/>
      <c r="I2139" s="94"/>
      <c r="J2139" s="93"/>
      <c r="K2139" s="95"/>
      <c r="L2139" s="96"/>
      <c r="M2139" s="97"/>
      <c r="N2139" s="98"/>
      <c r="O2139" s="98"/>
      <c r="P2139" s="97"/>
      <c r="Q2139" s="94"/>
      <c r="R2139" s="99"/>
      <c r="S2139" s="14"/>
      <c r="T2139" s="100"/>
      <c r="U2139" s="95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2"/>
      <c r="B2140" s="91"/>
      <c r="C2140" s="92"/>
      <c r="D2140" s="95"/>
      <c r="E2140" s="121"/>
      <c r="F2140" s="94"/>
      <c r="G2140" s="94"/>
      <c r="H2140" s="94"/>
      <c r="I2140" s="94"/>
      <c r="J2140" s="93"/>
      <c r="K2140" s="95"/>
      <c r="L2140" s="96"/>
      <c r="M2140" s="97"/>
      <c r="N2140" s="98"/>
      <c r="O2140" s="98"/>
      <c r="P2140" s="97"/>
      <c r="Q2140" s="94"/>
      <c r="R2140" s="99"/>
      <c r="S2140" s="14"/>
      <c r="T2140" s="100"/>
      <c r="U2140" s="95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2"/>
      <c r="B2141" s="91"/>
      <c r="C2141" s="92"/>
      <c r="D2141" s="95"/>
      <c r="E2141" s="121"/>
      <c r="F2141" s="94"/>
      <c r="G2141" s="94"/>
      <c r="H2141" s="94"/>
      <c r="I2141" s="94"/>
      <c r="J2141" s="93"/>
      <c r="K2141" s="95"/>
      <c r="L2141" s="96"/>
      <c r="M2141" s="97"/>
      <c r="N2141" s="98"/>
      <c r="O2141" s="98"/>
      <c r="P2141" s="97"/>
      <c r="Q2141" s="94"/>
      <c r="R2141" s="99"/>
      <c r="S2141" s="14"/>
      <c r="T2141" s="100"/>
      <c r="U2141" s="95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2"/>
      <c r="B2142" s="91"/>
      <c r="C2142" s="92"/>
      <c r="D2142" s="95"/>
      <c r="E2142" s="121"/>
      <c r="F2142" s="94"/>
      <c r="G2142" s="94"/>
      <c r="H2142" s="94"/>
      <c r="I2142" s="94"/>
      <c r="J2142" s="93"/>
      <c r="K2142" s="95"/>
      <c r="L2142" s="96"/>
      <c r="M2142" s="97"/>
      <c r="N2142" s="98"/>
      <c r="O2142" s="98"/>
      <c r="P2142" s="97"/>
      <c r="Q2142" s="94"/>
      <c r="R2142" s="99"/>
      <c r="S2142" s="14"/>
      <c r="T2142" s="100"/>
      <c r="U2142" s="95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2"/>
      <c r="B2143" s="91"/>
      <c r="C2143" s="92"/>
      <c r="D2143" s="95"/>
      <c r="E2143" s="121"/>
      <c r="F2143" s="94"/>
      <c r="G2143" s="94"/>
      <c r="H2143" s="94"/>
      <c r="I2143" s="94"/>
      <c r="J2143" s="93"/>
      <c r="K2143" s="95"/>
      <c r="L2143" s="96"/>
      <c r="M2143" s="97"/>
      <c r="N2143" s="98"/>
      <c r="O2143" s="98"/>
      <c r="P2143" s="97"/>
      <c r="Q2143" s="94"/>
      <c r="R2143" s="99"/>
      <c r="S2143" s="14"/>
      <c r="T2143" s="100"/>
      <c r="U2143" s="95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2"/>
      <c r="B2144" s="91"/>
      <c r="C2144" s="92"/>
      <c r="D2144" s="95"/>
      <c r="E2144" s="121"/>
      <c r="F2144" s="94"/>
      <c r="G2144" s="94"/>
      <c r="H2144" s="94"/>
      <c r="I2144" s="94"/>
      <c r="J2144" s="93"/>
      <c r="K2144" s="95"/>
      <c r="L2144" s="96"/>
      <c r="M2144" s="97"/>
      <c r="N2144" s="98"/>
      <c r="O2144" s="98"/>
      <c r="P2144" s="97"/>
      <c r="Q2144" s="94"/>
      <c r="R2144" s="99"/>
      <c r="S2144" s="14"/>
      <c r="T2144" s="100"/>
      <c r="U2144" s="95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2"/>
      <c r="B2145" s="91"/>
      <c r="C2145" s="92"/>
      <c r="D2145" s="95"/>
      <c r="E2145" s="121"/>
      <c r="F2145" s="94"/>
      <c r="G2145" s="94"/>
      <c r="H2145" s="94"/>
      <c r="I2145" s="94"/>
      <c r="J2145" s="93"/>
      <c r="K2145" s="95"/>
      <c r="L2145" s="96"/>
      <c r="M2145" s="97"/>
      <c r="N2145" s="98"/>
      <c r="O2145" s="98"/>
      <c r="P2145" s="97"/>
      <c r="Q2145" s="94"/>
      <c r="R2145" s="99"/>
      <c r="S2145" s="14"/>
      <c r="T2145" s="100"/>
      <c r="U2145" s="95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2"/>
      <c r="B2146" s="91"/>
      <c r="C2146" s="92"/>
      <c r="D2146" s="95"/>
      <c r="E2146" s="121"/>
      <c r="F2146" s="94"/>
      <c r="G2146" s="94"/>
      <c r="H2146" s="94"/>
      <c r="I2146" s="94"/>
      <c r="J2146" s="93"/>
      <c r="K2146" s="95"/>
      <c r="L2146" s="96"/>
      <c r="M2146" s="97"/>
      <c r="N2146" s="98"/>
      <c r="O2146" s="98"/>
      <c r="P2146" s="97"/>
      <c r="Q2146" s="94"/>
      <c r="R2146" s="99"/>
      <c r="S2146" s="14"/>
      <c r="T2146" s="100"/>
      <c r="U2146" s="95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2"/>
      <c r="B2147" s="91"/>
      <c r="C2147" s="92"/>
      <c r="D2147" s="95"/>
      <c r="E2147" s="121"/>
      <c r="F2147" s="94"/>
      <c r="G2147" s="94"/>
      <c r="H2147" s="94"/>
      <c r="I2147" s="94"/>
      <c r="J2147" s="93"/>
      <c r="K2147" s="95"/>
      <c r="L2147" s="96"/>
      <c r="M2147" s="97"/>
      <c r="N2147" s="98"/>
      <c r="O2147" s="98"/>
      <c r="P2147" s="97"/>
      <c r="Q2147" s="94"/>
      <c r="R2147" s="99"/>
      <c r="S2147" s="14"/>
      <c r="T2147" s="100"/>
      <c r="U2147" s="95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2"/>
      <c r="B2148" s="91"/>
      <c r="C2148" s="92"/>
      <c r="D2148" s="95"/>
      <c r="E2148" s="121"/>
      <c r="F2148" s="94"/>
      <c r="G2148" s="94"/>
      <c r="H2148" s="94"/>
      <c r="I2148" s="94"/>
      <c r="J2148" s="93"/>
      <c r="K2148" s="95"/>
      <c r="L2148" s="96"/>
      <c r="M2148" s="97"/>
      <c r="N2148" s="98"/>
      <c r="O2148" s="98"/>
      <c r="P2148" s="97"/>
      <c r="Q2148" s="94"/>
      <c r="R2148" s="99"/>
      <c r="S2148" s="14"/>
      <c r="T2148" s="100"/>
      <c r="U2148" s="95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2"/>
      <c r="B2149" s="91"/>
      <c r="C2149" s="92"/>
      <c r="D2149" s="95"/>
      <c r="E2149" s="121"/>
      <c r="F2149" s="94"/>
      <c r="G2149" s="94"/>
      <c r="H2149" s="94"/>
      <c r="I2149" s="94"/>
      <c r="J2149" s="93"/>
      <c r="K2149" s="95"/>
      <c r="L2149" s="96"/>
      <c r="M2149" s="97"/>
      <c r="N2149" s="98"/>
      <c r="O2149" s="98"/>
      <c r="P2149" s="97"/>
      <c r="Q2149" s="94"/>
      <c r="R2149" s="99"/>
      <c r="S2149" s="14"/>
      <c r="T2149" s="100"/>
      <c r="U2149" s="95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2"/>
      <c r="B2150" s="91"/>
      <c r="C2150" s="92"/>
      <c r="D2150" s="95"/>
      <c r="E2150" s="121"/>
      <c r="F2150" s="94"/>
      <c r="G2150" s="94"/>
      <c r="H2150" s="94"/>
      <c r="I2150" s="94"/>
      <c r="J2150" s="93"/>
      <c r="K2150" s="95"/>
      <c r="L2150" s="96"/>
      <c r="M2150" s="97"/>
      <c r="N2150" s="98"/>
      <c r="O2150" s="98"/>
      <c r="P2150" s="97"/>
      <c r="Q2150" s="94"/>
      <c r="R2150" s="99"/>
      <c r="S2150" s="14"/>
      <c r="T2150" s="100"/>
      <c r="U2150" s="95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2"/>
      <c r="B2151" s="91"/>
      <c r="C2151" s="92"/>
      <c r="D2151" s="95"/>
      <c r="E2151" s="121"/>
      <c r="F2151" s="94"/>
      <c r="G2151" s="94"/>
      <c r="H2151" s="94"/>
      <c r="I2151" s="94"/>
      <c r="J2151" s="93"/>
      <c r="K2151" s="95"/>
      <c r="L2151" s="96"/>
      <c r="M2151" s="97"/>
      <c r="N2151" s="98"/>
      <c r="O2151" s="98"/>
      <c r="P2151" s="97"/>
      <c r="Q2151" s="94"/>
      <c r="R2151" s="99"/>
      <c r="S2151" s="14"/>
      <c r="T2151" s="100"/>
      <c r="U2151" s="95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2"/>
      <c r="B2152" s="91"/>
      <c r="C2152" s="92"/>
      <c r="D2152" s="95"/>
      <c r="E2152" s="121"/>
      <c r="F2152" s="94"/>
      <c r="G2152" s="94"/>
      <c r="H2152" s="94"/>
      <c r="I2152" s="94"/>
      <c r="J2152" s="93"/>
      <c r="K2152" s="95"/>
      <c r="L2152" s="96"/>
      <c r="M2152" s="97"/>
      <c r="N2152" s="98"/>
      <c r="O2152" s="98"/>
      <c r="P2152" s="97"/>
      <c r="Q2152" s="94"/>
      <c r="R2152" s="99"/>
      <c r="S2152" s="14"/>
      <c r="T2152" s="100"/>
      <c r="U2152" s="95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2"/>
      <c r="B2153" s="91"/>
      <c r="C2153" s="92"/>
      <c r="D2153" s="95"/>
      <c r="E2153" s="121"/>
      <c r="F2153" s="94"/>
      <c r="G2153" s="94"/>
      <c r="H2153" s="94"/>
      <c r="I2153" s="94"/>
      <c r="J2153" s="93"/>
      <c r="K2153" s="95"/>
      <c r="L2153" s="96"/>
      <c r="M2153" s="97"/>
      <c r="N2153" s="98"/>
      <c r="O2153" s="98"/>
      <c r="P2153" s="97"/>
      <c r="Q2153" s="94"/>
      <c r="R2153" s="99"/>
      <c r="S2153" s="14"/>
      <c r="T2153" s="100"/>
      <c r="U2153" s="95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2"/>
      <c r="B2154" s="91"/>
      <c r="C2154" s="92"/>
      <c r="D2154" s="95"/>
      <c r="E2154" s="121"/>
      <c r="F2154" s="94"/>
      <c r="G2154" s="94"/>
      <c r="H2154" s="94"/>
      <c r="I2154" s="94"/>
      <c r="J2154" s="93"/>
      <c r="K2154" s="95"/>
      <c r="L2154" s="96"/>
      <c r="M2154" s="97"/>
      <c r="N2154" s="98"/>
      <c r="O2154" s="98"/>
      <c r="P2154" s="97"/>
      <c r="Q2154" s="94"/>
      <c r="R2154" s="99"/>
      <c r="S2154" s="14"/>
      <c r="T2154" s="100"/>
      <c r="U2154" s="95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2"/>
      <c r="B2155" s="91"/>
      <c r="C2155" s="92"/>
      <c r="D2155" s="95"/>
      <c r="E2155" s="121"/>
      <c r="F2155" s="94"/>
      <c r="G2155" s="94"/>
      <c r="H2155" s="94"/>
      <c r="I2155" s="94"/>
      <c r="J2155" s="93"/>
      <c r="K2155" s="95"/>
      <c r="L2155" s="96"/>
      <c r="M2155" s="97"/>
      <c r="N2155" s="98"/>
      <c r="O2155" s="98"/>
      <c r="P2155" s="97"/>
      <c r="Q2155" s="94"/>
      <c r="R2155" s="99"/>
      <c r="S2155" s="14"/>
      <c r="T2155" s="100"/>
      <c r="U2155" s="95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2"/>
      <c r="B2156" s="91"/>
      <c r="C2156" s="92"/>
      <c r="D2156" s="95"/>
      <c r="E2156" s="121"/>
      <c r="F2156" s="94"/>
      <c r="G2156" s="94"/>
      <c r="H2156" s="94"/>
      <c r="I2156" s="94"/>
      <c r="J2156" s="93"/>
      <c r="K2156" s="95"/>
      <c r="L2156" s="96"/>
      <c r="M2156" s="97"/>
      <c r="N2156" s="98"/>
      <c r="O2156" s="98"/>
      <c r="P2156" s="97"/>
      <c r="Q2156" s="94"/>
      <c r="R2156" s="99"/>
      <c r="S2156" s="14"/>
      <c r="T2156" s="100"/>
      <c r="U2156" s="95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2"/>
      <c r="B2157" s="91"/>
      <c r="C2157" s="92"/>
      <c r="D2157" s="95"/>
      <c r="E2157" s="121"/>
      <c r="F2157" s="94"/>
      <c r="G2157" s="94"/>
      <c r="H2157" s="94"/>
      <c r="I2157" s="94"/>
      <c r="J2157" s="93"/>
      <c r="K2157" s="95"/>
      <c r="L2157" s="96"/>
      <c r="M2157" s="97"/>
      <c r="N2157" s="98"/>
      <c r="O2157" s="98"/>
      <c r="P2157" s="97"/>
      <c r="Q2157" s="94"/>
      <c r="R2157" s="99"/>
      <c r="S2157" s="14"/>
      <c r="T2157" s="100"/>
      <c r="U2157" s="95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2"/>
      <c r="B2158" s="91"/>
      <c r="C2158" s="92"/>
      <c r="D2158" s="95"/>
      <c r="E2158" s="121"/>
      <c r="F2158" s="94"/>
      <c r="G2158" s="94"/>
      <c r="H2158" s="94"/>
      <c r="I2158" s="94"/>
      <c r="J2158" s="93"/>
      <c r="K2158" s="95"/>
      <c r="L2158" s="96"/>
      <c r="M2158" s="97"/>
      <c r="N2158" s="98"/>
      <c r="O2158" s="98"/>
      <c r="P2158" s="97"/>
      <c r="Q2158" s="94"/>
      <c r="R2158" s="99"/>
      <c r="S2158" s="14"/>
      <c r="T2158" s="100"/>
      <c r="U2158" s="95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2"/>
      <c r="B2159" s="91"/>
      <c r="C2159" s="92"/>
      <c r="D2159" s="95"/>
      <c r="E2159" s="121"/>
      <c r="F2159" s="94"/>
      <c r="G2159" s="94"/>
      <c r="H2159" s="94"/>
      <c r="I2159" s="94"/>
      <c r="J2159" s="93"/>
      <c r="K2159" s="95"/>
      <c r="L2159" s="96"/>
      <c r="M2159" s="97"/>
      <c r="N2159" s="98"/>
      <c r="O2159" s="98"/>
      <c r="P2159" s="97"/>
      <c r="Q2159" s="94"/>
      <c r="R2159" s="99"/>
      <c r="S2159" s="14"/>
      <c r="T2159" s="100"/>
      <c r="U2159" s="95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2"/>
      <c r="B2160" s="91"/>
      <c r="C2160" s="92"/>
      <c r="D2160" s="95"/>
      <c r="E2160" s="121"/>
      <c r="F2160" s="94"/>
      <c r="G2160" s="94"/>
      <c r="H2160" s="94"/>
      <c r="I2160" s="94"/>
      <c r="J2160" s="93"/>
      <c r="K2160" s="95"/>
      <c r="L2160" s="96"/>
      <c r="M2160" s="97"/>
      <c r="N2160" s="98"/>
      <c r="O2160" s="98"/>
      <c r="P2160" s="97"/>
      <c r="Q2160" s="94"/>
      <c r="R2160" s="99"/>
      <c r="S2160" s="14"/>
      <c r="T2160" s="100"/>
      <c r="U2160" s="95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2"/>
      <c r="B2161" s="91"/>
      <c r="C2161" s="92"/>
      <c r="D2161" s="95"/>
      <c r="E2161" s="121"/>
      <c r="F2161" s="94"/>
      <c r="G2161" s="94"/>
      <c r="H2161" s="94"/>
      <c r="I2161" s="94"/>
      <c r="J2161" s="93"/>
      <c r="K2161" s="95"/>
      <c r="L2161" s="96"/>
      <c r="M2161" s="97"/>
      <c r="N2161" s="98"/>
      <c r="O2161" s="98"/>
      <c r="P2161" s="97"/>
      <c r="Q2161" s="94"/>
      <c r="R2161" s="99"/>
      <c r="S2161" s="14"/>
      <c r="T2161" s="100"/>
      <c r="U2161" s="95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2"/>
      <c r="B2162" s="91"/>
      <c r="C2162" s="92"/>
      <c r="D2162" s="95"/>
      <c r="E2162" s="121"/>
      <c r="F2162" s="94"/>
      <c r="G2162" s="94"/>
      <c r="H2162" s="94"/>
      <c r="I2162" s="94"/>
      <c r="J2162" s="93"/>
      <c r="K2162" s="95"/>
      <c r="L2162" s="96"/>
      <c r="M2162" s="97"/>
      <c r="N2162" s="98"/>
      <c r="O2162" s="98"/>
      <c r="P2162" s="97"/>
      <c r="Q2162" s="94"/>
      <c r="R2162" s="99"/>
      <c r="S2162" s="14"/>
      <c r="T2162" s="100"/>
      <c r="U2162" s="95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2"/>
      <c r="B2163" s="91"/>
      <c r="C2163" s="92"/>
      <c r="D2163" s="95"/>
      <c r="E2163" s="121"/>
      <c r="F2163" s="94"/>
      <c r="G2163" s="94"/>
      <c r="H2163" s="94"/>
      <c r="I2163" s="94"/>
      <c r="J2163" s="93"/>
      <c r="K2163" s="95"/>
      <c r="L2163" s="96"/>
      <c r="M2163" s="97"/>
      <c r="N2163" s="98"/>
      <c r="O2163" s="98"/>
      <c r="P2163" s="97"/>
      <c r="Q2163" s="94"/>
      <c r="R2163" s="99"/>
      <c r="S2163" s="14"/>
      <c r="T2163" s="100"/>
      <c r="U2163" s="95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2"/>
      <c r="B2164" s="91"/>
      <c r="C2164" s="92"/>
      <c r="D2164" s="95"/>
      <c r="E2164" s="121"/>
      <c r="F2164" s="94"/>
      <c r="G2164" s="94"/>
      <c r="H2164" s="94"/>
      <c r="I2164" s="94"/>
      <c r="J2164" s="93"/>
      <c r="K2164" s="95"/>
      <c r="L2164" s="96"/>
      <c r="M2164" s="97"/>
      <c r="N2164" s="98"/>
      <c r="O2164" s="98"/>
      <c r="P2164" s="97"/>
      <c r="Q2164" s="94"/>
      <c r="R2164" s="99"/>
      <c r="S2164" s="14"/>
      <c r="T2164" s="100"/>
      <c r="U2164" s="95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2"/>
      <c r="B2165" s="91"/>
      <c r="C2165" s="92"/>
      <c r="D2165" s="95"/>
      <c r="E2165" s="121"/>
      <c r="F2165" s="94"/>
      <c r="G2165" s="94"/>
      <c r="H2165" s="94"/>
      <c r="I2165" s="94"/>
      <c r="J2165" s="93"/>
      <c r="K2165" s="95"/>
      <c r="L2165" s="96"/>
      <c r="M2165" s="97"/>
      <c r="N2165" s="98"/>
      <c r="O2165" s="98"/>
      <c r="P2165" s="97"/>
      <c r="Q2165" s="94"/>
      <c r="R2165" s="99"/>
      <c r="S2165" s="14"/>
      <c r="T2165" s="100"/>
      <c r="U2165" s="95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2"/>
      <c r="B2166" s="91"/>
      <c r="C2166" s="92"/>
      <c r="D2166" s="95"/>
      <c r="E2166" s="121"/>
      <c r="F2166" s="94"/>
      <c r="G2166" s="94"/>
      <c r="H2166" s="94"/>
      <c r="I2166" s="94"/>
      <c r="J2166" s="93"/>
      <c r="K2166" s="95"/>
      <c r="L2166" s="96"/>
      <c r="M2166" s="97"/>
      <c r="N2166" s="98"/>
      <c r="O2166" s="98"/>
      <c r="P2166" s="97"/>
      <c r="Q2166" s="94"/>
      <c r="R2166" s="99"/>
      <c r="S2166" s="14"/>
      <c r="T2166" s="100"/>
      <c r="U2166" s="95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2"/>
      <c r="B2167" s="91"/>
      <c r="C2167" s="92"/>
      <c r="D2167" s="95"/>
      <c r="E2167" s="121"/>
      <c r="F2167" s="94"/>
      <c r="G2167" s="94"/>
      <c r="H2167" s="94"/>
      <c r="I2167" s="94"/>
      <c r="J2167" s="93"/>
      <c r="K2167" s="95"/>
      <c r="L2167" s="96"/>
      <c r="M2167" s="97"/>
      <c r="N2167" s="98"/>
      <c r="O2167" s="98"/>
      <c r="P2167" s="97"/>
      <c r="Q2167" s="94"/>
      <c r="R2167" s="99"/>
      <c r="S2167" s="14"/>
      <c r="T2167" s="100"/>
      <c r="U2167" s="95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2"/>
      <c r="B2168" s="91"/>
      <c r="C2168" s="92"/>
      <c r="D2168" s="95"/>
      <c r="E2168" s="121"/>
      <c r="F2168" s="94"/>
      <c r="G2168" s="94"/>
      <c r="H2168" s="94"/>
      <c r="I2168" s="94"/>
      <c r="J2168" s="93"/>
      <c r="K2168" s="95"/>
      <c r="L2168" s="96"/>
      <c r="M2168" s="97"/>
      <c r="N2168" s="98"/>
      <c r="O2168" s="98"/>
      <c r="P2168" s="97"/>
      <c r="Q2168" s="94"/>
      <c r="R2168" s="99"/>
      <c r="S2168" s="14"/>
      <c r="T2168" s="100"/>
      <c r="U2168" s="95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2"/>
      <c r="B2169" s="91"/>
      <c r="C2169" s="92"/>
      <c r="D2169" s="95"/>
      <c r="E2169" s="121"/>
      <c r="F2169" s="94"/>
      <c r="G2169" s="94"/>
      <c r="H2169" s="94"/>
      <c r="I2169" s="94"/>
      <c r="J2169" s="93"/>
      <c r="K2169" s="95"/>
      <c r="L2169" s="96"/>
      <c r="M2169" s="97"/>
      <c r="N2169" s="98"/>
      <c r="O2169" s="98"/>
      <c r="P2169" s="97"/>
      <c r="Q2169" s="94"/>
      <c r="R2169" s="99"/>
      <c r="S2169" s="14"/>
      <c r="T2169" s="100"/>
      <c r="U2169" s="95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2"/>
      <c r="B2170" s="91"/>
      <c r="C2170" s="92"/>
      <c r="D2170" s="95"/>
      <c r="E2170" s="121"/>
      <c r="F2170" s="94"/>
      <c r="G2170" s="94"/>
      <c r="H2170" s="94"/>
      <c r="I2170" s="94"/>
      <c r="J2170" s="93"/>
      <c r="K2170" s="95"/>
      <c r="L2170" s="96"/>
      <c r="M2170" s="97"/>
      <c r="N2170" s="98"/>
      <c r="O2170" s="98"/>
      <c r="P2170" s="97"/>
      <c r="Q2170" s="94"/>
      <c r="R2170" s="99"/>
      <c r="S2170" s="14"/>
      <c r="T2170" s="100"/>
      <c r="U2170" s="95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2"/>
      <c r="B2171" s="91"/>
      <c r="C2171" s="92"/>
      <c r="D2171" s="95"/>
      <c r="E2171" s="121"/>
      <c r="F2171" s="94"/>
      <c r="G2171" s="94"/>
      <c r="H2171" s="94"/>
      <c r="I2171" s="94"/>
      <c r="J2171" s="93"/>
      <c r="K2171" s="95"/>
      <c r="L2171" s="96"/>
      <c r="M2171" s="97"/>
      <c r="N2171" s="98"/>
      <c r="O2171" s="98"/>
      <c r="P2171" s="97"/>
      <c r="Q2171" s="94"/>
      <c r="R2171" s="99"/>
      <c r="S2171" s="14"/>
      <c r="T2171" s="100"/>
      <c r="U2171" s="95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2"/>
      <c r="B2172" s="91"/>
      <c r="C2172" s="92"/>
      <c r="D2172" s="95"/>
      <c r="E2172" s="121"/>
      <c r="F2172" s="94"/>
      <c r="G2172" s="94"/>
      <c r="H2172" s="94"/>
      <c r="I2172" s="94"/>
      <c r="J2172" s="93"/>
      <c r="K2172" s="95"/>
      <c r="L2172" s="96"/>
      <c r="M2172" s="97"/>
      <c r="N2172" s="98"/>
      <c r="O2172" s="98"/>
      <c r="P2172" s="97"/>
      <c r="Q2172" s="94"/>
      <c r="R2172" s="99"/>
      <c r="S2172" s="14"/>
      <c r="T2172" s="100"/>
      <c r="U2172" s="95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2"/>
      <c r="B2173" s="91"/>
      <c r="C2173" s="92"/>
      <c r="D2173" s="95"/>
      <c r="E2173" s="121"/>
      <c r="F2173" s="94"/>
      <c r="G2173" s="94"/>
      <c r="H2173" s="94"/>
      <c r="I2173" s="94"/>
      <c r="J2173" s="93"/>
      <c r="K2173" s="95"/>
      <c r="L2173" s="96"/>
      <c r="M2173" s="97"/>
      <c r="N2173" s="98"/>
      <c r="O2173" s="98"/>
      <c r="P2173" s="97"/>
      <c r="Q2173" s="94"/>
      <c r="R2173" s="99"/>
      <c r="S2173" s="14"/>
      <c r="T2173" s="100"/>
      <c r="U2173" s="95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2"/>
      <c r="B2174" s="91"/>
      <c r="C2174" s="92"/>
      <c r="D2174" s="95"/>
      <c r="E2174" s="121"/>
      <c r="F2174" s="94"/>
      <c r="G2174" s="94"/>
      <c r="H2174" s="94"/>
      <c r="I2174" s="94"/>
      <c r="J2174" s="93"/>
      <c r="K2174" s="95"/>
      <c r="L2174" s="96"/>
      <c r="M2174" s="97"/>
      <c r="N2174" s="98"/>
      <c r="O2174" s="98"/>
      <c r="P2174" s="97"/>
      <c r="Q2174" s="94"/>
      <c r="R2174" s="99"/>
      <c r="S2174" s="14"/>
      <c r="T2174" s="100"/>
      <c r="U2174" s="95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2"/>
      <c r="B2175" s="91"/>
      <c r="C2175" s="92"/>
      <c r="D2175" s="95"/>
      <c r="E2175" s="121"/>
      <c r="F2175" s="94"/>
      <c r="G2175" s="94"/>
      <c r="H2175" s="94"/>
      <c r="I2175" s="94"/>
      <c r="J2175" s="93"/>
      <c r="K2175" s="95"/>
      <c r="L2175" s="96"/>
      <c r="M2175" s="97"/>
      <c r="N2175" s="98"/>
      <c r="O2175" s="98"/>
      <c r="P2175" s="97"/>
      <c r="Q2175" s="94"/>
      <c r="R2175" s="99"/>
      <c r="S2175" s="14"/>
      <c r="T2175" s="100"/>
      <c r="U2175" s="95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2"/>
      <c r="B2176" s="91"/>
      <c r="C2176" s="92"/>
      <c r="D2176" s="95"/>
      <c r="E2176" s="121"/>
      <c r="F2176" s="94"/>
      <c r="G2176" s="94"/>
      <c r="H2176" s="94"/>
      <c r="I2176" s="94"/>
      <c r="J2176" s="93"/>
      <c r="K2176" s="95"/>
      <c r="L2176" s="96"/>
      <c r="M2176" s="97"/>
      <c r="N2176" s="98"/>
      <c r="O2176" s="98"/>
      <c r="P2176" s="97"/>
      <c r="Q2176" s="94"/>
      <c r="R2176" s="99"/>
      <c r="S2176" s="14"/>
      <c r="T2176" s="100"/>
      <c r="U2176" s="95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2"/>
      <c r="B2177" s="91"/>
      <c r="C2177" s="92"/>
      <c r="D2177" s="95"/>
      <c r="E2177" s="121"/>
      <c r="F2177" s="94"/>
      <c r="G2177" s="94"/>
      <c r="H2177" s="94"/>
      <c r="I2177" s="94"/>
      <c r="J2177" s="93"/>
      <c r="K2177" s="95"/>
      <c r="L2177" s="96"/>
      <c r="M2177" s="97"/>
      <c r="N2177" s="98"/>
      <c r="O2177" s="98"/>
      <c r="P2177" s="97"/>
      <c r="Q2177" s="94"/>
      <c r="R2177" s="99"/>
      <c r="S2177" s="14"/>
      <c r="T2177" s="100"/>
      <c r="U2177" s="95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2"/>
      <c r="B2178" s="91"/>
      <c r="C2178" s="92"/>
      <c r="D2178" s="95"/>
      <c r="E2178" s="121"/>
      <c r="F2178" s="94"/>
      <c r="G2178" s="94"/>
      <c r="H2178" s="94"/>
      <c r="I2178" s="94"/>
      <c r="J2178" s="93"/>
      <c r="K2178" s="95"/>
      <c r="L2178" s="96"/>
      <c r="M2178" s="97"/>
      <c r="N2178" s="98"/>
      <c r="O2178" s="98"/>
      <c r="P2178" s="97"/>
      <c r="Q2178" s="94"/>
      <c r="R2178" s="99"/>
      <c r="S2178" s="14"/>
      <c r="T2178" s="100"/>
      <c r="U2178" s="95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2"/>
      <c r="B2179" s="91"/>
      <c r="C2179" s="92"/>
      <c r="D2179" s="95"/>
      <c r="E2179" s="121"/>
      <c r="F2179" s="94"/>
      <c r="G2179" s="94"/>
      <c r="H2179" s="94"/>
      <c r="I2179" s="94"/>
      <c r="J2179" s="93"/>
      <c r="K2179" s="95"/>
      <c r="L2179" s="96"/>
      <c r="M2179" s="97"/>
      <c r="N2179" s="98"/>
      <c r="O2179" s="98"/>
      <c r="P2179" s="97"/>
      <c r="Q2179" s="94"/>
      <c r="R2179" s="99"/>
      <c r="S2179" s="14"/>
      <c r="T2179" s="100"/>
      <c r="U2179" s="95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2"/>
      <c r="B2180" s="91"/>
      <c r="C2180" s="92"/>
      <c r="D2180" s="95"/>
      <c r="E2180" s="121"/>
      <c r="F2180" s="94"/>
      <c r="G2180" s="94"/>
      <c r="H2180" s="94"/>
      <c r="I2180" s="94"/>
      <c r="J2180" s="93"/>
      <c r="K2180" s="95"/>
      <c r="L2180" s="96"/>
      <c r="M2180" s="97"/>
      <c r="N2180" s="98"/>
      <c r="O2180" s="98"/>
      <c r="P2180" s="97"/>
      <c r="Q2180" s="94"/>
      <c r="R2180" s="99"/>
      <c r="S2180" s="14"/>
      <c r="T2180" s="100"/>
      <c r="U2180" s="95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2"/>
      <c r="B2181" s="91"/>
      <c r="C2181" s="92"/>
      <c r="D2181" s="95"/>
      <c r="E2181" s="121"/>
      <c r="F2181" s="94"/>
      <c r="G2181" s="94"/>
      <c r="H2181" s="94"/>
      <c r="I2181" s="94"/>
      <c r="J2181" s="93"/>
      <c r="K2181" s="95"/>
      <c r="L2181" s="96"/>
      <c r="M2181" s="97"/>
      <c r="N2181" s="98"/>
      <c r="O2181" s="98"/>
      <c r="P2181" s="97"/>
      <c r="Q2181" s="94"/>
      <c r="R2181" s="99"/>
      <c r="S2181" s="14"/>
      <c r="T2181" s="100"/>
      <c r="U2181" s="95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2"/>
      <c r="B2182" s="91"/>
      <c r="C2182" s="92"/>
      <c r="D2182" s="95"/>
      <c r="E2182" s="121"/>
      <c r="F2182" s="94"/>
      <c r="G2182" s="94"/>
      <c r="H2182" s="94"/>
      <c r="I2182" s="94"/>
      <c r="J2182" s="93"/>
      <c r="K2182" s="95"/>
      <c r="L2182" s="96"/>
      <c r="M2182" s="97"/>
      <c r="N2182" s="98"/>
      <c r="O2182" s="98"/>
      <c r="P2182" s="97"/>
      <c r="Q2182" s="94"/>
      <c r="R2182" s="99"/>
      <c r="S2182" s="14"/>
      <c r="T2182" s="100"/>
      <c r="U2182" s="95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2"/>
      <c r="B2183" s="91"/>
      <c r="C2183" s="92"/>
      <c r="D2183" s="95"/>
      <c r="E2183" s="121"/>
      <c r="F2183" s="94"/>
      <c r="G2183" s="94"/>
      <c r="H2183" s="94"/>
      <c r="I2183" s="94"/>
      <c r="J2183" s="93"/>
      <c r="K2183" s="95"/>
      <c r="L2183" s="96"/>
      <c r="M2183" s="97"/>
      <c r="N2183" s="98"/>
      <c r="O2183" s="98"/>
      <c r="P2183" s="97"/>
      <c r="Q2183" s="94"/>
      <c r="R2183" s="99"/>
      <c r="S2183" s="14"/>
      <c r="T2183" s="100"/>
      <c r="U2183" s="95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2"/>
      <c r="B2184" s="91"/>
      <c r="C2184" s="92"/>
      <c r="D2184" s="95"/>
      <c r="E2184" s="121"/>
      <c r="F2184" s="94"/>
      <c r="G2184" s="94"/>
      <c r="H2184" s="94"/>
      <c r="I2184" s="94"/>
      <c r="J2184" s="93"/>
      <c r="K2184" s="95"/>
      <c r="L2184" s="96"/>
      <c r="M2184" s="97"/>
      <c r="N2184" s="98"/>
      <c r="O2184" s="98"/>
      <c r="P2184" s="97"/>
      <c r="Q2184" s="94"/>
      <c r="R2184" s="99"/>
      <c r="S2184" s="14"/>
      <c r="T2184" s="100"/>
      <c r="U2184" s="95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2"/>
      <c r="B2185" s="91"/>
      <c r="C2185" s="92"/>
      <c r="D2185" s="95"/>
      <c r="E2185" s="121"/>
      <c r="F2185" s="94"/>
      <c r="G2185" s="94"/>
      <c r="H2185" s="94"/>
      <c r="I2185" s="94"/>
      <c r="J2185" s="93"/>
      <c r="K2185" s="95"/>
      <c r="L2185" s="96"/>
      <c r="M2185" s="97"/>
      <c r="N2185" s="98"/>
      <c r="O2185" s="98"/>
      <c r="P2185" s="97"/>
      <c r="Q2185" s="94"/>
      <c r="R2185" s="99"/>
      <c r="S2185" s="14"/>
      <c r="T2185" s="100"/>
      <c r="U2185" s="95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2"/>
      <c r="B2186" s="91"/>
      <c r="C2186" s="92"/>
      <c r="D2186" s="95"/>
      <c r="E2186" s="121"/>
      <c r="F2186" s="94"/>
      <c r="G2186" s="94"/>
      <c r="H2186" s="94"/>
      <c r="I2186" s="94"/>
      <c r="J2186" s="93"/>
      <c r="K2186" s="95"/>
      <c r="L2186" s="96"/>
      <c r="M2186" s="97"/>
      <c r="N2186" s="98"/>
      <c r="O2186" s="98"/>
      <c r="P2186" s="97"/>
      <c r="Q2186" s="94"/>
      <c r="R2186" s="99"/>
      <c r="S2186" s="14"/>
      <c r="T2186" s="100"/>
      <c r="U2186" s="95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2"/>
      <c r="B2187" s="91"/>
      <c r="C2187" s="92"/>
      <c r="D2187" s="95"/>
      <c r="E2187" s="121"/>
      <c r="F2187" s="94"/>
      <c r="G2187" s="94"/>
      <c r="H2187" s="94"/>
      <c r="I2187" s="94"/>
      <c r="J2187" s="93"/>
      <c r="K2187" s="95"/>
      <c r="L2187" s="96"/>
      <c r="M2187" s="97"/>
      <c r="N2187" s="98"/>
      <c r="O2187" s="98"/>
      <c r="P2187" s="97"/>
      <c r="Q2187" s="94"/>
      <c r="R2187" s="99"/>
      <c r="S2187" s="14"/>
      <c r="T2187" s="100"/>
      <c r="U2187" s="95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2"/>
      <c r="B2188" s="91"/>
      <c r="C2188" s="92"/>
      <c r="D2188" s="95"/>
      <c r="E2188" s="121"/>
      <c r="F2188" s="94"/>
      <c r="G2188" s="94"/>
      <c r="H2188" s="94"/>
      <c r="I2188" s="94"/>
      <c r="J2188" s="93"/>
      <c r="K2188" s="95"/>
      <c r="L2188" s="96"/>
      <c r="M2188" s="97"/>
      <c r="N2188" s="98"/>
      <c r="O2188" s="98"/>
      <c r="P2188" s="97"/>
      <c r="Q2188" s="94"/>
      <c r="R2188" s="99"/>
      <c r="S2188" s="14"/>
      <c r="T2188" s="100"/>
      <c r="U2188" s="95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2"/>
      <c r="B2189" s="91"/>
      <c r="C2189" s="92"/>
      <c r="D2189" s="95"/>
      <c r="E2189" s="121"/>
      <c r="F2189" s="94"/>
      <c r="G2189" s="94"/>
      <c r="H2189" s="94"/>
      <c r="I2189" s="94"/>
      <c r="J2189" s="93"/>
      <c r="K2189" s="95"/>
      <c r="L2189" s="96"/>
      <c r="M2189" s="97"/>
      <c r="N2189" s="98"/>
      <c r="O2189" s="98"/>
      <c r="P2189" s="97"/>
      <c r="Q2189" s="94"/>
      <c r="R2189" s="99"/>
      <c r="S2189" s="14"/>
      <c r="T2189" s="100"/>
      <c r="U2189" s="95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2"/>
      <c r="B2190" s="91"/>
      <c r="C2190" s="92"/>
      <c r="D2190" s="95"/>
      <c r="E2190" s="121"/>
      <c r="F2190" s="94"/>
      <c r="G2190" s="94"/>
      <c r="H2190" s="94"/>
      <c r="I2190" s="94"/>
      <c r="J2190" s="93"/>
      <c r="K2190" s="95"/>
      <c r="L2190" s="96"/>
      <c r="M2190" s="97"/>
      <c r="N2190" s="98"/>
      <c r="O2190" s="98"/>
      <c r="P2190" s="97"/>
      <c r="Q2190" s="94"/>
      <c r="R2190" s="99"/>
      <c r="S2190" s="14"/>
      <c r="T2190" s="100"/>
      <c r="U2190" s="95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2"/>
      <c r="B2191" s="91"/>
      <c r="C2191" s="92"/>
      <c r="D2191" s="95"/>
      <c r="E2191" s="121"/>
      <c r="F2191" s="94"/>
      <c r="G2191" s="94"/>
      <c r="H2191" s="94"/>
      <c r="I2191" s="94"/>
      <c r="J2191" s="93"/>
      <c r="K2191" s="95"/>
      <c r="L2191" s="96"/>
      <c r="M2191" s="97"/>
      <c r="N2191" s="98"/>
      <c r="O2191" s="98"/>
      <c r="P2191" s="97"/>
      <c r="Q2191" s="94"/>
      <c r="R2191" s="99"/>
      <c r="S2191" s="14"/>
      <c r="T2191" s="100"/>
      <c r="U2191" s="95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2"/>
      <c r="B2192" s="91"/>
      <c r="C2192" s="92"/>
      <c r="D2192" s="95"/>
      <c r="E2192" s="121"/>
      <c r="F2192" s="94"/>
      <c r="G2192" s="94"/>
      <c r="H2192" s="94"/>
      <c r="I2192" s="94"/>
      <c r="J2192" s="93"/>
      <c r="K2192" s="95"/>
      <c r="L2192" s="96"/>
      <c r="M2192" s="97"/>
      <c r="N2192" s="98"/>
      <c r="O2192" s="98"/>
      <c r="P2192" s="97"/>
      <c r="Q2192" s="94"/>
      <c r="R2192" s="99"/>
      <c r="S2192" s="14"/>
      <c r="T2192" s="100"/>
      <c r="U2192" s="95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2"/>
      <c r="B2193" s="91"/>
      <c r="C2193" s="92"/>
      <c r="D2193" s="95"/>
      <c r="E2193" s="121"/>
      <c r="F2193" s="94"/>
      <c r="G2193" s="94"/>
      <c r="H2193" s="94"/>
      <c r="I2193" s="94"/>
      <c r="J2193" s="93"/>
      <c r="K2193" s="95"/>
      <c r="L2193" s="96"/>
      <c r="M2193" s="97"/>
      <c r="N2193" s="98"/>
      <c r="O2193" s="98"/>
      <c r="P2193" s="97"/>
      <c r="Q2193" s="94"/>
      <c r="R2193" s="99"/>
      <c r="S2193" s="14"/>
      <c r="T2193" s="100"/>
      <c r="U2193" s="95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2"/>
      <c r="B2194" s="91"/>
      <c r="C2194" s="92"/>
      <c r="D2194" s="95"/>
      <c r="E2194" s="121"/>
      <c r="F2194" s="94"/>
      <c r="G2194" s="94"/>
      <c r="H2194" s="94"/>
      <c r="I2194" s="94"/>
      <c r="J2194" s="93"/>
      <c r="K2194" s="95"/>
      <c r="L2194" s="96"/>
      <c r="M2194" s="97"/>
      <c r="N2194" s="98"/>
      <c r="O2194" s="98"/>
      <c r="P2194" s="97"/>
      <c r="Q2194" s="94"/>
      <c r="R2194" s="99"/>
      <c r="S2194" s="14"/>
      <c r="T2194" s="100"/>
      <c r="U2194" s="95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2"/>
      <c r="B2195" s="91"/>
      <c r="C2195" s="92"/>
      <c r="D2195" s="95"/>
      <c r="E2195" s="121"/>
      <c r="F2195" s="94"/>
      <c r="G2195" s="94"/>
      <c r="H2195" s="94"/>
      <c r="I2195" s="94"/>
      <c r="J2195" s="93"/>
      <c r="K2195" s="95"/>
      <c r="L2195" s="96"/>
      <c r="M2195" s="97"/>
      <c r="N2195" s="98"/>
      <c r="O2195" s="98"/>
      <c r="P2195" s="97"/>
      <c r="Q2195" s="94"/>
      <c r="R2195" s="99"/>
      <c r="S2195" s="14"/>
      <c r="T2195" s="100"/>
      <c r="U2195" s="95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2"/>
      <c r="B2196" s="91"/>
      <c r="C2196" s="92"/>
      <c r="D2196" s="95"/>
      <c r="E2196" s="121"/>
      <c r="F2196" s="94"/>
      <c r="G2196" s="94"/>
      <c r="H2196" s="94"/>
      <c r="I2196" s="94"/>
      <c r="J2196" s="93"/>
      <c r="K2196" s="95"/>
      <c r="L2196" s="96"/>
      <c r="M2196" s="97"/>
      <c r="N2196" s="98"/>
      <c r="O2196" s="98"/>
      <c r="P2196" s="97"/>
      <c r="Q2196" s="94"/>
      <c r="R2196" s="99"/>
      <c r="S2196" s="14"/>
      <c r="T2196" s="100"/>
      <c r="U2196" s="95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2"/>
      <c r="B2197" s="91"/>
      <c r="C2197" s="92"/>
      <c r="D2197" s="95"/>
      <c r="E2197" s="121"/>
      <c r="F2197" s="94"/>
      <c r="G2197" s="94"/>
      <c r="H2197" s="94"/>
      <c r="I2197" s="94"/>
      <c r="J2197" s="93"/>
      <c r="K2197" s="95"/>
      <c r="L2197" s="96"/>
      <c r="M2197" s="97"/>
      <c r="N2197" s="98"/>
      <c r="O2197" s="98"/>
      <c r="P2197" s="97"/>
      <c r="Q2197" s="94"/>
      <c r="R2197" s="99"/>
      <c r="S2197" s="14"/>
      <c r="T2197" s="100"/>
      <c r="U2197" s="95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2"/>
      <c r="B2198" s="91"/>
      <c r="C2198" s="92"/>
      <c r="D2198" s="95"/>
      <c r="E2198" s="121"/>
      <c r="F2198" s="94"/>
      <c r="G2198" s="94"/>
      <c r="H2198" s="94"/>
      <c r="I2198" s="94"/>
      <c r="J2198" s="93"/>
      <c r="K2198" s="95"/>
      <c r="L2198" s="96"/>
      <c r="M2198" s="97"/>
      <c r="N2198" s="98"/>
      <c r="O2198" s="98"/>
      <c r="P2198" s="97"/>
      <c r="Q2198" s="94"/>
      <c r="R2198" s="99"/>
      <c r="S2198" s="14"/>
      <c r="T2198" s="100"/>
      <c r="U2198" s="95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2"/>
      <c r="B2199" s="91"/>
      <c r="C2199" s="92"/>
      <c r="D2199" s="95"/>
      <c r="E2199" s="121"/>
      <c r="F2199" s="94"/>
      <c r="G2199" s="94"/>
      <c r="H2199" s="94"/>
      <c r="I2199" s="94"/>
      <c r="J2199" s="93"/>
      <c r="K2199" s="95"/>
      <c r="L2199" s="96"/>
      <c r="M2199" s="97"/>
      <c r="N2199" s="98"/>
      <c r="O2199" s="98"/>
      <c r="P2199" s="97"/>
      <c r="Q2199" s="94"/>
      <c r="R2199" s="99"/>
      <c r="S2199" s="14"/>
      <c r="T2199" s="100"/>
      <c r="U2199" s="95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2"/>
      <c r="B2200" s="91"/>
      <c r="C2200" s="92"/>
      <c r="D2200" s="95"/>
      <c r="E2200" s="121"/>
      <c r="F2200" s="94"/>
      <c r="G2200" s="94"/>
      <c r="H2200" s="94"/>
      <c r="I2200" s="94"/>
      <c r="J2200" s="93"/>
      <c r="K2200" s="95"/>
      <c r="L2200" s="96"/>
      <c r="M2200" s="97"/>
      <c r="N2200" s="98"/>
      <c r="O2200" s="98"/>
      <c r="P2200" s="97"/>
      <c r="Q2200" s="94"/>
      <c r="R2200" s="99"/>
      <c r="S2200" s="14"/>
      <c r="T2200" s="100"/>
      <c r="U2200" s="95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2"/>
      <c r="B2201" s="91"/>
      <c r="C2201" s="92"/>
      <c r="D2201" s="95"/>
      <c r="E2201" s="121"/>
      <c r="F2201" s="94"/>
      <c r="G2201" s="94"/>
      <c r="H2201" s="94"/>
      <c r="I2201" s="94"/>
      <c r="J2201" s="93"/>
      <c r="K2201" s="95"/>
      <c r="L2201" s="96"/>
      <c r="M2201" s="97"/>
      <c r="N2201" s="98"/>
      <c r="O2201" s="98"/>
      <c r="P2201" s="97"/>
      <c r="Q2201" s="94"/>
      <c r="R2201" s="99"/>
      <c r="S2201" s="14"/>
      <c r="T2201" s="100"/>
      <c r="U2201" s="95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2"/>
      <c r="B2202" s="91"/>
      <c r="C2202" s="92"/>
      <c r="D2202" s="95"/>
      <c r="E2202" s="121"/>
      <c r="F2202" s="94"/>
      <c r="G2202" s="94"/>
      <c r="H2202" s="94"/>
      <c r="I2202" s="94"/>
      <c r="J2202" s="93"/>
      <c r="K2202" s="95"/>
      <c r="L2202" s="96"/>
      <c r="M2202" s="97"/>
      <c r="N2202" s="98"/>
      <c r="O2202" s="98"/>
      <c r="P2202" s="97"/>
      <c r="Q2202" s="94"/>
      <c r="R2202" s="99"/>
      <c r="S2202" s="14"/>
      <c r="T2202" s="100"/>
      <c r="U2202" s="95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2"/>
      <c r="B2203" s="91"/>
      <c r="C2203" s="92"/>
      <c r="D2203" s="95"/>
      <c r="E2203" s="121"/>
      <c r="F2203" s="94"/>
      <c r="G2203" s="94"/>
      <c r="H2203" s="94"/>
      <c r="I2203" s="94"/>
      <c r="J2203" s="93"/>
      <c r="K2203" s="95"/>
      <c r="L2203" s="96"/>
      <c r="M2203" s="97"/>
      <c r="N2203" s="98"/>
      <c r="O2203" s="98"/>
      <c r="P2203" s="97"/>
      <c r="Q2203" s="94"/>
      <c r="R2203" s="99"/>
      <c r="S2203" s="14"/>
      <c r="T2203" s="100"/>
      <c r="U2203" s="95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2"/>
      <c r="B2204" s="102"/>
      <c r="C2204" s="103"/>
      <c r="D2204" s="95"/>
      <c r="E2204" s="121"/>
      <c r="F2204" s="105"/>
      <c r="G2204" s="105"/>
      <c r="H2204" s="105"/>
      <c r="I2204" s="105"/>
      <c r="J2204" s="104"/>
      <c r="K2204" s="106"/>
      <c r="L2204" s="107"/>
      <c r="M2204" s="108"/>
      <c r="N2204" s="109"/>
      <c r="O2204" s="109"/>
      <c r="P2204" s="108"/>
      <c r="Q2204" s="105"/>
      <c r="R2204" s="110"/>
      <c r="S2204" s="14"/>
      <c r="T2204" s="111"/>
      <c r="U2204" s="106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2"/>
      <c r="B2205" s="91"/>
      <c r="C2205" s="92"/>
      <c r="D2205" s="95"/>
      <c r="E2205" s="121"/>
      <c r="F2205" s="94"/>
      <c r="G2205" s="94"/>
      <c r="H2205" s="94"/>
      <c r="I2205" s="94"/>
      <c r="J2205" s="93"/>
      <c r="K2205" s="95"/>
      <c r="L2205" s="96"/>
      <c r="M2205" s="97"/>
      <c r="N2205" s="98"/>
      <c r="O2205" s="98"/>
      <c r="P2205" s="97"/>
      <c r="Q2205" s="94"/>
      <c r="R2205" s="99"/>
      <c r="S2205" s="14"/>
      <c r="T2205" s="100"/>
      <c r="U2205" s="95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2"/>
      <c r="B2206" s="91"/>
      <c r="C2206" s="92"/>
      <c r="D2206" s="95"/>
      <c r="E2206" s="121"/>
      <c r="F2206" s="94"/>
      <c r="G2206" s="94"/>
      <c r="H2206" s="94"/>
      <c r="I2206" s="94"/>
      <c r="J2206" s="93"/>
      <c r="K2206" s="95"/>
      <c r="L2206" s="96"/>
      <c r="M2206" s="97"/>
      <c r="N2206" s="98"/>
      <c r="O2206" s="98"/>
      <c r="P2206" s="97"/>
      <c r="Q2206" s="94"/>
      <c r="R2206" s="99"/>
      <c r="S2206" s="14"/>
      <c r="T2206" s="100"/>
      <c r="U2206" s="95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2"/>
      <c r="B2207" s="91"/>
      <c r="C2207" s="92"/>
      <c r="D2207" s="95"/>
      <c r="E2207" s="121"/>
      <c r="F2207" s="94"/>
      <c r="G2207" s="94"/>
      <c r="H2207" s="94"/>
      <c r="I2207" s="94"/>
      <c r="J2207" s="93"/>
      <c r="K2207" s="95"/>
      <c r="L2207" s="96"/>
      <c r="M2207" s="97"/>
      <c r="N2207" s="98"/>
      <c r="O2207" s="98"/>
      <c r="P2207" s="97"/>
      <c r="Q2207" s="94"/>
      <c r="R2207" s="99"/>
      <c r="S2207" s="14"/>
      <c r="T2207" s="100"/>
      <c r="U2207" s="95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2"/>
      <c r="B2208" s="91"/>
      <c r="C2208" s="92"/>
      <c r="D2208" s="95"/>
      <c r="E2208" s="121"/>
      <c r="F2208" s="94"/>
      <c r="G2208" s="94"/>
      <c r="H2208" s="94"/>
      <c r="I2208" s="94"/>
      <c r="J2208" s="93"/>
      <c r="K2208" s="95"/>
      <c r="L2208" s="96"/>
      <c r="M2208" s="97"/>
      <c r="N2208" s="98"/>
      <c r="O2208" s="98"/>
      <c r="P2208" s="97"/>
      <c r="Q2208" s="94"/>
      <c r="R2208" s="99"/>
      <c r="S2208" s="14"/>
      <c r="T2208" s="100"/>
      <c r="U2208" s="95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2"/>
      <c r="B2209" s="91"/>
      <c r="C2209" s="92"/>
      <c r="D2209" s="95"/>
      <c r="E2209" s="121"/>
      <c r="F2209" s="94"/>
      <c r="G2209" s="94"/>
      <c r="H2209" s="94"/>
      <c r="I2209" s="94"/>
      <c r="J2209" s="93"/>
      <c r="K2209" s="95"/>
      <c r="L2209" s="96"/>
      <c r="M2209" s="97"/>
      <c r="N2209" s="98"/>
      <c r="O2209" s="98"/>
      <c r="P2209" s="97"/>
      <c r="Q2209" s="94"/>
      <c r="R2209" s="99"/>
      <c r="S2209" s="14"/>
      <c r="T2209" s="100"/>
      <c r="U2209" s="95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2"/>
      <c r="B2210" s="91"/>
      <c r="C2210" s="92"/>
      <c r="D2210" s="95"/>
      <c r="E2210" s="121"/>
      <c r="F2210" s="94"/>
      <c r="G2210" s="94"/>
      <c r="H2210" s="94"/>
      <c r="I2210" s="94"/>
      <c r="J2210" s="93"/>
      <c r="K2210" s="95"/>
      <c r="L2210" s="96"/>
      <c r="M2210" s="97"/>
      <c r="N2210" s="98"/>
      <c r="O2210" s="98"/>
      <c r="P2210" s="97"/>
      <c r="Q2210" s="94"/>
      <c r="R2210" s="99"/>
      <c r="S2210" s="14"/>
      <c r="T2210" s="100"/>
      <c r="U2210" s="95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2"/>
      <c r="B2211" s="91"/>
      <c r="C2211" s="92"/>
      <c r="D2211" s="95"/>
      <c r="E2211" s="121"/>
      <c r="F2211" s="94"/>
      <c r="G2211" s="94"/>
      <c r="H2211" s="94"/>
      <c r="I2211" s="94"/>
      <c r="J2211" s="93"/>
      <c r="K2211" s="95"/>
      <c r="L2211" s="96"/>
      <c r="M2211" s="97"/>
      <c r="N2211" s="98"/>
      <c r="O2211" s="98"/>
      <c r="P2211" s="97"/>
      <c r="Q2211" s="94"/>
      <c r="R2211" s="99"/>
      <c r="S2211" s="14"/>
      <c r="T2211" s="100"/>
      <c r="U2211" s="95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2"/>
      <c r="B2212" s="91"/>
      <c r="C2212" s="92"/>
      <c r="D2212" s="95"/>
      <c r="E2212" s="121"/>
      <c r="F2212" s="94"/>
      <c r="G2212" s="94"/>
      <c r="H2212" s="94"/>
      <c r="I2212" s="94"/>
      <c r="J2212" s="93"/>
      <c r="K2212" s="95"/>
      <c r="L2212" s="96"/>
      <c r="M2212" s="97"/>
      <c r="N2212" s="98"/>
      <c r="O2212" s="98"/>
      <c r="P2212" s="97"/>
      <c r="Q2212" s="94"/>
      <c r="R2212" s="99"/>
      <c r="S2212" s="14"/>
      <c r="T2212" s="100"/>
      <c r="U2212" s="95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2"/>
      <c r="B2213" s="91"/>
      <c r="C2213" s="92"/>
      <c r="D2213" s="95"/>
      <c r="E2213" s="121"/>
      <c r="F2213" s="94"/>
      <c r="G2213" s="94"/>
      <c r="H2213" s="94"/>
      <c r="I2213" s="94"/>
      <c r="J2213" s="93"/>
      <c r="K2213" s="95"/>
      <c r="L2213" s="96"/>
      <c r="M2213" s="97"/>
      <c r="N2213" s="98"/>
      <c r="O2213" s="98"/>
      <c r="P2213" s="97"/>
      <c r="Q2213" s="94"/>
      <c r="R2213" s="99"/>
      <c r="S2213" s="14"/>
      <c r="T2213" s="100"/>
      <c r="U2213" s="95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2"/>
      <c r="B2214" s="91"/>
      <c r="C2214" s="92"/>
      <c r="D2214" s="95"/>
      <c r="E2214" s="121"/>
      <c r="F2214" s="94"/>
      <c r="G2214" s="94"/>
      <c r="H2214" s="94"/>
      <c r="I2214" s="94"/>
      <c r="J2214" s="93"/>
      <c r="K2214" s="95"/>
      <c r="L2214" s="96"/>
      <c r="M2214" s="97"/>
      <c r="N2214" s="98"/>
      <c r="O2214" s="98"/>
      <c r="P2214" s="97"/>
      <c r="Q2214" s="94"/>
      <c r="R2214" s="99"/>
      <c r="S2214" s="14"/>
      <c r="T2214" s="100"/>
      <c r="U2214" s="95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2"/>
      <c r="B2215" s="91"/>
      <c r="C2215" s="92"/>
      <c r="D2215" s="95"/>
      <c r="E2215" s="121"/>
      <c r="F2215" s="94"/>
      <c r="G2215" s="94"/>
      <c r="H2215" s="94"/>
      <c r="I2215" s="94"/>
      <c r="J2215" s="93"/>
      <c r="K2215" s="95"/>
      <c r="L2215" s="96"/>
      <c r="M2215" s="97"/>
      <c r="N2215" s="98"/>
      <c r="O2215" s="98"/>
      <c r="P2215" s="97"/>
      <c r="Q2215" s="94"/>
      <c r="R2215" s="99"/>
      <c r="S2215" s="14"/>
      <c r="T2215" s="100"/>
      <c r="U2215" s="95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2"/>
      <c r="B2216" s="91"/>
      <c r="C2216" s="92"/>
      <c r="D2216" s="95"/>
      <c r="E2216" s="121"/>
      <c r="F2216" s="94"/>
      <c r="G2216" s="94"/>
      <c r="H2216" s="94"/>
      <c r="I2216" s="94"/>
      <c r="J2216" s="93"/>
      <c r="K2216" s="95"/>
      <c r="L2216" s="96"/>
      <c r="M2216" s="97"/>
      <c r="N2216" s="98"/>
      <c r="O2216" s="98"/>
      <c r="P2216" s="97"/>
      <c r="Q2216" s="94"/>
      <c r="R2216" s="99"/>
      <c r="S2216" s="14"/>
      <c r="T2216" s="100"/>
      <c r="U2216" s="95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2"/>
      <c r="B2217" s="91"/>
      <c r="C2217" s="92"/>
      <c r="D2217" s="95"/>
      <c r="E2217" s="121"/>
      <c r="F2217" s="94"/>
      <c r="G2217" s="94"/>
      <c r="H2217" s="94"/>
      <c r="I2217" s="94"/>
      <c r="J2217" s="93"/>
      <c r="K2217" s="95"/>
      <c r="L2217" s="96"/>
      <c r="M2217" s="97"/>
      <c r="N2217" s="98"/>
      <c r="O2217" s="98"/>
      <c r="P2217" s="97"/>
      <c r="Q2217" s="94"/>
      <c r="R2217" s="99"/>
      <c r="S2217" s="14"/>
      <c r="T2217" s="100"/>
      <c r="U2217" s="95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2"/>
      <c r="B2218" s="91"/>
      <c r="C2218" s="92"/>
      <c r="D2218" s="95"/>
      <c r="E2218" s="121"/>
      <c r="F2218" s="94"/>
      <c r="G2218" s="94"/>
      <c r="H2218" s="94"/>
      <c r="I2218" s="94"/>
      <c r="J2218" s="93"/>
      <c r="K2218" s="95"/>
      <c r="L2218" s="96"/>
      <c r="M2218" s="97"/>
      <c r="N2218" s="98"/>
      <c r="O2218" s="98"/>
      <c r="P2218" s="97"/>
      <c r="Q2218" s="94"/>
      <c r="R2218" s="99"/>
      <c r="S2218" s="14"/>
      <c r="T2218" s="100"/>
      <c r="U2218" s="95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2"/>
      <c r="B2219" s="91"/>
      <c r="C2219" s="92"/>
      <c r="D2219" s="95"/>
      <c r="E2219" s="121"/>
      <c r="F2219" s="94"/>
      <c r="G2219" s="94"/>
      <c r="H2219" s="94"/>
      <c r="I2219" s="94"/>
      <c r="J2219" s="93"/>
      <c r="K2219" s="95"/>
      <c r="L2219" s="96"/>
      <c r="M2219" s="97"/>
      <c r="N2219" s="98"/>
      <c r="O2219" s="98"/>
      <c r="P2219" s="97"/>
      <c r="Q2219" s="94"/>
      <c r="R2219" s="99"/>
      <c r="S2219" s="14"/>
      <c r="T2219" s="100"/>
      <c r="U2219" s="95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2"/>
      <c r="B2220" s="91"/>
      <c r="C2220" s="92"/>
      <c r="D2220" s="95"/>
      <c r="E2220" s="121"/>
      <c r="F2220" s="94"/>
      <c r="G2220" s="94"/>
      <c r="H2220" s="94"/>
      <c r="I2220" s="94"/>
      <c r="J2220" s="93"/>
      <c r="K2220" s="95"/>
      <c r="L2220" s="96"/>
      <c r="M2220" s="97"/>
      <c r="N2220" s="98"/>
      <c r="O2220" s="98"/>
      <c r="P2220" s="97"/>
      <c r="Q2220" s="94"/>
      <c r="R2220" s="99"/>
      <c r="S2220" s="14"/>
      <c r="T2220" s="100"/>
      <c r="U2220" s="95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2"/>
      <c r="B2221" s="91"/>
      <c r="C2221" s="92"/>
      <c r="D2221" s="95"/>
      <c r="E2221" s="121"/>
      <c r="F2221" s="94"/>
      <c r="G2221" s="94"/>
      <c r="H2221" s="94"/>
      <c r="I2221" s="94"/>
      <c r="J2221" s="93"/>
      <c r="K2221" s="95"/>
      <c r="L2221" s="96"/>
      <c r="M2221" s="97"/>
      <c r="N2221" s="98"/>
      <c r="O2221" s="98"/>
      <c r="P2221" s="97"/>
      <c r="Q2221" s="94"/>
      <c r="R2221" s="99"/>
      <c r="S2221" s="14"/>
      <c r="T2221" s="100"/>
      <c r="U2221" s="95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2"/>
      <c r="B2222" s="91"/>
      <c r="C2222" s="92"/>
      <c r="D2222" s="95"/>
      <c r="E2222" s="121"/>
      <c r="F2222" s="94"/>
      <c r="G2222" s="94"/>
      <c r="H2222" s="94"/>
      <c r="I2222" s="94"/>
      <c r="J2222" s="93"/>
      <c r="K2222" s="95"/>
      <c r="L2222" s="96"/>
      <c r="M2222" s="97"/>
      <c r="N2222" s="98"/>
      <c r="O2222" s="98"/>
      <c r="P2222" s="97"/>
      <c r="Q2222" s="94"/>
      <c r="R2222" s="99"/>
      <c r="S2222" s="14"/>
      <c r="T2222" s="100"/>
      <c r="U2222" s="95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2"/>
      <c r="B2223" s="91"/>
      <c r="C2223" s="92"/>
      <c r="D2223" s="95"/>
      <c r="E2223" s="121"/>
      <c r="F2223" s="94"/>
      <c r="G2223" s="94"/>
      <c r="H2223" s="94"/>
      <c r="I2223" s="94"/>
      <c r="J2223" s="93"/>
      <c r="K2223" s="95"/>
      <c r="L2223" s="96"/>
      <c r="M2223" s="97"/>
      <c r="N2223" s="98"/>
      <c r="O2223" s="98"/>
      <c r="P2223" s="97"/>
      <c r="Q2223" s="94"/>
      <c r="R2223" s="99"/>
      <c r="S2223" s="14"/>
      <c r="T2223" s="100"/>
      <c r="U2223" s="95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2"/>
      <c r="B2224" s="91"/>
      <c r="C2224" s="92"/>
      <c r="D2224" s="95"/>
      <c r="E2224" s="121"/>
      <c r="F2224" s="94"/>
      <c r="G2224" s="94"/>
      <c r="H2224" s="94"/>
      <c r="I2224" s="94"/>
      <c r="J2224" s="93"/>
      <c r="K2224" s="95"/>
      <c r="L2224" s="96"/>
      <c r="M2224" s="97"/>
      <c r="N2224" s="98"/>
      <c r="O2224" s="98"/>
      <c r="P2224" s="97"/>
      <c r="Q2224" s="94"/>
      <c r="R2224" s="99"/>
      <c r="S2224" s="14"/>
      <c r="T2224" s="100"/>
      <c r="U2224" s="95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2"/>
      <c r="B2225" s="91"/>
      <c r="C2225" s="92"/>
      <c r="D2225" s="95"/>
      <c r="E2225" s="121"/>
      <c r="F2225" s="94"/>
      <c r="G2225" s="94"/>
      <c r="H2225" s="94"/>
      <c r="I2225" s="94"/>
      <c r="J2225" s="93"/>
      <c r="K2225" s="95"/>
      <c r="L2225" s="96"/>
      <c r="M2225" s="97"/>
      <c r="N2225" s="98"/>
      <c r="O2225" s="98"/>
      <c r="P2225" s="97"/>
      <c r="Q2225" s="94"/>
      <c r="R2225" s="99"/>
      <c r="S2225" s="14"/>
      <c r="T2225" s="100"/>
      <c r="U2225" s="95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2"/>
      <c r="B2226" s="91"/>
      <c r="C2226" s="92"/>
      <c r="D2226" s="95"/>
      <c r="E2226" s="121"/>
      <c r="F2226" s="94"/>
      <c r="G2226" s="94"/>
      <c r="H2226" s="94"/>
      <c r="I2226" s="94"/>
      <c r="J2226" s="93"/>
      <c r="K2226" s="95"/>
      <c r="L2226" s="96"/>
      <c r="M2226" s="97"/>
      <c r="N2226" s="98"/>
      <c r="O2226" s="98"/>
      <c r="P2226" s="97"/>
      <c r="Q2226" s="94"/>
      <c r="R2226" s="99"/>
      <c r="S2226" s="14"/>
      <c r="T2226" s="100"/>
      <c r="U2226" s="95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2"/>
      <c r="B2227" s="91"/>
      <c r="C2227" s="92"/>
      <c r="D2227" s="95"/>
      <c r="E2227" s="121"/>
      <c r="F2227" s="94"/>
      <c r="G2227" s="94"/>
      <c r="H2227" s="94"/>
      <c r="I2227" s="94"/>
      <c r="J2227" s="93"/>
      <c r="K2227" s="95"/>
      <c r="L2227" s="96"/>
      <c r="M2227" s="97"/>
      <c r="N2227" s="98"/>
      <c r="O2227" s="98"/>
      <c r="P2227" s="97"/>
      <c r="Q2227" s="94"/>
      <c r="R2227" s="99"/>
      <c r="S2227" s="14"/>
      <c r="T2227" s="100"/>
      <c r="U2227" s="95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2"/>
      <c r="B2228" s="91"/>
      <c r="C2228" s="92"/>
      <c r="D2228" s="95"/>
      <c r="E2228" s="121"/>
      <c r="F2228" s="94"/>
      <c r="G2228" s="94"/>
      <c r="H2228" s="94"/>
      <c r="I2228" s="94"/>
      <c r="J2228" s="93"/>
      <c r="K2228" s="95"/>
      <c r="L2228" s="96"/>
      <c r="M2228" s="97"/>
      <c r="N2228" s="98"/>
      <c r="O2228" s="98"/>
      <c r="P2228" s="97"/>
      <c r="Q2228" s="94"/>
      <c r="R2228" s="99"/>
      <c r="S2228" s="14"/>
      <c r="T2228" s="100"/>
      <c r="U2228" s="95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2"/>
      <c r="B2229" s="91"/>
      <c r="C2229" s="92"/>
      <c r="D2229" s="95"/>
      <c r="E2229" s="121"/>
      <c r="F2229" s="94"/>
      <c r="G2229" s="94"/>
      <c r="H2229" s="94"/>
      <c r="I2229" s="94"/>
      <c r="J2229" s="93"/>
      <c r="K2229" s="95"/>
      <c r="L2229" s="96"/>
      <c r="M2229" s="97"/>
      <c r="N2229" s="98"/>
      <c r="O2229" s="98"/>
      <c r="P2229" s="97"/>
      <c r="Q2229" s="94"/>
      <c r="R2229" s="99"/>
      <c r="S2229" s="14"/>
      <c r="T2229" s="100"/>
      <c r="U2229" s="95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2"/>
      <c r="B2230" s="91"/>
      <c r="C2230" s="92"/>
      <c r="D2230" s="95"/>
      <c r="E2230" s="121"/>
      <c r="F2230" s="94"/>
      <c r="G2230" s="94"/>
      <c r="H2230" s="94"/>
      <c r="I2230" s="94"/>
      <c r="J2230" s="93"/>
      <c r="K2230" s="95"/>
      <c r="L2230" s="96"/>
      <c r="M2230" s="97"/>
      <c r="N2230" s="98"/>
      <c r="O2230" s="98"/>
      <c r="P2230" s="97"/>
      <c r="Q2230" s="94"/>
      <c r="R2230" s="99"/>
      <c r="S2230" s="14"/>
      <c r="T2230" s="100"/>
      <c r="U2230" s="95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2"/>
      <c r="B2231" s="91"/>
      <c r="C2231" s="92"/>
      <c r="D2231" s="95"/>
      <c r="E2231" s="121"/>
      <c r="F2231" s="94"/>
      <c r="G2231" s="94"/>
      <c r="H2231" s="94"/>
      <c r="I2231" s="94"/>
      <c r="J2231" s="93"/>
      <c r="K2231" s="95"/>
      <c r="L2231" s="96"/>
      <c r="M2231" s="97"/>
      <c r="N2231" s="98"/>
      <c r="O2231" s="98"/>
      <c r="P2231" s="97"/>
      <c r="Q2231" s="94"/>
      <c r="R2231" s="99"/>
      <c r="S2231" s="14"/>
      <c r="T2231" s="100"/>
      <c r="U2231" s="95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2"/>
      <c r="B2232" s="91"/>
      <c r="C2232" s="92"/>
      <c r="D2232" s="95"/>
      <c r="E2232" s="121"/>
      <c r="F2232" s="94"/>
      <c r="G2232" s="94"/>
      <c r="H2232" s="94"/>
      <c r="I2232" s="94"/>
      <c r="J2232" s="93"/>
      <c r="K2232" s="95"/>
      <c r="L2232" s="96"/>
      <c r="M2232" s="97"/>
      <c r="N2232" s="98"/>
      <c r="O2232" s="98"/>
      <c r="P2232" s="97"/>
      <c r="Q2232" s="94"/>
      <c r="R2232" s="99"/>
      <c r="S2232" s="14"/>
      <c r="T2232" s="100"/>
      <c r="U2232" s="95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2"/>
      <c r="B2233" s="91"/>
      <c r="C2233" s="92"/>
      <c r="D2233" s="95"/>
      <c r="E2233" s="121"/>
      <c r="F2233" s="94"/>
      <c r="G2233" s="94"/>
      <c r="H2233" s="94"/>
      <c r="I2233" s="94"/>
      <c r="J2233" s="93"/>
      <c r="K2233" s="95"/>
      <c r="L2233" s="96"/>
      <c r="M2233" s="97"/>
      <c r="N2233" s="98"/>
      <c r="O2233" s="98"/>
      <c r="P2233" s="97"/>
      <c r="Q2233" s="94"/>
      <c r="R2233" s="99"/>
      <c r="S2233" s="14"/>
      <c r="T2233" s="100"/>
      <c r="U2233" s="95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2"/>
      <c r="B2234" s="91"/>
      <c r="C2234" s="92"/>
      <c r="D2234" s="95"/>
      <c r="E2234" s="121"/>
      <c r="F2234" s="94"/>
      <c r="G2234" s="94"/>
      <c r="H2234" s="94"/>
      <c r="I2234" s="94"/>
      <c r="J2234" s="93"/>
      <c r="K2234" s="95"/>
      <c r="L2234" s="96"/>
      <c r="M2234" s="97"/>
      <c r="N2234" s="98"/>
      <c r="O2234" s="98"/>
      <c r="P2234" s="97"/>
      <c r="Q2234" s="94"/>
      <c r="R2234" s="99"/>
      <c r="S2234" s="14"/>
      <c r="T2234" s="100"/>
      <c r="U2234" s="95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2"/>
      <c r="B2235" s="91"/>
      <c r="C2235" s="92"/>
      <c r="D2235" s="95"/>
      <c r="E2235" s="121"/>
      <c r="F2235" s="94"/>
      <c r="G2235" s="94"/>
      <c r="H2235" s="94"/>
      <c r="I2235" s="94"/>
      <c r="J2235" s="93"/>
      <c r="K2235" s="95"/>
      <c r="L2235" s="96"/>
      <c r="M2235" s="97"/>
      <c r="N2235" s="98"/>
      <c r="O2235" s="98"/>
      <c r="P2235" s="97"/>
      <c r="Q2235" s="94"/>
      <c r="R2235" s="99"/>
      <c r="S2235" s="14"/>
      <c r="T2235" s="100"/>
      <c r="U2235" s="95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2"/>
      <c r="B2236" s="91"/>
      <c r="C2236" s="92"/>
      <c r="D2236" s="95"/>
      <c r="E2236" s="121"/>
      <c r="F2236" s="94"/>
      <c r="G2236" s="94"/>
      <c r="H2236" s="94"/>
      <c r="I2236" s="94"/>
      <c r="J2236" s="93"/>
      <c r="K2236" s="95"/>
      <c r="L2236" s="96"/>
      <c r="M2236" s="97"/>
      <c r="N2236" s="98"/>
      <c r="O2236" s="98"/>
      <c r="P2236" s="97"/>
      <c r="Q2236" s="94"/>
      <c r="R2236" s="99"/>
      <c r="S2236" s="14"/>
      <c r="T2236" s="100"/>
      <c r="U2236" s="95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2"/>
      <c r="B2237" s="91"/>
      <c r="C2237" s="92"/>
      <c r="D2237" s="95"/>
      <c r="E2237" s="121"/>
      <c r="F2237" s="94"/>
      <c r="G2237" s="94"/>
      <c r="H2237" s="94"/>
      <c r="I2237" s="94"/>
      <c r="J2237" s="93"/>
      <c r="K2237" s="95"/>
      <c r="L2237" s="96"/>
      <c r="M2237" s="97"/>
      <c r="N2237" s="98"/>
      <c r="O2237" s="98"/>
      <c r="P2237" s="97"/>
      <c r="Q2237" s="94"/>
      <c r="R2237" s="99"/>
      <c r="S2237" s="14"/>
      <c r="T2237" s="100"/>
      <c r="U2237" s="95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2"/>
      <c r="B2238" s="91"/>
      <c r="C2238" s="92"/>
      <c r="D2238" s="95"/>
      <c r="E2238" s="121"/>
      <c r="F2238" s="94"/>
      <c r="G2238" s="94"/>
      <c r="H2238" s="94"/>
      <c r="I2238" s="94"/>
      <c r="J2238" s="93"/>
      <c r="K2238" s="95"/>
      <c r="L2238" s="96"/>
      <c r="M2238" s="97"/>
      <c r="N2238" s="98"/>
      <c r="O2238" s="98"/>
      <c r="P2238" s="97"/>
      <c r="Q2238" s="94"/>
      <c r="R2238" s="99"/>
      <c r="S2238" s="14"/>
      <c r="T2238" s="100"/>
      <c r="U2238" s="95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2"/>
      <c r="B2239" s="91"/>
      <c r="C2239" s="92"/>
      <c r="D2239" s="95"/>
      <c r="E2239" s="121"/>
      <c r="F2239" s="94"/>
      <c r="G2239" s="94"/>
      <c r="H2239" s="94"/>
      <c r="I2239" s="94"/>
      <c r="J2239" s="93"/>
      <c r="K2239" s="95"/>
      <c r="L2239" s="96"/>
      <c r="M2239" s="97"/>
      <c r="N2239" s="98"/>
      <c r="O2239" s="98"/>
      <c r="P2239" s="97"/>
      <c r="Q2239" s="94"/>
      <c r="R2239" s="99"/>
      <c r="S2239" s="14"/>
      <c r="T2239" s="100"/>
      <c r="U2239" s="95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2"/>
      <c r="B2240" s="91"/>
      <c r="C2240" s="92"/>
      <c r="D2240" s="95"/>
      <c r="E2240" s="121"/>
      <c r="F2240" s="94"/>
      <c r="G2240" s="94"/>
      <c r="H2240" s="94"/>
      <c r="I2240" s="94"/>
      <c r="J2240" s="93"/>
      <c r="K2240" s="95"/>
      <c r="L2240" s="96"/>
      <c r="M2240" s="97"/>
      <c r="N2240" s="98"/>
      <c r="O2240" s="98"/>
      <c r="P2240" s="97"/>
      <c r="Q2240" s="94"/>
      <c r="R2240" s="99"/>
      <c r="S2240" s="14"/>
      <c r="T2240" s="100"/>
      <c r="U2240" s="95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2"/>
      <c r="B2241" s="91"/>
      <c r="C2241" s="92"/>
      <c r="D2241" s="95"/>
      <c r="E2241" s="121"/>
      <c r="F2241" s="94"/>
      <c r="G2241" s="94"/>
      <c r="H2241" s="94"/>
      <c r="I2241" s="94"/>
      <c r="J2241" s="93"/>
      <c r="K2241" s="95"/>
      <c r="L2241" s="96"/>
      <c r="M2241" s="97"/>
      <c r="N2241" s="98"/>
      <c r="O2241" s="98"/>
      <c r="P2241" s="97"/>
      <c r="Q2241" s="94"/>
      <c r="R2241" s="99"/>
      <c r="S2241" s="14"/>
      <c r="T2241" s="100"/>
      <c r="U2241" s="95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2"/>
      <c r="B2242" s="91"/>
      <c r="C2242" s="92"/>
      <c r="D2242" s="95"/>
      <c r="E2242" s="121"/>
      <c r="F2242" s="94"/>
      <c r="G2242" s="94"/>
      <c r="H2242" s="94"/>
      <c r="I2242" s="94"/>
      <c r="J2242" s="93"/>
      <c r="K2242" s="95"/>
      <c r="L2242" s="96"/>
      <c r="M2242" s="97"/>
      <c r="N2242" s="98"/>
      <c r="O2242" s="98"/>
      <c r="P2242" s="97"/>
      <c r="Q2242" s="94"/>
      <c r="R2242" s="99"/>
      <c r="S2242" s="14"/>
      <c r="T2242" s="100"/>
      <c r="U2242" s="95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2"/>
      <c r="B2243" s="91"/>
      <c r="C2243" s="92"/>
      <c r="D2243" s="95"/>
      <c r="E2243" s="121"/>
      <c r="F2243" s="94"/>
      <c r="G2243" s="94"/>
      <c r="H2243" s="94"/>
      <c r="I2243" s="94"/>
      <c r="J2243" s="93"/>
      <c r="K2243" s="95"/>
      <c r="L2243" s="96"/>
      <c r="M2243" s="97"/>
      <c r="N2243" s="98"/>
      <c r="O2243" s="98"/>
      <c r="P2243" s="97"/>
      <c r="Q2243" s="94"/>
      <c r="R2243" s="99"/>
      <c r="S2243" s="14"/>
      <c r="T2243" s="100"/>
      <c r="U2243" s="95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2"/>
      <c r="B2244" s="91"/>
      <c r="C2244" s="92"/>
      <c r="D2244" s="95"/>
      <c r="E2244" s="121"/>
      <c r="F2244" s="94"/>
      <c r="G2244" s="94"/>
      <c r="H2244" s="94"/>
      <c r="I2244" s="94"/>
      <c r="J2244" s="93"/>
      <c r="K2244" s="95"/>
      <c r="L2244" s="96"/>
      <c r="M2244" s="97"/>
      <c r="N2244" s="98"/>
      <c r="O2244" s="98"/>
      <c r="P2244" s="97"/>
      <c r="Q2244" s="94"/>
      <c r="R2244" s="99"/>
      <c r="S2244" s="14"/>
      <c r="T2244" s="100"/>
      <c r="U2244" s="95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2"/>
      <c r="B2245" s="91"/>
      <c r="C2245" s="92"/>
      <c r="D2245" s="95"/>
      <c r="E2245" s="121"/>
      <c r="F2245" s="94"/>
      <c r="G2245" s="94"/>
      <c r="H2245" s="94"/>
      <c r="I2245" s="94"/>
      <c r="J2245" s="93"/>
      <c r="K2245" s="95"/>
      <c r="L2245" s="96"/>
      <c r="M2245" s="97"/>
      <c r="N2245" s="98"/>
      <c r="O2245" s="98"/>
      <c r="P2245" s="97"/>
      <c r="Q2245" s="94"/>
      <c r="R2245" s="99"/>
      <c r="S2245" s="14"/>
      <c r="T2245" s="100"/>
      <c r="U2245" s="95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2"/>
      <c r="B2246" s="91"/>
      <c r="C2246" s="92"/>
      <c r="D2246" s="95"/>
      <c r="E2246" s="121"/>
      <c r="F2246" s="94"/>
      <c r="G2246" s="94"/>
      <c r="H2246" s="94"/>
      <c r="I2246" s="94"/>
      <c r="J2246" s="93"/>
      <c r="K2246" s="95"/>
      <c r="L2246" s="96"/>
      <c r="M2246" s="97"/>
      <c r="N2246" s="98"/>
      <c r="O2246" s="98"/>
      <c r="P2246" s="97"/>
      <c r="Q2246" s="94"/>
      <c r="R2246" s="99"/>
      <c r="S2246" s="14"/>
      <c r="T2246" s="100"/>
      <c r="U2246" s="95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2"/>
      <c r="B2247" s="91"/>
      <c r="C2247" s="92"/>
      <c r="D2247" s="95"/>
      <c r="E2247" s="121"/>
      <c r="F2247" s="94"/>
      <c r="G2247" s="94"/>
      <c r="H2247" s="94"/>
      <c r="I2247" s="94"/>
      <c r="J2247" s="93"/>
      <c r="K2247" s="95"/>
      <c r="L2247" s="96"/>
      <c r="M2247" s="97"/>
      <c r="N2247" s="98"/>
      <c r="O2247" s="98"/>
      <c r="P2247" s="97"/>
      <c r="Q2247" s="94"/>
      <c r="R2247" s="99"/>
      <c r="S2247" s="14"/>
      <c r="T2247" s="100"/>
      <c r="U2247" s="95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2"/>
      <c r="B2248" s="91"/>
      <c r="C2248" s="92"/>
      <c r="D2248" s="95"/>
      <c r="E2248" s="121"/>
      <c r="F2248" s="94"/>
      <c r="G2248" s="94"/>
      <c r="H2248" s="94"/>
      <c r="I2248" s="94"/>
      <c r="J2248" s="93"/>
      <c r="K2248" s="95"/>
      <c r="L2248" s="96"/>
      <c r="M2248" s="97"/>
      <c r="N2248" s="98"/>
      <c r="O2248" s="98"/>
      <c r="P2248" s="97"/>
      <c r="Q2248" s="94"/>
      <c r="R2248" s="99"/>
      <c r="S2248" s="14"/>
      <c r="T2248" s="100"/>
      <c r="U2248" s="95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2"/>
      <c r="B2249" s="91"/>
      <c r="C2249" s="92"/>
      <c r="D2249" s="95"/>
      <c r="E2249" s="121"/>
      <c r="F2249" s="94"/>
      <c r="G2249" s="94"/>
      <c r="H2249" s="94"/>
      <c r="I2249" s="94"/>
      <c r="J2249" s="93"/>
      <c r="K2249" s="95"/>
      <c r="L2249" s="96"/>
      <c r="M2249" s="97"/>
      <c r="N2249" s="98"/>
      <c r="O2249" s="98"/>
      <c r="P2249" s="97"/>
      <c r="Q2249" s="94"/>
      <c r="R2249" s="99"/>
      <c r="S2249" s="14"/>
      <c r="T2249" s="100"/>
      <c r="U2249" s="95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2"/>
      <c r="B2250" s="91"/>
      <c r="C2250" s="92"/>
      <c r="D2250" s="95"/>
      <c r="E2250" s="121"/>
      <c r="F2250" s="94"/>
      <c r="G2250" s="94"/>
      <c r="H2250" s="94"/>
      <c r="I2250" s="94"/>
      <c r="J2250" s="93"/>
      <c r="K2250" s="95"/>
      <c r="L2250" s="96"/>
      <c r="M2250" s="97"/>
      <c r="N2250" s="98"/>
      <c r="O2250" s="98"/>
      <c r="P2250" s="97"/>
      <c r="Q2250" s="94"/>
      <c r="R2250" s="99"/>
      <c r="S2250" s="14"/>
      <c r="T2250" s="100"/>
      <c r="U2250" s="95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2"/>
      <c r="B2251" s="91"/>
      <c r="C2251" s="92"/>
      <c r="D2251" s="95"/>
      <c r="E2251" s="121"/>
      <c r="F2251" s="94"/>
      <c r="G2251" s="94"/>
      <c r="H2251" s="94"/>
      <c r="I2251" s="94"/>
      <c r="J2251" s="93"/>
      <c r="K2251" s="95"/>
      <c r="L2251" s="96"/>
      <c r="M2251" s="97"/>
      <c r="N2251" s="98"/>
      <c r="O2251" s="98"/>
      <c r="P2251" s="97"/>
      <c r="Q2251" s="94"/>
      <c r="R2251" s="99"/>
      <c r="S2251" s="14"/>
      <c r="T2251" s="100"/>
      <c r="U2251" s="95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2"/>
      <c r="B2252" s="91"/>
      <c r="C2252" s="92"/>
      <c r="D2252" s="95"/>
      <c r="E2252" s="121"/>
      <c r="F2252" s="94"/>
      <c r="G2252" s="94"/>
      <c r="H2252" s="94"/>
      <c r="I2252" s="94"/>
      <c r="J2252" s="93"/>
      <c r="K2252" s="95"/>
      <c r="L2252" s="96"/>
      <c r="M2252" s="97"/>
      <c r="N2252" s="98"/>
      <c r="O2252" s="98"/>
      <c r="P2252" s="97"/>
      <c r="Q2252" s="94"/>
      <c r="R2252" s="99"/>
      <c r="S2252" s="14"/>
      <c r="T2252" s="100"/>
      <c r="U2252" s="95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2"/>
      <c r="B2253" s="91"/>
      <c r="C2253" s="92"/>
      <c r="D2253" s="95"/>
      <c r="E2253" s="121"/>
      <c r="F2253" s="94"/>
      <c r="G2253" s="94"/>
      <c r="H2253" s="94"/>
      <c r="I2253" s="94"/>
      <c r="J2253" s="93"/>
      <c r="K2253" s="95"/>
      <c r="L2253" s="96"/>
      <c r="M2253" s="97"/>
      <c r="N2253" s="98"/>
      <c r="O2253" s="98"/>
      <c r="P2253" s="97"/>
      <c r="Q2253" s="94"/>
      <c r="R2253" s="99"/>
      <c r="S2253" s="14"/>
      <c r="T2253" s="100"/>
      <c r="U2253" s="95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2"/>
      <c r="B2254" s="91"/>
      <c r="C2254" s="92"/>
      <c r="D2254" s="95"/>
      <c r="E2254" s="121"/>
      <c r="F2254" s="94"/>
      <c r="G2254" s="94"/>
      <c r="H2254" s="94"/>
      <c r="I2254" s="94"/>
      <c r="J2254" s="93"/>
      <c r="K2254" s="95"/>
      <c r="L2254" s="96"/>
      <c r="M2254" s="97"/>
      <c r="N2254" s="98"/>
      <c r="O2254" s="98"/>
      <c r="P2254" s="97"/>
      <c r="Q2254" s="94"/>
      <c r="R2254" s="99"/>
      <c r="S2254" s="14"/>
      <c r="T2254" s="100"/>
      <c r="U2254" s="95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2"/>
      <c r="B2255" s="91"/>
      <c r="C2255" s="92"/>
      <c r="D2255" s="95"/>
      <c r="E2255" s="121"/>
      <c r="F2255" s="94"/>
      <c r="G2255" s="94"/>
      <c r="H2255" s="94"/>
      <c r="I2255" s="94"/>
      <c r="J2255" s="93"/>
      <c r="K2255" s="95"/>
      <c r="L2255" s="96"/>
      <c r="M2255" s="97"/>
      <c r="N2255" s="98"/>
      <c r="O2255" s="98"/>
      <c r="P2255" s="97"/>
      <c r="Q2255" s="94"/>
      <c r="R2255" s="99"/>
      <c r="S2255" s="14"/>
      <c r="T2255" s="100"/>
      <c r="U2255" s="95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2"/>
      <c r="B2256" s="91"/>
      <c r="C2256" s="92"/>
      <c r="D2256" s="95"/>
      <c r="E2256" s="121"/>
      <c r="F2256" s="94"/>
      <c r="G2256" s="94"/>
      <c r="H2256" s="94"/>
      <c r="I2256" s="94"/>
      <c r="J2256" s="93"/>
      <c r="K2256" s="95"/>
      <c r="L2256" s="96"/>
      <c r="M2256" s="97"/>
      <c r="N2256" s="98"/>
      <c r="O2256" s="98"/>
      <c r="P2256" s="97"/>
      <c r="Q2256" s="94"/>
      <c r="R2256" s="99"/>
      <c r="S2256" s="14"/>
      <c r="T2256" s="100"/>
      <c r="U2256" s="95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2"/>
      <c r="B2257" s="91"/>
      <c r="C2257" s="92"/>
      <c r="D2257" s="95"/>
      <c r="E2257" s="121"/>
      <c r="F2257" s="94"/>
      <c r="G2257" s="94"/>
      <c r="H2257" s="94"/>
      <c r="I2257" s="94"/>
      <c r="J2257" s="93"/>
      <c r="K2257" s="95"/>
      <c r="L2257" s="96"/>
      <c r="M2257" s="97"/>
      <c r="N2257" s="98"/>
      <c r="O2257" s="98"/>
      <c r="P2257" s="97"/>
      <c r="Q2257" s="94"/>
      <c r="R2257" s="99"/>
      <c r="S2257" s="14"/>
      <c r="T2257" s="100"/>
      <c r="U2257" s="95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2"/>
      <c r="B2258" s="91"/>
      <c r="C2258" s="92"/>
      <c r="D2258" s="95"/>
      <c r="E2258" s="121"/>
      <c r="F2258" s="94"/>
      <c r="G2258" s="94"/>
      <c r="H2258" s="94"/>
      <c r="I2258" s="94"/>
      <c r="J2258" s="93"/>
      <c r="K2258" s="95"/>
      <c r="L2258" s="96"/>
      <c r="M2258" s="97"/>
      <c r="N2258" s="98"/>
      <c r="O2258" s="98"/>
      <c r="P2258" s="97"/>
      <c r="Q2258" s="94"/>
      <c r="R2258" s="99"/>
      <c r="S2258" s="14"/>
      <c r="T2258" s="100"/>
      <c r="U2258" s="95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2"/>
      <c r="B2259" s="91"/>
      <c r="C2259" s="92"/>
      <c r="D2259" s="95"/>
      <c r="E2259" s="121"/>
      <c r="F2259" s="94"/>
      <c r="G2259" s="94"/>
      <c r="H2259" s="94"/>
      <c r="I2259" s="94"/>
      <c r="J2259" s="93"/>
      <c r="K2259" s="95"/>
      <c r="L2259" s="96"/>
      <c r="M2259" s="97"/>
      <c r="N2259" s="98"/>
      <c r="O2259" s="98"/>
      <c r="P2259" s="97"/>
      <c r="Q2259" s="94"/>
      <c r="R2259" s="99"/>
      <c r="S2259" s="14"/>
      <c r="T2259" s="100"/>
      <c r="U2259" s="95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2"/>
      <c r="B2260" s="91"/>
      <c r="C2260" s="92"/>
      <c r="D2260" s="95"/>
      <c r="E2260" s="121"/>
      <c r="F2260" s="94"/>
      <c r="G2260" s="94"/>
      <c r="H2260" s="94"/>
      <c r="I2260" s="94"/>
      <c r="J2260" s="93"/>
      <c r="K2260" s="95"/>
      <c r="L2260" s="96"/>
      <c r="M2260" s="97"/>
      <c r="N2260" s="98"/>
      <c r="O2260" s="98"/>
      <c r="P2260" s="97"/>
      <c r="Q2260" s="94"/>
      <c r="R2260" s="99"/>
      <c r="S2260" s="14"/>
      <c r="T2260" s="100"/>
      <c r="U2260" s="95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2"/>
      <c r="B2261" s="91"/>
      <c r="C2261" s="92"/>
      <c r="D2261" s="95"/>
      <c r="E2261" s="121"/>
      <c r="F2261" s="94"/>
      <c r="G2261" s="94"/>
      <c r="H2261" s="94"/>
      <c r="I2261" s="94"/>
      <c r="J2261" s="93"/>
      <c r="K2261" s="95"/>
      <c r="L2261" s="96"/>
      <c r="M2261" s="97"/>
      <c r="N2261" s="98"/>
      <c r="O2261" s="98"/>
      <c r="P2261" s="97"/>
      <c r="Q2261" s="94"/>
      <c r="R2261" s="99"/>
      <c r="S2261" s="14"/>
      <c r="T2261" s="100"/>
      <c r="U2261" s="95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2"/>
      <c r="B2262" s="91"/>
      <c r="C2262" s="92"/>
      <c r="D2262" s="95"/>
      <c r="E2262" s="121"/>
      <c r="F2262" s="94"/>
      <c r="G2262" s="94"/>
      <c r="H2262" s="94"/>
      <c r="I2262" s="94"/>
      <c r="J2262" s="93"/>
      <c r="K2262" s="95"/>
      <c r="L2262" s="96"/>
      <c r="M2262" s="97"/>
      <c r="N2262" s="98"/>
      <c r="O2262" s="98"/>
      <c r="P2262" s="97"/>
      <c r="Q2262" s="94"/>
      <c r="R2262" s="99"/>
      <c r="S2262" s="14"/>
      <c r="T2262" s="100"/>
      <c r="U2262" s="95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2"/>
      <c r="B2263" s="91"/>
      <c r="C2263" s="92"/>
      <c r="D2263" s="95"/>
      <c r="E2263" s="121"/>
      <c r="F2263" s="94"/>
      <c r="G2263" s="94"/>
      <c r="H2263" s="94"/>
      <c r="I2263" s="94"/>
      <c r="J2263" s="93"/>
      <c r="K2263" s="95"/>
      <c r="L2263" s="96"/>
      <c r="M2263" s="97"/>
      <c r="N2263" s="98"/>
      <c r="O2263" s="98"/>
      <c r="P2263" s="97"/>
      <c r="Q2263" s="94"/>
      <c r="R2263" s="99"/>
      <c r="S2263" s="14"/>
      <c r="T2263" s="100"/>
      <c r="U2263" s="95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2"/>
      <c r="B2264" s="91"/>
      <c r="C2264" s="92"/>
      <c r="D2264" s="95"/>
      <c r="E2264" s="121"/>
      <c r="F2264" s="94"/>
      <c r="G2264" s="94"/>
      <c r="H2264" s="94"/>
      <c r="I2264" s="94"/>
      <c r="J2264" s="93"/>
      <c r="K2264" s="95"/>
      <c r="L2264" s="96"/>
      <c r="M2264" s="97"/>
      <c r="N2264" s="98"/>
      <c r="O2264" s="98"/>
      <c r="P2264" s="97"/>
      <c r="Q2264" s="94"/>
      <c r="R2264" s="99"/>
      <c r="S2264" s="14"/>
      <c r="T2264" s="100"/>
      <c r="U2264" s="95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2"/>
      <c r="B2265" s="91"/>
      <c r="C2265" s="92"/>
      <c r="D2265" s="95"/>
      <c r="E2265" s="121"/>
      <c r="F2265" s="94"/>
      <c r="G2265" s="94"/>
      <c r="H2265" s="94"/>
      <c r="I2265" s="94"/>
      <c r="J2265" s="93"/>
      <c r="K2265" s="95"/>
      <c r="L2265" s="96"/>
      <c r="M2265" s="97"/>
      <c r="N2265" s="98"/>
      <c r="O2265" s="98"/>
      <c r="P2265" s="97"/>
      <c r="Q2265" s="94"/>
      <c r="R2265" s="99"/>
      <c r="S2265" s="14"/>
      <c r="T2265" s="100"/>
      <c r="U2265" s="95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2"/>
      <c r="B2266" s="91"/>
      <c r="C2266" s="92"/>
      <c r="D2266" s="95"/>
      <c r="E2266" s="121"/>
      <c r="F2266" s="94"/>
      <c r="G2266" s="94"/>
      <c r="H2266" s="94"/>
      <c r="I2266" s="94"/>
      <c r="J2266" s="93"/>
      <c r="K2266" s="95"/>
      <c r="L2266" s="96"/>
      <c r="M2266" s="97"/>
      <c r="N2266" s="98"/>
      <c r="O2266" s="98"/>
      <c r="P2266" s="97"/>
      <c r="Q2266" s="94"/>
      <c r="R2266" s="99"/>
      <c r="S2266" s="14"/>
      <c r="T2266" s="100"/>
      <c r="U2266" s="95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2"/>
      <c r="B2267" s="91"/>
      <c r="C2267" s="92"/>
      <c r="D2267" s="95"/>
      <c r="E2267" s="121"/>
      <c r="F2267" s="94"/>
      <c r="G2267" s="94"/>
      <c r="H2267" s="94"/>
      <c r="I2267" s="94"/>
      <c r="J2267" s="93"/>
      <c r="K2267" s="95"/>
      <c r="L2267" s="96"/>
      <c r="M2267" s="97"/>
      <c r="N2267" s="98"/>
      <c r="O2267" s="98"/>
      <c r="P2267" s="97"/>
      <c r="Q2267" s="94"/>
      <c r="R2267" s="99"/>
      <c r="S2267" s="14"/>
      <c r="T2267" s="100"/>
      <c r="U2267" s="95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2"/>
      <c r="B2268" s="91"/>
      <c r="C2268" s="92"/>
      <c r="D2268" s="95"/>
      <c r="E2268" s="121"/>
      <c r="F2268" s="94"/>
      <c r="G2268" s="94"/>
      <c r="H2268" s="94"/>
      <c r="I2268" s="94"/>
      <c r="J2268" s="93"/>
      <c r="K2268" s="95"/>
      <c r="L2268" s="96"/>
      <c r="M2268" s="97"/>
      <c r="N2268" s="98"/>
      <c r="O2268" s="98"/>
      <c r="P2268" s="97"/>
      <c r="Q2268" s="94"/>
      <c r="R2268" s="99"/>
      <c r="S2268" s="14"/>
      <c r="T2268" s="100"/>
      <c r="U2268" s="95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2"/>
      <c r="B2269" s="91"/>
      <c r="C2269" s="92"/>
      <c r="D2269" s="95"/>
      <c r="E2269" s="121"/>
      <c r="F2269" s="94"/>
      <c r="G2269" s="94"/>
      <c r="H2269" s="94"/>
      <c r="I2269" s="94"/>
      <c r="J2269" s="93"/>
      <c r="K2269" s="95"/>
      <c r="L2269" s="96"/>
      <c r="M2269" s="97"/>
      <c r="N2269" s="98"/>
      <c r="O2269" s="98"/>
      <c r="P2269" s="97"/>
      <c r="Q2269" s="94"/>
      <c r="R2269" s="99"/>
      <c r="S2269" s="14"/>
      <c r="T2269" s="100"/>
      <c r="U2269" s="95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2"/>
      <c r="B2270" s="91"/>
      <c r="C2270" s="92"/>
      <c r="D2270" s="95"/>
      <c r="E2270" s="121"/>
      <c r="F2270" s="94"/>
      <c r="G2270" s="94"/>
      <c r="H2270" s="94"/>
      <c r="I2270" s="94"/>
      <c r="J2270" s="93"/>
      <c r="K2270" s="95"/>
      <c r="L2270" s="96"/>
      <c r="M2270" s="97"/>
      <c r="N2270" s="98"/>
      <c r="O2270" s="98"/>
      <c r="P2270" s="97"/>
      <c r="Q2270" s="94"/>
      <c r="R2270" s="99"/>
      <c r="S2270" s="14"/>
      <c r="T2270" s="100"/>
      <c r="U2270" s="95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2"/>
      <c r="B2271" s="91"/>
      <c r="C2271" s="92"/>
      <c r="D2271" s="95"/>
      <c r="E2271" s="121"/>
      <c r="F2271" s="94"/>
      <c r="G2271" s="94"/>
      <c r="H2271" s="94"/>
      <c r="I2271" s="94"/>
      <c r="J2271" s="93"/>
      <c r="K2271" s="95"/>
      <c r="L2271" s="96"/>
      <c r="M2271" s="97"/>
      <c r="N2271" s="98"/>
      <c r="O2271" s="98"/>
      <c r="P2271" s="97"/>
      <c r="Q2271" s="94"/>
      <c r="R2271" s="99"/>
      <c r="S2271" s="14"/>
      <c r="T2271" s="100"/>
      <c r="U2271" s="95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2"/>
      <c r="B2272" s="91"/>
      <c r="C2272" s="92"/>
      <c r="D2272" s="95"/>
      <c r="E2272" s="121"/>
      <c r="F2272" s="94"/>
      <c r="G2272" s="94"/>
      <c r="H2272" s="94"/>
      <c r="I2272" s="94"/>
      <c r="J2272" s="93"/>
      <c r="K2272" s="95"/>
      <c r="L2272" s="96"/>
      <c r="M2272" s="97"/>
      <c r="N2272" s="98"/>
      <c r="O2272" s="98"/>
      <c r="P2272" s="97"/>
      <c r="Q2272" s="94"/>
      <c r="R2272" s="99"/>
      <c r="S2272" s="14"/>
      <c r="T2272" s="100"/>
      <c r="U2272" s="95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2"/>
      <c r="B2273" s="91"/>
      <c r="C2273" s="92"/>
      <c r="D2273" s="95"/>
      <c r="E2273" s="121"/>
      <c r="F2273" s="94"/>
      <c r="G2273" s="94"/>
      <c r="H2273" s="94"/>
      <c r="I2273" s="94"/>
      <c r="J2273" s="93"/>
      <c r="K2273" s="95"/>
      <c r="L2273" s="96"/>
      <c r="M2273" s="97"/>
      <c r="N2273" s="98"/>
      <c r="O2273" s="98"/>
      <c r="P2273" s="97"/>
      <c r="Q2273" s="94"/>
      <c r="R2273" s="99"/>
      <c r="S2273" s="14"/>
      <c r="T2273" s="100"/>
      <c r="U2273" s="95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2"/>
      <c r="B2274" s="91"/>
      <c r="C2274" s="92"/>
      <c r="D2274" s="95"/>
      <c r="E2274" s="121"/>
      <c r="F2274" s="94"/>
      <c r="G2274" s="94"/>
      <c r="H2274" s="94"/>
      <c r="I2274" s="94"/>
      <c r="J2274" s="93"/>
      <c r="K2274" s="95"/>
      <c r="L2274" s="96"/>
      <c r="M2274" s="97"/>
      <c r="N2274" s="98"/>
      <c r="O2274" s="98"/>
      <c r="P2274" s="97"/>
      <c r="Q2274" s="94"/>
      <c r="R2274" s="99"/>
      <c r="S2274" s="14"/>
      <c r="T2274" s="100"/>
      <c r="U2274" s="95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2"/>
      <c r="B2275" s="91"/>
      <c r="C2275" s="92"/>
      <c r="D2275" s="95"/>
      <c r="E2275" s="121"/>
      <c r="F2275" s="94"/>
      <c r="G2275" s="94"/>
      <c r="H2275" s="94"/>
      <c r="I2275" s="94"/>
      <c r="J2275" s="93"/>
      <c r="K2275" s="95"/>
      <c r="L2275" s="96"/>
      <c r="M2275" s="97"/>
      <c r="N2275" s="98"/>
      <c r="O2275" s="98"/>
      <c r="P2275" s="97"/>
      <c r="Q2275" s="94"/>
      <c r="R2275" s="99"/>
      <c r="S2275" s="14"/>
      <c r="T2275" s="100"/>
      <c r="U2275" s="95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2"/>
      <c r="B2276" s="91"/>
      <c r="C2276" s="92"/>
      <c r="D2276" s="95"/>
      <c r="E2276" s="121"/>
      <c r="F2276" s="94"/>
      <c r="G2276" s="94"/>
      <c r="H2276" s="94"/>
      <c r="I2276" s="94"/>
      <c r="J2276" s="93"/>
      <c r="K2276" s="95"/>
      <c r="L2276" s="96"/>
      <c r="M2276" s="97"/>
      <c r="N2276" s="98"/>
      <c r="O2276" s="98"/>
      <c r="P2276" s="97"/>
      <c r="Q2276" s="94"/>
      <c r="R2276" s="99"/>
      <c r="S2276" s="14"/>
      <c r="T2276" s="100"/>
      <c r="U2276" s="95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2"/>
      <c r="B2277" s="91"/>
      <c r="C2277" s="92"/>
      <c r="D2277" s="95"/>
      <c r="E2277" s="121"/>
      <c r="F2277" s="94"/>
      <c r="G2277" s="94"/>
      <c r="H2277" s="94"/>
      <c r="I2277" s="94"/>
      <c r="J2277" s="93"/>
      <c r="K2277" s="95"/>
      <c r="L2277" s="96"/>
      <c r="M2277" s="97"/>
      <c r="N2277" s="98"/>
      <c r="O2277" s="98"/>
      <c r="P2277" s="97"/>
      <c r="Q2277" s="94"/>
      <c r="R2277" s="99"/>
      <c r="S2277" s="14"/>
      <c r="T2277" s="100"/>
      <c r="U2277" s="95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2"/>
      <c r="B2278" s="91"/>
      <c r="C2278" s="92"/>
      <c r="D2278" s="95"/>
      <c r="E2278" s="121"/>
      <c r="F2278" s="94"/>
      <c r="G2278" s="94"/>
      <c r="H2278" s="94"/>
      <c r="I2278" s="94"/>
      <c r="J2278" s="93"/>
      <c r="K2278" s="95"/>
      <c r="L2278" s="96"/>
      <c r="M2278" s="97"/>
      <c r="N2278" s="98"/>
      <c r="O2278" s="98"/>
      <c r="P2278" s="97"/>
      <c r="Q2278" s="94"/>
      <c r="R2278" s="99"/>
      <c r="S2278" s="14"/>
      <c r="T2278" s="100"/>
      <c r="U2278" s="95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2"/>
      <c r="B2279" s="91"/>
      <c r="C2279" s="92"/>
      <c r="D2279" s="95"/>
      <c r="E2279" s="121"/>
      <c r="F2279" s="94"/>
      <c r="G2279" s="94"/>
      <c r="H2279" s="94"/>
      <c r="I2279" s="94"/>
      <c r="J2279" s="93"/>
      <c r="K2279" s="95"/>
      <c r="L2279" s="96"/>
      <c r="M2279" s="97"/>
      <c r="N2279" s="98"/>
      <c r="O2279" s="98"/>
      <c r="P2279" s="97"/>
      <c r="Q2279" s="94"/>
      <c r="R2279" s="99"/>
      <c r="S2279" s="14"/>
      <c r="T2279" s="100"/>
      <c r="U2279" s="95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2"/>
      <c r="B2280" s="91"/>
      <c r="C2280" s="92"/>
      <c r="D2280" s="95"/>
      <c r="E2280" s="121"/>
      <c r="F2280" s="94"/>
      <c r="G2280" s="94"/>
      <c r="H2280" s="94"/>
      <c r="I2280" s="94"/>
      <c r="J2280" s="93"/>
      <c r="K2280" s="95"/>
      <c r="L2280" s="96"/>
      <c r="M2280" s="97"/>
      <c r="N2280" s="98"/>
      <c r="O2280" s="98"/>
      <c r="P2280" s="97"/>
      <c r="Q2280" s="94"/>
      <c r="R2280" s="99"/>
      <c r="S2280" s="14"/>
      <c r="T2280" s="100"/>
      <c r="U2280" s="95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2"/>
      <c r="B2281" s="91"/>
      <c r="C2281" s="92"/>
      <c r="D2281" s="95"/>
      <c r="E2281" s="121"/>
      <c r="F2281" s="94"/>
      <c r="G2281" s="94"/>
      <c r="H2281" s="94"/>
      <c r="I2281" s="94"/>
      <c r="J2281" s="93"/>
      <c r="K2281" s="95"/>
      <c r="L2281" s="96"/>
      <c r="M2281" s="97"/>
      <c r="N2281" s="98"/>
      <c r="O2281" s="98"/>
      <c r="P2281" s="97"/>
      <c r="Q2281" s="94"/>
      <c r="R2281" s="99"/>
      <c r="S2281" s="14"/>
      <c r="T2281" s="100"/>
      <c r="U2281" s="95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2"/>
      <c r="B2282" s="91"/>
      <c r="C2282" s="92"/>
      <c r="D2282" s="95"/>
      <c r="E2282" s="121"/>
      <c r="F2282" s="94"/>
      <c r="G2282" s="94"/>
      <c r="H2282" s="94"/>
      <c r="I2282" s="94"/>
      <c r="J2282" s="93"/>
      <c r="K2282" s="95"/>
      <c r="L2282" s="96"/>
      <c r="M2282" s="97"/>
      <c r="N2282" s="98"/>
      <c r="O2282" s="98"/>
      <c r="P2282" s="97"/>
      <c r="Q2282" s="94"/>
      <c r="R2282" s="99"/>
      <c r="S2282" s="14"/>
      <c r="T2282" s="100"/>
      <c r="U2282" s="95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2"/>
      <c r="B2283" s="91"/>
      <c r="C2283" s="92"/>
      <c r="D2283" s="95"/>
      <c r="E2283" s="121"/>
      <c r="F2283" s="94"/>
      <c r="G2283" s="94"/>
      <c r="H2283" s="94"/>
      <c r="I2283" s="94"/>
      <c r="J2283" s="93"/>
      <c r="K2283" s="95"/>
      <c r="L2283" s="96"/>
      <c r="M2283" s="97"/>
      <c r="N2283" s="98"/>
      <c r="O2283" s="98"/>
      <c r="P2283" s="97"/>
      <c r="Q2283" s="94"/>
      <c r="R2283" s="99"/>
      <c r="S2283" s="14"/>
      <c r="T2283" s="100"/>
      <c r="U2283" s="95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2"/>
      <c r="B2284" s="91"/>
      <c r="C2284" s="92"/>
      <c r="D2284" s="95"/>
      <c r="E2284" s="121"/>
      <c r="F2284" s="94"/>
      <c r="G2284" s="94"/>
      <c r="H2284" s="94"/>
      <c r="I2284" s="94"/>
      <c r="J2284" s="93"/>
      <c r="K2284" s="95"/>
      <c r="L2284" s="96"/>
      <c r="M2284" s="97"/>
      <c r="N2284" s="98"/>
      <c r="O2284" s="98"/>
      <c r="P2284" s="97"/>
      <c r="Q2284" s="94"/>
      <c r="R2284" s="99"/>
      <c r="S2284" s="14"/>
      <c r="T2284" s="100"/>
      <c r="U2284" s="95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2"/>
      <c r="B2285" s="91"/>
      <c r="C2285" s="92"/>
      <c r="D2285" s="95"/>
      <c r="E2285" s="121"/>
      <c r="F2285" s="94"/>
      <c r="G2285" s="94"/>
      <c r="H2285" s="94"/>
      <c r="I2285" s="94"/>
      <c r="J2285" s="93"/>
      <c r="K2285" s="95"/>
      <c r="L2285" s="96"/>
      <c r="M2285" s="97"/>
      <c r="N2285" s="98"/>
      <c r="O2285" s="98"/>
      <c r="P2285" s="97"/>
      <c r="Q2285" s="94"/>
      <c r="R2285" s="99"/>
      <c r="S2285" s="14"/>
      <c r="T2285" s="100"/>
      <c r="U2285" s="95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2"/>
      <c r="B2286" s="91"/>
      <c r="C2286" s="92"/>
      <c r="D2286" s="95"/>
      <c r="E2286" s="121"/>
      <c r="F2286" s="94"/>
      <c r="G2286" s="94"/>
      <c r="H2286" s="94"/>
      <c r="I2286" s="94"/>
      <c r="J2286" s="93"/>
      <c r="K2286" s="95"/>
      <c r="L2286" s="96"/>
      <c r="M2286" s="97"/>
      <c r="N2286" s="98"/>
      <c r="O2286" s="98"/>
      <c r="P2286" s="97"/>
      <c r="Q2286" s="94"/>
      <c r="R2286" s="99"/>
      <c r="S2286" s="14"/>
      <c r="T2286" s="100"/>
      <c r="U2286" s="95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2"/>
      <c r="B2287" s="91"/>
      <c r="C2287" s="92"/>
      <c r="D2287" s="95"/>
      <c r="E2287" s="121"/>
      <c r="F2287" s="94"/>
      <c r="G2287" s="94"/>
      <c r="H2287" s="94"/>
      <c r="I2287" s="94"/>
      <c r="J2287" s="93"/>
      <c r="K2287" s="95"/>
      <c r="L2287" s="96"/>
      <c r="M2287" s="97"/>
      <c r="N2287" s="98"/>
      <c r="O2287" s="98"/>
      <c r="P2287" s="97"/>
      <c r="Q2287" s="94"/>
      <c r="R2287" s="99"/>
      <c r="S2287" s="14"/>
      <c r="T2287" s="100"/>
      <c r="U2287" s="95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2"/>
      <c r="B2288" s="91"/>
      <c r="C2288" s="92"/>
      <c r="D2288" s="95"/>
      <c r="E2288" s="121"/>
      <c r="F2288" s="94"/>
      <c r="G2288" s="94"/>
      <c r="H2288" s="94"/>
      <c r="I2288" s="94"/>
      <c r="J2288" s="93"/>
      <c r="K2288" s="95"/>
      <c r="L2288" s="96"/>
      <c r="M2288" s="97"/>
      <c r="N2288" s="98"/>
      <c r="O2288" s="98"/>
      <c r="P2288" s="97"/>
      <c r="Q2288" s="94"/>
      <c r="R2288" s="99"/>
      <c r="S2288" s="14"/>
      <c r="T2288" s="100"/>
      <c r="U2288" s="95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2"/>
      <c r="B2289" s="91"/>
      <c r="C2289" s="92"/>
      <c r="D2289" s="95"/>
      <c r="E2289" s="121"/>
      <c r="F2289" s="94"/>
      <c r="G2289" s="94"/>
      <c r="H2289" s="94"/>
      <c r="I2289" s="94"/>
      <c r="J2289" s="93"/>
      <c r="K2289" s="95"/>
      <c r="L2289" s="96"/>
      <c r="M2289" s="97"/>
      <c r="N2289" s="98"/>
      <c r="O2289" s="98"/>
      <c r="P2289" s="97"/>
      <c r="Q2289" s="94"/>
      <c r="R2289" s="99"/>
      <c r="S2289" s="14"/>
      <c r="T2289" s="100"/>
      <c r="U2289" s="95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2"/>
      <c r="B2290" s="91"/>
      <c r="C2290" s="92"/>
      <c r="D2290" s="95"/>
      <c r="E2290" s="121"/>
      <c r="F2290" s="94"/>
      <c r="G2290" s="94"/>
      <c r="H2290" s="94"/>
      <c r="I2290" s="94"/>
      <c r="J2290" s="93"/>
      <c r="K2290" s="95"/>
      <c r="L2290" s="96"/>
      <c r="M2290" s="97"/>
      <c r="N2290" s="98"/>
      <c r="O2290" s="98"/>
      <c r="P2290" s="97"/>
      <c r="Q2290" s="94"/>
      <c r="R2290" s="99"/>
      <c r="S2290" s="14"/>
      <c r="T2290" s="100"/>
      <c r="U2290" s="95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2"/>
      <c r="B2291" s="91"/>
      <c r="C2291" s="92"/>
      <c r="D2291" s="95"/>
      <c r="E2291" s="121"/>
      <c r="F2291" s="94"/>
      <c r="G2291" s="94"/>
      <c r="H2291" s="94"/>
      <c r="I2291" s="94"/>
      <c r="J2291" s="93"/>
      <c r="K2291" s="95"/>
      <c r="L2291" s="96"/>
      <c r="M2291" s="97"/>
      <c r="N2291" s="98"/>
      <c r="O2291" s="98"/>
      <c r="P2291" s="97"/>
      <c r="Q2291" s="94"/>
      <c r="R2291" s="99"/>
      <c r="S2291" s="14"/>
      <c r="T2291" s="100"/>
      <c r="U2291" s="95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2"/>
      <c r="B2292" s="91"/>
      <c r="C2292" s="92"/>
      <c r="D2292" s="95"/>
      <c r="E2292" s="121"/>
      <c r="F2292" s="94"/>
      <c r="G2292" s="94"/>
      <c r="H2292" s="94"/>
      <c r="I2292" s="94"/>
      <c r="J2292" s="93"/>
      <c r="K2292" s="95"/>
      <c r="L2292" s="96"/>
      <c r="M2292" s="97"/>
      <c r="N2292" s="98"/>
      <c r="O2292" s="98"/>
      <c r="P2292" s="97"/>
      <c r="Q2292" s="94"/>
      <c r="R2292" s="99"/>
      <c r="S2292" s="14"/>
      <c r="T2292" s="100"/>
      <c r="U2292" s="95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2"/>
      <c r="B2293" s="91"/>
      <c r="C2293" s="92"/>
      <c r="D2293" s="95"/>
      <c r="E2293" s="121"/>
      <c r="F2293" s="94"/>
      <c r="G2293" s="94"/>
      <c r="H2293" s="94"/>
      <c r="I2293" s="94"/>
      <c r="J2293" s="93"/>
      <c r="K2293" s="95"/>
      <c r="L2293" s="96"/>
      <c r="M2293" s="97"/>
      <c r="N2293" s="98"/>
      <c r="O2293" s="98"/>
      <c r="P2293" s="97"/>
      <c r="Q2293" s="94"/>
      <c r="R2293" s="99"/>
      <c r="S2293" s="14"/>
      <c r="T2293" s="100"/>
      <c r="U2293" s="95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2"/>
      <c r="B2294" s="91"/>
      <c r="C2294" s="92"/>
      <c r="D2294" s="95"/>
      <c r="E2294" s="121"/>
      <c r="F2294" s="94"/>
      <c r="G2294" s="94"/>
      <c r="H2294" s="94"/>
      <c r="I2294" s="94"/>
      <c r="J2294" s="93"/>
      <c r="K2294" s="95"/>
      <c r="L2294" s="96"/>
      <c r="M2294" s="97"/>
      <c r="N2294" s="98"/>
      <c r="O2294" s="98"/>
      <c r="P2294" s="97"/>
      <c r="Q2294" s="94"/>
      <c r="R2294" s="99"/>
      <c r="S2294" s="14"/>
      <c r="T2294" s="100"/>
      <c r="U2294" s="95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2"/>
      <c r="B2295" s="91"/>
      <c r="C2295" s="92"/>
      <c r="D2295" s="95"/>
      <c r="E2295" s="121"/>
      <c r="F2295" s="94"/>
      <c r="G2295" s="94"/>
      <c r="H2295" s="94"/>
      <c r="I2295" s="94"/>
      <c r="J2295" s="93"/>
      <c r="K2295" s="95"/>
      <c r="L2295" s="96"/>
      <c r="M2295" s="97"/>
      <c r="N2295" s="98"/>
      <c r="O2295" s="98"/>
      <c r="P2295" s="97"/>
      <c r="Q2295" s="94"/>
      <c r="R2295" s="99"/>
      <c r="S2295" s="14"/>
      <c r="T2295" s="100"/>
      <c r="U2295" s="95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2"/>
      <c r="B2296" s="91"/>
      <c r="C2296" s="92"/>
      <c r="D2296" s="95"/>
      <c r="E2296" s="121"/>
      <c r="F2296" s="94"/>
      <c r="G2296" s="94"/>
      <c r="H2296" s="94"/>
      <c r="I2296" s="94"/>
      <c r="J2296" s="93"/>
      <c r="K2296" s="95"/>
      <c r="L2296" s="96"/>
      <c r="M2296" s="97"/>
      <c r="N2296" s="98"/>
      <c r="O2296" s="98"/>
      <c r="P2296" s="97"/>
      <c r="Q2296" s="94"/>
      <c r="R2296" s="99"/>
      <c r="S2296" s="14"/>
      <c r="T2296" s="100"/>
      <c r="U2296" s="95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2"/>
      <c r="B2297" s="91"/>
      <c r="C2297" s="92"/>
      <c r="D2297" s="95"/>
      <c r="E2297" s="121"/>
      <c r="F2297" s="94"/>
      <c r="G2297" s="94"/>
      <c r="H2297" s="94"/>
      <c r="I2297" s="94"/>
      <c r="J2297" s="93"/>
      <c r="K2297" s="95"/>
      <c r="L2297" s="96"/>
      <c r="M2297" s="97"/>
      <c r="N2297" s="98"/>
      <c r="O2297" s="98"/>
      <c r="P2297" s="97"/>
      <c r="Q2297" s="94"/>
      <c r="R2297" s="99"/>
      <c r="S2297" s="14"/>
      <c r="T2297" s="100"/>
      <c r="U2297" s="95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2"/>
      <c r="B2298" s="91"/>
      <c r="C2298" s="92"/>
      <c r="D2298" s="95"/>
      <c r="E2298" s="121"/>
      <c r="F2298" s="94"/>
      <c r="G2298" s="94"/>
      <c r="H2298" s="94"/>
      <c r="I2298" s="94"/>
      <c r="J2298" s="93"/>
      <c r="K2298" s="95"/>
      <c r="L2298" s="96"/>
      <c r="M2298" s="97"/>
      <c r="N2298" s="98"/>
      <c r="O2298" s="98"/>
      <c r="P2298" s="97"/>
      <c r="Q2298" s="94"/>
      <c r="R2298" s="99"/>
      <c r="S2298" s="14"/>
      <c r="T2298" s="100"/>
      <c r="U2298" s="95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2"/>
      <c r="B2299" s="91"/>
      <c r="C2299" s="92"/>
      <c r="D2299" s="95"/>
      <c r="E2299" s="121"/>
      <c r="F2299" s="94"/>
      <c r="G2299" s="94"/>
      <c r="H2299" s="94"/>
      <c r="I2299" s="94"/>
      <c r="J2299" s="93"/>
      <c r="K2299" s="95"/>
      <c r="L2299" s="96"/>
      <c r="M2299" s="97"/>
      <c r="N2299" s="98"/>
      <c r="O2299" s="98"/>
      <c r="P2299" s="97"/>
      <c r="Q2299" s="94"/>
      <c r="R2299" s="99"/>
      <c r="S2299" s="14"/>
      <c r="T2299" s="100"/>
      <c r="U2299" s="95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2"/>
      <c r="B2300" s="91"/>
      <c r="C2300" s="92"/>
      <c r="D2300" s="95"/>
      <c r="E2300" s="121"/>
      <c r="F2300" s="94"/>
      <c r="G2300" s="94"/>
      <c r="H2300" s="94"/>
      <c r="I2300" s="94"/>
      <c r="J2300" s="93"/>
      <c r="K2300" s="95"/>
      <c r="L2300" s="96"/>
      <c r="M2300" s="97"/>
      <c r="N2300" s="98"/>
      <c r="O2300" s="98"/>
      <c r="P2300" s="97"/>
      <c r="Q2300" s="94"/>
      <c r="R2300" s="99"/>
      <c r="S2300" s="14"/>
      <c r="T2300" s="100"/>
      <c r="U2300" s="95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2"/>
      <c r="B2301" s="91"/>
      <c r="C2301" s="92"/>
      <c r="D2301" s="95"/>
      <c r="E2301" s="121"/>
      <c r="F2301" s="94"/>
      <c r="G2301" s="94"/>
      <c r="H2301" s="94"/>
      <c r="I2301" s="94"/>
      <c r="J2301" s="93"/>
      <c r="K2301" s="95"/>
      <c r="L2301" s="96"/>
      <c r="M2301" s="97"/>
      <c r="N2301" s="98"/>
      <c r="O2301" s="98"/>
      <c r="P2301" s="97"/>
      <c r="Q2301" s="94"/>
      <c r="R2301" s="99"/>
      <c r="S2301" s="14"/>
      <c r="T2301" s="100"/>
      <c r="U2301" s="95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2"/>
      <c r="B2302" s="91"/>
      <c r="C2302" s="92"/>
      <c r="D2302" s="95"/>
      <c r="E2302" s="121"/>
      <c r="F2302" s="94"/>
      <c r="G2302" s="94"/>
      <c r="H2302" s="94"/>
      <c r="I2302" s="94"/>
      <c r="J2302" s="93"/>
      <c r="K2302" s="95"/>
      <c r="L2302" s="96"/>
      <c r="M2302" s="97"/>
      <c r="N2302" s="98"/>
      <c r="O2302" s="98"/>
      <c r="P2302" s="97"/>
      <c r="Q2302" s="94"/>
      <c r="R2302" s="99"/>
      <c r="S2302" s="14"/>
      <c r="T2302" s="100"/>
      <c r="U2302" s="95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2"/>
      <c r="B2303" s="91"/>
      <c r="C2303" s="92"/>
      <c r="D2303" s="95"/>
      <c r="E2303" s="121"/>
      <c r="F2303" s="94"/>
      <c r="G2303" s="94"/>
      <c r="H2303" s="94"/>
      <c r="I2303" s="94"/>
      <c r="J2303" s="93"/>
      <c r="K2303" s="95"/>
      <c r="L2303" s="96"/>
      <c r="M2303" s="97"/>
      <c r="N2303" s="98"/>
      <c r="O2303" s="98"/>
      <c r="P2303" s="97"/>
      <c r="Q2303" s="94"/>
      <c r="R2303" s="99"/>
      <c r="S2303" s="14"/>
      <c r="T2303" s="100"/>
      <c r="U2303" s="95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2"/>
      <c r="B2304" s="91"/>
      <c r="C2304" s="92"/>
      <c r="D2304" s="95"/>
      <c r="E2304" s="121"/>
      <c r="F2304" s="94"/>
      <c r="G2304" s="94"/>
      <c r="H2304" s="94"/>
      <c r="I2304" s="94"/>
      <c r="J2304" s="93"/>
      <c r="K2304" s="95"/>
      <c r="L2304" s="96"/>
      <c r="M2304" s="97"/>
      <c r="N2304" s="98"/>
      <c r="O2304" s="98"/>
      <c r="P2304" s="97"/>
      <c r="Q2304" s="94"/>
      <c r="R2304" s="99"/>
      <c r="S2304" s="14"/>
      <c r="T2304" s="100"/>
      <c r="U2304" s="95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2"/>
      <c r="B2305" s="91"/>
      <c r="C2305" s="92"/>
      <c r="D2305" s="95"/>
      <c r="E2305" s="121"/>
      <c r="F2305" s="94"/>
      <c r="G2305" s="94"/>
      <c r="H2305" s="94"/>
      <c r="I2305" s="94"/>
      <c r="J2305" s="93"/>
      <c r="K2305" s="95"/>
      <c r="L2305" s="96"/>
      <c r="M2305" s="97"/>
      <c r="N2305" s="98"/>
      <c r="O2305" s="98"/>
      <c r="P2305" s="97"/>
      <c r="Q2305" s="94"/>
      <c r="R2305" s="99"/>
      <c r="S2305" s="14"/>
      <c r="T2305" s="100"/>
      <c r="U2305" s="95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2"/>
      <c r="B2306" s="91"/>
      <c r="C2306" s="92"/>
      <c r="D2306" s="95"/>
      <c r="E2306" s="121"/>
      <c r="F2306" s="94"/>
      <c r="G2306" s="94"/>
      <c r="H2306" s="94"/>
      <c r="I2306" s="94"/>
      <c r="J2306" s="93"/>
      <c r="K2306" s="95"/>
      <c r="L2306" s="96"/>
      <c r="M2306" s="97"/>
      <c r="N2306" s="98"/>
      <c r="O2306" s="98"/>
      <c r="P2306" s="97"/>
      <c r="Q2306" s="94"/>
      <c r="R2306" s="99"/>
      <c r="S2306" s="14"/>
      <c r="T2306" s="100"/>
      <c r="U2306" s="95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2"/>
      <c r="B2307" s="91"/>
      <c r="C2307" s="92"/>
      <c r="D2307" s="95"/>
      <c r="E2307" s="121"/>
      <c r="F2307" s="94"/>
      <c r="G2307" s="94"/>
      <c r="H2307" s="94"/>
      <c r="I2307" s="94"/>
      <c r="J2307" s="93"/>
      <c r="K2307" s="95"/>
      <c r="L2307" s="96"/>
      <c r="M2307" s="97"/>
      <c r="N2307" s="98"/>
      <c r="O2307" s="98"/>
      <c r="P2307" s="97"/>
      <c r="Q2307" s="94"/>
      <c r="R2307" s="99"/>
      <c r="S2307" s="14"/>
      <c r="T2307" s="100"/>
      <c r="U2307" s="95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2"/>
      <c r="B2308" s="91"/>
      <c r="C2308" s="92"/>
      <c r="D2308" s="95"/>
      <c r="E2308" s="121"/>
      <c r="F2308" s="94"/>
      <c r="G2308" s="94"/>
      <c r="H2308" s="94"/>
      <c r="I2308" s="94"/>
      <c r="J2308" s="93"/>
      <c r="K2308" s="95"/>
      <c r="L2308" s="96"/>
      <c r="M2308" s="97"/>
      <c r="N2308" s="98"/>
      <c r="O2308" s="98"/>
      <c r="P2308" s="97"/>
      <c r="Q2308" s="94"/>
      <c r="R2308" s="99"/>
      <c r="S2308" s="14"/>
      <c r="T2308" s="100"/>
      <c r="U2308" s="95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2"/>
      <c r="B2309" s="91"/>
      <c r="C2309" s="92"/>
      <c r="D2309" s="95"/>
      <c r="E2309" s="121"/>
      <c r="F2309" s="94"/>
      <c r="G2309" s="94"/>
      <c r="H2309" s="94"/>
      <c r="I2309" s="94"/>
      <c r="J2309" s="93"/>
      <c r="K2309" s="95"/>
      <c r="L2309" s="96"/>
      <c r="M2309" s="97"/>
      <c r="N2309" s="98"/>
      <c r="O2309" s="98"/>
      <c r="P2309" s="97"/>
      <c r="Q2309" s="94"/>
      <c r="R2309" s="99"/>
      <c r="S2309" s="14"/>
      <c r="T2309" s="100"/>
      <c r="U2309" s="95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2"/>
      <c r="B2310" s="91"/>
      <c r="C2310" s="92"/>
      <c r="D2310" s="95"/>
      <c r="E2310" s="121"/>
      <c r="F2310" s="94"/>
      <c r="G2310" s="94"/>
      <c r="H2310" s="94"/>
      <c r="I2310" s="94"/>
      <c r="J2310" s="93"/>
      <c r="K2310" s="95"/>
      <c r="L2310" s="96"/>
      <c r="M2310" s="97"/>
      <c r="N2310" s="98"/>
      <c r="O2310" s="98"/>
      <c r="P2310" s="97"/>
      <c r="Q2310" s="94"/>
      <c r="R2310" s="99"/>
      <c r="S2310" s="14"/>
      <c r="T2310" s="100"/>
      <c r="U2310" s="95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2"/>
      <c r="B2311" s="91"/>
      <c r="C2311" s="92"/>
      <c r="D2311" s="95"/>
      <c r="E2311" s="121"/>
      <c r="F2311" s="94"/>
      <c r="G2311" s="94"/>
      <c r="H2311" s="94"/>
      <c r="I2311" s="94"/>
      <c r="J2311" s="93"/>
      <c r="K2311" s="95"/>
      <c r="L2311" s="96"/>
      <c r="M2311" s="97"/>
      <c r="N2311" s="98"/>
      <c r="O2311" s="98"/>
      <c r="P2311" s="97"/>
      <c r="Q2311" s="94"/>
      <c r="R2311" s="99"/>
      <c r="S2311" s="14"/>
      <c r="T2311" s="100"/>
      <c r="U2311" s="95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2"/>
      <c r="B2312" s="91"/>
      <c r="C2312" s="92"/>
      <c r="D2312" s="95"/>
      <c r="E2312" s="121"/>
      <c r="F2312" s="94"/>
      <c r="G2312" s="94"/>
      <c r="H2312" s="94"/>
      <c r="I2312" s="94"/>
      <c r="J2312" s="93"/>
      <c r="K2312" s="95"/>
      <c r="L2312" s="96"/>
      <c r="M2312" s="97"/>
      <c r="N2312" s="98"/>
      <c r="O2312" s="98"/>
      <c r="P2312" s="97"/>
      <c r="Q2312" s="94"/>
      <c r="R2312" s="99"/>
      <c r="S2312" s="14"/>
      <c r="T2312" s="100"/>
      <c r="U2312" s="95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2"/>
      <c r="B2313" s="91"/>
      <c r="C2313" s="92"/>
      <c r="D2313" s="95"/>
      <c r="E2313" s="121"/>
      <c r="F2313" s="94"/>
      <c r="G2313" s="94"/>
      <c r="H2313" s="94"/>
      <c r="I2313" s="94"/>
      <c r="J2313" s="93"/>
      <c r="K2313" s="95"/>
      <c r="L2313" s="96"/>
      <c r="M2313" s="97"/>
      <c r="N2313" s="98"/>
      <c r="O2313" s="98"/>
      <c r="P2313" s="97"/>
      <c r="Q2313" s="94"/>
      <c r="R2313" s="99"/>
      <c r="S2313" s="14"/>
      <c r="T2313" s="100"/>
      <c r="U2313" s="95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2"/>
      <c r="B2314" s="91"/>
      <c r="C2314" s="92"/>
      <c r="D2314" s="95"/>
      <c r="E2314" s="121"/>
      <c r="F2314" s="94"/>
      <c r="G2314" s="94"/>
      <c r="H2314" s="94"/>
      <c r="I2314" s="94"/>
      <c r="J2314" s="93"/>
      <c r="K2314" s="95"/>
      <c r="L2314" s="96"/>
      <c r="M2314" s="97"/>
      <c r="N2314" s="98"/>
      <c r="O2314" s="98"/>
      <c r="P2314" s="97"/>
      <c r="Q2314" s="94"/>
      <c r="R2314" s="99"/>
      <c r="S2314" s="14"/>
      <c r="T2314" s="100"/>
      <c r="U2314" s="95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2"/>
      <c r="B2315" s="91"/>
      <c r="C2315" s="92"/>
      <c r="D2315" s="95"/>
      <c r="E2315" s="121"/>
      <c r="F2315" s="94"/>
      <c r="G2315" s="94"/>
      <c r="H2315" s="94"/>
      <c r="I2315" s="94"/>
      <c r="J2315" s="93"/>
      <c r="K2315" s="95"/>
      <c r="L2315" s="96"/>
      <c r="M2315" s="97"/>
      <c r="N2315" s="98"/>
      <c r="O2315" s="98"/>
      <c r="P2315" s="97"/>
      <c r="Q2315" s="94"/>
      <c r="R2315" s="99"/>
      <c r="S2315" s="14"/>
      <c r="T2315" s="100"/>
      <c r="U2315" s="95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2"/>
      <c r="B2316" s="91"/>
      <c r="C2316" s="92"/>
      <c r="D2316" s="95"/>
      <c r="E2316" s="121"/>
      <c r="F2316" s="94"/>
      <c r="G2316" s="94"/>
      <c r="H2316" s="94"/>
      <c r="I2316" s="94"/>
      <c r="J2316" s="93"/>
      <c r="K2316" s="95"/>
      <c r="L2316" s="96"/>
      <c r="M2316" s="97"/>
      <c r="N2316" s="98"/>
      <c r="O2316" s="98"/>
      <c r="P2316" s="97"/>
      <c r="Q2316" s="94"/>
      <c r="R2316" s="99"/>
      <c r="S2316" s="14"/>
      <c r="T2316" s="100"/>
      <c r="U2316" s="95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2"/>
      <c r="B2317" s="91"/>
      <c r="C2317" s="92"/>
      <c r="D2317" s="95"/>
      <c r="E2317" s="121"/>
      <c r="F2317" s="94"/>
      <c r="G2317" s="94"/>
      <c r="H2317" s="94"/>
      <c r="I2317" s="94"/>
      <c r="J2317" s="93"/>
      <c r="K2317" s="95"/>
      <c r="L2317" s="96"/>
      <c r="M2317" s="97"/>
      <c r="N2317" s="98"/>
      <c r="O2317" s="98"/>
      <c r="P2317" s="97"/>
      <c r="Q2317" s="94"/>
      <c r="R2317" s="99"/>
      <c r="S2317" s="14"/>
      <c r="T2317" s="100"/>
      <c r="U2317" s="95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2"/>
      <c r="B2318" s="91"/>
      <c r="C2318" s="92"/>
      <c r="D2318" s="95"/>
      <c r="E2318" s="121"/>
      <c r="F2318" s="94"/>
      <c r="G2318" s="94"/>
      <c r="H2318" s="94"/>
      <c r="I2318" s="94"/>
      <c r="J2318" s="93"/>
      <c r="K2318" s="95"/>
      <c r="L2318" s="96"/>
      <c r="M2318" s="97"/>
      <c r="N2318" s="98"/>
      <c r="O2318" s="98"/>
      <c r="P2318" s="97"/>
      <c r="Q2318" s="94"/>
      <c r="R2318" s="99"/>
      <c r="S2318" s="14"/>
      <c r="T2318" s="100"/>
      <c r="U2318" s="95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2"/>
      <c r="B2319" s="91"/>
      <c r="C2319" s="92"/>
      <c r="D2319" s="95"/>
      <c r="E2319" s="121"/>
      <c r="F2319" s="94"/>
      <c r="G2319" s="94"/>
      <c r="H2319" s="94"/>
      <c r="I2319" s="94"/>
      <c r="J2319" s="93"/>
      <c r="K2319" s="95"/>
      <c r="L2319" s="96"/>
      <c r="M2319" s="97"/>
      <c r="N2319" s="98"/>
      <c r="O2319" s="98"/>
      <c r="P2319" s="97"/>
      <c r="Q2319" s="94"/>
      <c r="R2319" s="99"/>
      <c r="S2319" s="14"/>
      <c r="T2319" s="100"/>
      <c r="U2319" s="95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2"/>
      <c r="B2320" s="91"/>
      <c r="C2320" s="92"/>
      <c r="D2320" s="95"/>
      <c r="E2320" s="121"/>
      <c r="F2320" s="94"/>
      <c r="G2320" s="94"/>
      <c r="H2320" s="94"/>
      <c r="I2320" s="94"/>
      <c r="J2320" s="93"/>
      <c r="K2320" s="95"/>
      <c r="L2320" s="96"/>
      <c r="M2320" s="97"/>
      <c r="N2320" s="98"/>
      <c r="O2320" s="98"/>
      <c r="P2320" s="97"/>
      <c r="Q2320" s="94"/>
      <c r="R2320" s="99"/>
      <c r="S2320" s="14"/>
      <c r="T2320" s="100"/>
      <c r="U2320" s="95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2"/>
      <c r="B2321" s="91"/>
      <c r="C2321" s="92"/>
      <c r="D2321" s="95"/>
      <c r="E2321" s="121"/>
      <c r="F2321" s="94"/>
      <c r="G2321" s="94"/>
      <c r="H2321" s="94"/>
      <c r="I2321" s="94"/>
      <c r="J2321" s="93"/>
      <c r="K2321" s="95"/>
      <c r="L2321" s="96"/>
      <c r="M2321" s="97"/>
      <c r="N2321" s="98"/>
      <c r="O2321" s="98"/>
      <c r="P2321" s="97"/>
      <c r="Q2321" s="94"/>
      <c r="R2321" s="99"/>
      <c r="S2321" s="14"/>
      <c r="T2321" s="100"/>
      <c r="U2321" s="95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2"/>
      <c r="B2322" s="91"/>
      <c r="C2322" s="92"/>
      <c r="D2322" s="95"/>
      <c r="E2322" s="121"/>
      <c r="F2322" s="94"/>
      <c r="G2322" s="94"/>
      <c r="H2322" s="94"/>
      <c r="I2322" s="94"/>
      <c r="J2322" s="93"/>
      <c r="K2322" s="95"/>
      <c r="L2322" s="96"/>
      <c r="M2322" s="97"/>
      <c r="N2322" s="98"/>
      <c r="O2322" s="98"/>
      <c r="P2322" s="97"/>
      <c r="Q2322" s="94"/>
      <c r="R2322" s="99"/>
      <c r="S2322" s="14"/>
      <c r="T2322" s="100"/>
      <c r="U2322" s="95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2"/>
      <c r="B2323" s="91"/>
      <c r="C2323" s="92"/>
      <c r="D2323" s="95"/>
      <c r="E2323" s="121"/>
      <c r="F2323" s="94"/>
      <c r="G2323" s="94"/>
      <c r="H2323" s="94"/>
      <c r="I2323" s="94"/>
      <c r="J2323" s="93"/>
      <c r="K2323" s="95"/>
      <c r="L2323" s="96"/>
      <c r="M2323" s="97"/>
      <c r="N2323" s="98"/>
      <c r="O2323" s="98"/>
      <c r="P2323" s="97"/>
      <c r="Q2323" s="94"/>
      <c r="R2323" s="99"/>
      <c r="S2323" s="14"/>
      <c r="T2323" s="100"/>
      <c r="U2323" s="95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2"/>
      <c r="B2324" s="91"/>
      <c r="C2324" s="92"/>
      <c r="D2324" s="95"/>
      <c r="E2324" s="121"/>
      <c r="F2324" s="94"/>
      <c r="G2324" s="94"/>
      <c r="H2324" s="94"/>
      <c r="I2324" s="94"/>
      <c r="J2324" s="93"/>
      <c r="K2324" s="95"/>
      <c r="L2324" s="96"/>
      <c r="M2324" s="97"/>
      <c r="N2324" s="98"/>
      <c r="O2324" s="98"/>
      <c r="P2324" s="97"/>
      <c r="Q2324" s="94"/>
      <c r="R2324" s="99"/>
      <c r="S2324" s="14"/>
      <c r="T2324" s="100"/>
      <c r="U2324" s="95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2"/>
      <c r="B2325" s="91"/>
      <c r="C2325" s="92"/>
      <c r="D2325" s="95"/>
      <c r="E2325" s="121"/>
      <c r="F2325" s="94"/>
      <c r="G2325" s="94"/>
      <c r="H2325" s="94"/>
      <c r="I2325" s="94"/>
      <c r="J2325" s="93"/>
      <c r="K2325" s="95"/>
      <c r="L2325" s="96"/>
      <c r="M2325" s="97"/>
      <c r="N2325" s="98"/>
      <c r="O2325" s="98"/>
      <c r="P2325" s="97"/>
      <c r="Q2325" s="94"/>
      <c r="R2325" s="99"/>
      <c r="S2325" s="14"/>
      <c r="T2325" s="100"/>
      <c r="U2325" s="95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2"/>
      <c r="B2326" s="91"/>
      <c r="C2326" s="92"/>
      <c r="D2326" s="95"/>
      <c r="E2326" s="121"/>
      <c r="F2326" s="94"/>
      <c r="G2326" s="94"/>
      <c r="H2326" s="94"/>
      <c r="I2326" s="94"/>
      <c r="J2326" s="93"/>
      <c r="K2326" s="95"/>
      <c r="L2326" s="96"/>
      <c r="M2326" s="97"/>
      <c r="N2326" s="98"/>
      <c r="O2326" s="98"/>
      <c r="P2326" s="97"/>
      <c r="Q2326" s="94"/>
      <c r="R2326" s="99"/>
      <c r="S2326" s="14"/>
      <c r="T2326" s="100"/>
      <c r="U2326" s="95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2"/>
      <c r="B2327" s="91"/>
      <c r="C2327" s="92"/>
      <c r="D2327" s="95"/>
      <c r="E2327" s="121"/>
      <c r="F2327" s="94"/>
      <c r="G2327" s="94"/>
      <c r="H2327" s="94"/>
      <c r="I2327" s="94"/>
      <c r="J2327" s="93"/>
      <c r="K2327" s="95"/>
      <c r="L2327" s="96"/>
      <c r="M2327" s="97"/>
      <c r="N2327" s="98"/>
      <c r="O2327" s="98"/>
      <c r="P2327" s="97"/>
      <c r="Q2327" s="94"/>
      <c r="R2327" s="99"/>
      <c r="S2327" s="14"/>
      <c r="T2327" s="100"/>
      <c r="U2327" s="95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2"/>
      <c r="B2328" s="91"/>
      <c r="C2328" s="92"/>
      <c r="D2328" s="95"/>
      <c r="E2328" s="121"/>
      <c r="F2328" s="94"/>
      <c r="G2328" s="94"/>
      <c r="H2328" s="94"/>
      <c r="I2328" s="94"/>
      <c r="J2328" s="93"/>
      <c r="K2328" s="95"/>
      <c r="L2328" s="96"/>
      <c r="M2328" s="97"/>
      <c r="N2328" s="98"/>
      <c r="O2328" s="98"/>
      <c r="P2328" s="97"/>
      <c r="Q2328" s="94"/>
      <c r="R2328" s="99"/>
      <c r="S2328" s="14"/>
      <c r="T2328" s="100"/>
      <c r="U2328" s="95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2"/>
      <c r="B2329" s="91"/>
      <c r="C2329" s="92"/>
      <c r="D2329" s="95"/>
      <c r="E2329" s="121"/>
      <c r="F2329" s="94"/>
      <c r="G2329" s="94"/>
      <c r="H2329" s="94"/>
      <c r="I2329" s="94"/>
      <c r="J2329" s="93"/>
      <c r="K2329" s="95"/>
      <c r="L2329" s="96"/>
      <c r="M2329" s="97"/>
      <c r="N2329" s="98"/>
      <c r="O2329" s="98"/>
      <c r="P2329" s="97"/>
      <c r="Q2329" s="94"/>
      <c r="R2329" s="99"/>
      <c r="S2329" s="14"/>
      <c r="T2329" s="100"/>
      <c r="U2329" s="95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2"/>
      <c r="B2330" s="91"/>
      <c r="C2330" s="92"/>
      <c r="D2330" s="95"/>
      <c r="E2330" s="121"/>
      <c r="F2330" s="94"/>
      <c r="G2330" s="94"/>
      <c r="H2330" s="94"/>
      <c r="I2330" s="94"/>
      <c r="J2330" s="93"/>
      <c r="K2330" s="95"/>
      <c r="L2330" s="96"/>
      <c r="M2330" s="97"/>
      <c r="N2330" s="98"/>
      <c r="O2330" s="98"/>
      <c r="P2330" s="97"/>
      <c r="Q2330" s="94"/>
      <c r="R2330" s="99"/>
      <c r="S2330" s="14"/>
      <c r="T2330" s="100"/>
      <c r="U2330" s="95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2"/>
      <c r="B2331" s="91"/>
      <c r="C2331" s="92"/>
      <c r="D2331" s="95"/>
      <c r="E2331" s="121"/>
      <c r="F2331" s="94"/>
      <c r="G2331" s="94"/>
      <c r="H2331" s="94"/>
      <c r="I2331" s="94"/>
      <c r="J2331" s="93"/>
      <c r="K2331" s="95"/>
      <c r="L2331" s="96"/>
      <c r="M2331" s="97"/>
      <c r="N2331" s="98"/>
      <c r="O2331" s="98"/>
      <c r="P2331" s="97"/>
      <c r="Q2331" s="94"/>
      <c r="R2331" s="99"/>
      <c r="S2331" s="14"/>
      <c r="T2331" s="100"/>
      <c r="U2331" s="95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2"/>
      <c r="B2332" s="91"/>
      <c r="C2332" s="92"/>
      <c r="D2332" s="95"/>
      <c r="E2332" s="121"/>
      <c r="F2332" s="94"/>
      <c r="G2332" s="94"/>
      <c r="H2332" s="94"/>
      <c r="I2332" s="94"/>
      <c r="J2332" s="93"/>
      <c r="K2332" s="95"/>
      <c r="L2332" s="96"/>
      <c r="M2332" s="97"/>
      <c r="N2332" s="98"/>
      <c r="O2332" s="98"/>
      <c r="P2332" s="97"/>
      <c r="Q2332" s="94"/>
      <c r="R2332" s="99"/>
      <c r="S2332" s="14"/>
      <c r="T2332" s="100"/>
      <c r="U2332" s="95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2"/>
      <c r="B2333" s="91"/>
      <c r="C2333" s="92"/>
      <c r="D2333" s="95"/>
      <c r="E2333" s="121"/>
      <c r="F2333" s="94"/>
      <c r="G2333" s="94"/>
      <c r="H2333" s="94"/>
      <c r="I2333" s="94"/>
      <c r="J2333" s="93"/>
      <c r="K2333" s="95"/>
      <c r="L2333" s="96"/>
      <c r="M2333" s="97"/>
      <c r="N2333" s="98"/>
      <c r="O2333" s="98"/>
      <c r="P2333" s="97"/>
      <c r="Q2333" s="94"/>
      <c r="R2333" s="99"/>
      <c r="S2333" s="14"/>
      <c r="T2333" s="100"/>
      <c r="U2333" s="95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2"/>
      <c r="B2334" s="91"/>
      <c r="C2334" s="92"/>
      <c r="D2334" s="95"/>
      <c r="E2334" s="121"/>
      <c r="F2334" s="94"/>
      <c r="G2334" s="94"/>
      <c r="H2334" s="94"/>
      <c r="I2334" s="94"/>
      <c r="J2334" s="93"/>
      <c r="K2334" s="95"/>
      <c r="L2334" s="96"/>
      <c r="M2334" s="97"/>
      <c r="N2334" s="98"/>
      <c r="O2334" s="98"/>
      <c r="P2334" s="97"/>
      <c r="Q2334" s="94"/>
      <c r="R2334" s="99"/>
      <c r="S2334" s="14"/>
      <c r="T2334" s="100"/>
      <c r="U2334" s="95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2"/>
      <c r="B2335" s="91"/>
      <c r="C2335" s="92"/>
      <c r="D2335" s="95"/>
      <c r="E2335" s="121"/>
      <c r="F2335" s="94"/>
      <c r="G2335" s="94"/>
      <c r="H2335" s="94"/>
      <c r="I2335" s="94"/>
      <c r="J2335" s="93"/>
      <c r="K2335" s="95"/>
      <c r="L2335" s="96"/>
      <c r="M2335" s="97"/>
      <c r="N2335" s="98"/>
      <c r="O2335" s="98"/>
      <c r="P2335" s="97"/>
      <c r="Q2335" s="94"/>
      <c r="R2335" s="99"/>
      <c r="S2335" s="14"/>
      <c r="T2335" s="100"/>
      <c r="U2335" s="95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2"/>
      <c r="B2336" s="91"/>
      <c r="C2336" s="92"/>
      <c r="D2336" s="95"/>
      <c r="E2336" s="121"/>
      <c r="F2336" s="94"/>
      <c r="G2336" s="94"/>
      <c r="H2336" s="94"/>
      <c r="I2336" s="94"/>
      <c r="J2336" s="93"/>
      <c r="K2336" s="95"/>
      <c r="L2336" s="96"/>
      <c r="M2336" s="97"/>
      <c r="N2336" s="98"/>
      <c r="O2336" s="98"/>
      <c r="P2336" s="97"/>
      <c r="Q2336" s="94"/>
      <c r="R2336" s="99"/>
      <c r="S2336" s="14"/>
      <c r="T2336" s="100"/>
      <c r="U2336" s="95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2"/>
      <c r="B2337" s="91"/>
      <c r="C2337" s="92"/>
      <c r="D2337" s="95"/>
      <c r="E2337" s="121"/>
      <c r="F2337" s="94"/>
      <c r="G2337" s="94"/>
      <c r="H2337" s="94"/>
      <c r="I2337" s="94"/>
      <c r="J2337" s="93"/>
      <c r="K2337" s="95"/>
      <c r="L2337" s="96"/>
      <c r="M2337" s="97"/>
      <c r="N2337" s="98"/>
      <c r="O2337" s="98"/>
      <c r="P2337" s="97"/>
      <c r="Q2337" s="94"/>
      <c r="R2337" s="99"/>
      <c r="S2337" s="14"/>
      <c r="T2337" s="100"/>
      <c r="U2337" s="95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2"/>
      <c r="B2338" s="91"/>
      <c r="C2338" s="92"/>
      <c r="D2338" s="95"/>
      <c r="E2338" s="121"/>
      <c r="F2338" s="94"/>
      <c r="G2338" s="94"/>
      <c r="H2338" s="94"/>
      <c r="I2338" s="94"/>
      <c r="J2338" s="93"/>
      <c r="K2338" s="95"/>
      <c r="L2338" s="96"/>
      <c r="M2338" s="97"/>
      <c r="N2338" s="98"/>
      <c r="O2338" s="98"/>
      <c r="P2338" s="97"/>
      <c r="Q2338" s="94"/>
      <c r="R2338" s="99"/>
      <c r="S2338" s="14"/>
      <c r="T2338" s="100"/>
      <c r="U2338" s="95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2"/>
      <c r="B2339" s="91"/>
      <c r="C2339" s="92"/>
      <c r="D2339" s="95"/>
      <c r="E2339" s="121"/>
      <c r="F2339" s="94"/>
      <c r="G2339" s="94"/>
      <c r="H2339" s="94"/>
      <c r="I2339" s="94"/>
      <c r="J2339" s="93"/>
      <c r="K2339" s="95"/>
      <c r="L2339" s="96"/>
      <c r="M2339" s="97"/>
      <c r="N2339" s="98"/>
      <c r="O2339" s="98"/>
      <c r="P2339" s="97"/>
      <c r="Q2339" s="94"/>
      <c r="R2339" s="99"/>
      <c r="S2339" s="14"/>
      <c r="T2339" s="100"/>
      <c r="U2339" s="95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2"/>
      <c r="B2340" s="91"/>
      <c r="C2340" s="92"/>
      <c r="D2340" s="95"/>
      <c r="E2340" s="121"/>
      <c r="F2340" s="94"/>
      <c r="G2340" s="94"/>
      <c r="H2340" s="94"/>
      <c r="I2340" s="94"/>
      <c r="J2340" s="93"/>
      <c r="K2340" s="95"/>
      <c r="L2340" s="96"/>
      <c r="M2340" s="97"/>
      <c r="N2340" s="98"/>
      <c r="O2340" s="98"/>
      <c r="P2340" s="97"/>
      <c r="Q2340" s="94"/>
      <c r="R2340" s="99"/>
      <c r="S2340" s="14"/>
      <c r="T2340" s="100"/>
      <c r="U2340" s="95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2"/>
      <c r="B2341" s="91"/>
      <c r="C2341" s="92"/>
      <c r="D2341" s="95"/>
      <c r="E2341" s="121"/>
      <c r="F2341" s="94"/>
      <c r="G2341" s="94"/>
      <c r="H2341" s="94"/>
      <c r="I2341" s="94"/>
      <c r="J2341" s="93"/>
      <c r="K2341" s="95"/>
      <c r="L2341" s="96"/>
      <c r="M2341" s="97"/>
      <c r="N2341" s="98"/>
      <c r="O2341" s="98"/>
      <c r="P2341" s="97"/>
      <c r="Q2341" s="94"/>
      <c r="R2341" s="99"/>
      <c r="S2341" s="14"/>
      <c r="T2341" s="100"/>
      <c r="U2341" s="95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2"/>
      <c r="B2342" s="91"/>
      <c r="C2342" s="92"/>
      <c r="D2342" s="95"/>
      <c r="E2342" s="121"/>
      <c r="F2342" s="94"/>
      <c r="G2342" s="94"/>
      <c r="H2342" s="94"/>
      <c r="I2342" s="94"/>
      <c r="J2342" s="93"/>
      <c r="K2342" s="95"/>
      <c r="L2342" s="96"/>
      <c r="M2342" s="97"/>
      <c r="N2342" s="98"/>
      <c r="O2342" s="98"/>
      <c r="P2342" s="97"/>
      <c r="Q2342" s="94"/>
      <c r="R2342" s="99"/>
      <c r="S2342" s="14"/>
      <c r="T2342" s="100"/>
      <c r="U2342" s="95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2"/>
      <c r="B2343" s="91"/>
      <c r="C2343" s="92"/>
      <c r="D2343" s="95"/>
      <c r="E2343" s="121"/>
      <c r="F2343" s="94"/>
      <c r="G2343" s="94"/>
      <c r="H2343" s="94"/>
      <c r="I2343" s="94"/>
      <c r="J2343" s="93"/>
      <c r="K2343" s="95"/>
      <c r="L2343" s="96"/>
      <c r="M2343" s="97"/>
      <c r="N2343" s="98"/>
      <c r="O2343" s="98"/>
      <c r="P2343" s="97"/>
      <c r="Q2343" s="94"/>
      <c r="R2343" s="99"/>
      <c r="S2343" s="14"/>
      <c r="T2343" s="100"/>
      <c r="U2343" s="95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2"/>
      <c r="B2344" s="91"/>
      <c r="C2344" s="92"/>
      <c r="D2344" s="95"/>
      <c r="E2344" s="121"/>
      <c r="F2344" s="94"/>
      <c r="G2344" s="94"/>
      <c r="H2344" s="94"/>
      <c r="I2344" s="94"/>
      <c r="J2344" s="93"/>
      <c r="K2344" s="95"/>
      <c r="L2344" s="96"/>
      <c r="M2344" s="97"/>
      <c r="N2344" s="98"/>
      <c r="O2344" s="98"/>
      <c r="P2344" s="97"/>
      <c r="Q2344" s="94"/>
      <c r="R2344" s="99"/>
      <c r="S2344" s="14"/>
      <c r="T2344" s="100"/>
      <c r="U2344" s="95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2"/>
      <c r="B2345" s="91"/>
      <c r="C2345" s="92"/>
      <c r="D2345" s="95"/>
      <c r="E2345" s="121"/>
      <c r="F2345" s="94"/>
      <c r="G2345" s="94"/>
      <c r="H2345" s="94"/>
      <c r="I2345" s="94"/>
      <c r="J2345" s="93"/>
      <c r="K2345" s="95"/>
      <c r="L2345" s="96"/>
      <c r="M2345" s="97"/>
      <c r="N2345" s="98"/>
      <c r="O2345" s="98"/>
      <c r="P2345" s="97"/>
      <c r="Q2345" s="94"/>
      <c r="R2345" s="99"/>
      <c r="S2345" s="14"/>
      <c r="T2345" s="100"/>
      <c r="U2345" s="95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2"/>
      <c r="B2346" s="91"/>
      <c r="C2346" s="92"/>
      <c r="D2346" s="95"/>
      <c r="E2346" s="121"/>
      <c r="F2346" s="94"/>
      <c r="G2346" s="94"/>
      <c r="H2346" s="94"/>
      <c r="I2346" s="94"/>
      <c r="J2346" s="93"/>
      <c r="K2346" s="95"/>
      <c r="L2346" s="96"/>
      <c r="M2346" s="97"/>
      <c r="N2346" s="98"/>
      <c r="O2346" s="98"/>
      <c r="P2346" s="97"/>
      <c r="Q2346" s="94"/>
      <c r="R2346" s="99"/>
      <c r="S2346" s="14"/>
      <c r="T2346" s="100"/>
      <c r="U2346" s="95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2"/>
      <c r="B2347" s="91"/>
      <c r="C2347" s="92"/>
      <c r="D2347" s="95"/>
      <c r="E2347" s="121"/>
      <c r="F2347" s="94"/>
      <c r="G2347" s="94"/>
      <c r="H2347" s="94"/>
      <c r="I2347" s="94"/>
      <c r="J2347" s="93"/>
      <c r="K2347" s="95"/>
      <c r="L2347" s="96"/>
      <c r="M2347" s="97"/>
      <c r="N2347" s="98"/>
      <c r="O2347" s="98"/>
      <c r="P2347" s="97"/>
      <c r="Q2347" s="94"/>
      <c r="R2347" s="99"/>
      <c r="S2347" s="14"/>
      <c r="T2347" s="100"/>
      <c r="U2347" s="95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2"/>
      <c r="B2348" s="91"/>
      <c r="C2348" s="92"/>
      <c r="D2348" s="95"/>
      <c r="E2348" s="121"/>
      <c r="F2348" s="94"/>
      <c r="G2348" s="94"/>
      <c r="H2348" s="94"/>
      <c r="I2348" s="94"/>
      <c r="J2348" s="93"/>
      <c r="K2348" s="95"/>
      <c r="L2348" s="96"/>
      <c r="M2348" s="97"/>
      <c r="N2348" s="98"/>
      <c r="O2348" s="98"/>
      <c r="P2348" s="97"/>
      <c r="Q2348" s="94"/>
      <c r="R2348" s="99"/>
      <c r="S2348" s="14"/>
      <c r="T2348" s="100"/>
      <c r="U2348" s="95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2"/>
      <c r="B2349" s="91"/>
      <c r="C2349" s="92"/>
      <c r="D2349" s="95"/>
      <c r="E2349" s="121"/>
      <c r="F2349" s="94"/>
      <c r="G2349" s="94"/>
      <c r="H2349" s="94"/>
      <c r="I2349" s="94"/>
      <c r="J2349" s="93"/>
      <c r="K2349" s="95"/>
      <c r="L2349" s="96"/>
      <c r="M2349" s="97"/>
      <c r="N2349" s="98"/>
      <c r="O2349" s="98"/>
      <c r="P2349" s="97"/>
      <c r="Q2349" s="94"/>
      <c r="R2349" s="99"/>
      <c r="S2349" s="14"/>
      <c r="T2349" s="100"/>
      <c r="U2349" s="95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2"/>
      <c r="B2350" s="91"/>
      <c r="C2350" s="92"/>
      <c r="D2350" s="95"/>
      <c r="E2350" s="121"/>
      <c r="F2350" s="94"/>
      <c r="G2350" s="94"/>
      <c r="H2350" s="94"/>
      <c r="I2350" s="94"/>
      <c r="J2350" s="93"/>
      <c r="K2350" s="95"/>
      <c r="L2350" s="96"/>
      <c r="M2350" s="97"/>
      <c r="N2350" s="98"/>
      <c r="O2350" s="98"/>
      <c r="P2350" s="97"/>
      <c r="Q2350" s="94"/>
      <c r="R2350" s="99"/>
      <c r="S2350" s="14"/>
      <c r="T2350" s="100"/>
      <c r="U2350" s="95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2"/>
      <c r="B2351" s="91"/>
      <c r="C2351" s="92"/>
      <c r="D2351" s="95"/>
      <c r="E2351" s="121"/>
      <c r="F2351" s="94"/>
      <c r="G2351" s="94"/>
      <c r="H2351" s="94"/>
      <c r="I2351" s="94"/>
      <c r="J2351" s="93"/>
      <c r="K2351" s="95"/>
      <c r="L2351" s="96"/>
      <c r="M2351" s="97"/>
      <c r="N2351" s="98"/>
      <c r="O2351" s="98"/>
      <c r="P2351" s="97"/>
      <c r="Q2351" s="94"/>
      <c r="R2351" s="99"/>
      <c r="S2351" s="14"/>
      <c r="T2351" s="100"/>
      <c r="U2351" s="95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2"/>
      <c r="B2352" s="91"/>
      <c r="C2352" s="92"/>
      <c r="D2352" s="95"/>
      <c r="E2352" s="121"/>
      <c r="F2352" s="94"/>
      <c r="G2352" s="94"/>
      <c r="H2352" s="94"/>
      <c r="I2352" s="94"/>
      <c r="J2352" s="93"/>
      <c r="K2352" s="95"/>
      <c r="L2352" s="96"/>
      <c r="M2352" s="97"/>
      <c r="N2352" s="98"/>
      <c r="O2352" s="98"/>
      <c r="P2352" s="97"/>
      <c r="Q2352" s="94"/>
      <c r="R2352" s="99"/>
      <c r="S2352" s="14"/>
      <c r="T2352" s="100"/>
      <c r="U2352" s="95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2"/>
      <c r="B2353" s="91"/>
      <c r="C2353" s="92"/>
      <c r="D2353" s="95"/>
      <c r="E2353" s="121"/>
      <c r="F2353" s="94"/>
      <c r="G2353" s="94"/>
      <c r="H2353" s="94"/>
      <c r="I2353" s="94"/>
      <c r="J2353" s="93"/>
      <c r="K2353" s="95"/>
      <c r="L2353" s="96"/>
      <c r="M2353" s="97"/>
      <c r="N2353" s="98"/>
      <c r="O2353" s="98"/>
      <c r="P2353" s="97"/>
      <c r="Q2353" s="94"/>
      <c r="R2353" s="99"/>
      <c r="S2353" s="14"/>
      <c r="T2353" s="100"/>
      <c r="U2353" s="95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2"/>
      <c r="B2354" s="91"/>
      <c r="C2354" s="92"/>
      <c r="D2354" s="95"/>
      <c r="E2354" s="121"/>
      <c r="F2354" s="94"/>
      <c r="G2354" s="94"/>
      <c r="H2354" s="94"/>
      <c r="I2354" s="94"/>
      <c r="J2354" s="93"/>
      <c r="K2354" s="95"/>
      <c r="L2354" s="96"/>
      <c r="M2354" s="97"/>
      <c r="N2354" s="98"/>
      <c r="O2354" s="98"/>
      <c r="P2354" s="97"/>
      <c r="Q2354" s="94"/>
      <c r="R2354" s="99"/>
      <c r="S2354" s="14"/>
      <c r="T2354" s="100"/>
      <c r="U2354" s="95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2"/>
      <c r="B2355" s="91"/>
      <c r="C2355" s="92"/>
      <c r="D2355" s="95"/>
      <c r="E2355" s="121"/>
      <c r="F2355" s="94"/>
      <c r="G2355" s="94"/>
      <c r="H2355" s="94"/>
      <c r="I2355" s="94"/>
      <c r="J2355" s="93"/>
      <c r="K2355" s="95"/>
      <c r="L2355" s="96"/>
      <c r="M2355" s="97"/>
      <c r="N2355" s="98"/>
      <c r="O2355" s="98"/>
      <c r="P2355" s="97"/>
      <c r="Q2355" s="94"/>
      <c r="R2355" s="99"/>
      <c r="S2355" s="14"/>
      <c r="T2355" s="100"/>
      <c r="U2355" s="95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2"/>
      <c r="B2356" s="91"/>
      <c r="C2356" s="92"/>
      <c r="D2356" s="95"/>
      <c r="E2356" s="121"/>
      <c r="F2356" s="94"/>
      <c r="G2356" s="94"/>
      <c r="H2356" s="94"/>
      <c r="I2356" s="94"/>
      <c r="J2356" s="93"/>
      <c r="K2356" s="95"/>
      <c r="L2356" s="96"/>
      <c r="M2356" s="97"/>
      <c r="N2356" s="98"/>
      <c r="O2356" s="98"/>
      <c r="P2356" s="97"/>
      <c r="Q2356" s="94"/>
      <c r="R2356" s="99"/>
      <c r="S2356" s="14"/>
      <c r="T2356" s="100"/>
      <c r="U2356" s="95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2"/>
      <c r="B2357" s="91"/>
      <c r="C2357" s="92"/>
      <c r="D2357" s="95"/>
      <c r="E2357" s="121"/>
      <c r="F2357" s="94"/>
      <c r="G2357" s="94"/>
      <c r="H2357" s="94"/>
      <c r="I2357" s="94"/>
      <c r="J2357" s="93"/>
      <c r="K2357" s="95"/>
      <c r="L2357" s="96"/>
      <c r="M2357" s="97"/>
      <c r="N2357" s="98"/>
      <c r="O2357" s="98"/>
      <c r="P2357" s="97"/>
      <c r="Q2357" s="94"/>
      <c r="R2357" s="99"/>
      <c r="S2357" s="14"/>
      <c r="T2357" s="100"/>
      <c r="U2357" s="95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2"/>
      <c r="B2358" s="91"/>
      <c r="C2358" s="92"/>
      <c r="D2358" s="95"/>
      <c r="E2358" s="121"/>
      <c r="F2358" s="94"/>
      <c r="G2358" s="94"/>
      <c r="H2358" s="94"/>
      <c r="I2358" s="94"/>
      <c r="J2358" s="93"/>
      <c r="K2358" s="95"/>
      <c r="L2358" s="96"/>
      <c r="M2358" s="97"/>
      <c r="N2358" s="98"/>
      <c r="O2358" s="98"/>
      <c r="P2358" s="97"/>
      <c r="Q2358" s="94"/>
      <c r="R2358" s="99"/>
      <c r="S2358" s="14"/>
      <c r="T2358" s="100"/>
      <c r="U2358" s="95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2"/>
      <c r="B2359" s="91"/>
      <c r="C2359" s="92"/>
      <c r="D2359" s="95"/>
      <c r="E2359" s="121"/>
      <c r="F2359" s="94"/>
      <c r="G2359" s="94"/>
      <c r="H2359" s="94"/>
      <c r="I2359" s="94"/>
      <c r="J2359" s="93"/>
      <c r="K2359" s="95"/>
      <c r="L2359" s="96"/>
      <c r="M2359" s="97"/>
      <c r="N2359" s="98"/>
      <c r="O2359" s="98"/>
      <c r="P2359" s="97"/>
      <c r="Q2359" s="94"/>
      <c r="R2359" s="99"/>
      <c r="S2359" s="14"/>
      <c r="T2359" s="100"/>
      <c r="U2359" s="95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2"/>
      <c r="B2360" s="91"/>
      <c r="C2360" s="92"/>
      <c r="D2360" s="95"/>
      <c r="E2360" s="121"/>
      <c r="F2360" s="94"/>
      <c r="G2360" s="94"/>
      <c r="H2360" s="94"/>
      <c r="I2360" s="94"/>
      <c r="J2360" s="93"/>
      <c r="K2360" s="95"/>
      <c r="L2360" s="96"/>
      <c r="M2360" s="97"/>
      <c r="N2360" s="98"/>
      <c r="O2360" s="98"/>
      <c r="P2360" s="97"/>
      <c r="Q2360" s="94"/>
      <c r="R2360" s="99"/>
      <c r="S2360" s="14"/>
      <c r="T2360" s="100"/>
      <c r="U2360" s="95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2"/>
      <c r="B2361" s="91"/>
      <c r="C2361" s="92"/>
      <c r="D2361" s="95"/>
      <c r="E2361" s="121"/>
      <c r="F2361" s="94"/>
      <c r="G2361" s="94"/>
      <c r="H2361" s="94"/>
      <c r="I2361" s="94"/>
      <c r="J2361" s="93"/>
      <c r="K2361" s="95"/>
      <c r="L2361" s="96"/>
      <c r="M2361" s="97"/>
      <c r="N2361" s="98"/>
      <c r="O2361" s="98"/>
      <c r="P2361" s="97"/>
      <c r="Q2361" s="94"/>
      <c r="R2361" s="99"/>
      <c r="S2361" s="14"/>
      <c r="T2361" s="100"/>
      <c r="U2361" s="95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2"/>
      <c r="B2362" s="91"/>
      <c r="C2362" s="92"/>
      <c r="D2362" s="95"/>
      <c r="E2362" s="121"/>
      <c r="F2362" s="94"/>
      <c r="G2362" s="94"/>
      <c r="H2362" s="94"/>
      <c r="I2362" s="94"/>
      <c r="J2362" s="93"/>
      <c r="K2362" s="95"/>
      <c r="L2362" s="96"/>
      <c r="M2362" s="97"/>
      <c r="N2362" s="98"/>
      <c r="O2362" s="98"/>
      <c r="P2362" s="97"/>
      <c r="Q2362" s="94"/>
      <c r="R2362" s="99"/>
      <c r="S2362" s="14"/>
      <c r="T2362" s="100"/>
      <c r="U2362" s="95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2"/>
      <c r="B2363" s="91"/>
      <c r="C2363" s="92"/>
      <c r="D2363" s="95"/>
      <c r="E2363" s="121"/>
      <c r="F2363" s="94"/>
      <c r="G2363" s="94"/>
      <c r="H2363" s="94"/>
      <c r="I2363" s="94"/>
      <c r="J2363" s="93"/>
      <c r="K2363" s="95"/>
      <c r="L2363" s="96"/>
      <c r="M2363" s="97"/>
      <c r="N2363" s="98"/>
      <c r="O2363" s="98"/>
      <c r="P2363" s="97"/>
      <c r="Q2363" s="94"/>
      <c r="R2363" s="99"/>
      <c r="S2363" s="14"/>
      <c r="T2363" s="100"/>
      <c r="U2363" s="95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2"/>
      <c r="B2364" s="91"/>
      <c r="C2364" s="92"/>
      <c r="D2364" s="95"/>
      <c r="E2364" s="121"/>
      <c r="F2364" s="94"/>
      <c r="G2364" s="94"/>
      <c r="H2364" s="94"/>
      <c r="I2364" s="94"/>
      <c r="J2364" s="93"/>
      <c r="K2364" s="95"/>
      <c r="L2364" s="96"/>
      <c r="M2364" s="97"/>
      <c r="N2364" s="98"/>
      <c r="O2364" s="98"/>
      <c r="P2364" s="97"/>
      <c r="Q2364" s="94"/>
      <c r="R2364" s="99"/>
      <c r="S2364" s="14"/>
      <c r="T2364" s="100"/>
      <c r="U2364" s="95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2"/>
      <c r="B2365" s="91"/>
      <c r="C2365" s="92"/>
      <c r="D2365" s="95"/>
      <c r="E2365" s="121"/>
      <c r="F2365" s="94"/>
      <c r="G2365" s="94"/>
      <c r="H2365" s="94"/>
      <c r="I2365" s="94"/>
      <c r="J2365" s="93"/>
      <c r="K2365" s="95"/>
      <c r="L2365" s="96"/>
      <c r="M2365" s="97"/>
      <c r="N2365" s="98"/>
      <c r="O2365" s="98"/>
      <c r="P2365" s="97"/>
      <c r="Q2365" s="94"/>
      <c r="R2365" s="99"/>
      <c r="S2365" s="14"/>
      <c r="T2365" s="100"/>
      <c r="U2365" s="95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2"/>
      <c r="B2366" s="91"/>
      <c r="C2366" s="92"/>
      <c r="D2366" s="95"/>
      <c r="E2366" s="121"/>
      <c r="F2366" s="94"/>
      <c r="G2366" s="94"/>
      <c r="H2366" s="94"/>
      <c r="I2366" s="94"/>
      <c r="J2366" s="93"/>
      <c r="K2366" s="95"/>
      <c r="L2366" s="96"/>
      <c r="M2366" s="97"/>
      <c r="N2366" s="98"/>
      <c r="O2366" s="98"/>
      <c r="P2366" s="97"/>
      <c r="Q2366" s="94"/>
      <c r="R2366" s="99"/>
      <c r="S2366" s="14"/>
      <c r="T2366" s="100"/>
      <c r="U2366" s="95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2"/>
      <c r="B2367" s="91"/>
      <c r="C2367" s="92"/>
      <c r="D2367" s="95"/>
      <c r="E2367" s="121"/>
      <c r="F2367" s="94"/>
      <c r="G2367" s="94"/>
      <c r="H2367" s="94"/>
      <c r="I2367" s="94"/>
      <c r="J2367" s="93"/>
      <c r="K2367" s="95"/>
      <c r="L2367" s="96"/>
      <c r="M2367" s="97"/>
      <c r="N2367" s="98"/>
      <c r="O2367" s="98"/>
      <c r="P2367" s="97"/>
      <c r="Q2367" s="94"/>
      <c r="R2367" s="99"/>
      <c r="S2367" s="14"/>
      <c r="T2367" s="100"/>
      <c r="U2367" s="95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2"/>
      <c r="B2368" s="91"/>
      <c r="C2368" s="92"/>
      <c r="D2368" s="95"/>
      <c r="E2368" s="121"/>
      <c r="F2368" s="94"/>
      <c r="G2368" s="94"/>
      <c r="H2368" s="94"/>
      <c r="I2368" s="94"/>
      <c r="J2368" s="93"/>
      <c r="K2368" s="95"/>
      <c r="L2368" s="96"/>
      <c r="M2368" s="97"/>
      <c r="N2368" s="98"/>
      <c r="O2368" s="98"/>
      <c r="P2368" s="97"/>
      <c r="Q2368" s="94"/>
      <c r="R2368" s="99"/>
      <c r="S2368" s="14"/>
      <c r="T2368" s="100"/>
      <c r="U2368" s="95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2"/>
      <c r="B2369" s="91"/>
      <c r="C2369" s="92"/>
      <c r="D2369" s="95"/>
      <c r="E2369" s="121"/>
      <c r="F2369" s="94"/>
      <c r="G2369" s="94"/>
      <c r="H2369" s="94"/>
      <c r="I2369" s="94"/>
      <c r="J2369" s="93"/>
      <c r="K2369" s="95"/>
      <c r="L2369" s="96"/>
      <c r="M2369" s="97"/>
      <c r="N2369" s="98"/>
      <c r="O2369" s="98"/>
      <c r="P2369" s="97"/>
      <c r="Q2369" s="94"/>
      <c r="R2369" s="99"/>
      <c r="S2369" s="14"/>
      <c r="T2369" s="100"/>
      <c r="U2369" s="95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2"/>
      <c r="B2370" s="91"/>
      <c r="C2370" s="92"/>
      <c r="D2370" s="95"/>
      <c r="E2370" s="121"/>
      <c r="F2370" s="94"/>
      <c r="G2370" s="94"/>
      <c r="H2370" s="94"/>
      <c r="I2370" s="94"/>
      <c r="J2370" s="93"/>
      <c r="K2370" s="95"/>
      <c r="L2370" s="96"/>
      <c r="M2370" s="97"/>
      <c r="N2370" s="98"/>
      <c r="O2370" s="98"/>
      <c r="P2370" s="97"/>
      <c r="Q2370" s="94"/>
      <c r="R2370" s="99"/>
      <c r="S2370" s="14"/>
      <c r="T2370" s="100"/>
      <c r="U2370" s="95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2"/>
      <c r="B2371" s="91"/>
      <c r="C2371" s="92"/>
      <c r="D2371" s="95"/>
      <c r="E2371" s="121"/>
      <c r="F2371" s="94"/>
      <c r="G2371" s="94"/>
      <c r="H2371" s="94"/>
      <c r="I2371" s="94"/>
      <c r="J2371" s="93"/>
      <c r="K2371" s="95"/>
      <c r="L2371" s="96"/>
      <c r="M2371" s="97"/>
      <c r="N2371" s="98"/>
      <c r="O2371" s="98"/>
      <c r="P2371" s="97"/>
      <c r="Q2371" s="94"/>
      <c r="R2371" s="99"/>
      <c r="S2371" s="14"/>
      <c r="T2371" s="100"/>
      <c r="U2371" s="95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2"/>
      <c r="B2372" s="91"/>
      <c r="C2372" s="92"/>
      <c r="D2372" s="95"/>
      <c r="E2372" s="121"/>
      <c r="F2372" s="94"/>
      <c r="G2372" s="94"/>
      <c r="H2372" s="94"/>
      <c r="I2372" s="94"/>
      <c r="J2372" s="93"/>
      <c r="K2372" s="95"/>
      <c r="L2372" s="96"/>
      <c r="M2372" s="97"/>
      <c r="N2372" s="98"/>
      <c r="O2372" s="98"/>
      <c r="P2372" s="97"/>
      <c r="Q2372" s="94"/>
      <c r="R2372" s="99"/>
      <c r="S2372" s="14"/>
      <c r="T2372" s="100"/>
      <c r="U2372" s="95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2"/>
      <c r="B2373" s="91"/>
      <c r="C2373" s="92"/>
      <c r="D2373" s="95"/>
      <c r="E2373" s="121"/>
      <c r="F2373" s="94"/>
      <c r="G2373" s="94"/>
      <c r="H2373" s="94"/>
      <c r="I2373" s="94"/>
      <c r="J2373" s="93"/>
      <c r="K2373" s="95"/>
      <c r="L2373" s="96"/>
      <c r="M2373" s="97"/>
      <c r="N2373" s="98"/>
      <c r="O2373" s="98"/>
      <c r="P2373" s="97"/>
      <c r="Q2373" s="94"/>
      <c r="R2373" s="99"/>
      <c r="S2373" s="14"/>
      <c r="T2373" s="100"/>
      <c r="U2373" s="95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2"/>
      <c r="B2374" s="91"/>
      <c r="C2374" s="92"/>
      <c r="D2374" s="95"/>
      <c r="E2374" s="121"/>
      <c r="F2374" s="94"/>
      <c r="G2374" s="94"/>
      <c r="H2374" s="94"/>
      <c r="I2374" s="94"/>
      <c r="J2374" s="93"/>
      <c r="K2374" s="95"/>
      <c r="L2374" s="96"/>
      <c r="M2374" s="97"/>
      <c r="N2374" s="98"/>
      <c r="O2374" s="98"/>
      <c r="P2374" s="97"/>
      <c r="Q2374" s="94"/>
      <c r="R2374" s="99"/>
      <c r="S2374" s="14"/>
      <c r="T2374" s="100"/>
      <c r="U2374" s="95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2"/>
      <c r="B2375" s="91"/>
      <c r="C2375" s="92"/>
      <c r="D2375" s="95"/>
      <c r="E2375" s="121"/>
      <c r="F2375" s="94"/>
      <c r="G2375" s="94"/>
      <c r="H2375" s="94"/>
      <c r="I2375" s="94"/>
      <c r="J2375" s="93"/>
      <c r="K2375" s="95"/>
      <c r="L2375" s="96"/>
      <c r="M2375" s="97"/>
      <c r="N2375" s="98"/>
      <c r="O2375" s="98"/>
      <c r="P2375" s="97"/>
      <c r="Q2375" s="94"/>
      <c r="R2375" s="99"/>
      <c r="S2375" s="14"/>
      <c r="T2375" s="100"/>
      <c r="U2375" s="95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2"/>
      <c r="B2376" s="91"/>
      <c r="C2376" s="92"/>
      <c r="D2376" s="95"/>
      <c r="E2376" s="121"/>
      <c r="F2376" s="94"/>
      <c r="G2376" s="94"/>
      <c r="H2376" s="94"/>
      <c r="I2376" s="94"/>
      <c r="J2376" s="93"/>
      <c r="K2376" s="95"/>
      <c r="L2376" s="96"/>
      <c r="M2376" s="97"/>
      <c r="N2376" s="98"/>
      <c r="O2376" s="98"/>
      <c r="P2376" s="97"/>
      <c r="Q2376" s="94"/>
      <c r="R2376" s="99"/>
      <c r="S2376" s="14"/>
      <c r="T2376" s="100"/>
      <c r="U2376" s="95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2"/>
      <c r="B2377" s="91"/>
      <c r="C2377" s="92"/>
      <c r="D2377" s="95"/>
      <c r="E2377" s="121"/>
      <c r="F2377" s="94"/>
      <c r="G2377" s="94"/>
      <c r="H2377" s="94"/>
      <c r="I2377" s="94"/>
      <c r="J2377" s="93"/>
      <c r="K2377" s="95"/>
      <c r="L2377" s="96"/>
      <c r="M2377" s="97"/>
      <c r="N2377" s="98"/>
      <c r="O2377" s="98"/>
      <c r="P2377" s="97"/>
      <c r="Q2377" s="94"/>
      <c r="R2377" s="99"/>
      <c r="S2377" s="14"/>
      <c r="T2377" s="100"/>
      <c r="U2377" s="95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2"/>
      <c r="B2378" s="91"/>
      <c r="C2378" s="92"/>
      <c r="D2378" s="95"/>
      <c r="E2378" s="121"/>
      <c r="F2378" s="94"/>
      <c r="G2378" s="94"/>
      <c r="H2378" s="94"/>
      <c r="I2378" s="94"/>
      <c r="J2378" s="93"/>
      <c r="K2378" s="95"/>
      <c r="L2378" s="96"/>
      <c r="M2378" s="97"/>
      <c r="N2378" s="98"/>
      <c r="O2378" s="98"/>
      <c r="P2378" s="97"/>
      <c r="Q2378" s="94"/>
      <c r="R2378" s="99"/>
      <c r="S2378" s="14"/>
      <c r="T2378" s="100"/>
      <c r="U2378" s="95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2"/>
      <c r="B2379" s="91"/>
      <c r="C2379" s="92"/>
      <c r="D2379" s="95"/>
      <c r="E2379" s="121"/>
      <c r="F2379" s="94"/>
      <c r="G2379" s="94"/>
      <c r="H2379" s="94"/>
      <c r="I2379" s="94"/>
      <c r="J2379" s="93"/>
      <c r="K2379" s="95"/>
      <c r="L2379" s="96"/>
      <c r="M2379" s="97"/>
      <c r="N2379" s="98"/>
      <c r="O2379" s="98"/>
      <c r="P2379" s="97"/>
      <c r="Q2379" s="94"/>
      <c r="R2379" s="99"/>
      <c r="S2379" s="14"/>
      <c r="T2379" s="100"/>
      <c r="U2379" s="95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2"/>
      <c r="B2380" s="91"/>
      <c r="C2380" s="92"/>
      <c r="D2380" s="95"/>
      <c r="E2380" s="121"/>
      <c r="F2380" s="94"/>
      <c r="G2380" s="94"/>
      <c r="H2380" s="94"/>
      <c r="I2380" s="94"/>
      <c r="J2380" s="93"/>
      <c r="K2380" s="95"/>
      <c r="L2380" s="96"/>
      <c r="M2380" s="97"/>
      <c r="N2380" s="98"/>
      <c r="O2380" s="98"/>
      <c r="P2380" s="97"/>
      <c r="Q2380" s="94"/>
      <c r="R2380" s="99"/>
      <c r="S2380" s="14"/>
      <c r="T2380" s="100"/>
      <c r="U2380" s="95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2"/>
      <c r="B2381" s="91"/>
      <c r="C2381" s="92"/>
      <c r="D2381" s="95"/>
      <c r="E2381" s="121"/>
      <c r="F2381" s="94"/>
      <c r="G2381" s="94"/>
      <c r="H2381" s="94"/>
      <c r="I2381" s="94"/>
      <c r="J2381" s="93"/>
      <c r="K2381" s="95"/>
      <c r="L2381" s="96"/>
      <c r="M2381" s="97"/>
      <c r="N2381" s="98"/>
      <c r="O2381" s="98"/>
      <c r="P2381" s="97"/>
      <c r="Q2381" s="94"/>
      <c r="R2381" s="99"/>
      <c r="S2381" s="14"/>
      <c r="T2381" s="100"/>
      <c r="U2381" s="95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2"/>
      <c r="B2382" s="91"/>
      <c r="C2382" s="92"/>
      <c r="D2382" s="95"/>
      <c r="E2382" s="121"/>
      <c r="F2382" s="94"/>
      <c r="G2382" s="94"/>
      <c r="H2382" s="94"/>
      <c r="I2382" s="94"/>
      <c r="J2382" s="93"/>
      <c r="K2382" s="95"/>
      <c r="L2382" s="96"/>
      <c r="M2382" s="97"/>
      <c r="N2382" s="98"/>
      <c r="O2382" s="98"/>
      <c r="P2382" s="97"/>
      <c r="Q2382" s="94"/>
      <c r="R2382" s="99"/>
      <c r="S2382" s="14"/>
      <c r="T2382" s="100"/>
      <c r="U2382" s="95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2"/>
      <c r="B2383" s="91"/>
      <c r="C2383" s="92"/>
      <c r="D2383" s="95"/>
      <c r="E2383" s="121"/>
      <c r="F2383" s="94"/>
      <c r="G2383" s="94"/>
      <c r="H2383" s="94"/>
      <c r="I2383" s="94"/>
      <c r="J2383" s="93"/>
      <c r="K2383" s="95"/>
      <c r="L2383" s="96"/>
      <c r="M2383" s="97"/>
      <c r="N2383" s="98"/>
      <c r="O2383" s="98"/>
      <c r="P2383" s="97"/>
      <c r="Q2383" s="94"/>
      <c r="R2383" s="99"/>
      <c r="S2383" s="14"/>
      <c r="T2383" s="100"/>
      <c r="U2383" s="95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2"/>
      <c r="B2384" s="91"/>
      <c r="C2384" s="92"/>
      <c r="D2384" s="95"/>
      <c r="E2384" s="121"/>
      <c r="F2384" s="94"/>
      <c r="G2384" s="94"/>
      <c r="H2384" s="94"/>
      <c r="I2384" s="94"/>
      <c r="J2384" s="93"/>
      <c r="K2384" s="95"/>
      <c r="L2384" s="96"/>
      <c r="M2384" s="97"/>
      <c r="N2384" s="98"/>
      <c r="O2384" s="98"/>
      <c r="P2384" s="97"/>
      <c r="Q2384" s="94"/>
      <c r="R2384" s="99"/>
      <c r="S2384" s="14"/>
      <c r="T2384" s="100"/>
      <c r="U2384" s="95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2"/>
      <c r="B2385" s="102"/>
      <c r="C2385" s="103"/>
      <c r="D2385" s="95"/>
      <c r="E2385" s="121"/>
      <c r="F2385" s="105"/>
      <c r="G2385" s="105"/>
      <c r="H2385" s="105"/>
      <c r="I2385" s="105"/>
      <c r="J2385" s="104"/>
      <c r="K2385" s="106"/>
      <c r="L2385" s="107"/>
      <c r="M2385" s="108"/>
      <c r="N2385" s="109"/>
      <c r="O2385" s="109"/>
      <c r="P2385" s="108"/>
      <c r="Q2385" s="105"/>
      <c r="R2385" s="110"/>
      <c r="S2385" s="14"/>
      <c r="T2385" s="111"/>
      <c r="U2385" s="106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2"/>
      <c r="B2386" s="91"/>
      <c r="C2386" s="92"/>
      <c r="D2386" s="95"/>
      <c r="E2386" s="121"/>
      <c r="F2386" s="94"/>
      <c r="G2386" s="94"/>
      <c r="H2386" s="94"/>
      <c r="I2386" s="94"/>
      <c r="J2386" s="93"/>
      <c r="K2386" s="95"/>
      <c r="L2386" s="96"/>
      <c r="M2386" s="97"/>
      <c r="N2386" s="98"/>
      <c r="O2386" s="98"/>
      <c r="P2386" s="97"/>
      <c r="Q2386" s="94"/>
      <c r="R2386" s="99"/>
      <c r="S2386" s="14"/>
      <c r="T2386" s="100"/>
      <c r="U2386" s="95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2"/>
      <c r="B2387" s="91"/>
      <c r="C2387" s="92"/>
      <c r="D2387" s="95"/>
      <c r="E2387" s="121"/>
      <c r="F2387" s="94"/>
      <c r="G2387" s="94"/>
      <c r="H2387" s="94"/>
      <c r="I2387" s="94"/>
      <c r="J2387" s="93"/>
      <c r="K2387" s="95"/>
      <c r="L2387" s="96"/>
      <c r="M2387" s="97"/>
      <c r="N2387" s="98"/>
      <c r="O2387" s="98"/>
      <c r="P2387" s="97"/>
      <c r="Q2387" s="94"/>
      <c r="R2387" s="99"/>
      <c r="S2387" s="14"/>
      <c r="T2387" s="100"/>
      <c r="U2387" s="95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2"/>
      <c r="B2388" s="91"/>
      <c r="C2388" s="92"/>
      <c r="D2388" s="95"/>
      <c r="E2388" s="121"/>
      <c r="F2388" s="94"/>
      <c r="G2388" s="94"/>
      <c r="H2388" s="94"/>
      <c r="I2388" s="94"/>
      <c r="J2388" s="93"/>
      <c r="K2388" s="95"/>
      <c r="L2388" s="96"/>
      <c r="M2388" s="97"/>
      <c r="N2388" s="98"/>
      <c r="O2388" s="98"/>
      <c r="P2388" s="97"/>
      <c r="Q2388" s="94"/>
      <c r="R2388" s="99"/>
      <c r="S2388" s="14"/>
      <c r="T2388" s="100"/>
      <c r="U2388" s="95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2"/>
      <c r="B2389" s="91"/>
      <c r="C2389" s="92"/>
      <c r="D2389" s="95"/>
      <c r="E2389" s="121"/>
      <c r="F2389" s="94"/>
      <c r="G2389" s="94"/>
      <c r="H2389" s="94"/>
      <c r="I2389" s="94"/>
      <c r="J2389" s="93"/>
      <c r="K2389" s="95"/>
      <c r="L2389" s="96"/>
      <c r="M2389" s="97"/>
      <c r="N2389" s="98"/>
      <c r="O2389" s="98"/>
      <c r="P2389" s="97"/>
      <c r="Q2389" s="94"/>
      <c r="R2389" s="99"/>
      <c r="S2389" s="14"/>
      <c r="T2389" s="100"/>
      <c r="U2389" s="95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2"/>
      <c r="B2390" s="91"/>
      <c r="C2390" s="92"/>
      <c r="D2390" s="95"/>
      <c r="E2390" s="121"/>
      <c r="F2390" s="94"/>
      <c r="G2390" s="94"/>
      <c r="H2390" s="94"/>
      <c r="I2390" s="94"/>
      <c r="J2390" s="93"/>
      <c r="K2390" s="95"/>
      <c r="L2390" s="96"/>
      <c r="M2390" s="97"/>
      <c r="N2390" s="98"/>
      <c r="O2390" s="98"/>
      <c r="P2390" s="97"/>
      <c r="Q2390" s="94"/>
      <c r="R2390" s="99"/>
      <c r="S2390" s="14"/>
      <c r="T2390" s="100"/>
      <c r="U2390" s="95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2"/>
      <c r="B2391" s="91"/>
      <c r="C2391" s="92"/>
      <c r="D2391" s="95"/>
      <c r="E2391" s="121"/>
      <c r="F2391" s="94"/>
      <c r="G2391" s="94"/>
      <c r="H2391" s="94"/>
      <c r="I2391" s="94"/>
      <c r="J2391" s="93"/>
      <c r="K2391" s="95"/>
      <c r="L2391" s="96"/>
      <c r="M2391" s="97"/>
      <c r="N2391" s="98"/>
      <c r="O2391" s="98"/>
      <c r="P2391" s="97"/>
      <c r="Q2391" s="94"/>
      <c r="R2391" s="99"/>
      <c r="S2391" s="14"/>
      <c r="T2391" s="100"/>
      <c r="U2391" s="95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2"/>
      <c r="B2392" s="91"/>
      <c r="C2392" s="92"/>
      <c r="D2392" s="95"/>
      <c r="E2392" s="121"/>
      <c r="F2392" s="94"/>
      <c r="G2392" s="94"/>
      <c r="H2392" s="94"/>
      <c r="I2392" s="94"/>
      <c r="J2392" s="93"/>
      <c r="K2392" s="95"/>
      <c r="L2392" s="96"/>
      <c r="M2392" s="97"/>
      <c r="N2392" s="98"/>
      <c r="O2392" s="98"/>
      <c r="P2392" s="97"/>
      <c r="Q2392" s="94"/>
      <c r="R2392" s="99"/>
      <c r="S2392" s="14"/>
      <c r="T2392" s="100"/>
      <c r="U2392" s="95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2"/>
      <c r="B2393" s="91"/>
      <c r="C2393" s="92"/>
      <c r="D2393" s="95"/>
      <c r="E2393" s="121"/>
      <c r="F2393" s="94"/>
      <c r="G2393" s="94"/>
      <c r="H2393" s="94"/>
      <c r="I2393" s="94"/>
      <c r="J2393" s="93"/>
      <c r="K2393" s="95"/>
      <c r="L2393" s="96"/>
      <c r="M2393" s="97"/>
      <c r="N2393" s="98"/>
      <c r="O2393" s="98"/>
      <c r="P2393" s="97"/>
      <c r="Q2393" s="94"/>
      <c r="R2393" s="99"/>
      <c r="S2393" s="14"/>
      <c r="T2393" s="100"/>
      <c r="U2393" s="95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2"/>
      <c r="B2394" s="91"/>
      <c r="C2394" s="92"/>
      <c r="D2394" s="95"/>
      <c r="E2394" s="121"/>
      <c r="F2394" s="94"/>
      <c r="G2394" s="94"/>
      <c r="H2394" s="94"/>
      <c r="I2394" s="94"/>
      <c r="J2394" s="93"/>
      <c r="K2394" s="95"/>
      <c r="L2394" s="96"/>
      <c r="M2394" s="97"/>
      <c r="N2394" s="98"/>
      <c r="O2394" s="98"/>
      <c r="P2394" s="97"/>
      <c r="Q2394" s="94"/>
      <c r="R2394" s="99"/>
      <c r="S2394" s="14"/>
      <c r="T2394" s="100"/>
      <c r="U2394" s="95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2"/>
      <c r="B2395" s="91"/>
      <c r="C2395" s="92"/>
      <c r="D2395" s="95"/>
      <c r="E2395" s="121"/>
      <c r="F2395" s="94"/>
      <c r="G2395" s="94"/>
      <c r="H2395" s="94"/>
      <c r="I2395" s="94"/>
      <c r="J2395" s="93"/>
      <c r="K2395" s="95"/>
      <c r="L2395" s="96"/>
      <c r="M2395" s="97"/>
      <c r="N2395" s="98"/>
      <c r="O2395" s="98"/>
      <c r="P2395" s="97"/>
      <c r="Q2395" s="94"/>
      <c r="R2395" s="99"/>
      <c r="S2395" s="14"/>
      <c r="T2395" s="100"/>
      <c r="U2395" s="95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2"/>
      <c r="B2396" s="91"/>
      <c r="C2396" s="92"/>
      <c r="D2396" s="95"/>
      <c r="E2396" s="121"/>
      <c r="F2396" s="94"/>
      <c r="G2396" s="94"/>
      <c r="H2396" s="94"/>
      <c r="I2396" s="94"/>
      <c r="J2396" s="93"/>
      <c r="K2396" s="95"/>
      <c r="L2396" s="96"/>
      <c r="M2396" s="97"/>
      <c r="N2396" s="98"/>
      <c r="O2396" s="98"/>
      <c r="P2396" s="97"/>
      <c r="Q2396" s="94"/>
      <c r="R2396" s="99"/>
      <c r="S2396" s="14"/>
      <c r="T2396" s="100"/>
      <c r="U2396" s="95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2"/>
      <c r="B2397" s="91"/>
      <c r="C2397" s="92"/>
      <c r="D2397" s="95"/>
      <c r="E2397" s="121"/>
      <c r="F2397" s="94"/>
      <c r="G2397" s="94"/>
      <c r="H2397" s="94"/>
      <c r="I2397" s="94"/>
      <c r="J2397" s="93"/>
      <c r="K2397" s="95"/>
      <c r="L2397" s="96"/>
      <c r="M2397" s="97"/>
      <c r="N2397" s="98"/>
      <c r="O2397" s="98"/>
      <c r="P2397" s="97"/>
      <c r="Q2397" s="94"/>
      <c r="R2397" s="99"/>
      <c r="S2397" s="14"/>
      <c r="T2397" s="100"/>
      <c r="U2397" s="95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2"/>
      <c r="B2398" s="91"/>
      <c r="C2398" s="92"/>
      <c r="D2398" s="95"/>
      <c r="E2398" s="121"/>
      <c r="F2398" s="94"/>
      <c r="G2398" s="94"/>
      <c r="H2398" s="94"/>
      <c r="I2398" s="94"/>
      <c r="J2398" s="93"/>
      <c r="K2398" s="95"/>
      <c r="L2398" s="96"/>
      <c r="M2398" s="97"/>
      <c r="N2398" s="98"/>
      <c r="O2398" s="98"/>
      <c r="P2398" s="97"/>
      <c r="Q2398" s="94"/>
      <c r="R2398" s="99"/>
      <c r="S2398" s="14"/>
      <c r="T2398" s="100"/>
      <c r="U2398" s="95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2"/>
      <c r="B2399" s="91"/>
      <c r="C2399" s="92"/>
      <c r="D2399" s="95"/>
      <c r="E2399" s="121"/>
      <c r="F2399" s="94"/>
      <c r="G2399" s="94"/>
      <c r="H2399" s="94"/>
      <c r="I2399" s="94"/>
      <c r="J2399" s="93"/>
      <c r="K2399" s="95"/>
      <c r="L2399" s="96"/>
      <c r="M2399" s="97"/>
      <c r="N2399" s="98"/>
      <c r="O2399" s="98"/>
      <c r="P2399" s="97"/>
      <c r="Q2399" s="94"/>
      <c r="R2399" s="99"/>
      <c r="S2399" s="14"/>
      <c r="T2399" s="100"/>
      <c r="U2399" s="95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2"/>
      <c r="B2400" s="91"/>
      <c r="C2400" s="92"/>
      <c r="D2400" s="95"/>
      <c r="E2400" s="121"/>
      <c r="F2400" s="94"/>
      <c r="G2400" s="94"/>
      <c r="H2400" s="94"/>
      <c r="I2400" s="94"/>
      <c r="J2400" s="93"/>
      <c r="K2400" s="95"/>
      <c r="L2400" s="96"/>
      <c r="M2400" s="97"/>
      <c r="N2400" s="98"/>
      <c r="O2400" s="98"/>
      <c r="P2400" s="97"/>
      <c r="Q2400" s="94"/>
      <c r="R2400" s="99"/>
      <c r="S2400" s="14"/>
      <c r="T2400" s="100"/>
      <c r="U2400" s="95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2"/>
      <c r="B2401" s="91"/>
      <c r="C2401" s="92"/>
      <c r="D2401" s="95"/>
      <c r="E2401" s="121"/>
      <c r="F2401" s="94"/>
      <c r="G2401" s="94"/>
      <c r="H2401" s="94"/>
      <c r="I2401" s="94"/>
      <c r="J2401" s="93"/>
      <c r="K2401" s="95"/>
      <c r="L2401" s="96"/>
      <c r="M2401" s="97"/>
      <c r="N2401" s="98"/>
      <c r="O2401" s="98"/>
      <c r="P2401" s="97"/>
      <c r="Q2401" s="94"/>
      <c r="R2401" s="99"/>
      <c r="S2401" s="14"/>
      <c r="T2401" s="100"/>
      <c r="U2401" s="95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2"/>
      <c r="B2402" s="91"/>
      <c r="C2402" s="92"/>
      <c r="D2402" s="95"/>
      <c r="E2402" s="121"/>
      <c r="F2402" s="94"/>
      <c r="G2402" s="94"/>
      <c r="H2402" s="94"/>
      <c r="I2402" s="94"/>
      <c r="J2402" s="93"/>
      <c r="K2402" s="95"/>
      <c r="L2402" s="96"/>
      <c r="M2402" s="97"/>
      <c r="N2402" s="98"/>
      <c r="O2402" s="98"/>
      <c r="P2402" s="97"/>
      <c r="Q2402" s="94"/>
      <c r="R2402" s="99"/>
      <c r="S2402" s="14"/>
      <c r="T2402" s="100"/>
      <c r="U2402" s="95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2"/>
      <c r="B2403" s="91"/>
      <c r="C2403" s="92"/>
      <c r="D2403" s="95"/>
      <c r="E2403" s="121"/>
      <c r="F2403" s="94"/>
      <c r="G2403" s="94"/>
      <c r="H2403" s="94"/>
      <c r="I2403" s="94"/>
      <c r="J2403" s="93"/>
      <c r="K2403" s="95"/>
      <c r="L2403" s="96"/>
      <c r="M2403" s="97"/>
      <c r="N2403" s="98"/>
      <c r="O2403" s="98"/>
      <c r="P2403" s="97"/>
      <c r="Q2403" s="94"/>
      <c r="R2403" s="99"/>
      <c r="S2403" s="14"/>
      <c r="T2403" s="100"/>
      <c r="U2403" s="95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2"/>
      <c r="B2404" s="91"/>
      <c r="C2404" s="92"/>
      <c r="D2404" s="95"/>
      <c r="E2404" s="121"/>
      <c r="F2404" s="94"/>
      <c r="G2404" s="94"/>
      <c r="H2404" s="94"/>
      <c r="I2404" s="94"/>
      <c r="J2404" s="93"/>
      <c r="K2404" s="95"/>
      <c r="L2404" s="96"/>
      <c r="M2404" s="97"/>
      <c r="N2404" s="98"/>
      <c r="O2404" s="98"/>
      <c r="P2404" s="97"/>
      <c r="Q2404" s="94"/>
      <c r="R2404" s="99"/>
      <c r="S2404" s="14"/>
      <c r="T2404" s="100"/>
      <c r="U2404" s="95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2"/>
      <c r="B2405" s="91"/>
      <c r="C2405" s="92"/>
      <c r="D2405" s="95"/>
      <c r="E2405" s="121"/>
      <c r="F2405" s="94"/>
      <c r="G2405" s="94"/>
      <c r="H2405" s="94"/>
      <c r="I2405" s="94"/>
      <c r="J2405" s="93"/>
      <c r="K2405" s="95"/>
      <c r="L2405" s="96"/>
      <c r="M2405" s="97"/>
      <c r="N2405" s="98"/>
      <c r="O2405" s="98"/>
      <c r="P2405" s="97"/>
      <c r="Q2405" s="94"/>
      <c r="R2405" s="99"/>
      <c r="S2405" s="14"/>
      <c r="T2405" s="100"/>
      <c r="U2405" s="95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2"/>
      <c r="B2406" s="91"/>
      <c r="C2406" s="92"/>
      <c r="D2406" s="95"/>
      <c r="E2406" s="121"/>
      <c r="F2406" s="94"/>
      <c r="G2406" s="94"/>
      <c r="H2406" s="94"/>
      <c r="I2406" s="94"/>
      <c r="J2406" s="93"/>
      <c r="K2406" s="95"/>
      <c r="L2406" s="96"/>
      <c r="M2406" s="97"/>
      <c r="N2406" s="98"/>
      <c r="O2406" s="98"/>
      <c r="P2406" s="97"/>
      <c r="Q2406" s="94"/>
      <c r="R2406" s="99"/>
      <c r="S2406" s="14"/>
      <c r="T2406" s="100"/>
      <c r="U2406" s="95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2"/>
      <c r="B2407" s="91"/>
      <c r="C2407" s="92"/>
      <c r="D2407" s="95"/>
      <c r="E2407" s="121"/>
      <c r="F2407" s="94"/>
      <c r="G2407" s="94"/>
      <c r="H2407" s="94"/>
      <c r="I2407" s="94"/>
      <c r="J2407" s="93"/>
      <c r="K2407" s="95"/>
      <c r="L2407" s="96"/>
      <c r="M2407" s="97"/>
      <c r="N2407" s="98"/>
      <c r="O2407" s="98"/>
      <c r="P2407" s="97"/>
      <c r="Q2407" s="94"/>
      <c r="R2407" s="99"/>
      <c r="S2407" s="14"/>
      <c r="T2407" s="100"/>
      <c r="U2407" s="95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2"/>
      <c r="B2408" s="91"/>
      <c r="C2408" s="92"/>
      <c r="D2408" s="95"/>
      <c r="E2408" s="121"/>
      <c r="F2408" s="94"/>
      <c r="G2408" s="94"/>
      <c r="H2408" s="94"/>
      <c r="I2408" s="94"/>
      <c r="J2408" s="93"/>
      <c r="K2408" s="95"/>
      <c r="L2408" s="96"/>
      <c r="M2408" s="97"/>
      <c r="N2408" s="98"/>
      <c r="O2408" s="98"/>
      <c r="P2408" s="97"/>
      <c r="Q2408" s="94"/>
      <c r="R2408" s="99"/>
      <c r="S2408" s="14"/>
      <c r="T2408" s="100"/>
      <c r="U2408" s="95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2"/>
      <c r="B2409" s="91"/>
      <c r="C2409" s="92"/>
      <c r="D2409" s="95"/>
      <c r="E2409" s="121"/>
      <c r="F2409" s="94"/>
      <c r="G2409" s="94"/>
      <c r="H2409" s="94"/>
      <c r="I2409" s="94"/>
      <c r="J2409" s="93"/>
      <c r="K2409" s="95"/>
      <c r="L2409" s="96"/>
      <c r="M2409" s="97"/>
      <c r="N2409" s="98"/>
      <c r="O2409" s="98"/>
      <c r="P2409" s="97"/>
      <c r="Q2409" s="94"/>
      <c r="R2409" s="99"/>
      <c r="S2409" s="14"/>
      <c r="T2409" s="100"/>
      <c r="U2409" s="95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2"/>
      <c r="B2410" s="91"/>
      <c r="C2410" s="92"/>
      <c r="D2410" s="95"/>
      <c r="E2410" s="121"/>
      <c r="F2410" s="94"/>
      <c r="G2410" s="94"/>
      <c r="H2410" s="94"/>
      <c r="I2410" s="94"/>
      <c r="J2410" s="93"/>
      <c r="K2410" s="95"/>
      <c r="L2410" s="96"/>
      <c r="M2410" s="97"/>
      <c r="N2410" s="98"/>
      <c r="O2410" s="98"/>
      <c r="P2410" s="97"/>
      <c r="Q2410" s="94"/>
      <c r="R2410" s="99"/>
      <c r="S2410" s="14"/>
      <c r="T2410" s="100"/>
      <c r="U2410" s="95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2"/>
      <c r="B2411" s="91"/>
      <c r="C2411" s="92"/>
      <c r="D2411" s="95"/>
      <c r="E2411" s="121"/>
      <c r="F2411" s="94"/>
      <c r="G2411" s="94"/>
      <c r="H2411" s="94"/>
      <c r="I2411" s="94"/>
      <c r="J2411" s="93"/>
      <c r="K2411" s="95"/>
      <c r="L2411" s="96"/>
      <c r="M2411" s="97"/>
      <c r="N2411" s="98"/>
      <c r="O2411" s="98"/>
      <c r="P2411" s="97"/>
      <c r="Q2411" s="94"/>
      <c r="R2411" s="99"/>
      <c r="S2411" s="14"/>
      <c r="T2411" s="100"/>
      <c r="U2411" s="95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2"/>
      <c r="B2412" s="91"/>
      <c r="C2412" s="92"/>
      <c r="D2412" s="95"/>
      <c r="E2412" s="121"/>
      <c r="F2412" s="94"/>
      <c r="G2412" s="94"/>
      <c r="H2412" s="94"/>
      <c r="I2412" s="94"/>
      <c r="J2412" s="93"/>
      <c r="K2412" s="95"/>
      <c r="L2412" s="96"/>
      <c r="M2412" s="97"/>
      <c r="N2412" s="98"/>
      <c r="O2412" s="98"/>
      <c r="P2412" s="97"/>
      <c r="Q2412" s="94"/>
      <c r="R2412" s="99"/>
      <c r="S2412" s="14"/>
      <c r="T2412" s="100"/>
      <c r="U2412" s="95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2"/>
      <c r="B2413" s="91"/>
      <c r="C2413" s="92"/>
      <c r="D2413" s="95"/>
      <c r="E2413" s="121"/>
      <c r="F2413" s="94"/>
      <c r="G2413" s="94"/>
      <c r="H2413" s="94"/>
      <c r="I2413" s="94"/>
      <c r="J2413" s="93"/>
      <c r="K2413" s="95"/>
      <c r="L2413" s="96"/>
      <c r="M2413" s="97"/>
      <c r="N2413" s="98"/>
      <c r="O2413" s="98"/>
      <c r="P2413" s="97"/>
      <c r="Q2413" s="94"/>
      <c r="R2413" s="99"/>
      <c r="S2413" s="14"/>
      <c r="T2413" s="100"/>
      <c r="U2413" s="95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2"/>
      <c r="B2414" s="91"/>
      <c r="C2414" s="92"/>
      <c r="D2414" s="95"/>
      <c r="E2414" s="121"/>
      <c r="F2414" s="94"/>
      <c r="G2414" s="94"/>
      <c r="H2414" s="94"/>
      <c r="I2414" s="94"/>
      <c r="J2414" s="93"/>
      <c r="K2414" s="95"/>
      <c r="L2414" s="96"/>
      <c r="M2414" s="97"/>
      <c r="N2414" s="98"/>
      <c r="O2414" s="98"/>
      <c r="P2414" s="97"/>
      <c r="Q2414" s="94"/>
      <c r="R2414" s="99"/>
      <c r="S2414" s="14"/>
      <c r="T2414" s="100"/>
      <c r="U2414" s="95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2"/>
      <c r="B2415" s="91"/>
      <c r="C2415" s="92"/>
      <c r="D2415" s="95"/>
      <c r="E2415" s="121"/>
      <c r="F2415" s="94"/>
      <c r="G2415" s="94"/>
      <c r="H2415" s="94"/>
      <c r="I2415" s="94"/>
      <c r="J2415" s="93"/>
      <c r="K2415" s="95"/>
      <c r="L2415" s="96"/>
      <c r="M2415" s="97"/>
      <c r="N2415" s="98"/>
      <c r="O2415" s="98"/>
      <c r="P2415" s="97"/>
      <c r="Q2415" s="94"/>
      <c r="R2415" s="99"/>
      <c r="S2415" s="14"/>
      <c r="T2415" s="100"/>
      <c r="U2415" s="95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2"/>
      <c r="B2416" s="91"/>
      <c r="C2416" s="92"/>
      <c r="D2416" s="95"/>
      <c r="E2416" s="121"/>
      <c r="F2416" s="94"/>
      <c r="G2416" s="94"/>
      <c r="H2416" s="94"/>
      <c r="I2416" s="94"/>
      <c r="J2416" s="93"/>
      <c r="K2416" s="95"/>
      <c r="L2416" s="96"/>
      <c r="M2416" s="97"/>
      <c r="N2416" s="98"/>
      <c r="O2416" s="98"/>
      <c r="P2416" s="97"/>
      <c r="Q2416" s="94"/>
      <c r="R2416" s="99"/>
      <c r="S2416" s="14"/>
      <c r="T2416" s="100"/>
      <c r="U2416" s="95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2"/>
      <c r="B2417" s="91"/>
      <c r="C2417" s="92"/>
      <c r="D2417" s="95"/>
      <c r="E2417" s="121"/>
      <c r="F2417" s="94"/>
      <c r="G2417" s="94"/>
      <c r="H2417" s="94"/>
      <c r="I2417" s="94"/>
      <c r="J2417" s="93"/>
      <c r="K2417" s="95"/>
      <c r="L2417" s="96"/>
      <c r="M2417" s="97"/>
      <c r="N2417" s="98"/>
      <c r="O2417" s="98"/>
      <c r="P2417" s="97"/>
      <c r="Q2417" s="94"/>
      <c r="R2417" s="99"/>
      <c r="S2417" s="14"/>
      <c r="T2417" s="100"/>
      <c r="U2417" s="95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2"/>
      <c r="B2418" s="91"/>
      <c r="C2418" s="92"/>
      <c r="D2418" s="95"/>
      <c r="E2418" s="121"/>
      <c r="F2418" s="94"/>
      <c r="G2418" s="94"/>
      <c r="H2418" s="94"/>
      <c r="I2418" s="94"/>
      <c r="J2418" s="93"/>
      <c r="K2418" s="95"/>
      <c r="L2418" s="96"/>
      <c r="M2418" s="97"/>
      <c r="N2418" s="98"/>
      <c r="O2418" s="98"/>
      <c r="P2418" s="97"/>
      <c r="Q2418" s="94"/>
      <c r="R2418" s="99"/>
      <c r="S2418" s="14"/>
      <c r="T2418" s="100"/>
      <c r="U2418" s="95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2"/>
      <c r="B2419" s="91"/>
      <c r="C2419" s="92"/>
      <c r="D2419" s="95"/>
      <c r="E2419" s="121"/>
      <c r="F2419" s="94"/>
      <c r="G2419" s="94"/>
      <c r="H2419" s="94"/>
      <c r="I2419" s="94"/>
      <c r="J2419" s="93"/>
      <c r="K2419" s="95"/>
      <c r="L2419" s="96"/>
      <c r="M2419" s="97"/>
      <c r="N2419" s="98"/>
      <c r="O2419" s="98"/>
      <c r="P2419" s="97"/>
      <c r="Q2419" s="94"/>
      <c r="R2419" s="99"/>
      <c r="S2419" s="14"/>
      <c r="T2419" s="100"/>
      <c r="U2419" s="95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2"/>
      <c r="B2420" s="91"/>
      <c r="C2420" s="92"/>
      <c r="D2420" s="95"/>
      <c r="E2420" s="121"/>
      <c r="F2420" s="94"/>
      <c r="G2420" s="94"/>
      <c r="H2420" s="94"/>
      <c r="I2420" s="94"/>
      <c r="J2420" s="93"/>
      <c r="K2420" s="95"/>
      <c r="L2420" s="96"/>
      <c r="M2420" s="97"/>
      <c r="N2420" s="98"/>
      <c r="O2420" s="98"/>
      <c r="P2420" s="97"/>
      <c r="Q2420" s="94"/>
      <c r="R2420" s="99"/>
      <c r="S2420" s="14"/>
      <c r="T2420" s="100"/>
      <c r="U2420" s="95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2"/>
      <c r="B2421" s="91"/>
      <c r="C2421" s="92"/>
      <c r="D2421" s="95"/>
      <c r="E2421" s="121"/>
      <c r="F2421" s="94"/>
      <c r="G2421" s="94"/>
      <c r="H2421" s="94"/>
      <c r="I2421" s="94"/>
      <c r="J2421" s="93"/>
      <c r="K2421" s="95"/>
      <c r="L2421" s="96"/>
      <c r="M2421" s="97"/>
      <c r="N2421" s="98"/>
      <c r="O2421" s="98"/>
      <c r="P2421" s="97"/>
      <c r="Q2421" s="94"/>
      <c r="R2421" s="99"/>
      <c r="S2421" s="14"/>
      <c r="T2421" s="100"/>
      <c r="U2421" s="95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2"/>
      <c r="B2422" s="91"/>
      <c r="C2422" s="92"/>
      <c r="D2422" s="95"/>
      <c r="E2422" s="121"/>
      <c r="F2422" s="94"/>
      <c r="G2422" s="94"/>
      <c r="H2422" s="94"/>
      <c r="I2422" s="94"/>
      <c r="J2422" s="93"/>
      <c r="K2422" s="95"/>
      <c r="L2422" s="96"/>
      <c r="M2422" s="97"/>
      <c r="N2422" s="98"/>
      <c r="O2422" s="98"/>
      <c r="P2422" s="97"/>
      <c r="Q2422" s="94"/>
      <c r="R2422" s="99"/>
      <c r="S2422" s="14"/>
      <c r="T2422" s="100"/>
      <c r="U2422" s="95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2"/>
      <c r="B2423" s="91"/>
      <c r="C2423" s="92"/>
      <c r="D2423" s="95"/>
      <c r="E2423" s="121"/>
      <c r="F2423" s="94"/>
      <c r="G2423" s="94"/>
      <c r="H2423" s="94"/>
      <c r="I2423" s="94"/>
      <c r="J2423" s="93"/>
      <c r="K2423" s="95"/>
      <c r="L2423" s="96"/>
      <c r="M2423" s="97"/>
      <c r="N2423" s="98"/>
      <c r="O2423" s="98"/>
      <c r="P2423" s="97"/>
      <c r="Q2423" s="94"/>
      <c r="R2423" s="99"/>
      <c r="S2423" s="14"/>
      <c r="T2423" s="100"/>
      <c r="U2423" s="95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2"/>
      <c r="B2424" s="91"/>
      <c r="C2424" s="92"/>
      <c r="D2424" s="95"/>
      <c r="E2424" s="121"/>
      <c r="F2424" s="94"/>
      <c r="G2424" s="94"/>
      <c r="H2424" s="94"/>
      <c r="I2424" s="94"/>
      <c r="J2424" s="93"/>
      <c r="K2424" s="95"/>
      <c r="L2424" s="96"/>
      <c r="M2424" s="97"/>
      <c r="N2424" s="98"/>
      <c r="O2424" s="98"/>
      <c r="P2424" s="97"/>
      <c r="Q2424" s="94"/>
      <c r="R2424" s="99"/>
      <c r="S2424" s="14"/>
      <c r="T2424" s="100"/>
      <c r="U2424" s="95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2"/>
      <c r="B2425" s="91"/>
      <c r="C2425" s="92"/>
      <c r="D2425" s="95"/>
      <c r="E2425" s="121"/>
      <c r="F2425" s="94"/>
      <c r="G2425" s="94"/>
      <c r="H2425" s="94"/>
      <c r="I2425" s="94"/>
      <c r="J2425" s="93"/>
      <c r="K2425" s="95"/>
      <c r="L2425" s="96"/>
      <c r="M2425" s="97"/>
      <c r="N2425" s="98"/>
      <c r="O2425" s="98"/>
      <c r="P2425" s="97"/>
      <c r="Q2425" s="94"/>
      <c r="R2425" s="99"/>
      <c r="S2425" s="14"/>
      <c r="T2425" s="100"/>
      <c r="U2425" s="95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2"/>
      <c r="B2426" s="91"/>
      <c r="C2426" s="92"/>
      <c r="D2426" s="95"/>
      <c r="E2426" s="121"/>
      <c r="F2426" s="94"/>
      <c r="G2426" s="94"/>
      <c r="H2426" s="94"/>
      <c r="I2426" s="94"/>
      <c r="J2426" s="93"/>
      <c r="K2426" s="95"/>
      <c r="L2426" s="96"/>
      <c r="M2426" s="97"/>
      <c r="N2426" s="98"/>
      <c r="O2426" s="98"/>
      <c r="P2426" s="97"/>
      <c r="Q2426" s="94"/>
      <c r="R2426" s="99"/>
      <c r="S2426" s="14"/>
      <c r="T2426" s="100"/>
      <c r="U2426" s="95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2"/>
      <c r="B2427" s="91"/>
      <c r="C2427" s="92"/>
      <c r="D2427" s="95"/>
      <c r="E2427" s="121"/>
      <c r="F2427" s="94"/>
      <c r="G2427" s="94"/>
      <c r="H2427" s="94"/>
      <c r="I2427" s="94"/>
      <c r="J2427" s="93"/>
      <c r="K2427" s="95"/>
      <c r="L2427" s="96"/>
      <c r="M2427" s="97"/>
      <c r="N2427" s="98"/>
      <c r="O2427" s="98"/>
      <c r="P2427" s="97"/>
      <c r="Q2427" s="94"/>
      <c r="R2427" s="99"/>
      <c r="S2427" s="14"/>
      <c r="T2427" s="100"/>
      <c r="U2427" s="95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2"/>
      <c r="B2428" s="91"/>
      <c r="C2428" s="92"/>
      <c r="D2428" s="95"/>
      <c r="E2428" s="121"/>
      <c r="F2428" s="94"/>
      <c r="G2428" s="94"/>
      <c r="H2428" s="94"/>
      <c r="I2428" s="94"/>
      <c r="J2428" s="93"/>
      <c r="K2428" s="95"/>
      <c r="L2428" s="96"/>
      <c r="M2428" s="97"/>
      <c r="N2428" s="98"/>
      <c r="O2428" s="98"/>
      <c r="P2428" s="97"/>
      <c r="Q2428" s="94"/>
      <c r="R2428" s="99"/>
      <c r="S2428" s="14"/>
      <c r="T2428" s="100"/>
      <c r="U2428" s="95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2"/>
      <c r="B2429" s="91"/>
      <c r="C2429" s="92"/>
      <c r="D2429" s="95"/>
      <c r="E2429" s="121"/>
      <c r="F2429" s="94"/>
      <c r="G2429" s="94"/>
      <c r="H2429" s="94"/>
      <c r="I2429" s="94"/>
      <c r="J2429" s="93"/>
      <c r="K2429" s="95"/>
      <c r="L2429" s="96"/>
      <c r="M2429" s="97"/>
      <c r="N2429" s="98"/>
      <c r="O2429" s="98"/>
      <c r="P2429" s="97"/>
      <c r="Q2429" s="94"/>
      <c r="R2429" s="99"/>
      <c r="S2429" s="14"/>
      <c r="T2429" s="100"/>
      <c r="U2429" s="95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2"/>
      <c r="B2430" s="91"/>
      <c r="C2430" s="92"/>
      <c r="D2430" s="95"/>
      <c r="E2430" s="121"/>
      <c r="F2430" s="94"/>
      <c r="G2430" s="94"/>
      <c r="H2430" s="94"/>
      <c r="I2430" s="94"/>
      <c r="J2430" s="93"/>
      <c r="K2430" s="95"/>
      <c r="L2430" s="96"/>
      <c r="M2430" s="97"/>
      <c r="N2430" s="98"/>
      <c r="O2430" s="98"/>
      <c r="P2430" s="97"/>
      <c r="Q2430" s="94"/>
      <c r="R2430" s="99"/>
      <c r="S2430" s="14"/>
      <c r="T2430" s="100"/>
      <c r="U2430" s="95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2"/>
      <c r="B2431" s="91"/>
      <c r="C2431" s="92"/>
      <c r="D2431" s="95"/>
      <c r="E2431" s="121"/>
      <c r="F2431" s="94"/>
      <c r="G2431" s="94"/>
      <c r="H2431" s="94"/>
      <c r="I2431" s="94"/>
      <c r="J2431" s="93"/>
      <c r="K2431" s="95"/>
      <c r="L2431" s="96"/>
      <c r="M2431" s="97"/>
      <c r="N2431" s="98"/>
      <c r="O2431" s="98"/>
      <c r="P2431" s="97"/>
      <c r="Q2431" s="94"/>
      <c r="R2431" s="99"/>
      <c r="S2431" s="14"/>
      <c r="T2431" s="100"/>
      <c r="U2431" s="95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2"/>
      <c r="B2432" s="91"/>
      <c r="C2432" s="92"/>
      <c r="D2432" s="95"/>
      <c r="E2432" s="121"/>
      <c r="F2432" s="94"/>
      <c r="G2432" s="94"/>
      <c r="H2432" s="94"/>
      <c r="I2432" s="94"/>
      <c r="J2432" s="93"/>
      <c r="K2432" s="95"/>
      <c r="L2432" s="96"/>
      <c r="M2432" s="97"/>
      <c r="N2432" s="98"/>
      <c r="O2432" s="98"/>
      <c r="P2432" s="97"/>
      <c r="Q2432" s="94"/>
      <c r="R2432" s="99"/>
      <c r="S2432" s="14"/>
      <c r="T2432" s="100"/>
      <c r="U2432" s="95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2"/>
      <c r="B2433" s="91"/>
      <c r="C2433" s="92"/>
      <c r="D2433" s="95"/>
      <c r="E2433" s="121"/>
      <c r="F2433" s="94"/>
      <c r="G2433" s="94"/>
      <c r="H2433" s="94"/>
      <c r="I2433" s="94"/>
      <c r="J2433" s="93"/>
      <c r="K2433" s="95"/>
      <c r="L2433" s="96"/>
      <c r="M2433" s="97"/>
      <c r="N2433" s="98"/>
      <c r="O2433" s="98"/>
      <c r="P2433" s="97"/>
      <c r="Q2433" s="94"/>
      <c r="R2433" s="99"/>
      <c r="S2433" s="14"/>
      <c r="T2433" s="100"/>
      <c r="U2433" s="95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2"/>
      <c r="B2434" s="91"/>
      <c r="C2434" s="92"/>
      <c r="D2434" s="95"/>
      <c r="E2434" s="121"/>
      <c r="F2434" s="94"/>
      <c r="G2434" s="94"/>
      <c r="H2434" s="94"/>
      <c r="I2434" s="94"/>
      <c r="J2434" s="93"/>
      <c r="K2434" s="95"/>
      <c r="L2434" s="96"/>
      <c r="M2434" s="97"/>
      <c r="N2434" s="98"/>
      <c r="O2434" s="98"/>
      <c r="P2434" s="97"/>
      <c r="Q2434" s="94"/>
      <c r="R2434" s="99"/>
      <c r="S2434" s="14"/>
      <c r="T2434" s="100"/>
      <c r="U2434" s="95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2"/>
      <c r="B2435" s="91"/>
      <c r="C2435" s="92"/>
      <c r="D2435" s="95"/>
      <c r="E2435" s="121"/>
      <c r="F2435" s="94"/>
      <c r="G2435" s="94"/>
      <c r="H2435" s="94"/>
      <c r="I2435" s="94"/>
      <c r="J2435" s="93"/>
      <c r="K2435" s="95"/>
      <c r="L2435" s="96"/>
      <c r="M2435" s="97"/>
      <c r="N2435" s="98"/>
      <c r="O2435" s="98"/>
      <c r="P2435" s="97"/>
      <c r="Q2435" s="94"/>
      <c r="R2435" s="99"/>
      <c r="S2435" s="14"/>
      <c r="T2435" s="100"/>
      <c r="U2435" s="95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2"/>
      <c r="B2436" s="91"/>
      <c r="C2436" s="92"/>
      <c r="D2436" s="95"/>
      <c r="E2436" s="121"/>
      <c r="F2436" s="94"/>
      <c r="G2436" s="94"/>
      <c r="H2436" s="94"/>
      <c r="I2436" s="94"/>
      <c r="J2436" s="93"/>
      <c r="K2436" s="95"/>
      <c r="L2436" s="96"/>
      <c r="M2436" s="97"/>
      <c r="N2436" s="98"/>
      <c r="O2436" s="98"/>
      <c r="P2436" s="97"/>
      <c r="Q2436" s="94"/>
      <c r="R2436" s="99"/>
      <c r="S2436" s="14"/>
      <c r="T2436" s="100"/>
      <c r="U2436" s="95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2"/>
      <c r="B2437" s="91"/>
      <c r="C2437" s="92"/>
      <c r="D2437" s="95"/>
      <c r="E2437" s="121"/>
      <c r="F2437" s="94"/>
      <c r="G2437" s="94"/>
      <c r="H2437" s="94"/>
      <c r="I2437" s="94"/>
      <c r="J2437" s="93"/>
      <c r="K2437" s="95"/>
      <c r="L2437" s="96"/>
      <c r="M2437" s="97"/>
      <c r="N2437" s="98"/>
      <c r="O2437" s="98"/>
      <c r="P2437" s="97"/>
      <c r="Q2437" s="94"/>
      <c r="R2437" s="99"/>
      <c r="S2437" s="14"/>
      <c r="T2437" s="100"/>
      <c r="U2437" s="95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2"/>
      <c r="B2438" s="91"/>
      <c r="C2438" s="92"/>
      <c r="D2438" s="95"/>
      <c r="E2438" s="121"/>
      <c r="F2438" s="94"/>
      <c r="G2438" s="94"/>
      <c r="H2438" s="94"/>
      <c r="I2438" s="94"/>
      <c r="J2438" s="93"/>
      <c r="K2438" s="95"/>
      <c r="L2438" s="96"/>
      <c r="M2438" s="97"/>
      <c r="N2438" s="98"/>
      <c r="O2438" s="98"/>
      <c r="P2438" s="97"/>
      <c r="Q2438" s="94"/>
      <c r="R2438" s="99"/>
      <c r="S2438" s="14"/>
      <c r="T2438" s="100"/>
      <c r="U2438" s="95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2"/>
      <c r="B2439" s="91"/>
      <c r="C2439" s="92"/>
      <c r="D2439" s="95"/>
      <c r="E2439" s="121"/>
      <c r="F2439" s="94"/>
      <c r="G2439" s="94"/>
      <c r="H2439" s="94"/>
      <c r="I2439" s="94"/>
      <c r="J2439" s="93"/>
      <c r="K2439" s="95"/>
      <c r="L2439" s="96"/>
      <c r="M2439" s="97"/>
      <c r="N2439" s="98"/>
      <c r="O2439" s="98"/>
      <c r="P2439" s="97"/>
      <c r="Q2439" s="94"/>
      <c r="R2439" s="99"/>
      <c r="S2439" s="14"/>
      <c r="T2439" s="100"/>
      <c r="U2439" s="95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2"/>
      <c r="B2440" s="91"/>
      <c r="C2440" s="92"/>
      <c r="D2440" s="95"/>
      <c r="E2440" s="121"/>
      <c r="F2440" s="94"/>
      <c r="G2440" s="94"/>
      <c r="H2440" s="94"/>
      <c r="I2440" s="94"/>
      <c r="J2440" s="93"/>
      <c r="K2440" s="95"/>
      <c r="L2440" s="96"/>
      <c r="M2440" s="97"/>
      <c r="N2440" s="98"/>
      <c r="O2440" s="98"/>
      <c r="P2440" s="97"/>
      <c r="Q2440" s="94"/>
      <c r="R2440" s="99"/>
      <c r="S2440" s="14"/>
      <c r="T2440" s="100"/>
      <c r="U2440" s="95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2"/>
      <c r="B2441" s="91"/>
      <c r="C2441" s="92"/>
      <c r="D2441" s="95"/>
      <c r="E2441" s="121"/>
      <c r="F2441" s="94"/>
      <c r="G2441" s="94"/>
      <c r="H2441" s="94"/>
      <c r="I2441" s="94"/>
      <c r="J2441" s="93"/>
      <c r="K2441" s="95"/>
      <c r="L2441" s="96"/>
      <c r="M2441" s="97"/>
      <c r="N2441" s="98"/>
      <c r="O2441" s="98"/>
      <c r="P2441" s="97"/>
      <c r="Q2441" s="94"/>
      <c r="R2441" s="99"/>
      <c r="S2441" s="14"/>
      <c r="T2441" s="100"/>
      <c r="U2441" s="95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2"/>
      <c r="B2442" s="91"/>
      <c r="C2442" s="92"/>
      <c r="D2442" s="95"/>
      <c r="E2442" s="121"/>
      <c r="F2442" s="94"/>
      <c r="G2442" s="94"/>
      <c r="H2442" s="94"/>
      <c r="I2442" s="94"/>
      <c r="J2442" s="93"/>
      <c r="K2442" s="95"/>
      <c r="L2442" s="96"/>
      <c r="M2442" s="97"/>
      <c r="N2442" s="98"/>
      <c r="O2442" s="98"/>
      <c r="P2442" s="97"/>
      <c r="Q2442" s="94"/>
      <c r="R2442" s="99"/>
      <c r="S2442" s="14"/>
      <c r="T2442" s="100"/>
      <c r="U2442" s="95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2"/>
      <c r="B2443" s="91"/>
      <c r="C2443" s="92"/>
      <c r="D2443" s="95"/>
      <c r="E2443" s="121"/>
      <c r="F2443" s="94"/>
      <c r="G2443" s="94"/>
      <c r="H2443" s="94"/>
      <c r="I2443" s="94"/>
      <c r="J2443" s="93"/>
      <c r="K2443" s="95"/>
      <c r="L2443" s="96"/>
      <c r="M2443" s="97"/>
      <c r="N2443" s="98"/>
      <c r="O2443" s="98"/>
      <c r="P2443" s="97"/>
      <c r="Q2443" s="94"/>
      <c r="R2443" s="99"/>
      <c r="S2443" s="14"/>
      <c r="T2443" s="100"/>
      <c r="U2443" s="95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2"/>
      <c r="B2444" s="91"/>
      <c r="C2444" s="92"/>
      <c r="D2444" s="95"/>
      <c r="E2444" s="121"/>
      <c r="F2444" s="94"/>
      <c r="G2444" s="94"/>
      <c r="H2444" s="94"/>
      <c r="I2444" s="94"/>
      <c r="J2444" s="93"/>
      <c r="K2444" s="95"/>
      <c r="L2444" s="96"/>
      <c r="M2444" s="97"/>
      <c r="N2444" s="98"/>
      <c r="O2444" s="98"/>
      <c r="P2444" s="97"/>
      <c r="Q2444" s="94"/>
      <c r="R2444" s="99"/>
      <c r="S2444" s="14"/>
      <c r="T2444" s="100"/>
      <c r="U2444" s="95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2"/>
      <c r="B2445" s="91"/>
      <c r="C2445" s="92"/>
      <c r="D2445" s="95"/>
      <c r="E2445" s="121"/>
      <c r="F2445" s="94"/>
      <c r="G2445" s="94"/>
      <c r="H2445" s="94"/>
      <c r="I2445" s="94"/>
      <c r="J2445" s="93"/>
      <c r="K2445" s="95"/>
      <c r="L2445" s="96"/>
      <c r="M2445" s="97"/>
      <c r="N2445" s="98"/>
      <c r="O2445" s="98"/>
      <c r="P2445" s="97"/>
      <c r="Q2445" s="94"/>
      <c r="R2445" s="99"/>
      <c r="S2445" s="14"/>
      <c r="T2445" s="100"/>
      <c r="U2445" s="95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2"/>
      <c r="B2446" s="91"/>
      <c r="C2446" s="92"/>
      <c r="D2446" s="95"/>
      <c r="E2446" s="121"/>
      <c r="F2446" s="94"/>
      <c r="G2446" s="94"/>
      <c r="H2446" s="94"/>
      <c r="I2446" s="94"/>
      <c r="J2446" s="93"/>
      <c r="K2446" s="95"/>
      <c r="L2446" s="96"/>
      <c r="M2446" s="97"/>
      <c r="N2446" s="98"/>
      <c r="O2446" s="98"/>
      <c r="P2446" s="97"/>
      <c r="Q2446" s="94"/>
      <c r="R2446" s="99"/>
      <c r="S2446" s="14"/>
      <c r="T2446" s="100"/>
      <c r="U2446" s="95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2"/>
      <c r="B2447" s="91"/>
      <c r="C2447" s="92"/>
      <c r="D2447" s="95"/>
      <c r="E2447" s="121"/>
      <c r="F2447" s="94"/>
      <c r="G2447" s="94"/>
      <c r="H2447" s="94"/>
      <c r="I2447" s="94"/>
      <c r="J2447" s="93"/>
      <c r="K2447" s="95"/>
      <c r="L2447" s="96"/>
      <c r="M2447" s="97"/>
      <c r="N2447" s="98"/>
      <c r="O2447" s="98"/>
      <c r="P2447" s="97"/>
      <c r="Q2447" s="94"/>
      <c r="R2447" s="99"/>
      <c r="S2447" s="14"/>
      <c r="T2447" s="100"/>
      <c r="U2447" s="95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2"/>
      <c r="B2448" s="91"/>
      <c r="C2448" s="92"/>
      <c r="D2448" s="95"/>
      <c r="E2448" s="121"/>
      <c r="F2448" s="94"/>
      <c r="G2448" s="94"/>
      <c r="H2448" s="94"/>
      <c r="I2448" s="94"/>
      <c r="J2448" s="93"/>
      <c r="K2448" s="95"/>
      <c r="L2448" s="96"/>
      <c r="M2448" s="97"/>
      <c r="N2448" s="98"/>
      <c r="O2448" s="98"/>
      <c r="P2448" s="97"/>
      <c r="Q2448" s="94"/>
      <c r="R2448" s="99"/>
      <c r="S2448" s="14"/>
      <c r="T2448" s="100"/>
      <c r="U2448" s="95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2"/>
      <c r="B2449" s="91"/>
      <c r="C2449" s="92"/>
      <c r="D2449" s="95"/>
      <c r="E2449" s="121"/>
      <c r="F2449" s="94"/>
      <c r="G2449" s="94"/>
      <c r="H2449" s="94"/>
      <c r="I2449" s="94"/>
      <c r="J2449" s="93"/>
      <c r="K2449" s="95"/>
      <c r="L2449" s="96"/>
      <c r="M2449" s="97"/>
      <c r="N2449" s="98"/>
      <c r="O2449" s="98"/>
      <c r="P2449" s="97"/>
      <c r="Q2449" s="94"/>
      <c r="R2449" s="99"/>
      <c r="S2449" s="14"/>
      <c r="T2449" s="100"/>
      <c r="U2449" s="95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2"/>
      <c r="B2450" s="91"/>
      <c r="C2450" s="92"/>
      <c r="D2450" s="95"/>
      <c r="E2450" s="121"/>
      <c r="F2450" s="94"/>
      <c r="G2450" s="94"/>
      <c r="H2450" s="94"/>
      <c r="I2450" s="94"/>
      <c r="J2450" s="93"/>
      <c r="K2450" s="95"/>
      <c r="L2450" s="96"/>
      <c r="M2450" s="97"/>
      <c r="N2450" s="98"/>
      <c r="O2450" s="98"/>
      <c r="P2450" s="97"/>
      <c r="Q2450" s="94"/>
      <c r="R2450" s="99"/>
      <c r="S2450" s="14"/>
      <c r="T2450" s="100"/>
      <c r="U2450" s="95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2"/>
      <c r="B2451" s="91"/>
      <c r="C2451" s="92"/>
      <c r="D2451" s="95"/>
      <c r="E2451" s="121"/>
      <c r="F2451" s="94"/>
      <c r="G2451" s="94"/>
      <c r="H2451" s="94"/>
      <c r="I2451" s="94"/>
      <c r="J2451" s="93"/>
      <c r="K2451" s="95"/>
      <c r="L2451" s="96"/>
      <c r="M2451" s="97"/>
      <c r="N2451" s="98"/>
      <c r="O2451" s="98"/>
      <c r="P2451" s="97"/>
      <c r="Q2451" s="94"/>
      <c r="R2451" s="99"/>
      <c r="S2451" s="14"/>
      <c r="T2451" s="100"/>
      <c r="U2451" s="95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2"/>
      <c r="B2452" s="91"/>
      <c r="C2452" s="92"/>
      <c r="D2452" s="95"/>
      <c r="E2452" s="121"/>
      <c r="F2452" s="94"/>
      <c r="G2452" s="94"/>
      <c r="H2452" s="94"/>
      <c r="I2452" s="94"/>
      <c r="J2452" s="93"/>
      <c r="K2452" s="95"/>
      <c r="L2452" s="96"/>
      <c r="M2452" s="97"/>
      <c r="N2452" s="98"/>
      <c r="O2452" s="98"/>
      <c r="P2452" s="97"/>
      <c r="Q2452" s="94"/>
      <c r="R2452" s="99"/>
      <c r="S2452" s="14"/>
      <c r="T2452" s="100"/>
      <c r="U2452" s="95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2"/>
      <c r="B2453" s="91"/>
      <c r="C2453" s="92"/>
      <c r="D2453" s="95"/>
      <c r="E2453" s="121"/>
      <c r="F2453" s="94"/>
      <c r="G2453" s="94"/>
      <c r="H2453" s="94"/>
      <c r="I2453" s="94"/>
      <c r="J2453" s="93"/>
      <c r="K2453" s="95"/>
      <c r="L2453" s="96"/>
      <c r="M2453" s="97"/>
      <c r="N2453" s="98"/>
      <c r="O2453" s="98"/>
      <c r="P2453" s="97"/>
      <c r="Q2453" s="94"/>
      <c r="R2453" s="99"/>
      <c r="S2453" s="14"/>
      <c r="T2453" s="100"/>
      <c r="U2453" s="95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2"/>
      <c r="B2454" s="91"/>
      <c r="C2454" s="92"/>
      <c r="D2454" s="95"/>
      <c r="E2454" s="121"/>
      <c r="F2454" s="94"/>
      <c r="G2454" s="94"/>
      <c r="H2454" s="94"/>
      <c r="I2454" s="94"/>
      <c r="J2454" s="93"/>
      <c r="K2454" s="95"/>
      <c r="L2454" s="96"/>
      <c r="M2454" s="97"/>
      <c r="N2454" s="98"/>
      <c r="O2454" s="98"/>
      <c r="P2454" s="97"/>
      <c r="Q2454" s="94"/>
      <c r="R2454" s="99"/>
      <c r="S2454" s="14"/>
      <c r="T2454" s="100"/>
      <c r="U2454" s="95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2"/>
      <c r="B2455" s="91"/>
      <c r="C2455" s="92"/>
      <c r="D2455" s="95"/>
      <c r="E2455" s="121"/>
      <c r="F2455" s="94"/>
      <c r="G2455" s="94"/>
      <c r="H2455" s="94"/>
      <c r="I2455" s="94"/>
      <c r="J2455" s="93"/>
      <c r="K2455" s="95"/>
      <c r="L2455" s="96"/>
      <c r="M2455" s="97"/>
      <c r="N2455" s="98"/>
      <c r="O2455" s="98"/>
      <c r="P2455" s="97"/>
      <c r="Q2455" s="94"/>
      <c r="R2455" s="99"/>
      <c r="S2455" s="14"/>
      <c r="T2455" s="100"/>
      <c r="U2455" s="95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2"/>
      <c r="B2456" s="91"/>
      <c r="C2456" s="92"/>
      <c r="D2456" s="95"/>
      <c r="E2456" s="121"/>
      <c r="F2456" s="94"/>
      <c r="G2456" s="94"/>
      <c r="H2456" s="94"/>
      <c r="I2456" s="94"/>
      <c r="J2456" s="93"/>
      <c r="K2456" s="95"/>
      <c r="L2456" s="96"/>
      <c r="M2456" s="97"/>
      <c r="N2456" s="98"/>
      <c r="O2456" s="98"/>
      <c r="P2456" s="97"/>
      <c r="Q2456" s="94"/>
      <c r="R2456" s="99"/>
      <c r="S2456" s="14"/>
      <c r="T2456" s="100"/>
      <c r="U2456" s="95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2"/>
      <c r="B2457" s="91"/>
      <c r="C2457" s="92"/>
      <c r="D2457" s="95"/>
      <c r="E2457" s="121"/>
      <c r="F2457" s="94"/>
      <c r="G2457" s="94"/>
      <c r="H2457" s="94"/>
      <c r="I2457" s="94"/>
      <c r="J2457" s="93"/>
      <c r="K2457" s="95"/>
      <c r="L2457" s="96"/>
      <c r="M2457" s="97"/>
      <c r="N2457" s="98"/>
      <c r="O2457" s="98"/>
      <c r="P2457" s="97"/>
      <c r="Q2457" s="94"/>
      <c r="R2457" s="99"/>
      <c r="S2457" s="14"/>
      <c r="T2457" s="100"/>
      <c r="U2457" s="95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2"/>
      <c r="B2458" s="91"/>
      <c r="C2458" s="92"/>
      <c r="D2458" s="95"/>
      <c r="E2458" s="121"/>
      <c r="F2458" s="94"/>
      <c r="G2458" s="94"/>
      <c r="H2458" s="94"/>
      <c r="I2458" s="94"/>
      <c r="J2458" s="93"/>
      <c r="K2458" s="95"/>
      <c r="L2458" s="96"/>
      <c r="M2458" s="97"/>
      <c r="N2458" s="98"/>
      <c r="O2458" s="98"/>
      <c r="P2458" s="97"/>
      <c r="Q2458" s="94"/>
      <c r="R2458" s="99"/>
      <c r="S2458" s="14"/>
      <c r="T2458" s="100"/>
      <c r="U2458" s="95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2"/>
      <c r="B2459" s="91"/>
      <c r="C2459" s="92"/>
      <c r="D2459" s="95"/>
      <c r="E2459" s="121"/>
      <c r="F2459" s="94"/>
      <c r="G2459" s="94"/>
      <c r="H2459" s="94"/>
      <c r="I2459" s="94"/>
      <c r="J2459" s="93"/>
      <c r="K2459" s="95"/>
      <c r="L2459" s="96"/>
      <c r="M2459" s="97"/>
      <c r="N2459" s="98"/>
      <c r="O2459" s="98"/>
      <c r="P2459" s="97"/>
      <c r="Q2459" s="94"/>
      <c r="R2459" s="99"/>
      <c r="S2459" s="14"/>
      <c r="T2459" s="100"/>
      <c r="U2459" s="95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2"/>
      <c r="B2460" s="91"/>
      <c r="C2460" s="92"/>
      <c r="D2460" s="95"/>
      <c r="E2460" s="121"/>
      <c r="F2460" s="94"/>
      <c r="G2460" s="94"/>
      <c r="H2460" s="94"/>
      <c r="I2460" s="94"/>
      <c r="J2460" s="93"/>
      <c r="K2460" s="95"/>
      <c r="L2460" s="96"/>
      <c r="M2460" s="97"/>
      <c r="N2460" s="98"/>
      <c r="O2460" s="98"/>
      <c r="P2460" s="97"/>
      <c r="Q2460" s="94"/>
      <c r="R2460" s="99"/>
      <c r="S2460" s="14"/>
      <c r="T2460" s="100"/>
      <c r="U2460" s="95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2"/>
      <c r="B2461" s="91"/>
      <c r="C2461" s="92"/>
      <c r="D2461" s="95"/>
      <c r="E2461" s="121"/>
      <c r="F2461" s="94"/>
      <c r="G2461" s="94"/>
      <c r="H2461" s="94"/>
      <c r="I2461" s="94"/>
      <c r="J2461" s="93"/>
      <c r="K2461" s="95"/>
      <c r="L2461" s="96"/>
      <c r="M2461" s="97"/>
      <c r="N2461" s="98"/>
      <c r="O2461" s="98"/>
      <c r="P2461" s="97"/>
      <c r="Q2461" s="94"/>
      <c r="R2461" s="99"/>
      <c r="S2461" s="14"/>
      <c r="T2461" s="100"/>
      <c r="U2461" s="95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2"/>
      <c r="B2462" s="91"/>
      <c r="C2462" s="92"/>
      <c r="D2462" s="95"/>
      <c r="E2462" s="121"/>
      <c r="F2462" s="94"/>
      <c r="G2462" s="94"/>
      <c r="H2462" s="94"/>
      <c r="I2462" s="94"/>
      <c r="J2462" s="93"/>
      <c r="K2462" s="95"/>
      <c r="L2462" s="96"/>
      <c r="M2462" s="97"/>
      <c r="N2462" s="98"/>
      <c r="O2462" s="98"/>
      <c r="P2462" s="97"/>
      <c r="Q2462" s="94"/>
      <c r="R2462" s="99"/>
      <c r="S2462" s="14"/>
      <c r="T2462" s="100"/>
      <c r="U2462" s="95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2"/>
      <c r="B2463" s="91"/>
      <c r="C2463" s="92"/>
      <c r="D2463" s="95"/>
      <c r="E2463" s="121"/>
      <c r="F2463" s="94"/>
      <c r="G2463" s="94"/>
      <c r="H2463" s="94"/>
      <c r="I2463" s="94"/>
      <c r="J2463" s="93"/>
      <c r="K2463" s="95"/>
      <c r="L2463" s="96"/>
      <c r="M2463" s="97"/>
      <c r="N2463" s="98"/>
      <c r="O2463" s="98"/>
      <c r="P2463" s="97"/>
      <c r="Q2463" s="94"/>
      <c r="R2463" s="99"/>
      <c r="S2463" s="14"/>
      <c r="T2463" s="100"/>
      <c r="U2463" s="95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2"/>
      <c r="B2464" s="91"/>
      <c r="C2464" s="92"/>
      <c r="D2464" s="95"/>
      <c r="E2464" s="121"/>
      <c r="F2464" s="94"/>
      <c r="G2464" s="94"/>
      <c r="H2464" s="94"/>
      <c r="I2464" s="94"/>
      <c r="J2464" s="93"/>
      <c r="K2464" s="95"/>
      <c r="L2464" s="96"/>
      <c r="M2464" s="97"/>
      <c r="N2464" s="98"/>
      <c r="O2464" s="98"/>
      <c r="P2464" s="97"/>
      <c r="Q2464" s="94"/>
      <c r="R2464" s="99"/>
      <c r="S2464" s="14"/>
      <c r="T2464" s="100"/>
      <c r="U2464" s="95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2"/>
      <c r="B2465" s="91"/>
      <c r="C2465" s="92"/>
      <c r="D2465" s="95"/>
      <c r="E2465" s="121"/>
      <c r="F2465" s="94"/>
      <c r="G2465" s="94"/>
      <c r="H2465" s="94"/>
      <c r="I2465" s="94"/>
      <c r="J2465" s="93"/>
      <c r="K2465" s="95"/>
      <c r="L2465" s="96"/>
      <c r="M2465" s="97"/>
      <c r="N2465" s="98"/>
      <c r="O2465" s="98"/>
      <c r="P2465" s="97"/>
      <c r="Q2465" s="94"/>
      <c r="R2465" s="99"/>
      <c r="S2465" s="14"/>
      <c r="T2465" s="100"/>
      <c r="U2465" s="95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2"/>
      <c r="B2466" s="91"/>
      <c r="C2466" s="92"/>
      <c r="D2466" s="95"/>
      <c r="E2466" s="121"/>
      <c r="F2466" s="94"/>
      <c r="G2466" s="94"/>
      <c r="H2466" s="94"/>
      <c r="I2466" s="94"/>
      <c r="J2466" s="93"/>
      <c r="K2466" s="95"/>
      <c r="L2466" s="96"/>
      <c r="M2466" s="97"/>
      <c r="N2466" s="98"/>
      <c r="O2466" s="98"/>
      <c r="P2466" s="97"/>
      <c r="Q2466" s="94"/>
      <c r="R2466" s="99"/>
      <c r="S2466" s="14"/>
      <c r="T2466" s="100"/>
      <c r="U2466" s="95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2"/>
      <c r="B2467" s="91"/>
      <c r="C2467" s="92"/>
      <c r="D2467" s="95"/>
      <c r="E2467" s="121"/>
      <c r="F2467" s="94"/>
      <c r="G2467" s="94"/>
      <c r="H2467" s="94"/>
      <c r="I2467" s="94"/>
      <c r="J2467" s="93"/>
      <c r="K2467" s="95"/>
      <c r="L2467" s="96"/>
      <c r="M2467" s="97"/>
      <c r="N2467" s="98"/>
      <c r="O2467" s="98"/>
      <c r="P2467" s="97"/>
      <c r="Q2467" s="94"/>
      <c r="R2467" s="99"/>
      <c r="S2467" s="14"/>
      <c r="T2467" s="100"/>
      <c r="U2467" s="95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2"/>
      <c r="B2468" s="91"/>
      <c r="C2468" s="92"/>
      <c r="D2468" s="95"/>
      <c r="E2468" s="121"/>
      <c r="F2468" s="94"/>
      <c r="G2468" s="94"/>
      <c r="H2468" s="94"/>
      <c r="I2468" s="94"/>
      <c r="J2468" s="93"/>
      <c r="K2468" s="95"/>
      <c r="L2468" s="96"/>
      <c r="M2468" s="97"/>
      <c r="N2468" s="98"/>
      <c r="O2468" s="98"/>
      <c r="P2468" s="97"/>
      <c r="Q2468" s="94"/>
      <c r="R2468" s="99"/>
      <c r="S2468" s="14"/>
      <c r="T2468" s="100"/>
      <c r="U2468" s="95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2"/>
      <c r="B2469" s="91"/>
      <c r="C2469" s="92"/>
      <c r="D2469" s="95"/>
      <c r="E2469" s="121"/>
      <c r="F2469" s="94"/>
      <c r="G2469" s="94"/>
      <c r="H2469" s="94"/>
      <c r="I2469" s="94"/>
      <c r="J2469" s="93"/>
      <c r="K2469" s="95"/>
      <c r="L2469" s="96"/>
      <c r="M2469" s="97"/>
      <c r="N2469" s="98"/>
      <c r="O2469" s="98"/>
      <c r="P2469" s="97"/>
      <c r="Q2469" s="94"/>
      <c r="R2469" s="99"/>
      <c r="S2469" s="14"/>
      <c r="T2469" s="100"/>
      <c r="U2469" s="95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2"/>
      <c r="B2470" s="91"/>
      <c r="C2470" s="92"/>
      <c r="D2470" s="95"/>
      <c r="E2470" s="121"/>
      <c r="F2470" s="94"/>
      <c r="G2470" s="94"/>
      <c r="H2470" s="94"/>
      <c r="I2470" s="94"/>
      <c r="J2470" s="93"/>
      <c r="K2470" s="95"/>
      <c r="L2470" s="96"/>
      <c r="M2470" s="97"/>
      <c r="N2470" s="98"/>
      <c r="O2470" s="98"/>
      <c r="P2470" s="97"/>
      <c r="Q2470" s="94"/>
      <c r="R2470" s="99"/>
      <c r="S2470" s="14"/>
      <c r="T2470" s="100"/>
      <c r="U2470" s="95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2"/>
      <c r="B2471" s="91"/>
      <c r="C2471" s="92"/>
      <c r="D2471" s="95"/>
      <c r="E2471" s="121"/>
      <c r="F2471" s="94"/>
      <c r="G2471" s="94"/>
      <c r="H2471" s="94"/>
      <c r="I2471" s="94"/>
      <c r="J2471" s="93"/>
      <c r="K2471" s="95"/>
      <c r="L2471" s="96"/>
      <c r="M2471" s="97"/>
      <c r="N2471" s="98"/>
      <c r="O2471" s="98"/>
      <c r="P2471" s="97"/>
      <c r="Q2471" s="94"/>
      <c r="R2471" s="99"/>
      <c r="S2471" s="14"/>
      <c r="T2471" s="100"/>
      <c r="U2471" s="95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2"/>
      <c r="B2472" s="91"/>
      <c r="C2472" s="92"/>
      <c r="D2472" s="95"/>
      <c r="E2472" s="121"/>
      <c r="F2472" s="94"/>
      <c r="G2472" s="94"/>
      <c r="H2472" s="94"/>
      <c r="I2472" s="94"/>
      <c r="J2472" s="93"/>
      <c r="K2472" s="95"/>
      <c r="L2472" s="96"/>
      <c r="M2472" s="97"/>
      <c r="N2472" s="98"/>
      <c r="O2472" s="98"/>
      <c r="P2472" s="97"/>
      <c r="Q2472" s="94"/>
      <c r="R2472" s="99"/>
      <c r="S2472" s="14"/>
      <c r="T2472" s="100"/>
      <c r="U2472" s="95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2"/>
      <c r="B2473" s="91"/>
      <c r="C2473" s="92"/>
      <c r="D2473" s="95"/>
      <c r="E2473" s="121"/>
      <c r="F2473" s="94"/>
      <c r="G2473" s="94"/>
      <c r="H2473" s="94"/>
      <c r="I2473" s="94"/>
      <c r="J2473" s="93"/>
      <c r="K2473" s="95"/>
      <c r="L2473" s="96"/>
      <c r="M2473" s="97"/>
      <c r="N2473" s="98"/>
      <c r="O2473" s="98"/>
      <c r="P2473" s="97"/>
      <c r="Q2473" s="94"/>
      <c r="R2473" s="99"/>
      <c r="S2473" s="14"/>
      <c r="T2473" s="100"/>
      <c r="U2473" s="95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2"/>
      <c r="B2474" s="91"/>
      <c r="C2474" s="92"/>
      <c r="D2474" s="95"/>
      <c r="E2474" s="121"/>
      <c r="F2474" s="94"/>
      <c r="G2474" s="94"/>
      <c r="H2474" s="94"/>
      <c r="I2474" s="94"/>
      <c r="J2474" s="93"/>
      <c r="K2474" s="95"/>
      <c r="L2474" s="96"/>
      <c r="M2474" s="97"/>
      <c r="N2474" s="98"/>
      <c r="O2474" s="98"/>
      <c r="P2474" s="97"/>
      <c r="Q2474" s="94"/>
      <c r="R2474" s="99"/>
      <c r="S2474" s="14"/>
      <c r="T2474" s="100"/>
      <c r="U2474" s="95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2"/>
      <c r="B2475" s="91"/>
      <c r="C2475" s="92"/>
      <c r="D2475" s="95"/>
      <c r="E2475" s="121"/>
      <c r="F2475" s="94"/>
      <c r="G2475" s="94"/>
      <c r="H2475" s="94"/>
      <c r="I2475" s="94"/>
      <c r="J2475" s="93"/>
      <c r="K2475" s="95"/>
      <c r="L2475" s="96"/>
      <c r="M2475" s="97"/>
      <c r="N2475" s="98"/>
      <c r="O2475" s="98"/>
      <c r="P2475" s="97"/>
      <c r="Q2475" s="94"/>
      <c r="R2475" s="99"/>
      <c r="S2475" s="14"/>
      <c r="T2475" s="100"/>
      <c r="U2475" s="95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2"/>
      <c r="B2476" s="91"/>
      <c r="C2476" s="92"/>
      <c r="D2476" s="95"/>
      <c r="E2476" s="121"/>
      <c r="F2476" s="94"/>
      <c r="G2476" s="94"/>
      <c r="H2476" s="94"/>
      <c r="I2476" s="94"/>
      <c r="J2476" s="93"/>
      <c r="K2476" s="95"/>
      <c r="L2476" s="96"/>
      <c r="M2476" s="97"/>
      <c r="N2476" s="98"/>
      <c r="O2476" s="98"/>
      <c r="P2476" s="97"/>
      <c r="Q2476" s="94"/>
      <c r="R2476" s="99"/>
      <c r="S2476" s="14"/>
      <c r="T2476" s="100"/>
      <c r="U2476" s="95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2"/>
      <c r="B2477" s="91"/>
      <c r="C2477" s="92"/>
      <c r="D2477" s="95"/>
      <c r="E2477" s="121"/>
      <c r="F2477" s="94"/>
      <c r="G2477" s="94"/>
      <c r="H2477" s="94"/>
      <c r="I2477" s="94"/>
      <c r="J2477" s="93"/>
      <c r="K2477" s="95"/>
      <c r="L2477" s="96"/>
      <c r="M2477" s="97"/>
      <c r="N2477" s="98"/>
      <c r="O2477" s="98"/>
      <c r="P2477" s="97"/>
      <c r="Q2477" s="94"/>
      <c r="R2477" s="99"/>
      <c r="S2477" s="14"/>
      <c r="T2477" s="100"/>
      <c r="U2477" s="95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2"/>
      <c r="B2478" s="91"/>
      <c r="C2478" s="92"/>
      <c r="D2478" s="95"/>
      <c r="E2478" s="121"/>
      <c r="F2478" s="94"/>
      <c r="G2478" s="94"/>
      <c r="H2478" s="94"/>
      <c r="I2478" s="94"/>
      <c r="J2478" s="93"/>
      <c r="K2478" s="95"/>
      <c r="L2478" s="96"/>
      <c r="M2478" s="97"/>
      <c r="N2478" s="98"/>
      <c r="O2478" s="98"/>
      <c r="P2478" s="97"/>
      <c r="Q2478" s="94"/>
      <c r="R2478" s="99"/>
      <c r="S2478" s="14"/>
      <c r="T2478" s="100"/>
      <c r="U2478" s="95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2"/>
      <c r="B2479" s="91"/>
      <c r="C2479" s="92"/>
      <c r="D2479" s="95"/>
      <c r="E2479" s="121"/>
      <c r="F2479" s="94"/>
      <c r="G2479" s="94"/>
      <c r="H2479" s="94"/>
      <c r="I2479" s="94"/>
      <c r="J2479" s="93"/>
      <c r="K2479" s="95"/>
      <c r="L2479" s="96"/>
      <c r="M2479" s="97"/>
      <c r="N2479" s="98"/>
      <c r="O2479" s="98"/>
      <c r="P2479" s="97"/>
      <c r="Q2479" s="94"/>
      <c r="R2479" s="99"/>
      <c r="S2479" s="14"/>
      <c r="T2479" s="100"/>
      <c r="U2479" s="95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2"/>
      <c r="B2480" s="91"/>
      <c r="C2480" s="92"/>
      <c r="D2480" s="95"/>
      <c r="E2480" s="121"/>
      <c r="F2480" s="94"/>
      <c r="G2480" s="94"/>
      <c r="H2480" s="94"/>
      <c r="I2480" s="94"/>
      <c r="J2480" s="93"/>
      <c r="K2480" s="95"/>
      <c r="L2480" s="96"/>
      <c r="M2480" s="97"/>
      <c r="N2480" s="98"/>
      <c r="O2480" s="98"/>
      <c r="P2480" s="97"/>
      <c r="Q2480" s="94"/>
      <c r="R2480" s="99"/>
      <c r="S2480" s="14"/>
      <c r="T2480" s="100"/>
      <c r="U2480" s="95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2"/>
      <c r="B2481" s="91"/>
      <c r="C2481" s="92"/>
      <c r="D2481" s="95"/>
      <c r="E2481" s="121"/>
      <c r="F2481" s="94"/>
      <c r="G2481" s="94"/>
      <c r="H2481" s="94"/>
      <c r="I2481" s="94"/>
      <c r="J2481" s="93"/>
      <c r="K2481" s="95"/>
      <c r="L2481" s="96"/>
      <c r="M2481" s="97"/>
      <c r="N2481" s="98"/>
      <c r="O2481" s="98"/>
      <c r="P2481" s="97"/>
      <c r="Q2481" s="94"/>
      <c r="R2481" s="99"/>
      <c r="S2481" s="14"/>
      <c r="T2481" s="100"/>
      <c r="U2481" s="95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2"/>
      <c r="B2482" s="91"/>
      <c r="C2482" s="92"/>
      <c r="D2482" s="95"/>
      <c r="E2482" s="121"/>
      <c r="F2482" s="94"/>
      <c r="G2482" s="94"/>
      <c r="H2482" s="94"/>
      <c r="I2482" s="94"/>
      <c r="J2482" s="93"/>
      <c r="K2482" s="95"/>
      <c r="L2482" s="96"/>
      <c r="M2482" s="97"/>
      <c r="N2482" s="98"/>
      <c r="O2482" s="98"/>
      <c r="P2482" s="97"/>
      <c r="Q2482" s="94"/>
      <c r="R2482" s="99"/>
      <c r="S2482" s="14"/>
      <c r="T2482" s="100"/>
      <c r="U2482" s="95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2"/>
      <c r="B2483" s="91"/>
      <c r="C2483" s="92"/>
      <c r="D2483" s="95"/>
      <c r="E2483" s="121"/>
      <c r="F2483" s="94"/>
      <c r="G2483" s="94"/>
      <c r="H2483" s="94"/>
      <c r="I2483" s="94"/>
      <c r="J2483" s="93"/>
      <c r="K2483" s="95"/>
      <c r="L2483" s="96"/>
      <c r="M2483" s="97"/>
      <c r="N2483" s="98"/>
      <c r="O2483" s="98"/>
      <c r="P2483" s="97"/>
      <c r="Q2483" s="94"/>
      <c r="R2483" s="99"/>
      <c r="S2483" s="14"/>
      <c r="T2483" s="100"/>
      <c r="U2483" s="95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2"/>
      <c r="B2484" s="91"/>
      <c r="C2484" s="92"/>
      <c r="D2484" s="95"/>
      <c r="E2484" s="121"/>
      <c r="F2484" s="94"/>
      <c r="G2484" s="94"/>
      <c r="H2484" s="94"/>
      <c r="I2484" s="94"/>
      <c r="J2484" s="93"/>
      <c r="K2484" s="95"/>
      <c r="L2484" s="96"/>
      <c r="M2484" s="97"/>
      <c r="N2484" s="98"/>
      <c r="O2484" s="98"/>
      <c r="P2484" s="97"/>
      <c r="Q2484" s="94"/>
      <c r="R2484" s="99"/>
      <c r="S2484" s="14"/>
      <c r="T2484" s="100"/>
      <c r="U2484" s="95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2"/>
      <c r="B2485" s="91"/>
      <c r="C2485" s="92"/>
      <c r="D2485" s="95"/>
      <c r="E2485" s="121"/>
      <c r="F2485" s="94"/>
      <c r="G2485" s="94"/>
      <c r="H2485" s="94"/>
      <c r="I2485" s="94"/>
      <c r="J2485" s="93"/>
      <c r="K2485" s="95"/>
      <c r="L2485" s="96"/>
      <c r="M2485" s="97"/>
      <c r="N2485" s="98"/>
      <c r="O2485" s="98"/>
      <c r="P2485" s="97"/>
      <c r="Q2485" s="94"/>
      <c r="R2485" s="99"/>
      <c r="S2485" s="14"/>
      <c r="T2485" s="100"/>
      <c r="U2485" s="95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2"/>
      <c r="B2486" s="91"/>
      <c r="C2486" s="92"/>
      <c r="D2486" s="95"/>
      <c r="E2486" s="121"/>
      <c r="F2486" s="94"/>
      <c r="G2486" s="94"/>
      <c r="H2486" s="94"/>
      <c r="I2486" s="94"/>
      <c r="J2486" s="93"/>
      <c r="K2486" s="95"/>
      <c r="L2486" s="96"/>
      <c r="M2486" s="97"/>
      <c r="N2486" s="98"/>
      <c r="O2486" s="98"/>
      <c r="P2486" s="97"/>
      <c r="Q2486" s="94"/>
      <c r="R2486" s="99"/>
      <c r="S2486" s="14"/>
      <c r="T2486" s="100"/>
      <c r="U2486" s="95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2"/>
      <c r="B2487" s="91"/>
      <c r="C2487" s="92"/>
      <c r="D2487" s="95"/>
      <c r="E2487" s="121"/>
      <c r="F2487" s="94"/>
      <c r="G2487" s="94"/>
      <c r="H2487" s="94"/>
      <c r="I2487" s="94"/>
      <c r="J2487" s="93"/>
      <c r="K2487" s="95"/>
      <c r="L2487" s="96"/>
      <c r="M2487" s="97"/>
      <c r="N2487" s="98"/>
      <c r="O2487" s="98"/>
      <c r="P2487" s="97"/>
      <c r="Q2487" s="94"/>
      <c r="R2487" s="99"/>
      <c r="S2487" s="14"/>
      <c r="T2487" s="100"/>
      <c r="U2487" s="95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2"/>
      <c r="B2488" s="91"/>
      <c r="C2488" s="92"/>
      <c r="D2488" s="95"/>
      <c r="E2488" s="121"/>
      <c r="F2488" s="94"/>
      <c r="G2488" s="94"/>
      <c r="H2488" s="94"/>
      <c r="I2488" s="94"/>
      <c r="J2488" s="93"/>
      <c r="K2488" s="95"/>
      <c r="L2488" s="96"/>
      <c r="M2488" s="97"/>
      <c r="N2488" s="98"/>
      <c r="O2488" s="98"/>
      <c r="P2488" s="97"/>
      <c r="Q2488" s="94"/>
      <c r="R2488" s="99"/>
      <c r="S2488" s="14"/>
      <c r="T2488" s="100"/>
      <c r="U2488" s="95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2"/>
      <c r="B2489" s="91"/>
      <c r="C2489" s="92"/>
      <c r="D2489" s="95"/>
      <c r="E2489" s="121"/>
      <c r="F2489" s="94"/>
      <c r="G2489" s="94"/>
      <c r="H2489" s="94"/>
      <c r="I2489" s="94"/>
      <c r="J2489" s="93"/>
      <c r="K2489" s="95"/>
      <c r="L2489" s="96"/>
      <c r="M2489" s="97"/>
      <c r="N2489" s="98"/>
      <c r="O2489" s="98"/>
      <c r="P2489" s="97"/>
      <c r="Q2489" s="94"/>
      <c r="R2489" s="99"/>
      <c r="S2489" s="14"/>
      <c r="T2489" s="100"/>
      <c r="U2489" s="95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2"/>
      <c r="B2490" s="91"/>
      <c r="C2490" s="92"/>
      <c r="D2490" s="95"/>
      <c r="E2490" s="121"/>
      <c r="F2490" s="94"/>
      <c r="G2490" s="94"/>
      <c r="H2490" s="94"/>
      <c r="I2490" s="94"/>
      <c r="J2490" s="93"/>
      <c r="K2490" s="95"/>
      <c r="L2490" s="96"/>
      <c r="M2490" s="97"/>
      <c r="N2490" s="98"/>
      <c r="O2490" s="98"/>
      <c r="P2490" s="97"/>
      <c r="Q2490" s="94"/>
      <c r="R2490" s="99"/>
      <c r="S2490" s="14"/>
      <c r="T2490" s="100"/>
      <c r="U2490" s="95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2"/>
      <c r="B2491" s="91"/>
      <c r="C2491" s="92"/>
      <c r="D2491" s="95"/>
      <c r="E2491" s="121"/>
      <c r="F2491" s="94"/>
      <c r="G2491" s="94"/>
      <c r="H2491" s="94"/>
      <c r="I2491" s="94"/>
      <c r="J2491" s="93"/>
      <c r="K2491" s="95"/>
      <c r="L2491" s="96"/>
      <c r="M2491" s="97"/>
      <c r="N2491" s="98"/>
      <c r="O2491" s="98"/>
      <c r="P2491" s="97"/>
      <c r="Q2491" s="94"/>
      <c r="R2491" s="99"/>
      <c r="S2491" s="14"/>
      <c r="T2491" s="100"/>
      <c r="U2491" s="95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2"/>
      <c r="B2492" s="91"/>
      <c r="C2492" s="92"/>
      <c r="D2492" s="95"/>
      <c r="E2492" s="121"/>
      <c r="F2492" s="94"/>
      <c r="G2492" s="94"/>
      <c r="H2492" s="94"/>
      <c r="I2492" s="94"/>
      <c r="J2492" s="93"/>
      <c r="K2492" s="95"/>
      <c r="L2492" s="96"/>
      <c r="M2492" s="97"/>
      <c r="N2492" s="98"/>
      <c r="O2492" s="98"/>
      <c r="P2492" s="97"/>
      <c r="Q2492" s="94"/>
      <c r="R2492" s="99"/>
      <c r="S2492" s="14"/>
      <c r="T2492" s="100"/>
      <c r="U2492" s="95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2"/>
      <c r="B2493" s="91"/>
      <c r="C2493" s="92"/>
      <c r="D2493" s="95"/>
      <c r="E2493" s="121"/>
      <c r="F2493" s="94"/>
      <c r="G2493" s="94"/>
      <c r="H2493" s="94"/>
      <c r="I2493" s="94"/>
      <c r="J2493" s="93"/>
      <c r="K2493" s="95"/>
      <c r="L2493" s="96"/>
      <c r="M2493" s="97"/>
      <c r="N2493" s="98"/>
      <c r="O2493" s="98"/>
      <c r="P2493" s="97"/>
      <c r="Q2493" s="94"/>
      <c r="R2493" s="99"/>
      <c r="S2493" s="14"/>
      <c r="T2493" s="100"/>
      <c r="U2493" s="95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2"/>
      <c r="B2494" s="91"/>
      <c r="C2494" s="92"/>
      <c r="D2494" s="95"/>
      <c r="E2494" s="121"/>
      <c r="F2494" s="94"/>
      <c r="G2494" s="94"/>
      <c r="H2494" s="94"/>
      <c r="I2494" s="94"/>
      <c r="J2494" s="93"/>
      <c r="K2494" s="95"/>
      <c r="L2494" s="96"/>
      <c r="M2494" s="97"/>
      <c r="N2494" s="98"/>
      <c r="O2494" s="98"/>
      <c r="P2494" s="97"/>
      <c r="Q2494" s="94"/>
      <c r="R2494" s="99"/>
      <c r="S2494" s="14"/>
      <c r="T2494" s="100"/>
      <c r="U2494" s="95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2"/>
      <c r="B2495" s="91"/>
      <c r="C2495" s="92"/>
      <c r="D2495" s="95"/>
      <c r="E2495" s="121"/>
      <c r="F2495" s="94"/>
      <c r="G2495" s="94"/>
      <c r="H2495" s="94"/>
      <c r="I2495" s="94"/>
      <c r="J2495" s="93"/>
      <c r="K2495" s="95"/>
      <c r="L2495" s="96"/>
      <c r="M2495" s="97"/>
      <c r="N2495" s="98"/>
      <c r="O2495" s="98"/>
      <c r="P2495" s="97"/>
      <c r="Q2495" s="94"/>
      <c r="R2495" s="99"/>
      <c r="S2495" s="14"/>
      <c r="T2495" s="100"/>
      <c r="U2495" s="95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2"/>
      <c r="B2496" s="91"/>
      <c r="C2496" s="92"/>
      <c r="D2496" s="95"/>
      <c r="E2496" s="121"/>
      <c r="F2496" s="94"/>
      <c r="G2496" s="94"/>
      <c r="H2496" s="94"/>
      <c r="I2496" s="94"/>
      <c r="J2496" s="93"/>
      <c r="K2496" s="95"/>
      <c r="L2496" s="96"/>
      <c r="M2496" s="97"/>
      <c r="N2496" s="98"/>
      <c r="O2496" s="98"/>
      <c r="P2496" s="97"/>
      <c r="Q2496" s="94"/>
      <c r="R2496" s="99"/>
      <c r="S2496" s="14"/>
      <c r="T2496" s="100"/>
      <c r="U2496" s="95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2"/>
      <c r="B2497" s="91"/>
      <c r="C2497" s="92"/>
      <c r="D2497" s="95"/>
      <c r="E2497" s="121"/>
      <c r="F2497" s="94"/>
      <c r="G2497" s="94"/>
      <c r="H2497" s="94"/>
      <c r="I2497" s="94"/>
      <c r="J2497" s="93"/>
      <c r="K2497" s="95"/>
      <c r="L2497" s="96"/>
      <c r="M2497" s="97"/>
      <c r="N2497" s="98"/>
      <c r="O2497" s="98"/>
      <c r="P2497" s="97"/>
      <c r="Q2497" s="94"/>
      <c r="R2497" s="99"/>
      <c r="S2497" s="14"/>
      <c r="T2497" s="100"/>
      <c r="U2497" s="95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2"/>
      <c r="B2498" s="91"/>
      <c r="C2498" s="92"/>
      <c r="D2498" s="95"/>
      <c r="E2498" s="121"/>
      <c r="F2498" s="94"/>
      <c r="G2498" s="94"/>
      <c r="H2498" s="94"/>
      <c r="I2498" s="94"/>
      <c r="J2498" s="93"/>
      <c r="K2498" s="95"/>
      <c r="L2498" s="96"/>
      <c r="M2498" s="97"/>
      <c r="N2498" s="98"/>
      <c r="O2498" s="98"/>
      <c r="P2498" s="97"/>
      <c r="Q2498" s="94"/>
      <c r="R2498" s="99"/>
      <c r="S2498" s="14"/>
      <c r="T2498" s="100"/>
      <c r="U2498" s="95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2"/>
      <c r="B2499" s="91"/>
      <c r="C2499" s="92"/>
      <c r="D2499" s="95"/>
      <c r="E2499" s="121"/>
      <c r="F2499" s="94"/>
      <c r="G2499" s="94"/>
      <c r="H2499" s="94"/>
      <c r="I2499" s="94"/>
      <c r="J2499" s="93"/>
      <c r="K2499" s="95"/>
      <c r="L2499" s="96"/>
      <c r="M2499" s="97"/>
      <c r="N2499" s="98"/>
      <c r="O2499" s="98"/>
      <c r="P2499" s="97"/>
      <c r="Q2499" s="94"/>
      <c r="R2499" s="99"/>
      <c r="S2499" s="14"/>
      <c r="T2499" s="100"/>
      <c r="U2499" s="95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2"/>
      <c r="B2500" s="91"/>
      <c r="C2500" s="92"/>
      <c r="D2500" s="95"/>
      <c r="E2500" s="121"/>
      <c r="F2500" s="94"/>
      <c r="G2500" s="94"/>
      <c r="H2500" s="94"/>
      <c r="I2500" s="94"/>
      <c r="J2500" s="93"/>
      <c r="K2500" s="95"/>
      <c r="L2500" s="96"/>
      <c r="M2500" s="97"/>
      <c r="N2500" s="98"/>
      <c r="O2500" s="98"/>
      <c r="P2500" s="97"/>
      <c r="Q2500" s="94"/>
      <c r="R2500" s="99"/>
      <c r="S2500" s="14"/>
      <c r="T2500" s="100"/>
      <c r="U2500" s="95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2"/>
      <c r="B2501" s="91"/>
      <c r="C2501" s="92"/>
      <c r="D2501" s="95"/>
      <c r="E2501" s="121"/>
      <c r="F2501" s="94"/>
      <c r="G2501" s="94"/>
      <c r="H2501" s="94"/>
      <c r="I2501" s="94"/>
      <c r="J2501" s="93"/>
      <c r="K2501" s="95"/>
      <c r="L2501" s="96"/>
      <c r="M2501" s="97"/>
      <c r="N2501" s="98"/>
      <c r="O2501" s="98"/>
      <c r="P2501" s="97"/>
      <c r="Q2501" s="94"/>
      <c r="R2501" s="99"/>
      <c r="S2501" s="14"/>
      <c r="T2501" s="100"/>
      <c r="U2501" s="95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2"/>
      <c r="B2502" s="91"/>
      <c r="C2502" s="92"/>
      <c r="D2502" s="95"/>
      <c r="E2502" s="121"/>
      <c r="F2502" s="94"/>
      <c r="G2502" s="94"/>
      <c r="H2502" s="94"/>
      <c r="I2502" s="94"/>
      <c r="J2502" s="93"/>
      <c r="K2502" s="95"/>
      <c r="L2502" s="96"/>
      <c r="M2502" s="97"/>
      <c r="N2502" s="98"/>
      <c r="O2502" s="98"/>
      <c r="P2502" s="97"/>
      <c r="Q2502" s="94"/>
      <c r="R2502" s="99"/>
      <c r="S2502" s="14"/>
      <c r="T2502" s="100"/>
      <c r="U2502" s="95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2"/>
      <c r="B2503" s="91"/>
      <c r="C2503" s="92"/>
      <c r="D2503" s="95"/>
      <c r="E2503" s="121"/>
      <c r="F2503" s="94"/>
      <c r="G2503" s="94"/>
      <c r="H2503" s="94"/>
      <c r="I2503" s="94"/>
      <c r="J2503" s="93"/>
      <c r="K2503" s="95"/>
      <c r="L2503" s="96"/>
      <c r="M2503" s="97"/>
      <c r="N2503" s="98"/>
      <c r="O2503" s="98"/>
      <c r="P2503" s="97"/>
      <c r="Q2503" s="94"/>
      <c r="R2503" s="99"/>
      <c r="S2503" s="14"/>
      <c r="T2503" s="100"/>
      <c r="U2503" s="95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2"/>
      <c r="B2504" s="91"/>
      <c r="C2504" s="92"/>
      <c r="D2504" s="95"/>
      <c r="E2504" s="121"/>
      <c r="F2504" s="94"/>
      <c r="G2504" s="94"/>
      <c r="H2504" s="94"/>
      <c r="I2504" s="94"/>
      <c r="J2504" s="93"/>
      <c r="K2504" s="95"/>
      <c r="L2504" s="96"/>
      <c r="M2504" s="97"/>
      <c r="N2504" s="98"/>
      <c r="O2504" s="98"/>
      <c r="P2504" s="97"/>
      <c r="Q2504" s="94"/>
      <c r="R2504" s="99"/>
      <c r="S2504" s="14"/>
      <c r="T2504" s="100"/>
      <c r="U2504" s="95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2"/>
      <c r="B2505" s="91"/>
      <c r="C2505" s="92"/>
      <c r="D2505" s="95"/>
      <c r="E2505" s="121"/>
      <c r="F2505" s="94"/>
      <c r="G2505" s="94"/>
      <c r="H2505" s="94"/>
      <c r="I2505" s="94"/>
      <c r="J2505" s="93"/>
      <c r="K2505" s="95"/>
      <c r="L2505" s="96"/>
      <c r="M2505" s="97"/>
      <c r="N2505" s="98"/>
      <c r="O2505" s="98"/>
      <c r="P2505" s="97"/>
      <c r="Q2505" s="94"/>
      <c r="R2505" s="99"/>
      <c r="S2505" s="14"/>
      <c r="T2505" s="100"/>
      <c r="U2505" s="95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2"/>
      <c r="B2506" s="91"/>
      <c r="C2506" s="92"/>
      <c r="D2506" s="95"/>
      <c r="E2506" s="121"/>
      <c r="F2506" s="94"/>
      <c r="G2506" s="94"/>
      <c r="H2506" s="94"/>
      <c r="I2506" s="94"/>
      <c r="J2506" s="93"/>
      <c r="K2506" s="95"/>
      <c r="L2506" s="96"/>
      <c r="M2506" s="97"/>
      <c r="N2506" s="98"/>
      <c r="O2506" s="98"/>
      <c r="P2506" s="97"/>
      <c r="Q2506" s="94"/>
      <c r="R2506" s="99"/>
      <c r="S2506" s="14"/>
      <c r="T2506" s="100"/>
      <c r="U2506" s="95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2"/>
      <c r="B2507" s="91"/>
      <c r="C2507" s="92"/>
      <c r="D2507" s="95"/>
      <c r="E2507" s="121"/>
      <c r="F2507" s="94"/>
      <c r="G2507" s="94"/>
      <c r="H2507" s="94"/>
      <c r="I2507" s="94"/>
      <c r="J2507" s="93"/>
      <c r="K2507" s="95"/>
      <c r="L2507" s="96"/>
      <c r="M2507" s="97"/>
      <c r="N2507" s="98"/>
      <c r="O2507" s="98"/>
      <c r="P2507" s="97"/>
      <c r="Q2507" s="94"/>
      <c r="R2507" s="99"/>
      <c r="S2507" s="14"/>
      <c r="T2507" s="100"/>
      <c r="U2507" s="95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2"/>
      <c r="B2508" s="91"/>
      <c r="C2508" s="92"/>
      <c r="D2508" s="95"/>
      <c r="E2508" s="121"/>
      <c r="F2508" s="94"/>
      <c r="G2508" s="94"/>
      <c r="H2508" s="94"/>
      <c r="I2508" s="94"/>
      <c r="J2508" s="93"/>
      <c r="K2508" s="95"/>
      <c r="L2508" s="96"/>
      <c r="M2508" s="97"/>
      <c r="N2508" s="98"/>
      <c r="O2508" s="98"/>
      <c r="P2508" s="97"/>
      <c r="Q2508" s="94"/>
      <c r="R2508" s="99"/>
      <c r="S2508" s="14"/>
      <c r="T2508" s="100"/>
      <c r="U2508" s="95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2"/>
      <c r="B2509" s="91"/>
      <c r="C2509" s="92"/>
      <c r="D2509" s="95"/>
      <c r="E2509" s="121"/>
      <c r="F2509" s="94"/>
      <c r="G2509" s="94"/>
      <c r="H2509" s="94"/>
      <c r="I2509" s="94"/>
      <c r="J2509" s="93"/>
      <c r="K2509" s="95"/>
      <c r="L2509" s="96"/>
      <c r="M2509" s="97"/>
      <c r="N2509" s="98"/>
      <c r="O2509" s="98"/>
      <c r="P2509" s="97"/>
      <c r="Q2509" s="94"/>
      <c r="R2509" s="99"/>
      <c r="S2509" s="14"/>
      <c r="T2509" s="100"/>
      <c r="U2509" s="95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2"/>
      <c r="B2510" s="91"/>
      <c r="C2510" s="92"/>
      <c r="D2510" s="95"/>
      <c r="E2510" s="121"/>
      <c r="F2510" s="94"/>
      <c r="G2510" s="94"/>
      <c r="H2510" s="94"/>
      <c r="I2510" s="94"/>
      <c r="J2510" s="93"/>
      <c r="K2510" s="95"/>
      <c r="L2510" s="96"/>
      <c r="M2510" s="97"/>
      <c r="N2510" s="98"/>
      <c r="O2510" s="98"/>
      <c r="P2510" s="97"/>
      <c r="Q2510" s="94"/>
      <c r="R2510" s="99"/>
      <c r="S2510" s="14"/>
      <c r="T2510" s="100"/>
      <c r="U2510" s="95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2"/>
      <c r="B2511" s="91"/>
      <c r="C2511" s="92"/>
      <c r="D2511" s="95"/>
      <c r="E2511" s="121"/>
      <c r="F2511" s="94"/>
      <c r="G2511" s="94"/>
      <c r="H2511" s="94"/>
      <c r="I2511" s="94"/>
      <c r="J2511" s="93"/>
      <c r="K2511" s="95"/>
      <c r="L2511" s="96"/>
      <c r="M2511" s="97"/>
      <c r="N2511" s="98"/>
      <c r="O2511" s="98"/>
      <c r="P2511" s="97"/>
      <c r="Q2511" s="94"/>
      <c r="R2511" s="99"/>
      <c r="S2511" s="14"/>
      <c r="T2511" s="100"/>
      <c r="U2511" s="95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2"/>
      <c r="B2512" s="91"/>
      <c r="C2512" s="92"/>
      <c r="D2512" s="95"/>
      <c r="E2512" s="121"/>
      <c r="F2512" s="94"/>
      <c r="G2512" s="94"/>
      <c r="H2512" s="94"/>
      <c r="I2512" s="94"/>
      <c r="J2512" s="93"/>
      <c r="K2512" s="95"/>
      <c r="L2512" s="96"/>
      <c r="M2512" s="97"/>
      <c r="N2512" s="98"/>
      <c r="O2512" s="98"/>
      <c r="P2512" s="97"/>
      <c r="Q2512" s="94"/>
      <c r="R2512" s="99"/>
      <c r="S2512" s="14"/>
      <c r="T2512" s="100"/>
      <c r="U2512" s="95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2"/>
      <c r="B2513" s="91"/>
      <c r="C2513" s="92"/>
      <c r="D2513" s="95"/>
      <c r="E2513" s="121"/>
      <c r="F2513" s="94"/>
      <c r="G2513" s="94"/>
      <c r="H2513" s="94"/>
      <c r="I2513" s="94"/>
      <c r="J2513" s="93"/>
      <c r="K2513" s="95"/>
      <c r="L2513" s="96"/>
      <c r="M2513" s="97"/>
      <c r="N2513" s="98"/>
      <c r="O2513" s="98"/>
      <c r="P2513" s="97"/>
      <c r="Q2513" s="94"/>
      <c r="R2513" s="99"/>
      <c r="S2513" s="14"/>
      <c r="T2513" s="100"/>
      <c r="U2513" s="95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2"/>
      <c r="B2514" s="91"/>
      <c r="C2514" s="92"/>
      <c r="D2514" s="95"/>
      <c r="E2514" s="121"/>
      <c r="F2514" s="94"/>
      <c r="G2514" s="94"/>
      <c r="H2514" s="94"/>
      <c r="I2514" s="94"/>
      <c r="J2514" s="93"/>
      <c r="K2514" s="95"/>
      <c r="L2514" s="96"/>
      <c r="M2514" s="97"/>
      <c r="N2514" s="98"/>
      <c r="O2514" s="98"/>
      <c r="P2514" s="97"/>
      <c r="Q2514" s="94"/>
      <c r="R2514" s="99"/>
      <c r="S2514" s="14"/>
      <c r="T2514" s="100"/>
      <c r="U2514" s="95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2"/>
      <c r="B2515" s="91"/>
      <c r="C2515" s="92"/>
      <c r="D2515" s="95"/>
      <c r="E2515" s="121"/>
      <c r="F2515" s="94"/>
      <c r="G2515" s="94"/>
      <c r="H2515" s="94"/>
      <c r="I2515" s="94"/>
      <c r="J2515" s="93"/>
      <c r="K2515" s="95"/>
      <c r="L2515" s="96"/>
      <c r="M2515" s="97"/>
      <c r="N2515" s="98"/>
      <c r="O2515" s="98"/>
      <c r="P2515" s="97"/>
      <c r="Q2515" s="94"/>
      <c r="R2515" s="99"/>
      <c r="S2515" s="14"/>
      <c r="T2515" s="100"/>
      <c r="U2515" s="95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2"/>
      <c r="B2516" s="91"/>
      <c r="C2516" s="92"/>
      <c r="D2516" s="95"/>
      <c r="E2516" s="121"/>
      <c r="F2516" s="94"/>
      <c r="G2516" s="94"/>
      <c r="H2516" s="94"/>
      <c r="I2516" s="94"/>
      <c r="J2516" s="93"/>
      <c r="K2516" s="95"/>
      <c r="L2516" s="96"/>
      <c r="M2516" s="97"/>
      <c r="N2516" s="98"/>
      <c r="O2516" s="98"/>
      <c r="P2516" s="97"/>
      <c r="Q2516" s="94"/>
      <c r="R2516" s="99"/>
      <c r="S2516" s="14"/>
      <c r="T2516" s="100"/>
      <c r="U2516" s="95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2"/>
      <c r="B2517" s="91"/>
      <c r="C2517" s="92"/>
      <c r="D2517" s="95"/>
      <c r="E2517" s="121"/>
      <c r="F2517" s="94"/>
      <c r="G2517" s="94"/>
      <c r="H2517" s="94"/>
      <c r="I2517" s="94"/>
      <c r="J2517" s="93"/>
      <c r="K2517" s="95"/>
      <c r="L2517" s="96"/>
      <c r="M2517" s="97"/>
      <c r="N2517" s="98"/>
      <c r="O2517" s="98"/>
      <c r="P2517" s="97"/>
      <c r="Q2517" s="94"/>
      <c r="R2517" s="99"/>
      <c r="S2517" s="14"/>
      <c r="T2517" s="100"/>
      <c r="U2517" s="95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2"/>
      <c r="B2518" s="91"/>
      <c r="C2518" s="92"/>
      <c r="D2518" s="95"/>
      <c r="E2518" s="121"/>
      <c r="F2518" s="94"/>
      <c r="G2518" s="94"/>
      <c r="H2518" s="94"/>
      <c r="I2518" s="94"/>
      <c r="J2518" s="93"/>
      <c r="K2518" s="95"/>
      <c r="L2518" s="96"/>
      <c r="M2518" s="97"/>
      <c r="N2518" s="98"/>
      <c r="O2518" s="98"/>
      <c r="P2518" s="97"/>
      <c r="Q2518" s="94"/>
      <c r="R2518" s="99"/>
      <c r="S2518" s="14"/>
      <c r="T2518" s="100"/>
      <c r="U2518" s="95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2"/>
      <c r="B2519" s="91"/>
      <c r="C2519" s="92"/>
      <c r="D2519" s="95"/>
      <c r="E2519" s="121"/>
      <c r="F2519" s="94"/>
      <c r="G2519" s="94"/>
      <c r="H2519" s="94"/>
      <c r="I2519" s="94"/>
      <c r="J2519" s="93"/>
      <c r="K2519" s="95"/>
      <c r="L2519" s="96"/>
      <c r="M2519" s="97"/>
      <c r="N2519" s="98"/>
      <c r="O2519" s="98"/>
      <c r="P2519" s="97"/>
      <c r="Q2519" s="94"/>
      <c r="R2519" s="99"/>
      <c r="S2519" s="14"/>
      <c r="T2519" s="100"/>
      <c r="U2519" s="95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2"/>
      <c r="B2520" s="91"/>
      <c r="C2520" s="92"/>
      <c r="D2520" s="95"/>
      <c r="E2520" s="121"/>
      <c r="F2520" s="94"/>
      <c r="G2520" s="94"/>
      <c r="H2520" s="94"/>
      <c r="I2520" s="94"/>
      <c r="J2520" s="93"/>
      <c r="K2520" s="95"/>
      <c r="L2520" s="96"/>
      <c r="M2520" s="97"/>
      <c r="N2520" s="98"/>
      <c r="O2520" s="98"/>
      <c r="P2520" s="97"/>
      <c r="Q2520" s="94"/>
      <c r="R2520" s="99"/>
      <c r="S2520" s="14"/>
      <c r="T2520" s="100"/>
      <c r="U2520" s="95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2"/>
      <c r="B2521" s="91"/>
      <c r="C2521" s="92"/>
      <c r="D2521" s="95"/>
      <c r="E2521" s="121"/>
      <c r="F2521" s="94"/>
      <c r="G2521" s="94"/>
      <c r="H2521" s="94"/>
      <c r="I2521" s="94"/>
      <c r="J2521" s="93"/>
      <c r="K2521" s="95"/>
      <c r="L2521" s="96"/>
      <c r="M2521" s="97"/>
      <c r="N2521" s="98"/>
      <c r="O2521" s="98"/>
      <c r="P2521" s="97"/>
      <c r="Q2521" s="94"/>
      <c r="R2521" s="99"/>
      <c r="S2521" s="14"/>
      <c r="T2521" s="100"/>
      <c r="U2521" s="95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2"/>
      <c r="B2522" s="91"/>
      <c r="C2522" s="92"/>
      <c r="D2522" s="95"/>
      <c r="E2522" s="121"/>
      <c r="F2522" s="94"/>
      <c r="G2522" s="94"/>
      <c r="H2522" s="94"/>
      <c r="I2522" s="94"/>
      <c r="J2522" s="93"/>
      <c r="K2522" s="95"/>
      <c r="L2522" s="96"/>
      <c r="M2522" s="97"/>
      <c r="N2522" s="98"/>
      <c r="O2522" s="98"/>
      <c r="P2522" s="97"/>
      <c r="Q2522" s="94"/>
      <c r="R2522" s="99"/>
      <c r="S2522" s="14"/>
      <c r="T2522" s="100"/>
      <c r="U2522" s="95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2"/>
      <c r="B2523" s="91"/>
      <c r="C2523" s="92"/>
      <c r="D2523" s="95"/>
      <c r="E2523" s="121"/>
      <c r="F2523" s="94"/>
      <c r="G2523" s="94"/>
      <c r="H2523" s="94"/>
      <c r="I2523" s="94"/>
      <c r="J2523" s="93"/>
      <c r="K2523" s="95"/>
      <c r="L2523" s="96"/>
      <c r="M2523" s="97"/>
      <c r="N2523" s="98"/>
      <c r="O2523" s="98"/>
      <c r="P2523" s="97"/>
      <c r="Q2523" s="94"/>
      <c r="R2523" s="99"/>
      <c r="S2523" s="14"/>
      <c r="T2523" s="100"/>
      <c r="U2523" s="95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2"/>
      <c r="B2524" s="91"/>
      <c r="C2524" s="92"/>
      <c r="D2524" s="95"/>
      <c r="E2524" s="121"/>
      <c r="F2524" s="94"/>
      <c r="G2524" s="94"/>
      <c r="H2524" s="94"/>
      <c r="I2524" s="94"/>
      <c r="J2524" s="93"/>
      <c r="K2524" s="95"/>
      <c r="L2524" s="96"/>
      <c r="M2524" s="97"/>
      <c r="N2524" s="98"/>
      <c r="O2524" s="98"/>
      <c r="P2524" s="97"/>
      <c r="Q2524" s="94"/>
      <c r="R2524" s="99"/>
      <c r="S2524" s="14"/>
      <c r="T2524" s="100"/>
      <c r="U2524" s="95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2"/>
      <c r="B2525" s="91"/>
      <c r="C2525" s="92"/>
      <c r="D2525" s="95"/>
      <c r="E2525" s="121"/>
      <c r="F2525" s="94"/>
      <c r="G2525" s="94"/>
      <c r="H2525" s="94"/>
      <c r="I2525" s="94"/>
      <c r="J2525" s="93"/>
      <c r="K2525" s="95"/>
      <c r="L2525" s="96"/>
      <c r="M2525" s="97"/>
      <c r="N2525" s="98"/>
      <c r="O2525" s="98"/>
      <c r="P2525" s="97"/>
      <c r="Q2525" s="94"/>
      <c r="R2525" s="99"/>
      <c r="S2525" s="14"/>
      <c r="T2525" s="100"/>
      <c r="U2525" s="95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2"/>
      <c r="B2526" s="91"/>
      <c r="C2526" s="92"/>
      <c r="D2526" s="95"/>
      <c r="E2526" s="121"/>
      <c r="F2526" s="94"/>
      <c r="G2526" s="94"/>
      <c r="H2526" s="94"/>
      <c r="I2526" s="94"/>
      <c r="J2526" s="93"/>
      <c r="K2526" s="95"/>
      <c r="L2526" s="96"/>
      <c r="M2526" s="97"/>
      <c r="N2526" s="98"/>
      <c r="O2526" s="98"/>
      <c r="P2526" s="97"/>
      <c r="Q2526" s="94"/>
      <c r="R2526" s="99"/>
      <c r="S2526" s="14"/>
      <c r="T2526" s="100"/>
      <c r="U2526" s="95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2"/>
      <c r="B2527" s="91"/>
      <c r="C2527" s="92"/>
      <c r="D2527" s="95"/>
      <c r="E2527" s="121"/>
      <c r="F2527" s="94"/>
      <c r="G2527" s="94"/>
      <c r="H2527" s="94"/>
      <c r="I2527" s="94"/>
      <c r="J2527" s="93"/>
      <c r="K2527" s="95"/>
      <c r="L2527" s="96"/>
      <c r="M2527" s="97"/>
      <c r="N2527" s="98"/>
      <c r="O2527" s="98"/>
      <c r="P2527" s="97"/>
      <c r="Q2527" s="94"/>
      <c r="R2527" s="99"/>
      <c r="S2527" s="14"/>
      <c r="T2527" s="100"/>
      <c r="U2527" s="95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2"/>
      <c r="B2528" s="91"/>
      <c r="C2528" s="92"/>
      <c r="D2528" s="95"/>
      <c r="E2528" s="121"/>
      <c r="F2528" s="94"/>
      <c r="G2528" s="94"/>
      <c r="H2528" s="94"/>
      <c r="I2528" s="94"/>
      <c r="J2528" s="93"/>
      <c r="K2528" s="95"/>
      <c r="L2528" s="96"/>
      <c r="M2528" s="97"/>
      <c r="N2528" s="98"/>
      <c r="O2528" s="98"/>
      <c r="P2528" s="97"/>
      <c r="Q2528" s="94"/>
      <c r="R2528" s="99"/>
      <c r="S2528" s="14"/>
      <c r="T2528" s="100"/>
      <c r="U2528" s="95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2"/>
      <c r="B2529" s="91"/>
      <c r="C2529" s="92"/>
      <c r="D2529" s="95"/>
      <c r="E2529" s="121"/>
      <c r="F2529" s="94"/>
      <c r="G2529" s="94"/>
      <c r="H2529" s="94"/>
      <c r="I2529" s="94"/>
      <c r="J2529" s="93"/>
      <c r="K2529" s="95"/>
      <c r="L2529" s="96"/>
      <c r="M2529" s="97"/>
      <c r="N2529" s="98"/>
      <c r="O2529" s="98"/>
      <c r="P2529" s="97"/>
      <c r="Q2529" s="94"/>
      <c r="R2529" s="99"/>
      <c r="S2529" s="14"/>
      <c r="T2529" s="100"/>
      <c r="U2529" s="95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2"/>
      <c r="B2530" s="91"/>
      <c r="C2530" s="92"/>
      <c r="D2530" s="95"/>
      <c r="E2530" s="121"/>
      <c r="F2530" s="94"/>
      <c r="G2530" s="94"/>
      <c r="H2530" s="94"/>
      <c r="I2530" s="94"/>
      <c r="J2530" s="93"/>
      <c r="K2530" s="95"/>
      <c r="L2530" s="96"/>
      <c r="M2530" s="97"/>
      <c r="N2530" s="98"/>
      <c r="O2530" s="98"/>
      <c r="P2530" s="97"/>
      <c r="Q2530" s="94"/>
      <c r="R2530" s="99"/>
      <c r="S2530" s="14"/>
      <c r="T2530" s="100"/>
      <c r="U2530" s="95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2"/>
      <c r="B2531" s="91"/>
      <c r="C2531" s="92"/>
      <c r="D2531" s="95"/>
      <c r="E2531" s="121"/>
      <c r="F2531" s="94"/>
      <c r="G2531" s="94"/>
      <c r="H2531" s="94"/>
      <c r="I2531" s="94"/>
      <c r="J2531" s="93"/>
      <c r="K2531" s="95"/>
      <c r="L2531" s="96"/>
      <c r="M2531" s="97"/>
      <c r="N2531" s="98"/>
      <c r="O2531" s="98"/>
      <c r="P2531" s="97"/>
      <c r="Q2531" s="94"/>
      <c r="R2531" s="99"/>
      <c r="S2531" s="14"/>
      <c r="T2531" s="100"/>
      <c r="U2531" s="95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2"/>
      <c r="B2532" s="91"/>
      <c r="C2532" s="92"/>
      <c r="D2532" s="95"/>
      <c r="E2532" s="121"/>
      <c r="F2532" s="94"/>
      <c r="G2532" s="94"/>
      <c r="H2532" s="94"/>
      <c r="I2532" s="94"/>
      <c r="J2532" s="93"/>
      <c r="K2532" s="95"/>
      <c r="L2532" s="96"/>
      <c r="M2532" s="97"/>
      <c r="N2532" s="98"/>
      <c r="O2532" s="98"/>
      <c r="P2532" s="97"/>
      <c r="Q2532" s="94"/>
      <c r="R2532" s="99"/>
      <c r="S2532" s="14"/>
      <c r="T2532" s="100"/>
      <c r="U2532" s="95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2"/>
      <c r="B2533" s="91"/>
      <c r="C2533" s="92"/>
      <c r="D2533" s="95"/>
      <c r="E2533" s="121"/>
      <c r="F2533" s="94"/>
      <c r="G2533" s="94"/>
      <c r="H2533" s="94"/>
      <c r="I2533" s="94"/>
      <c r="J2533" s="93"/>
      <c r="K2533" s="95"/>
      <c r="L2533" s="96"/>
      <c r="M2533" s="97"/>
      <c r="N2533" s="98"/>
      <c r="O2533" s="98"/>
      <c r="P2533" s="97"/>
      <c r="Q2533" s="94"/>
      <c r="R2533" s="99"/>
      <c r="S2533" s="14"/>
      <c r="T2533" s="100"/>
      <c r="U2533" s="95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2"/>
      <c r="B2534" s="91"/>
      <c r="C2534" s="92"/>
      <c r="D2534" s="95"/>
      <c r="E2534" s="121"/>
      <c r="F2534" s="94"/>
      <c r="G2534" s="94"/>
      <c r="H2534" s="94"/>
      <c r="I2534" s="94"/>
      <c r="J2534" s="93"/>
      <c r="K2534" s="95"/>
      <c r="L2534" s="96"/>
      <c r="M2534" s="97"/>
      <c r="N2534" s="98"/>
      <c r="O2534" s="98"/>
      <c r="P2534" s="97"/>
      <c r="Q2534" s="94"/>
      <c r="R2534" s="99"/>
      <c r="S2534" s="14"/>
      <c r="T2534" s="100"/>
      <c r="U2534" s="95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2"/>
      <c r="B2535" s="91"/>
      <c r="C2535" s="92"/>
      <c r="D2535" s="95"/>
      <c r="E2535" s="121"/>
      <c r="F2535" s="94"/>
      <c r="G2535" s="94"/>
      <c r="H2535" s="94"/>
      <c r="I2535" s="94"/>
      <c r="J2535" s="93"/>
      <c r="K2535" s="95"/>
      <c r="L2535" s="96"/>
      <c r="M2535" s="97"/>
      <c r="N2535" s="98"/>
      <c r="O2535" s="98"/>
      <c r="P2535" s="97"/>
      <c r="Q2535" s="94"/>
      <c r="R2535" s="99"/>
      <c r="S2535" s="14"/>
      <c r="T2535" s="100"/>
      <c r="U2535" s="95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2"/>
      <c r="B2536" s="91"/>
      <c r="C2536" s="92"/>
      <c r="D2536" s="95"/>
      <c r="E2536" s="121"/>
      <c r="F2536" s="94"/>
      <c r="G2536" s="94"/>
      <c r="H2536" s="94"/>
      <c r="I2536" s="94"/>
      <c r="J2536" s="93"/>
      <c r="K2536" s="95"/>
      <c r="L2536" s="96"/>
      <c r="M2536" s="97"/>
      <c r="N2536" s="98"/>
      <c r="O2536" s="98"/>
      <c r="P2536" s="97"/>
      <c r="Q2536" s="94"/>
      <c r="R2536" s="99"/>
      <c r="S2536" s="14"/>
      <c r="T2536" s="100"/>
      <c r="U2536" s="95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2"/>
      <c r="B2537" s="91"/>
      <c r="C2537" s="92"/>
      <c r="D2537" s="95"/>
      <c r="E2537" s="121"/>
      <c r="F2537" s="94"/>
      <c r="G2537" s="94"/>
      <c r="H2537" s="94"/>
      <c r="I2537" s="94"/>
      <c r="J2537" s="93"/>
      <c r="K2537" s="95"/>
      <c r="L2537" s="96"/>
      <c r="M2537" s="97"/>
      <c r="N2537" s="98"/>
      <c r="O2537" s="98"/>
      <c r="P2537" s="97"/>
      <c r="Q2537" s="94"/>
      <c r="R2537" s="99"/>
      <c r="S2537" s="14"/>
      <c r="T2537" s="100"/>
      <c r="U2537" s="95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2"/>
      <c r="B2538" s="91"/>
      <c r="C2538" s="92"/>
      <c r="D2538" s="95"/>
      <c r="E2538" s="121"/>
      <c r="F2538" s="94"/>
      <c r="G2538" s="94"/>
      <c r="H2538" s="94"/>
      <c r="I2538" s="94"/>
      <c r="J2538" s="93"/>
      <c r="K2538" s="95"/>
      <c r="L2538" s="96"/>
      <c r="M2538" s="97"/>
      <c r="N2538" s="98"/>
      <c r="O2538" s="98"/>
      <c r="P2538" s="97"/>
      <c r="Q2538" s="94"/>
      <c r="R2538" s="99"/>
      <c r="S2538" s="14"/>
      <c r="T2538" s="100"/>
      <c r="U2538" s="95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2"/>
      <c r="B2539" s="91"/>
      <c r="C2539" s="92"/>
      <c r="D2539" s="95"/>
      <c r="E2539" s="121"/>
      <c r="F2539" s="94"/>
      <c r="G2539" s="94"/>
      <c r="H2539" s="94"/>
      <c r="I2539" s="94"/>
      <c r="J2539" s="93"/>
      <c r="K2539" s="95"/>
      <c r="L2539" s="96"/>
      <c r="M2539" s="97"/>
      <c r="N2539" s="98"/>
      <c r="O2539" s="98"/>
      <c r="P2539" s="97"/>
      <c r="Q2539" s="94"/>
      <c r="R2539" s="99"/>
      <c r="S2539" s="14"/>
      <c r="T2539" s="100"/>
      <c r="U2539" s="95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2"/>
      <c r="B2540" s="91"/>
      <c r="C2540" s="92"/>
      <c r="D2540" s="95"/>
      <c r="E2540" s="121"/>
      <c r="F2540" s="94"/>
      <c r="G2540" s="94"/>
      <c r="H2540" s="94"/>
      <c r="I2540" s="94"/>
      <c r="J2540" s="93"/>
      <c r="K2540" s="95"/>
      <c r="L2540" s="96"/>
      <c r="M2540" s="97"/>
      <c r="N2540" s="98"/>
      <c r="O2540" s="98"/>
      <c r="P2540" s="97"/>
      <c r="Q2540" s="94"/>
      <c r="R2540" s="99"/>
      <c r="S2540" s="14"/>
      <c r="T2540" s="100"/>
      <c r="U2540" s="95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2"/>
      <c r="B2541" s="91"/>
      <c r="C2541" s="92"/>
      <c r="D2541" s="95"/>
      <c r="E2541" s="121"/>
      <c r="F2541" s="94"/>
      <c r="G2541" s="94"/>
      <c r="H2541" s="94"/>
      <c r="I2541" s="94"/>
      <c r="J2541" s="93"/>
      <c r="K2541" s="95"/>
      <c r="L2541" s="96"/>
      <c r="M2541" s="97"/>
      <c r="N2541" s="98"/>
      <c r="O2541" s="98"/>
      <c r="P2541" s="97"/>
      <c r="Q2541" s="94"/>
      <c r="R2541" s="99"/>
      <c r="S2541" s="14"/>
      <c r="T2541" s="100"/>
      <c r="U2541" s="95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2"/>
      <c r="B2542" s="91"/>
      <c r="C2542" s="92"/>
      <c r="D2542" s="95"/>
      <c r="E2542" s="121"/>
      <c r="F2542" s="94"/>
      <c r="G2542" s="94"/>
      <c r="H2542" s="94"/>
      <c r="I2542" s="94"/>
      <c r="J2542" s="93"/>
      <c r="K2542" s="95"/>
      <c r="L2542" s="96"/>
      <c r="M2542" s="97"/>
      <c r="N2542" s="98"/>
      <c r="O2542" s="98"/>
      <c r="P2542" s="97"/>
      <c r="Q2542" s="94"/>
      <c r="R2542" s="99"/>
      <c r="S2542" s="14"/>
      <c r="T2542" s="100"/>
      <c r="U2542" s="95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2"/>
      <c r="B2543" s="91"/>
      <c r="C2543" s="92"/>
      <c r="D2543" s="95"/>
      <c r="E2543" s="121"/>
      <c r="F2543" s="94"/>
      <c r="G2543" s="94"/>
      <c r="H2543" s="94"/>
      <c r="I2543" s="94"/>
      <c r="J2543" s="93"/>
      <c r="K2543" s="95"/>
      <c r="L2543" s="96"/>
      <c r="M2543" s="97"/>
      <c r="N2543" s="98"/>
      <c r="O2543" s="98"/>
      <c r="P2543" s="97"/>
      <c r="Q2543" s="94"/>
      <c r="R2543" s="99"/>
      <c r="S2543" s="14"/>
      <c r="T2543" s="100"/>
      <c r="U2543" s="95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2"/>
      <c r="B2544" s="91"/>
      <c r="C2544" s="92"/>
      <c r="D2544" s="95"/>
      <c r="E2544" s="121"/>
      <c r="F2544" s="94"/>
      <c r="G2544" s="94"/>
      <c r="H2544" s="94"/>
      <c r="I2544" s="94"/>
      <c r="J2544" s="93"/>
      <c r="K2544" s="95"/>
      <c r="L2544" s="96"/>
      <c r="M2544" s="97"/>
      <c r="N2544" s="98"/>
      <c r="O2544" s="98"/>
      <c r="P2544" s="97"/>
      <c r="Q2544" s="94"/>
      <c r="R2544" s="99"/>
      <c r="S2544" s="14"/>
      <c r="T2544" s="100"/>
      <c r="U2544" s="95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2"/>
      <c r="B2545" s="91"/>
      <c r="C2545" s="92"/>
      <c r="D2545" s="95"/>
      <c r="E2545" s="121"/>
      <c r="F2545" s="94"/>
      <c r="G2545" s="94"/>
      <c r="H2545" s="94"/>
      <c r="I2545" s="94"/>
      <c r="J2545" s="93"/>
      <c r="K2545" s="95"/>
      <c r="L2545" s="96"/>
      <c r="M2545" s="97"/>
      <c r="N2545" s="98"/>
      <c r="O2545" s="98"/>
      <c r="P2545" s="97"/>
      <c r="Q2545" s="94"/>
      <c r="R2545" s="99"/>
      <c r="S2545" s="14"/>
      <c r="T2545" s="100"/>
      <c r="U2545" s="95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2"/>
      <c r="B2546" s="91"/>
      <c r="C2546" s="92"/>
      <c r="D2546" s="95"/>
      <c r="E2546" s="121"/>
      <c r="F2546" s="94"/>
      <c r="G2546" s="94"/>
      <c r="H2546" s="94"/>
      <c r="I2546" s="94"/>
      <c r="J2546" s="93"/>
      <c r="K2546" s="95"/>
      <c r="L2546" s="96"/>
      <c r="M2546" s="97"/>
      <c r="N2546" s="98"/>
      <c r="O2546" s="98"/>
      <c r="P2546" s="97"/>
      <c r="Q2546" s="94"/>
      <c r="R2546" s="99"/>
      <c r="S2546" s="14"/>
      <c r="T2546" s="100"/>
      <c r="U2546" s="95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2"/>
      <c r="B2547" s="91"/>
      <c r="C2547" s="92"/>
      <c r="D2547" s="95"/>
      <c r="E2547" s="121"/>
      <c r="F2547" s="94"/>
      <c r="G2547" s="94"/>
      <c r="H2547" s="94"/>
      <c r="I2547" s="94"/>
      <c r="J2547" s="93"/>
      <c r="K2547" s="95"/>
      <c r="L2547" s="96"/>
      <c r="M2547" s="97"/>
      <c r="N2547" s="98"/>
      <c r="O2547" s="98"/>
      <c r="P2547" s="97"/>
      <c r="Q2547" s="94"/>
      <c r="R2547" s="99"/>
      <c r="S2547" s="14"/>
      <c r="T2547" s="100"/>
      <c r="U2547" s="95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2"/>
      <c r="B2548" s="91"/>
      <c r="C2548" s="92"/>
      <c r="D2548" s="95"/>
      <c r="E2548" s="121"/>
      <c r="F2548" s="94"/>
      <c r="G2548" s="94"/>
      <c r="H2548" s="94"/>
      <c r="I2548" s="94"/>
      <c r="J2548" s="93"/>
      <c r="K2548" s="95"/>
      <c r="L2548" s="96"/>
      <c r="M2548" s="97"/>
      <c r="N2548" s="98"/>
      <c r="O2548" s="98"/>
      <c r="P2548" s="97"/>
      <c r="Q2548" s="94"/>
      <c r="R2548" s="99"/>
      <c r="S2548" s="14"/>
      <c r="T2548" s="100"/>
      <c r="U2548" s="95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2"/>
      <c r="B2549" s="91"/>
      <c r="C2549" s="92"/>
      <c r="D2549" s="95"/>
      <c r="E2549" s="121"/>
      <c r="F2549" s="94"/>
      <c r="G2549" s="94"/>
      <c r="H2549" s="94"/>
      <c r="I2549" s="94"/>
      <c r="J2549" s="93"/>
      <c r="K2549" s="95"/>
      <c r="L2549" s="96"/>
      <c r="M2549" s="97"/>
      <c r="N2549" s="98"/>
      <c r="O2549" s="98"/>
      <c r="P2549" s="97"/>
      <c r="Q2549" s="94"/>
      <c r="R2549" s="99"/>
      <c r="S2549" s="14"/>
      <c r="T2549" s="100"/>
      <c r="U2549" s="95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2"/>
      <c r="B2550" s="91"/>
      <c r="C2550" s="92"/>
      <c r="D2550" s="95"/>
      <c r="E2550" s="121"/>
      <c r="F2550" s="94"/>
      <c r="G2550" s="94"/>
      <c r="H2550" s="94"/>
      <c r="I2550" s="94"/>
      <c r="J2550" s="93"/>
      <c r="K2550" s="95"/>
      <c r="L2550" s="96"/>
      <c r="M2550" s="97"/>
      <c r="N2550" s="98"/>
      <c r="O2550" s="98"/>
      <c r="P2550" s="97"/>
      <c r="Q2550" s="94"/>
      <c r="R2550" s="99"/>
      <c r="S2550" s="14"/>
      <c r="T2550" s="100"/>
      <c r="U2550" s="95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2"/>
      <c r="B2551" s="91"/>
      <c r="C2551" s="92"/>
      <c r="D2551" s="95"/>
      <c r="E2551" s="121"/>
      <c r="F2551" s="94"/>
      <c r="G2551" s="94"/>
      <c r="H2551" s="94"/>
      <c r="I2551" s="94"/>
      <c r="J2551" s="93"/>
      <c r="K2551" s="95"/>
      <c r="L2551" s="96"/>
      <c r="M2551" s="97"/>
      <c r="N2551" s="98"/>
      <c r="O2551" s="98"/>
      <c r="P2551" s="97"/>
      <c r="Q2551" s="94"/>
      <c r="R2551" s="99"/>
      <c r="S2551" s="14"/>
      <c r="T2551" s="100"/>
      <c r="U2551" s="95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2"/>
      <c r="B2552" s="91"/>
      <c r="C2552" s="92"/>
      <c r="D2552" s="95"/>
      <c r="E2552" s="121"/>
      <c r="F2552" s="94"/>
      <c r="G2552" s="94"/>
      <c r="H2552" s="94"/>
      <c r="I2552" s="94"/>
      <c r="J2552" s="93"/>
      <c r="K2552" s="95"/>
      <c r="L2552" s="96"/>
      <c r="M2552" s="97"/>
      <c r="N2552" s="98"/>
      <c r="O2552" s="98"/>
      <c r="P2552" s="97"/>
      <c r="Q2552" s="94"/>
      <c r="R2552" s="99"/>
      <c r="S2552" s="14"/>
      <c r="T2552" s="100"/>
      <c r="U2552" s="95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2"/>
      <c r="B2553" s="91"/>
      <c r="C2553" s="92"/>
      <c r="D2553" s="95"/>
      <c r="E2553" s="121"/>
      <c r="F2553" s="94"/>
      <c r="G2553" s="94"/>
      <c r="H2553" s="94"/>
      <c r="I2553" s="94"/>
      <c r="J2553" s="93"/>
      <c r="K2553" s="95"/>
      <c r="L2553" s="96"/>
      <c r="M2553" s="97"/>
      <c r="N2553" s="98"/>
      <c r="O2553" s="98"/>
      <c r="P2553" s="97"/>
      <c r="Q2553" s="94"/>
      <c r="R2553" s="99"/>
      <c r="S2553" s="14"/>
      <c r="T2553" s="100"/>
      <c r="U2553" s="95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2"/>
      <c r="B2554" s="91"/>
      <c r="C2554" s="92"/>
      <c r="D2554" s="95"/>
      <c r="E2554" s="121"/>
      <c r="F2554" s="94"/>
      <c r="G2554" s="94"/>
      <c r="H2554" s="94"/>
      <c r="I2554" s="94"/>
      <c r="J2554" s="93"/>
      <c r="K2554" s="95"/>
      <c r="L2554" s="96"/>
      <c r="M2554" s="97"/>
      <c r="N2554" s="98"/>
      <c r="O2554" s="98"/>
      <c r="P2554" s="97"/>
      <c r="Q2554" s="94"/>
      <c r="R2554" s="99"/>
      <c r="S2554" s="14"/>
      <c r="T2554" s="100"/>
      <c r="U2554" s="95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2"/>
      <c r="B2555" s="91"/>
      <c r="C2555" s="92"/>
      <c r="D2555" s="95"/>
      <c r="E2555" s="121"/>
      <c r="F2555" s="94"/>
      <c r="G2555" s="94"/>
      <c r="H2555" s="94"/>
      <c r="I2555" s="94"/>
      <c r="J2555" s="93"/>
      <c r="K2555" s="95"/>
      <c r="L2555" s="96"/>
      <c r="M2555" s="97"/>
      <c r="N2555" s="98"/>
      <c r="O2555" s="98"/>
      <c r="P2555" s="97"/>
      <c r="Q2555" s="94"/>
      <c r="R2555" s="99"/>
      <c r="S2555" s="14"/>
      <c r="T2555" s="100"/>
      <c r="U2555" s="95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2"/>
      <c r="B2556" s="91"/>
      <c r="C2556" s="92"/>
      <c r="D2556" s="95"/>
      <c r="E2556" s="121"/>
      <c r="F2556" s="94"/>
      <c r="G2556" s="94"/>
      <c r="H2556" s="94"/>
      <c r="I2556" s="94"/>
      <c r="J2556" s="93"/>
      <c r="K2556" s="95"/>
      <c r="L2556" s="96"/>
      <c r="M2556" s="97"/>
      <c r="N2556" s="98"/>
      <c r="O2556" s="98"/>
      <c r="P2556" s="97"/>
      <c r="Q2556" s="94"/>
      <c r="R2556" s="99"/>
      <c r="S2556" s="14"/>
      <c r="T2556" s="100"/>
      <c r="U2556" s="95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2"/>
      <c r="B2557" s="91"/>
      <c r="C2557" s="92"/>
      <c r="D2557" s="95"/>
      <c r="E2557" s="121"/>
      <c r="F2557" s="94"/>
      <c r="G2557" s="94"/>
      <c r="H2557" s="94"/>
      <c r="I2557" s="94"/>
      <c r="J2557" s="93"/>
      <c r="K2557" s="95"/>
      <c r="L2557" s="96"/>
      <c r="M2557" s="97"/>
      <c r="N2557" s="98"/>
      <c r="O2557" s="98"/>
      <c r="P2557" s="97"/>
      <c r="Q2557" s="94"/>
      <c r="R2557" s="99"/>
      <c r="S2557" s="14"/>
      <c r="T2557" s="100"/>
      <c r="U2557" s="95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2"/>
      <c r="B2558" s="91"/>
      <c r="C2558" s="92"/>
      <c r="D2558" s="95"/>
      <c r="E2558" s="121"/>
      <c r="F2558" s="94"/>
      <c r="G2558" s="94"/>
      <c r="H2558" s="94"/>
      <c r="I2558" s="94"/>
      <c r="J2558" s="93"/>
      <c r="K2558" s="95"/>
      <c r="L2558" s="96"/>
      <c r="M2558" s="97"/>
      <c r="N2558" s="98"/>
      <c r="O2558" s="98"/>
      <c r="P2558" s="97"/>
      <c r="Q2558" s="94"/>
      <c r="R2558" s="99"/>
      <c r="S2558" s="14"/>
      <c r="T2558" s="100"/>
      <c r="U2558" s="95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2"/>
      <c r="B2559" s="91"/>
      <c r="C2559" s="92"/>
      <c r="D2559" s="95"/>
      <c r="E2559" s="121"/>
      <c r="F2559" s="94"/>
      <c r="G2559" s="94"/>
      <c r="H2559" s="94"/>
      <c r="I2559" s="94"/>
      <c r="J2559" s="93"/>
      <c r="K2559" s="95"/>
      <c r="L2559" s="96"/>
      <c r="M2559" s="97"/>
      <c r="N2559" s="98"/>
      <c r="O2559" s="98"/>
      <c r="P2559" s="97"/>
      <c r="Q2559" s="94"/>
      <c r="R2559" s="99"/>
      <c r="S2559" s="14"/>
      <c r="T2559" s="100"/>
      <c r="U2559" s="95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2"/>
      <c r="B2560" s="91"/>
      <c r="C2560" s="92"/>
      <c r="D2560" s="95"/>
      <c r="E2560" s="121"/>
      <c r="F2560" s="94"/>
      <c r="G2560" s="94"/>
      <c r="H2560" s="94"/>
      <c r="I2560" s="94"/>
      <c r="J2560" s="93"/>
      <c r="K2560" s="95"/>
      <c r="L2560" s="96"/>
      <c r="M2560" s="97"/>
      <c r="N2560" s="98"/>
      <c r="O2560" s="98"/>
      <c r="P2560" s="97"/>
      <c r="Q2560" s="94"/>
      <c r="R2560" s="99"/>
      <c r="S2560" s="14"/>
      <c r="T2560" s="100"/>
      <c r="U2560" s="95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2"/>
      <c r="B2561" s="91"/>
      <c r="C2561" s="92"/>
      <c r="D2561" s="95"/>
      <c r="E2561" s="121"/>
      <c r="F2561" s="94"/>
      <c r="G2561" s="94"/>
      <c r="H2561" s="94"/>
      <c r="I2561" s="94"/>
      <c r="J2561" s="93"/>
      <c r="K2561" s="95"/>
      <c r="L2561" s="96"/>
      <c r="M2561" s="97"/>
      <c r="N2561" s="98"/>
      <c r="O2561" s="98"/>
      <c r="P2561" s="97"/>
      <c r="Q2561" s="94"/>
      <c r="R2561" s="99"/>
      <c r="S2561" s="14"/>
      <c r="T2561" s="100"/>
      <c r="U2561" s="95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2"/>
      <c r="B2562" s="91"/>
      <c r="C2562" s="92"/>
      <c r="D2562" s="95"/>
      <c r="E2562" s="121"/>
      <c r="F2562" s="94"/>
      <c r="G2562" s="94"/>
      <c r="H2562" s="94"/>
      <c r="I2562" s="94"/>
      <c r="J2562" s="93"/>
      <c r="K2562" s="95"/>
      <c r="L2562" s="96"/>
      <c r="M2562" s="97"/>
      <c r="N2562" s="98"/>
      <c r="O2562" s="98"/>
      <c r="P2562" s="97"/>
      <c r="Q2562" s="94"/>
      <c r="R2562" s="99"/>
      <c r="S2562" s="14"/>
      <c r="T2562" s="100"/>
      <c r="U2562" s="95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2"/>
      <c r="B2563" s="91"/>
      <c r="C2563" s="92"/>
      <c r="D2563" s="95"/>
      <c r="E2563" s="121"/>
      <c r="F2563" s="94"/>
      <c r="G2563" s="94"/>
      <c r="H2563" s="94"/>
      <c r="I2563" s="94"/>
      <c r="J2563" s="93"/>
      <c r="K2563" s="95"/>
      <c r="L2563" s="96"/>
      <c r="M2563" s="97"/>
      <c r="N2563" s="98"/>
      <c r="O2563" s="98"/>
      <c r="P2563" s="97"/>
      <c r="Q2563" s="94"/>
      <c r="R2563" s="99"/>
      <c r="S2563" s="14"/>
      <c r="T2563" s="100"/>
      <c r="U2563" s="95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2"/>
      <c r="B2564" s="91"/>
      <c r="C2564" s="92"/>
      <c r="D2564" s="95"/>
      <c r="E2564" s="121"/>
      <c r="F2564" s="94"/>
      <c r="G2564" s="94"/>
      <c r="H2564" s="94"/>
      <c r="I2564" s="94"/>
      <c r="J2564" s="93"/>
      <c r="K2564" s="95"/>
      <c r="L2564" s="96"/>
      <c r="M2564" s="97"/>
      <c r="N2564" s="98"/>
      <c r="O2564" s="98"/>
      <c r="P2564" s="97"/>
      <c r="Q2564" s="94"/>
      <c r="R2564" s="99"/>
      <c r="S2564" s="14"/>
      <c r="T2564" s="100"/>
      <c r="U2564" s="95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2"/>
      <c r="B2565" s="91"/>
      <c r="C2565" s="92"/>
      <c r="D2565" s="95"/>
      <c r="E2565" s="121"/>
      <c r="F2565" s="94"/>
      <c r="G2565" s="94"/>
      <c r="H2565" s="94"/>
      <c r="I2565" s="94"/>
      <c r="J2565" s="93"/>
      <c r="K2565" s="95"/>
      <c r="L2565" s="96"/>
      <c r="M2565" s="97"/>
      <c r="N2565" s="98"/>
      <c r="O2565" s="98"/>
      <c r="P2565" s="97"/>
      <c r="Q2565" s="94"/>
      <c r="R2565" s="99"/>
      <c r="S2565" s="14"/>
      <c r="T2565" s="100"/>
      <c r="U2565" s="95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2"/>
      <c r="B2566" s="91"/>
      <c r="C2566" s="92"/>
      <c r="D2566" s="95"/>
      <c r="E2566" s="121"/>
      <c r="F2566" s="94"/>
      <c r="G2566" s="94"/>
      <c r="H2566" s="94"/>
      <c r="I2566" s="94"/>
      <c r="J2566" s="93"/>
      <c r="K2566" s="95"/>
      <c r="L2566" s="96"/>
      <c r="M2566" s="97"/>
      <c r="N2566" s="98"/>
      <c r="O2566" s="98"/>
      <c r="P2566" s="97"/>
      <c r="Q2566" s="94"/>
      <c r="R2566" s="99"/>
      <c r="S2566" s="14"/>
      <c r="T2566" s="100"/>
      <c r="U2566" s="95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2"/>
      <c r="B2567" s="91"/>
      <c r="C2567" s="92"/>
      <c r="D2567" s="95"/>
      <c r="E2567" s="121"/>
      <c r="F2567" s="94"/>
      <c r="G2567" s="94"/>
      <c r="H2567" s="94"/>
      <c r="I2567" s="94"/>
      <c r="J2567" s="93"/>
      <c r="K2567" s="95"/>
      <c r="L2567" s="96"/>
      <c r="M2567" s="97"/>
      <c r="N2567" s="98"/>
      <c r="O2567" s="98"/>
      <c r="P2567" s="97"/>
      <c r="Q2567" s="94"/>
      <c r="R2567" s="99"/>
      <c r="S2567" s="14"/>
      <c r="T2567" s="100"/>
      <c r="U2567" s="95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2"/>
      <c r="B2568" s="91"/>
      <c r="C2568" s="92"/>
      <c r="D2568" s="95"/>
      <c r="E2568" s="121"/>
      <c r="F2568" s="94"/>
      <c r="G2568" s="94"/>
      <c r="H2568" s="94"/>
      <c r="I2568" s="94"/>
      <c r="J2568" s="93"/>
      <c r="K2568" s="95"/>
      <c r="L2568" s="96"/>
      <c r="M2568" s="97"/>
      <c r="N2568" s="98"/>
      <c r="O2568" s="98"/>
      <c r="P2568" s="97"/>
      <c r="Q2568" s="94"/>
      <c r="R2568" s="99"/>
      <c r="S2568" s="14"/>
      <c r="T2568" s="100"/>
      <c r="U2568" s="95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2"/>
      <c r="B2569" s="91"/>
      <c r="C2569" s="92"/>
      <c r="D2569" s="95"/>
      <c r="E2569" s="121"/>
      <c r="F2569" s="94"/>
      <c r="G2569" s="94"/>
      <c r="H2569" s="94"/>
      <c r="I2569" s="94"/>
      <c r="J2569" s="93"/>
      <c r="K2569" s="95"/>
      <c r="L2569" s="96"/>
      <c r="M2569" s="97"/>
      <c r="N2569" s="98"/>
      <c r="O2569" s="98"/>
      <c r="P2569" s="97"/>
      <c r="Q2569" s="94"/>
      <c r="R2569" s="99"/>
      <c r="S2569" s="14"/>
      <c r="T2569" s="100"/>
      <c r="U2569" s="95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2"/>
      <c r="B2570" s="91"/>
      <c r="C2570" s="92"/>
      <c r="D2570" s="95"/>
      <c r="E2570" s="121"/>
      <c r="F2570" s="94"/>
      <c r="G2570" s="94"/>
      <c r="H2570" s="94"/>
      <c r="I2570" s="94"/>
      <c r="J2570" s="93"/>
      <c r="K2570" s="95"/>
      <c r="L2570" s="96"/>
      <c r="M2570" s="97"/>
      <c r="N2570" s="98"/>
      <c r="O2570" s="98"/>
      <c r="P2570" s="97"/>
      <c r="Q2570" s="94"/>
      <c r="R2570" s="99"/>
      <c r="S2570" s="14"/>
      <c r="T2570" s="100"/>
      <c r="U2570" s="95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2"/>
      <c r="B2571" s="91"/>
      <c r="C2571" s="92"/>
      <c r="D2571" s="95"/>
      <c r="E2571" s="121"/>
      <c r="F2571" s="94"/>
      <c r="G2571" s="94"/>
      <c r="H2571" s="94"/>
      <c r="I2571" s="94"/>
      <c r="J2571" s="93"/>
      <c r="K2571" s="95"/>
      <c r="L2571" s="96"/>
      <c r="M2571" s="97"/>
      <c r="N2571" s="98"/>
      <c r="O2571" s="98"/>
      <c r="P2571" s="97"/>
      <c r="Q2571" s="94"/>
      <c r="R2571" s="99"/>
      <c r="S2571" s="14"/>
      <c r="T2571" s="100"/>
      <c r="U2571" s="95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2"/>
      <c r="B2572" s="91"/>
      <c r="C2572" s="92"/>
      <c r="D2572" s="95"/>
      <c r="E2572" s="121"/>
      <c r="F2572" s="94"/>
      <c r="G2572" s="94"/>
      <c r="H2572" s="94"/>
      <c r="I2572" s="94"/>
      <c r="J2572" s="93"/>
      <c r="K2572" s="95"/>
      <c r="L2572" s="96"/>
      <c r="M2572" s="97"/>
      <c r="N2572" s="98"/>
      <c r="O2572" s="98"/>
      <c r="P2572" s="97"/>
      <c r="Q2572" s="94"/>
      <c r="R2572" s="99"/>
      <c r="S2572" s="14"/>
      <c r="T2572" s="100"/>
      <c r="U2572" s="95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2"/>
      <c r="B2573" s="91"/>
      <c r="C2573" s="92"/>
      <c r="D2573" s="95"/>
      <c r="E2573" s="121"/>
      <c r="F2573" s="94"/>
      <c r="G2573" s="94"/>
      <c r="H2573" s="94"/>
      <c r="I2573" s="94"/>
      <c r="J2573" s="93"/>
      <c r="K2573" s="95"/>
      <c r="L2573" s="96"/>
      <c r="M2573" s="97"/>
      <c r="N2573" s="98"/>
      <c r="O2573" s="98"/>
      <c r="P2573" s="97"/>
      <c r="Q2573" s="94"/>
      <c r="R2573" s="99"/>
      <c r="S2573" s="14"/>
      <c r="T2573" s="100"/>
      <c r="U2573" s="95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2"/>
      <c r="B2574" s="91"/>
      <c r="C2574" s="92"/>
      <c r="D2574" s="95"/>
      <c r="E2574" s="121"/>
      <c r="F2574" s="94"/>
      <c r="G2574" s="94"/>
      <c r="H2574" s="94"/>
      <c r="I2574" s="94"/>
      <c r="J2574" s="93"/>
      <c r="K2574" s="95"/>
      <c r="L2574" s="96"/>
      <c r="M2574" s="97"/>
      <c r="N2574" s="98"/>
      <c r="O2574" s="98"/>
      <c r="P2574" s="97"/>
      <c r="Q2574" s="94"/>
      <c r="R2574" s="99"/>
      <c r="S2574" s="14"/>
      <c r="T2574" s="100"/>
      <c r="U2574" s="95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2"/>
      <c r="B2575" s="91"/>
      <c r="C2575" s="92"/>
      <c r="D2575" s="95"/>
      <c r="E2575" s="121"/>
      <c r="F2575" s="94"/>
      <c r="G2575" s="94"/>
      <c r="H2575" s="94"/>
      <c r="I2575" s="94"/>
      <c r="J2575" s="93"/>
      <c r="K2575" s="95"/>
      <c r="L2575" s="96"/>
      <c r="M2575" s="97"/>
      <c r="N2575" s="98"/>
      <c r="O2575" s="98"/>
      <c r="P2575" s="97"/>
      <c r="Q2575" s="94"/>
      <c r="R2575" s="99"/>
      <c r="S2575" s="14"/>
      <c r="T2575" s="100"/>
      <c r="U2575" s="95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2"/>
      <c r="B2576" s="91"/>
      <c r="C2576" s="92"/>
      <c r="D2576" s="95"/>
      <c r="E2576" s="121"/>
      <c r="F2576" s="94"/>
      <c r="G2576" s="94"/>
      <c r="H2576" s="94"/>
      <c r="I2576" s="94"/>
      <c r="J2576" s="93"/>
      <c r="K2576" s="95"/>
      <c r="L2576" s="96"/>
      <c r="M2576" s="97"/>
      <c r="N2576" s="98"/>
      <c r="O2576" s="98"/>
      <c r="P2576" s="97"/>
      <c r="Q2576" s="94"/>
      <c r="R2576" s="99"/>
      <c r="S2576" s="14"/>
      <c r="T2576" s="100"/>
      <c r="U2576" s="95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2"/>
      <c r="B2577" s="91"/>
      <c r="C2577" s="92"/>
      <c r="D2577" s="95"/>
      <c r="E2577" s="121"/>
      <c r="F2577" s="94"/>
      <c r="G2577" s="94"/>
      <c r="H2577" s="94"/>
      <c r="I2577" s="94"/>
      <c r="J2577" s="93"/>
      <c r="K2577" s="95"/>
      <c r="L2577" s="96"/>
      <c r="M2577" s="97"/>
      <c r="N2577" s="98"/>
      <c r="O2577" s="98"/>
      <c r="P2577" s="97"/>
      <c r="Q2577" s="94"/>
      <c r="R2577" s="99"/>
      <c r="S2577" s="14"/>
      <c r="T2577" s="100"/>
      <c r="U2577" s="95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2"/>
      <c r="B2578" s="91"/>
      <c r="C2578" s="92"/>
      <c r="D2578" s="95"/>
      <c r="E2578" s="121"/>
      <c r="F2578" s="94"/>
      <c r="G2578" s="94"/>
      <c r="H2578" s="94"/>
      <c r="I2578" s="94"/>
      <c r="J2578" s="93"/>
      <c r="K2578" s="95"/>
      <c r="L2578" s="96"/>
      <c r="M2578" s="97"/>
      <c r="N2578" s="98"/>
      <c r="O2578" s="98"/>
      <c r="P2578" s="97"/>
      <c r="Q2578" s="94"/>
      <c r="R2578" s="99"/>
      <c r="S2578" s="14"/>
      <c r="T2578" s="100"/>
      <c r="U2578" s="95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2"/>
      <c r="B2579" s="91"/>
      <c r="C2579" s="92"/>
      <c r="D2579" s="95"/>
      <c r="E2579" s="121"/>
      <c r="F2579" s="94"/>
      <c r="G2579" s="94"/>
      <c r="H2579" s="94"/>
      <c r="I2579" s="94"/>
      <c r="J2579" s="93"/>
      <c r="K2579" s="95"/>
      <c r="L2579" s="96"/>
      <c r="M2579" s="97"/>
      <c r="N2579" s="98"/>
      <c r="O2579" s="98"/>
      <c r="P2579" s="97"/>
      <c r="Q2579" s="94"/>
      <c r="R2579" s="99"/>
      <c r="S2579" s="14"/>
      <c r="T2579" s="100"/>
      <c r="U2579" s="95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2"/>
      <c r="B2580" s="91"/>
      <c r="C2580" s="92"/>
      <c r="D2580" s="95"/>
      <c r="E2580" s="121"/>
      <c r="F2580" s="94"/>
      <c r="G2580" s="94"/>
      <c r="H2580" s="94"/>
      <c r="I2580" s="94"/>
      <c r="J2580" s="93"/>
      <c r="K2580" s="95"/>
      <c r="L2580" s="96"/>
      <c r="M2580" s="97"/>
      <c r="N2580" s="98"/>
      <c r="O2580" s="98"/>
      <c r="P2580" s="97"/>
      <c r="Q2580" s="94"/>
      <c r="R2580" s="99"/>
      <c r="S2580" s="14"/>
      <c r="T2580" s="100"/>
      <c r="U2580" s="95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2"/>
      <c r="B2581" s="91"/>
      <c r="C2581" s="92"/>
      <c r="D2581" s="95"/>
      <c r="E2581" s="121"/>
      <c r="F2581" s="94"/>
      <c r="G2581" s="94"/>
      <c r="H2581" s="94"/>
      <c r="I2581" s="94"/>
      <c r="J2581" s="93"/>
      <c r="K2581" s="95"/>
      <c r="L2581" s="96"/>
      <c r="M2581" s="97"/>
      <c r="N2581" s="98"/>
      <c r="O2581" s="98"/>
      <c r="P2581" s="97"/>
      <c r="Q2581" s="94"/>
      <c r="R2581" s="99"/>
      <c r="S2581" s="14"/>
      <c r="T2581" s="100"/>
      <c r="U2581" s="95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2"/>
      <c r="B2582" s="91"/>
      <c r="C2582" s="92"/>
      <c r="D2582" s="95"/>
      <c r="E2582" s="121"/>
      <c r="F2582" s="94"/>
      <c r="G2582" s="94"/>
      <c r="H2582" s="94"/>
      <c r="I2582" s="94"/>
      <c r="J2582" s="93"/>
      <c r="K2582" s="95"/>
      <c r="L2582" s="96"/>
      <c r="M2582" s="97"/>
      <c r="N2582" s="98"/>
      <c r="O2582" s="98"/>
      <c r="P2582" s="97"/>
      <c r="Q2582" s="94"/>
      <c r="R2582" s="99"/>
      <c r="S2582" s="14"/>
      <c r="T2582" s="100"/>
      <c r="U2582" s="95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2"/>
      <c r="B2583" s="91"/>
      <c r="C2583" s="92"/>
      <c r="D2583" s="95"/>
      <c r="E2583" s="121"/>
      <c r="F2583" s="94"/>
      <c r="G2583" s="94"/>
      <c r="H2583" s="94"/>
      <c r="I2583" s="94"/>
      <c r="J2583" s="93"/>
      <c r="K2583" s="95"/>
      <c r="L2583" s="96"/>
      <c r="M2583" s="97"/>
      <c r="N2583" s="98"/>
      <c r="O2583" s="98"/>
      <c r="P2583" s="97"/>
      <c r="Q2583" s="94"/>
      <c r="R2583" s="99"/>
      <c r="S2583" s="14"/>
      <c r="T2583" s="100"/>
      <c r="U2583" s="95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2"/>
      <c r="B2584" s="91"/>
      <c r="C2584" s="92"/>
      <c r="D2584" s="95"/>
      <c r="E2584" s="121"/>
      <c r="F2584" s="94"/>
      <c r="G2584" s="94"/>
      <c r="H2584" s="94"/>
      <c r="I2584" s="94"/>
      <c r="J2584" s="93"/>
      <c r="K2584" s="95"/>
      <c r="L2584" s="96"/>
      <c r="M2584" s="97"/>
      <c r="N2584" s="98"/>
      <c r="O2584" s="98"/>
      <c r="P2584" s="97"/>
      <c r="Q2584" s="94"/>
      <c r="R2584" s="99"/>
      <c r="S2584" s="14"/>
      <c r="T2584" s="100"/>
      <c r="U2584" s="95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2"/>
      <c r="B2585" s="91"/>
      <c r="C2585" s="92"/>
      <c r="D2585" s="95"/>
      <c r="E2585" s="121"/>
      <c r="F2585" s="94"/>
      <c r="G2585" s="94"/>
      <c r="H2585" s="94"/>
      <c r="I2585" s="94"/>
      <c r="J2585" s="93"/>
      <c r="K2585" s="95"/>
      <c r="L2585" s="96"/>
      <c r="M2585" s="97"/>
      <c r="N2585" s="98"/>
      <c r="O2585" s="98"/>
      <c r="P2585" s="97"/>
      <c r="Q2585" s="94"/>
      <c r="R2585" s="99"/>
      <c r="S2585" s="14"/>
      <c r="T2585" s="100"/>
      <c r="U2585" s="95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2"/>
      <c r="B2586" s="91"/>
      <c r="C2586" s="92"/>
      <c r="D2586" s="95"/>
      <c r="E2586" s="121"/>
      <c r="F2586" s="94"/>
      <c r="G2586" s="94"/>
      <c r="H2586" s="94"/>
      <c r="I2586" s="94"/>
      <c r="J2586" s="93"/>
      <c r="K2586" s="95"/>
      <c r="L2586" s="96"/>
      <c r="M2586" s="97"/>
      <c r="N2586" s="98"/>
      <c r="O2586" s="98"/>
      <c r="P2586" s="97"/>
      <c r="Q2586" s="94"/>
      <c r="R2586" s="99"/>
      <c r="S2586" s="14"/>
      <c r="T2586" s="100"/>
      <c r="U2586" s="95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2"/>
      <c r="B2587" s="91"/>
      <c r="C2587" s="92"/>
      <c r="D2587" s="95"/>
      <c r="E2587" s="121"/>
      <c r="F2587" s="94"/>
      <c r="G2587" s="94"/>
      <c r="H2587" s="94"/>
      <c r="I2587" s="94"/>
      <c r="J2587" s="93"/>
      <c r="K2587" s="95"/>
      <c r="L2587" s="96"/>
      <c r="M2587" s="97"/>
      <c r="N2587" s="98"/>
      <c r="O2587" s="98"/>
      <c r="P2587" s="97"/>
      <c r="Q2587" s="94"/>
      <c r="R2587" s="99"/>
      <c r="S2587" s="14"/>
      <c r="T2587" s="100"/>
      <c r="U2587" s="95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2"/>
      <c r="B2588" s="91"/>
      <c r="C2588" s="92"/>
      <c r="D2588" s="95"/>
      <c r="E2588" s="121"/>
      <c r="F2588" s="94"/>
      <c r="G2588" s="94"/>
      <c r="H2588" s="94"/>
      <c r="I2588" s="94"/>
      <c r="J2588" s="93"/>
      <c r="K2588" s="95"/>
      <c r="L2588" s="96"/>
      <c r="M2588" s="97"/>
      <c r="N2588" s="98"/>
      <c r="O2588" s="98"/>
      <c r="P2588" s="97"/>
      <c r="Q2588" s="94"/>
      <c r="R2588" s="99"/>
      <c r="S2588" s="14"/>
      <c r="T2588" s="100"/>
      <c r="U2588" s="95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2"/>
      <c r="B2589" s="91"/>
      <c r="C2589" s="92"/>
      <c r="D2589" s="95"/>
      <c r="E2589" s="121"/>
      <c r="F2589" s="94"/>
      <c r="G2589" s="94"/>
      <c r="H2589" s="94"/>
      <c r="I2589" s="94"/>
      <c r="J2589" s="93"/>
      <c r="K2589" s="95"/>
      <c r="L2589" s="96"/>
      <c r="M2589" s="97"/>
      <c r="N2589" s="98"/>
      <c r="O2589" s="98"/>
      <c r="P2589" s="97"/>
      <c r="Q2589" s="94"/>
      <c r="R2589" s="99"/>
      <c r="S2589" s="14"/>
      <c r="T2589" s="100"/>
      <c r="U2589" s="95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2"/>
      <c r="B2590" s="91"/>
      <c r="C2590" s="92"/>
      <c r="D2590" s="95"/>
      <c r="E2590" s="121"/>
      <c r="F2590" s="94"/>
      <c r="G2590" s="94"/>
      <c r="H2590" s="94"/>
      <c r="I2590" s="94"/>
      <c r="J2590" s="93"/>
      <c r="K2590" s="95"/>
      <c r="L2590" s="96"/>
      <c r="M2590" s="97"/>
      <c r="N2590" s="98"/>
      <c r="O2590" s="98"/>
      <c r="P2590" s="97"/>
      <c r="Q2590" s="94"/>
      <c r="R2590" s="99"/>
      <c r="S2590" s="14"/>
      <c r="T2590" s="100"/>
      <c r="U2590" s="95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2"/>
      <c r="B2591" s="91"/>
      <c r="C2591" s="92"/>
      <c r="D2591" s="95"/>
      <c r="E2591" s="121"/>
      <c r="F2591" s="94"/>
      <c r="G2591" s="94"/>
      <c r="H2591" s="94"/>
      <c r="I2591" s="94"/>
      <c r="J2591" s="93"/>
      <c r="K2591" s="95"/>
      <c r="L2591" s="96"/>
      <c r="M2591" s="97"/>
      <c r="N2591" s="98"/>
      <c r="O2591" s="98"/>
      <c r="P2591" s="97"/>
      <c r="Q2591" s="94"/>
      <c r="R2591" s="99"/>
      <c r="S2591" s="14"/>
      <c r="T2591" s="100"/>
      <c r="U2591" s="95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2"/>
      <c r="B2592" s="91"/>
      <c r="C2592" s="92"/>
      <c r="D2592" s="95"/>
      <c r="E2592" s="121"/>
      <c r="F2592" s="94"/>
      <c r="G2592" s="94"/>
      <c r="H2592" s="94"/>
      <c r="I2592" s="94"/>
      <c r="J2592" s="93"/>
      <c r="K2592" s="95"/>
      <c r="L2592" s="96"/>
      <c r="M2592" s="97"/>
      <c r="N2592" s="98"/>
      <c r="O2592" s="98"/>
      <c r="P2592" s="97"/>
      <c r="Q2592" s="94"/>
      <c r="R2592" s="99"/>
      <c r="S2592" s="14"/>
      <c r="T2592" s="100"/>
      <c r="U2592" s="95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2"/>
      <c r="B2593" s="91"/>
      <c r="C2593" s="92"/>
      <c r="D2593" s="95"/>
      <c r="E2593" s="121"/>
      <c r="F2593" s="94"/>
      <c r="G2593" s="94"/>
      <c r="H2593" s="94"/>
      <c r="I2593" s="94"/>
      <c r="J2593" s="93"/>
      <c r="K2593" s="95"/>
      <c r="L2593" s="96"/>
      <c r="M2593" s="97"/>
      <c r="N2593" s="98"/>
      <c r="O2593" s="98"/>
      <c r="P2593" s="97"/>
      <c r="Q2593" s="94"/>
      <c r="R2593" s="99"/>
      <c r="S2593" s="14"/>
      <c r="T2593" s="100"/>
      <c r="U2593" s="95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2"/>
      <c r="B2594" s="91"/>
      <c r="C2594" s="92"/>
      <c r="D2594" s="95"/>
      <c r="E2594" s="121"/>
      <c r="F2594" s="94"/>
      <c r="G2594" s="94"/>
      <c r="H2594" s="94"/>
      <c r="I2594" s="94"/>
      <c r="J2594" s="93"/>
      <c r="K2594" s="95"/>
      <c r="L2594" s="96"/>
      <c r="M2594" s="97"/>
      <c r="N2594" s="98"/>
      <c r="O2594" s="98"/>
      <c r="P2594" s="97"/>
      <c r="Q2594" s="94"/>
      <c r="R2594" s="99"/>
      <c r="S2594" s="14"/>
      <c r="T2594" s="100"/>
      <c r="U2594" s="95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2"/>
      <c r="B2595" s="91"/>
      <c r="C2595" s="92"/>
      <c r="D2595" s="95"/>
      <c r="E2595" s="121"/>
      <c r="F2595" s="94"/>
      <c r="G2595" s="94"/>
      <c r="H2595" s="94"/>
      <c r="I2595" s="94"/>
      <c r="J2595" s="93"/>
      <c r="K2595" s="95"/>
      <c r="L2595" s="96"/>
      <c r="M2595" s="97"/>
      <c r="N2595" s="98"/>
      <c r="O2595" s="98"/>
      <c r="P2595" s="97"/>
      <c r="Q2595" s="94"/>
      <c r="R2595" s="99"/>
      <c r="S2595" s="14"/>
      <c r="T2595" s="100"/>
      <c r="U2595" s="95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2"/>
      <c r="B2596" s="91"/>
      <c r="C2596" s="92"/>
      <c r="D2596" s="95"/>
      <c r="E2596" s="121"/>
      <c r="F2596" s="94"/>
      <c r="G2596" s="94"/>
      <c r="H2596" s="94"/>
      <c r="I2596" s="94"/>
      <c r="J2596" s="93"/>
      <c r="K2596" s="95"/>
      <c r="L2596" s="96"/>
      <c r="M2596" s="97"/>
      <c r="N2596" s="98"/>
      <c r="O2596" s="98"/>
      <c r="P2596" s="97"/>
      <c r="Q2596" s="94"/>
      <c r="R2596" s="99"/>
      <c r="S2596" s="14"/>
      <c r="T2596" s="100"/>
      <c r="U2596" s="95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2"/>
      <c r="B2597" s="91"/>
      <c r="C2597" s="92"/>
      <c r="D2597" s="95"/>
      <c r="E2597" s="121"/>
      <c r="F2597" s="94"/>
      <c r="G2597" s="94"/>
      <c r="H2597" s="94"/>
      <c r="I2597" s="94"/>
      <c r="J2597" s="93"/>
      <c r="K2597" s="95"/>
      <c r="L2597" s="96"/>
      <c r="M2597" s="97"/>
      <c r="N2597" s="98"/>
      <c r="O2597" s="98"/>
      <c r="P2597" s="97"/>
      <c r="Q2597" s="94"/>
      <c r="R2597" s="99"/>
      <c r="S2597" s="14"/>
      <c r="T2597" s="100"/>
      <c r="U2597" s="95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2"/>
      <c r="B2598" s="91"/>
      <c r="C2598" s="92"/>
      <c r="D2598" s="95"/>
      <c r="E2598" s="121"/>
      <c r="F2598" s="94"/>
      <c r="G2598" s="94"/>
      <c r="H2598" s="94"/>
      <c r="I2598" s="94"/>
      <c r="J2598" s="93"/>
      <c r="K2598" s="95"/>
      <c r="L2598" s="96"/>
      <c r="M2598" s="97"/>
      <c r="N2598" s="98"/>
      <c r="O2598" s="98"/>
      <c r="P2598" s="97"/>
      <c r="Q2598" s="94"/>
      <c r="R2598" s="99"/>
      <c r="S2598" s="14"/>
      <c r="T2598" s="100"/>
      <c r="U2598" s="95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2"/>
      <c r="B2599" s="91"/>
      <c r="C2599" s="92"/>
      <c r="D2599" s="95"/>
      <c r="E2599" s="121"/>
      <c r="F2599" s="94"/>
      <c r="G2599" s="94"/>
      <c r="H2599" s="94"/>
      <c r="I2599" s="94"/>
      <c r="J2599" s="93"/>
      <c r="K2599" s="95"/>
      <c r="L2599" s="96"/>
      <c r="M2599" s="97"/>
      <c r="N2599" s="98"/>
      <c r="O2599" s="98"/>
      <c r="P2599" s="97"/>
      <c r="Q2599" s="94"/>
      <c r="R2599" s="99"/>
      <c r="S2599" s="14"/>
      <c r="T2599" s="100"/>
      <c r="U2599" s="95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2"/>
      <c r="B2600" s="91"/>
      <c r="C2600" s="92"/>
      <c r="D2600" s="95"/>
      <c r="E2600" s="121"/>
      <c r="F2600" s="94"/>
      <c r="G2600" s="94"/>
      <c r="H2600" s="94"/>
      <c r="I2600" s="94"/>
      <c r="J2600" s="93"/>
      <c r="K2600" s="95"/>
      <c r="L2600" s="96"/>
      <c r="M2600" s="97"/>
      <c r="N2600" s="98"/>
      <c r="O2600" s="98"/>
      <c r="P2600" s="97"/>
      <c r="Q2600" s="94"/>
      <c r="R2600" s="99"/>
      <c r="S2600" s="14"/>
      <c r="T2600" s="100"/>
      <c r="U2600" s="95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2"/>
      <c r="B2601" s="91"/>
      <c r="C2601" s="92"/>
      <c r="D2601" s="95"/>
      <c r="E2601" s="121"/>
      <c r="F2601" s="94"/>
      <c r="G2601" s="94"/>
      <c r="H2601" s="94"/>
      <c r="I2601" s="94"/>
      <c r="J2601" s="93"/>
      <c r="K2601" s="95"/>
      <c r="L2601" s="96"/>
      <c r="M2601" s="97"/>
      <c r="N2601" s="98"/>
      <c r="O2601" s="98"/>
      <c r="P2601" s="97"/>
      <c r="Q2601" s="94"/>
      <c r="R2601" s="99"/>
      <c r="S2601" s="14"/>
      <c r="T2601" s="100"/>
      <c r="U2601" s="95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2"/>
      <c r="B2602" s="91"/>
      <c r="C2602" s="92"/>
      <c r="D2602" s="95"/>
      <c r="E2602" s="121"/>
      <c r="F2602" s="94"/>
      <c r="G2602" s="94"/>
      <c r="H2602" s="94"/>
      <c r="I2602" s="94"/>
      <c r="J2602" s="93"/>
      <c r="K2602" s="95"/>
      <c r="L2602" s="96"/>
      <c r="M2602" s="97"/>
      <c r="N2602" s="98"/>
      <c r="O2602" s="98"/>
      <c r="P2602" s="97"/>
      <c r="Q2602" s="94"/>
      <c r="R2602" s="99"/>
      <c r="S2602" s="14"/>
      <c r="T2602" s="100"/>
      <c r="U2602" s="95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2"/>
      <c r="B2603" s="91"/>
      <c r="C2603" s="92"/>
      <c r="D2603" s="95"/>
      <c r="E2603" s="121"/>
      <c r="F2603" s="94"/>
      <c r="G2603" s="94"/>
      <c r="H2603" s="94"/>
      <c r="I2603" s="94"/>
      <c r="J2603" s="93"/>
      <c r="K2603" s="95"/>
      <c r="L2603" s="96"/>
      <c r="M2603" s="97"/>
      <c r="N2603" s="98"/>
      <c r="O2603" s="98"/>
      <c r="P2603" s="97"/>
      <c r="Q2603" s="94"/>
      <c r="R2603" s="99"/>
      <c r="S2603" s="14"/>
      <c r="T2603" s="100"/>
      <c r="U2603" s="95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2"/>
      <c r="B2604" s="91"/>
      <c r="C2604" s="92"/>
      <c r="D2604" s="95"/>
      <c r="E2604" s="121"/>
      <c r="F2604" s="94"/>
      <c r="G2604" s="94"/>
      <c r="H2604" s="94"/>
      <c r="I2604" s="94"/>
      <c r="J2604" s="93"/>
      <c r="K2604" s="95"/>
      <c r="L2604" s="96"/>
      <c r="M2604" s="97"/>
      <c r="N2604" s="98"/>
      <c r="O2604" s="98"/>
      <c r="P2604" s="97"/>
      <c r="Q2604" s="94"/>
      <c r="R2604" s="99"/>
      <c r="S2604" s="14"/>
      <c r="T2604" s="100"/>
      <c r="U2604" s="95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2"/>
      <c r="B2605" s="91"/>
      <c r="C2605" s="92"/>
      <c r="D2605" s="95"/>
      <c r="E2605" s="121"/>
      <c r="F2605" s="94"/>
      <c r="G2605" s="94"/>
      <c r="H2605" s="94"/>
      <c r="I2605" s="94"/>
      <c r="J2605" s="93"/>
      <c r="K2605" s="95"/>
      <c r="L2605" s="96"/>
      <c r="M2605" s="97"/>
      <c r="N2605" s="98"/>
      <c r="O2605" s="98"/>
      <c r="P2605" s="97"/>
      <c r="Q2605" s="94"/>
      <c r="R2605" s="99"/>
      <c r="S2605" s="14"/>
      <c r="T2605" s="100"/>
      <c r="U2605" s="95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2"/>
      <c r="B2606" s="91"/>
      <c r="C2606" s="92"/>
      <c r="D2606" s="95"/>
      <c r="E2606" s="121"/>
      <c r="F2606" s="94"/>
      <c r="G2606" s="94"/>
      <c r="H2606" s="94"/>
      <c r="I2606" s="94"/>
      <c r="J2606" s="93"/>
      <c r="K2606" s="95"/>
      <c r="L2606" s="96"/>
      <c r="M2606" s="97"/>
      <c r="N2606" s="98"/>
      <c r="O2606" s="98"/>
      <c r="P2606" s="97"/>
      <c r="Q2606" s="94"/>
      <c r="R2606" s="99"/>
      <c r="S2606" s="14"/>
      <c r="T2606" s="100"/>
      <c r="U2606" s="95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2"/>
      <c r="B2607" s="91"/>
      <c r="C2607" s="92"/>
      <c r="D2607" s="95"/>
      <c r="E2607" s="121"/>
      <c r="F2607" s="94"/>
      <c r="G2607" s="94"/>
      <c r="H2607" s="94"/>
      <c r="I2607" s="94"/>
      <c r="J2607" s="93"/>
      <c r="K2607" s="95"/>
      <c r="L2607" s="96"/>
      <c r="M2607" s="97"/>
      <c r="N2607" s="98"/>
      <c r="O2607" s="98"/>
      <c r="P2607" s="97"/>
      <c r="Q2607" s="94"/>
      <c r="R2607" s="99"/>
      <c r="S2607" s="14"/>
      <c r="T2607" s="100"/>
      <c r="U2607" s="95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2"/>
      <c r="B2608" s="91"/>
      <c r="C2608" s="92"/>
      <c r="D2608" s="95"/>
      <c r="E2608" s="121"/>
      <c r="F2608" s="94"/>
      <c r="G2608" s="94"/>
      <c r="H2608" s="94"/>
      <c r="I2608" s="94"/>
      <c r="J2608" s="93"/>
      <c r="K2608" s="95"/>
      <c r="L2608" s="96"/>
      <c r="M2608" s="97"/>
      <c r="N2608" s="98"/>
      <c r="O2608" s="98"/>
      <c r="P2608" s="97"/>
      <c r="Q2608" s="94"/>
      <c r="R2608" s="99"/>
      <c r="S2608" s="14"/>
      <c r="T2608" s="100"/>
      <c r="U2608" s="95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2"/>
      <c r="B2609" s="91"/>
      <c r="C2609" s="92"/>
      <c r="D2609" s="95"/>
      <c r="E2609" s="121"/>
      <c r="F2609" s="94"/>
      <c r="G2609" s="94"/>
      <c r="H2609" s="94"/>
      <c r="I2609" s="94"/>
      <c r="J2609" s="93"/>
      <c r="K2609" s="95"/>
      <c r="L2609" s="96"/>
      <c r="M2609" s="97"/>
      <c r="N2609" s="98"/>
      <c r="O2609" s="98"/>
      <c r="P2609" s="97"/>
      <c r="Q2609" s="94"/>
      <c r="R2609" s="99"/>
      <c r="S2609" s="14"/>
      <c r="T2609" s="100"/>
      <c r="U2609" s="95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2"/>
      <c r="B2610" s="91"/>
      <c r="C2610" s="92"/>
      <c r="D2610" s="95"/>
      <c r="E2610" s="121"/>
      <c r="F2610" s="94"/>
      <c r="G2610" s="94"/>
      <c r="H2610" s="94"/>
      <c r="I2610" s="94"/>
      <c r="J2610" s="93"/>
      <c r="K2610" s="95"/>
      <c r="L2610" s="96"/>
      <c r="M2610" s="97"/>
      <c r="N2610" s="98"/>
      <c r="O2610" s="98"/>
      <c r="P2610" s="97"/>
      <c r="Q2610" s="94"/>
      <c r="R2610" s="99"/>
      <c r="S2610" s="14"/>
      <c r="T2610" s="100"/>
      <c r="U2610" s="95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2"/>
      <c r="B2611" s="91"/>
      <c r="C2611" s="92"/>
      <c r="D2611" s="95"/>
      <c r="E2611" s="121"/>
      <c r="F2611" s="94"/>
      <c r="G2611" s="94"/>
      <c r="H2611" s="94"/>
      <c r="I2611" s="94"/>
      <c r="J2611" s="93"/>
      <c r="K2611" s="95"/>
      <c r="L2611" s="96"/>
      <c r="M2611" s="97"/>
      <c r="N2611" s="98"/>
      <c r="O2611" s="98"/>
      <c r="P2611" s="97"/>
      <c r="Q2611" s="94"/>
      <c r="R2611" s="99"/>
      <c r="S2611" s="14"/>
      <c r="T2611" s="100"/>
      <c r="U2611" s="95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2"/>
      <c r="B2612" s="91"/>
      <c r="C2612" s="92"/>
      <c r="D2612" s="95"/>
      <c r="E2612" s="121"/>
      <c r="F2612" s="94"/>
      <c r="G2612" s="94"/>
      <c r="H2612" s="94"/>
      <c r="I2612" s="94"/>
      <c r="J2612" s="93"/>
      <c r="K2612" s="95"/>
      <c r="L2612" s="96"/>
      <c r="M2612" s="97"/>
      <c r="N2612" s="98"/>
      <c r="O2612" s="98"/>
      <c r="P2612" s="97"/>
      <c r="Q2612" s="94"/>
      <c r="R2612" s="99"/>
      <c r="S2612" s="14"/>
      <c r="T2612" s="100"/>
      <c r="U2612" s="95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2"/>
      <c r="B2613" s="91"/>
      <c r="C2613" s="92"/>
      <c r="D2613" s="92"/>
      <c r="E2613" s="93"/>
      <c r="F2613" s="94"/>
      <c r="G2613" s="94"/>
      <c r="H2613" s="94"/>
      <c r="I2613" s="94"/>
      <c r="J2613" s="93"/>
      <c r="K2613" s="95"/>
      <c r="L2613" s="96"/>
      <c r="M2613" s="97"/>
      <c r="N2613" s="98"/>
      <c r="O2613" s="98"/>
      <c r="P2613" s="97"/>
      <c r="Q2613" s="94"/>
      <c r="R2613" s="99"/>
      <c r="S2613" s="94"/>
      <c r="T2613" s="100"/>
      <c r="U2613" s="95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0"/>
      <c r="B2614" s="91"/>
      <c r="C2614" s="92"/>
      <c r="D2614" s="92"/>
      <c r="E2614" s="93"/>
      <c r="F2614" s="94"/>
      <c r="G2614" s="94"/>
      <c r="H2614" s="94"/>
      <c r="I2614" s="94"/>
      <c r="J2614" s="93"/>
      <c r="K2614" s="95"/>
      <c r="L2614" s="96"/>
      <c r="M2614" s="97"/>
      <c r="N2614" s="98"/>
      <c r="O2614" s="98"/>
      <c r="P2614" s="97"/>
      <c r="Q2614" s="94"/>
      <c r="R2614" s="99"/>
      <c r="S2614" s="94"/>
      <c r="T2614" s="100"/>
      <c r="U2614" s="95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0"/>
      <c r="B2615" s="91"/>
      <c r="C2615" s="92"/>
      <c r="D2615" s="92"/>
      <c r="E2615" s="93"/>
      <c r="F2615" s="94"/>
      <c r="G2615" s="94"/>
      <c r="H2615" s="94"/>
      <c r="I2615" s="94"/>
      <c r="J2615" s="93"/>
      <c r="K2615" s="95"/>
      <c r="L2615" s="96"/>
      <c r="M2615" s="97"/>
      <c r="N2615" s="98"/>
      <c r="O2615" s="98"/>
      <c r="P2615" s="97"/>
      <c r="Q2615" s="94"/>
      <c r="R2615" s="99"/>
      <c r="S2615" s="94"/>
      <c r="T2615" s="100"/>
      <c r="U2615" s="95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0"/>
      <c r="B2616" s="91"/>
      <c r="C2616" s="92"/>
      <c r="D2616" s="92"/>
      <c r="E2616" s="93"/>
      <c r="F2616" s="94"/>
      <c r="G2616" s="94"/>
      <c r="H2616" s="94"/>
      <c r="I2616" s="94"/>
      <c r="J2616" s="93"/>
      <c r="K2616" s="95"/>
      <c r="L2616" s="96"/>
      <c r="M2616" s="97"/>
      <c r="N2616" s="98"/>
      <c r="O2616" s="98"/>
      <c r="P2616" s="97"/>
      <c r="Q2616" s="94"/>
      <c r="R2616" s="99"/>
      <c r="S2616" s="94"/>
      <c r="T2616" s="100"/>
      <c r="U2616" s="95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0"/>
      <c r="B2617" s="91"/>
      <c r="C2617" s="92"/>
      <c r="D2617" s="92"/>
      <c r="E2617" s="93"/>
      <c r="F2617" s="94"/>
      <c r="G2617" s="94"/>
      <c r="H2617" s="94"/>
      <c r="I2617" s="94"/>
      <c r="J2617" s="93"/>
      <c r="K2617" s="95"/>
      <c r="L2617" s="96"/>
      <c r="M2617" s="97"/>
      <c r="N2617" s="98"/>
      <c r="O2617" s="98"/>
      <c r="P2617" s="97"/>
      <c r="Q2617" s="94"/>
      <c r="R2617" s="99"/>
      <c r="S2617" s="94"/>
      <c r="T2617" s="100"/>
      <c r="U2617" s="95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0"/>
      <c r="B2618" s="91"/>
      <c r="C2618" s="92"/>
      <c r="D2618" s="92"/>
      <c r="E2618" s="93"/>
      <c r="F2618" s="94"/>
      <c r="G2618" s="94"/>
      <c r="H2618" s="94"/>
      <c r="I2618" s="94"/>
      <c r="J2618" s="93"/>
      <c r="K2618" s="95"/>
      <c r="L2618" s="96"/>
      <c r="M2618" s="97"/>
      <c r="N2618" s="98"/>
      <c r="O2618" s="98"/>
      <c r="P2618" s="97"/>
      <c r="Q2618" s="94"/>
      <c r="R2618" s="99"/>
      <c r="S2618" s="94"/>
      <c r="T2618" s="100"/>
      <c r="U2618" s="95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0"/>
      <c r="B2619" s="91"/>
      <c r="C2619" s="92"/>
      <c r="D2619" s="92"/>
      <c r="E2619" s="93"/>
      <c r="F2619" s="94"/>
      <c r="G2619" s="94"/>
      <c r="H2619" s="94"/>
      <c r="I2619" s="94"/>
      <c r="J2619" s="93"/>
      <c r="K2619" s="95"/>
      <c r="L2619" s="96"/>
      <c r="M2619" s="97"/>
      <c r="N2619" s="98"/>
      <c r="O2619" s="98"/>
      <c r="P2619" s="97"/>
      <c r="Q2619" s="94"/>
      <c r="R2619" s="99"/>
      <c r="S2619" s="94"/>
      <c r="T2619" s="100"/>
      <c r="U2619" s="95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0"/>
      <c r="B2620" s="91"/>
      <c r="C2620" s="92"/>
      <c r="D2620" s="92"/>
      <c r="E2620" s="93"/>
      <c r="F2620" s="94"/>
      <c r="G2620" s="94"/>
      <c r="H2620" s="94"/>
      <c r="I2620" s="94"/>
      <c r="J2620" s="93"/>
      <c r="K2620" s="95"/>
      <c r="L2620" s="96"/>
      <c r="M2620" s="97"/>
      <c r="N2620" s="98"/>
      <c r="O2620" s="98"/>
      <c r="P2620" s="97"/>
      <c r="Q2620" s="94"/>
      <c r="R2620" s="99"/>
      <c r="S2620" s="94"/>
      <c r="T2620" s="100"/>
      <c r="U2620" s="95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0"/>
      <c r="B2621" s="91"/>
      <c r="C2621" s="92"/>
      <c r="D2621" s="92"/>
      <c r="E2621" s="93"/>
      <c r="F2621" s="94"/>
      <c r="G2621" s="94"/>
      <c r="H2621" s="94"/>
      <c r="I2621" s="94"/>
      <c r="J2621" s="93"/>
      <c r="K2621" s="95"/>
      <c r="L2621" s="96"/>
      <c r="M2621" s="97"/>
      <c r="N2621" s="98"/>
      <c r="O2621" s="98"/>
      <c r="P2621" s="97"/>
      <c r="Q2621" s="94"/>
      <c r="R2621" s="99"/>
      <c r="S2621" s="94"/>
      <c r="T2621" s="100"/>
      <c r="U2621" s="95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0"/>
      <c r="B2622" s="91"/>
      <c r="C2622" s="92"/>
      <c r="D2622" s="92"/>
      <c r="E2622" s="93"/>
      <c r="F2622" s="94"/>
      <c r="G2622" s="94"/>
      <c r="H2622" s="94"/>
      <c r="I2622" s="94"/>
      <c r="J2622" s="93"/>
      <c r="K2622" s="95"/>
      <c r="L2622" s="96"/>
      <c r="M2622" s="97"/>
      <c r="N2622" s="98"/>
      <c r="O2622" s="98"/>
      <c r="P2622" s="97"/>
      <c r="Q2622" s="94"/>
      <c r="R2622" s="99"/>
      <c r="S2622" s="94"/>
      <c r="T2622" s="100"/>
      <c r="U2622" s="95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0"/>
      <c r="B2623" s="91"/>
      <c r="C2623" s="92"/>
      <c r="D2623" s="92"/>
      <c r="E2623" s="93"/>
      <c r="F2623" s="94"/>
      <c r="G2623" s="94"/>
      <c r="H2623" s="94"/>
      <c r="I2623" s="94"/>
      <c r="J2623" s="93"/>
      <c r="K2623" s="95"/>
      <c r="L2623" s="96"/>
      <c r="M2623" s="97"/>
      <c r="N2623" s="98"/>
      <c r="O2623" s="98"/>
      <c r="P2623" s="97"/>
      <c r="Q2623" s="94"/>
      <c r="R2623" s="99"/>
      <c r="S2623" s="94"/>
      <c r="T2623" s="100"/>
      <c r="U2623" s="95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0"/>
      <c r="B2624" s="91"/>
      <c r="C2624" s="92"/>
      <c r="D2624" s="92"/>
      <c r="E2624" s="93"/>
      <c r="F2624" s="94"/>
      <c r="G2624" s="94"/>
      <c r="H2624" s="94"/>
      <c r="I2624" s="94"/>
      <c r="J2624" s="93"/>
      <c r="K2624" s="95"/>
      <c r="L2624" s="96"/>
      <c r="M2624" s="97"/>
      <c r="N2624" s="98"/>
      <c r="O2624" s="98"/>
      <c r="P2624" s="97"/>
      <c r="Q2624" s="94"/>
      <c r="R2624" s="99"/>
      <c r="S2624" s="94"/>
      <c r="T2624" s="100"/>
      <c r="U2624" s="95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0"/>
      <c r="B2625" s="91"/>
      <c r="C2625" s="92"/>
      <c r="D2625" s="92"/>
      <c r="E2625" s="93"/>
      <c r="F2625" s="94"/>
      <c r="G2625" s="94"/>
      <c r="H2625" s="94"/>
      <c r="I2625" s="94"/>
      <c r="J2625" s="93"/>
      <c r="K2625" s="95"/>
      <c r="L2625" s="96"/>
      <c r="M2625" s="97"/>
      <c r="N2625" s="98"/>
      <c r="O2625" s="98"/>
      <c r="P2625" s="97"/>
      <c r="Q2625" s="94"/>
      <c r="R2625" s="99"/>
      <c r="S2625" s="94"/>
      <c r="T2625" s="100"/>
      <c r="U2625" s="95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0"/>
      <c r="B2626" s="91"/>
      <c r="C2626" s="92"/>
      <c r="D2626" s="92"/>
      <c r="E2626" s="93"/>
      <c r="F2626" s="94"/>
      <c r="G2626" s="94"/>
      <c r="H2626" s="94"/>
      <c r="I2626" s="94"/>
      <c r="J2626" s="93"/>
      <c r="K2626" s="95"/>
      <c r="L2626" s="96"/>
      <c r="M2626" s="97"/>
      <c r="N2626" s="98"/>
      <c r="O2626" s="98"/>
      <c r="P2626" s="97"/>
      <c r="Q2626" s="94"/>
      <c r="R2626" s="99"/>
      <c r="S2626" s="94"/>
      <c r="T2626" s="100"/>
      <c r="U2626" s="95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0"/>
      <c r="B2627" s="91"/>
      <c r="C2627" s="92"/>
      <c r="D2627" s="92"/>
      <c r="E2627" s="93"/>
      <c r="F2627" s="94"/>
      <c r="G2627" s="94"/>
      <c r="H2627" s="94"/>
      <c r="I2627" s="94"/>
      <c r="J2627" s="93"/>
      <c r="K2627" s="95"/>
      <c r="L2627" s="96"/>
      <c r="M2627" s="97"/>
      <c r="N2627" s="98"/>
      <c r="O2627" s="98"/>
      <c r="P2627" s="97"/>
      <c r="Q2627" s="94"/>
      <c r="R2627" s="99"/>
      <c r="S2627" s="94"/>
      <c r="T2627" s="100"/>
      <c r="U2627" s="95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0"/>
      <c r="B2628" s="91"/>
      <c r="C2628" s="92"/>
      <c r="D2628" s="92"/>
      <c r="E2628" s="93"/>
      <c r="F2628" s="94"/>
      <c r="G2628" s="94"/>
      <c r="H2628" s="94"/>
      <c r="I2628" s="94"/>
      <c r="J2628" s="93"/>
      <c r="K2628" s="95"/>
      <c r="L2628" s="96"/>
      <c r="M2628" s="97"/>
      <c r="N2628" s="98"/>
      <c r="O2628" s="98"/>
      <c r="P2628" s="97"/>
      <c r="Q2628" s="94"/>
      <c r="R2628" s="99"/>
      <c r="S2628" s="94"/>
      <c r="T2628" s="100"/>
      <c r="U2628" s="95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0"/>
      <c r="B2629" s="91"/>
      <c r="C2629" s="92"/>
      <c r="D2629" s="92"/>
      <c r="E2629" s="93"/>
      <c r="F2629" s="94"/>
      <c r="G2629" s="94"/>
      <c r="H2629" s="94"/>
      <c r="I2629" s="94"/>
      <c r="J2629" s="93"/>
      <c r="K2629" s="95"/>
      <c r="L2629" s="96"/>
      <c r="M2629" s="97"/>
      <c r="N2629" s="98"/>
      <c r="O2629" s="98"/>
      <c r="P2629" s="97"/>
      <c r="Q2629" s="94"/>
      <c r="R2629" s="99"/>
      <c r="S2629" s="94"/>
      <c r="T2629" s="100"/>
      <c r="U2629" s="95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0"/>
      <c r="B2630" s="91"/>
      <c r="C2630" s="92"/>
      <c r="D2630" s="92"/>
      <c r="E2630" s="93"/>
      <c r="F2630" s="94"/>
      <c r="G2630" s="94"/>
      <c r="H2630" s="94"/>
      <c r="I2630" s="94"/>
      <c r="J2630" s="93"/>
      <c r="K2630" s="95"/>
      <c r="L2630" s="96"/>
      <c r="M2630" s="97"/>
      <c r="N2630" s="98"/>
      <c r="O2630" s="98"/>
      <c r="P2630" s="97"/>
      <c r="Q2630" s="94"/>
      <c r="R2630" s="99"/>
      <c r="S2630" s="94"/>
      <c r="T2630" s="100"/>
      <c r="U2630" s="95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0"/>
      <c r="B2631" s="91"/>
      <c r="C2631" s="92"/>
      <c r="D2631" s="92"/>
      <c r="E2631" s="93"/>
      <c r="F2631" s="94"/>
      <c r="G2631" s="94"/>
      <c r="H2631" s="94"/>
      <c r="I2631" s="94"/>
      <c r="J2631" s="93"/>
      <c r="K2631" s="95"/>
      <c r="L2631" s="96"/>
      <c r="M2631" s="97"/>
      <c r="N2631" s="98"/>
      <c r="O2631" s="98"/>
      <c r="P2631" s="97"/>
      <c r="Q2631" s="94"/>
      <c r="R2631" s="99"/>
      <c r="S2631" s="94"/>
      <c r="T2631" s="100"/>
      <c r="U2631" s="95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0"/>
      <c r="B2632" s="91"/>
      <c r="C2632" s="92"/>
      <c r="D2632" s="92"/>
      <c r="E2632" s="93"/>
      <c r="F2632" s="94"/>
      <c r="G2632" s="94"/>
      <c r="H2632" s="94"/>
      <c r="I2632" s="94"/>
      <c r="J2632" s="93"/>
      <c r="K2632" s="95"/>
      <c r="L2632" s="96"/>
      <c r="M2632" s="97"/>
      <c r="N2632" s="98"/>
      <c r="O2632" s="98"/>
      <c r="P2632" s="97"/>
      <c r="Q2632" s="94"/>
      <c r="R2632" s="99"/>
      <c r="S2632" s="94"/>
      <c r="T2632" s="100"/>
      <c r="U2632" s="95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0"/>
      <c r="B2633" s="91"/>
      <c r="C2633" s="92"/>
      <c r="D2633" s="92"/>
      <c r="E2633" s="93"/>
      <c r="F2633" s="94"/>
      <c r="G2633" s="94"/>
      <c r="H2633" s="94"/>
      <c r="I2633" s="94"/>
      <c r="J2633" s="93"/>
      <c r="K2633" s="95"/>
      <c r="L2633" s="96"/>
      <c r="M2633" s="97"/>
      <c r="N2633" s="98"/>
      <c r="O2633" s="98"/>
      <c r="P2633" s="97"/>
      <c r="Q2633" s="94"/>
      <c r="R2633" s="99"/>
      <c r="S2633" s="94"/>
      <c r="T2633" s="100"/>
      <c r="U2633" s="95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0"/>
      <c r="B2634" s="91"/>
      <c r="C2634" s="92"/>
      <c r="D2634" s="92"/>
      <c r="E2634" s="93"/>
      <c r="F2634" s="94"/>
      <c r="G2634" s="94"/>
      <c r="H2634" s="94"/>
      <c r="I2634" s="94"/>
      <c r="J2634" s="93"/>
      <c r="K2634" s="95"/>
      <c r="L2634" s="96"/>
      <c r="M2634" s="97"/>
      <c r="N2634" s="98"/>
      <c r="O2634" s="98"/>
      <c r="P2634" s="97"/>
      <c r="Q2634" s="94"/>
      <c r="R2634" s="99"/>
      <c r="S2634" s="94"/>
      <c r="T2634" s="100"/>
      <c r="U2634" s="95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0"/>
      <c r="B2635" s="91"/>
      <c r="C2635" s="92"/>
      <c r="D2635" s="92"/>
      <c r="E2635" s="93"/>
      <c r="F2635" s="94"/>
      <c r="G2635" s="94"/>
      <c r="H2635" s="94"/>
      <c r="I2635" s="94"/>
      <c r="J2635" s="93"/>
      <c r="K2635" s="95"/>
      <c r="L2635" s="96"/>
      <c r="M2635" s="97"/>
      <c r="N2635" s="98"/>
      <c r="O2635" s="98"/>
      <c r="P2635" s="97"/>
      <c r="Q2635" s="94"/>
      <c r="R2635" s="99"/>
      <c r="S2635" s="94"/>
      <c r="T2635" s="100"/>
      <c r="U2635" s="95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0"/>
      <c r="B2636" s="91"/>
      <c r="C2636" s="92"/>
      <c r="D2636" s="92"/>
      <c r="E2636" s="93"/>
      <c r="F2636" s="94"/>
      <c r="G2636" s="94"/>
      <c r="H2636" s="94"/>
      <c r="I2636" s="94"/>
      <c r="J2636" s="93"/>
      <c r="K2636" s="95"/>
      <c r="L2636" s="96"/>
      <c r="M2636" s="97"/>
      <c r="N2636" s="98"/>
      <c r="O2636" s="98"/>
      <c r="P2636" s="97"/>
      <c r="Q2636" s="94"/>
      <c r="R2636" s="99"/>
      <c r="S2636" s="94"/>
      <c r="T2636" s="100"/>
      <c r="U2636" s="95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0"/>
      <c r="B2637" s="91"/>
      <c r="C2637" s="92"/>
      <c r="D2637" s="92"/>
      <c r="E2637" s="93"/>
      <c r="F2637" s="94"/>
      <c r="G2637" s="94"/>
      <c r="H2637" s="94"/>
      <c r="I2637" s="94"/>
      <c r="J2637" s="93"/>
      <c r="K2637" s="95"/>
      <c r="L2637" s="96"/>
      <c r="M2637" s="97"/>
      <c r="N2637" s="98"/>
      <c r="O2637" s="98"/>
      <c r="P2637" s="97"/>
      <c r="Q2637" s="94"/>
      <c r="R2637" s="99"/>
      <c r="S2637" s="94"/>
      <c r="T2637" s="100"/>
      <c r="U2637" s="95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0"/>
      <c r="B2638" s="91"/>
      <c r="C2638" s="92"/>
      <c r="D2638" s="92"/>
      <c r="E2638" s="93"/>
      <c r="F2638" s="94"/>
      <c r="G2638" s="94"/>
      <c r="H2638" s="94"/>
      <c r="I2638" s="94"/>
      <c r="J2638" s="93"/>
      <c r="K2638" s="95"/>
      <c r="L2638" s="96"/>
      <c r="M2638" s="97"/>
      <c r="N2638" s="98"/>
      <c r="O2638" s="98"/>
      <c r="P2638" s="97"/>
      <c r="Q2638" s="94"/>
      <c r="R2638" s="99"/>
      <c r="S2638" s="94"/>
      <c r="T2638" s="100"/>
      <c r="U2638" s="95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0"/>
      <c r="B2639" s="91"/>
      <c r="C2639" s="92"/>
      <c r="D2639" s="92"/>
      <c r="E2639" s="93"/>
      <c r="F2639" s="94"/>
      <c r="G2639" s="94"/>
      <c r="H2639" s="94"/>
      <c r="I2639" s="94"/>
      <c r="J2639" s="93"/>
      <c r="K2639" s="95"/>
      <c r="L2639" s="96"/>
      <c r="M2639" s="97"/>
      <c r="N2639" s="98"/>
      <c r="O2639" s="98"/>
      <c r="P2639" s="97"/>
      <c r="Q2639" s="94"/>
      <c r="R2639" s="99"/>
      <c r="S2639" s="94"/>
      <c r="T2639" s="100"/>
      <c r="U2639" s="95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0"/>
      <c r="B2640" s="91"/>
      <c r="C2640" s="92"/>
      <c r="D2640" s="92"/>
      <c r="E2640" s="93"/>
      <c r="F2640" s="94"/>
      <c r="G2640" s="94"/>
      <c r="H2640" s="94"/>
      <c r="I2640" s="94"/>
      <c r="J2640" s="93"/>
      <c r="K2640" s="95"/>
      <c r="L2640" s="96"/>
      <c r="M2640" s="97"/>
      <c r="N2640" s="98"/>
      <c r="O2640" s="98"/>
      <c r="P2640" s="97"/>
      <c r="Q2640" s="94"/>
      <c r="R2640" s="99"/>
      <c r="S2640" s="94"/>
      <c r="T2640" s="100"/>
      <c r="U2640" s="95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0"/>
      <c r="B2641" s="91"/>
      <c r="C2641" s="92"/>
      <c r="D2641" s="92"/>
      <c r="E2641" s="93"/>
      <c r="F2641" s="94"/>
      <c r="G2641" s="94"/>
      <c r="H2641" s="94"/>
      <c r="I2641" s="94"/>
      <c r="J2641" s="93"/>
      <c r="K2641" s="95"/>
      <c r="L2641" s="96"/>
      <c r="M2641" s="97"/>
      <c r="N2641" s="98"/>
      <c r="O2641" s="98"/>
      <c r="P2641" s="97"/>
      <c r="Q2641" s="94"/>
      <c r="R2641" s="99"/>
      <c r="S2641" s="94"/>
      <c r="T2641" s="100"/>
      <c r="U2641" s="95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0"/>
      <c r="B2642" s="91"/>
      <c r="C2642" s="92"/>
      <c r="D2642" s="92"/>
      <c r="E2642" s="93"/>
      <c r="F2642" s="94"/>
      <c r="G2642" s="94"/>
      <c r="H2642" s="94"/>
      <c r="I2642" s="94"/>
      <c r="J2642" s="93"/>
      <c r="K2642" s="95"/>
      <c r="L2642" s="96"/>
      <c r="M2642" s="97"/>
      <c r="N2642" s="98"/>
      <c r="O2642" s="98"/>
      <c r="P2642" s="97"/>
      <c r="Q2642" s="94"/>
      <c r="R2642" s="99"/>
      <c r="S2642" s="94"/>
      <c r="T2642" s="100"/>
      <c r="U2642" s="95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0"/>
      <c r="B2643" s="91"/>
      <c r="C2643" s="92"/>
      <c r="D2643" s="92"/>
      <c r="E2643" s="93"/>
      <c r="F2643" s="94"/>
      <c r="G2643" s="94"/>
      <c r="H2643" s="94"/>
      <c r="I2643" s="94"/>
      <c r="J2643" s="93"/>
      <c r="K2643" s="95"/>
      <c r="L2643" s="96"/>
      <c r="M2643" s="97"/>
      <c r="N2643" s="98"/>
      <c r="O2643" s="98"/>
      <c r="P2643" s="97"/>
      <c r="Q2643" s="94"/>
      <c r="R2643" s="99"/>
      <c r="S2643" s="94"/>
      <c r="T2643" s="100"/>
      <c r="U2643" s="95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0"/>
      <c r="B2644" s="91"/>
      <c r="C2644" s="92"/>
      <c r="D2644" s="92"/>
      <c r="E2644" s="93"/>
      <c r="F2644" s="94"/>
      <c r="G2644" s="94"/>
      <c r="H2644" s="94"/>
      <c r="I2644" s="94"/>
      <c r="J2644" s="93"/>
      <c r="K2644" s="95"/>
      <c r="L2644" s="96"/>
      <c r="M2644" s="97"/>
      <c r="N2644" s="98"/>
      <c r="O2644" s="98"/>
      <c r="P2644" s="97"/>
      <c r="Q2644" s="94"/>
      <c r="R2644" s="99"/>
      <c r="S2644" s="94"/>
      <c r="T2644" s="100"/>
      <c r="U2644" s="95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0"/>
      <c r="B2645" s="91"/>
      <c r="C2645" s="92"/>
      <c r="D2645" s="92"/>
      <c r="E2645" s="93"/>
      <c r="F2645" s="94"/>
      <c r="G2645" s="94"/>
      <c r="H2645" s="94"/>
      <c r="I2645" s="94"/>
      <c r="J2645" s="93"/>
      <c r="K2645" s="95"/>
      <c r="L2645" s="96"/>
      <c r="M2645" s="97"/>
      <c r="N2645" s="98"/>
      <c r="O2645" s="98"/>
      <c r="P2645" s="97"/>
      <c r="Q2645" s="94"/>
      <c r="R2645" s="99"/>
      <c r="S2645" s="94"/>
      <c r="T2645" s="100"/>
      <c r="U2645" s="95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0"/>
      <c r="B2646" s="91"/>
      <c r="C2646" s="92"/>
      <c r="D2646" s="92"/>
      <c r="E2646" s="93"/>
      <c r="F2646" s="94"/>
      <c r="G2646" s="94"/>
      <c r="H2646" s="94"/>
      <c r="I2646" s="94"/>
      <c r="J2646" s="93"/>
      <c r="K2646" s="95"/>
      <c r="L2646" s="96"/>
      <c r="M2646" s="97"/>
      <c r="N2646" s="98"/>
      <c r="O2646" s="98"/>
      <c r="P2646" s="97"/>
      <c r="Q2646" s="94"/>
      <c r="R2646" s="99"/>
      <c r="S2646" s="94"/>
      <c r="T2646" s="100"/>
      <c r="U2646" s="95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0"/>
      <c r="B2647" s="91"/>
      <c r="C2647" s="92"/>
      <c r="D2647" s="92"/>
      <c r="E2647" s="93"/>
      <c r="F2647" s="94"/>
      <c r="G2647" s="94"/>
      <c r="H2647" s="94"/>
      <c r="I2647" s="94"/>
      <c r="J2647" s="93"/>
      <c r="K2647" s="95"/>
      <c r="L2647" s="96"/>
      <c r="M2647" s="97"/>
      <c r="N2647" s="98"/>
      <c r="O2647" s="98"/>
      <c r="P2647" s="97"/>
      <c r="Q2647" s="94"/>
      <c r="R2647" s="99"/>
      <c r="S2647" s="94"/>
      <c r="T2647" s="100"/>
      <c r="U2647" s="95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0"/>
      <c r="B2648" s="91"/>
      <c r="C2648" s="92"/>
      <c r="D2648" s="92"/>
      <c r="E2648" s="93"/>
      <c r="F2648" s="94"/>
      <c r="G2648" s="94"/>
      <c r="H2648" s="94"/>
      <c r="I2648" s="94"/>
      <c r="J2648" s="93"/>
      <c r="K2648" s="95"/>
      <c r="L2648" s="96"/>
      <c r="M2648" s="97"/>
      <c r="N2648" s="98"/>
      <c r="O2648" s="98"/>
      <c r="P2648" s="97"/>
      <c r="Q2648" s="94"/>
      <c r="R2648" s="99"/>
      <c r="S2648" s="94"/>
      <c r="T2648" s="100"/>
      <c r="U2648" s="95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0"/>
      <c r="B2649" s="91"/>
      <c r="C2649" s="92"/>
      <c r="D2649" s="92"/>
      <c r="E2649" s="93"/>
      <c r="F2649" s="94"/>
      <c r="G2649" s="94"/>
      <c r="H2649" s="94"/>
      <c r="I2649" s="94"/>
      <c r="J2649" s="93"/>
      <c r="K2649" s="95"/>
      <c r="L2649" s="96"/>
      <c r="M2649" s="97"/>
      <c r="N2649" s="98"/>
      <c r="O2649" s="98"/>
      <c r="P2649" s="97"/>
      <c r="Q2649" s="94"/>
      <c r="R2649" s="99"/>
      <c r="S2649" s="94"/>
      <c r="T2649" s="100"/>
      <c r="U2649" s="95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0"/>
      <c r="B2650" s="91"/>
      <c r="C2650" s="92"/>
      <c r="D2650" s="92"/>
      <c r="E2650" s="93"/>
      <c r="F2650" s="94"/>
      <c r="G2650" s="94"/>
      <c r="H2650" s="94"/>
      <c r="I2650" s="94"/>
      <c r="J2650" s="93"/>
      <c r="K2650" s="95"/>
      <c r="L2650" s="96"/>
      <c r="M2650" s="97"/>
      <c r="N2650" s="98"/>
      <c r="O2650" s="98"/>
      <c r="P2650" s="97"/>
      <c r="Q2650" s="94"/>
      <c r="R2650" s="99"/>
      <c r="S2650" s="94"/>
      <c r="T2650" s="100"/>
      <c r="U2650" s="95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0"/>
      <c r="B2651" s="91"/>
      <c r="C2651" s="92"/>
      <c r="D2651" s="92"/>
      <c r="E2651" s="93"/>
      <c r="F2651" s="94"/>
      <c r="G2651" s="94"/>
      <c r="H2651" s="94"/>
      <c r="I2651" s="94"/>
      <c r="J2651" s="93"/>
      <c r="K2651" s="95"/>
      <c r="L2651" s="96"/>
      <c r="M2651" s="97"/>
      <c r="N2651" s="98"/>
      <c r="O2651" s="98"/>
      <c r="P2651" s="97"/>
      <c r="Q2651" s="94"/>
      <c r="R2651" s="99"/>
      <c r="S2651" s="94"/>
      <c r="T2651" s="100"/>
      <c r="U2651" s="95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0"/>
      <c r="B2652" s="91"/>
      <c r="C2652" s="92"/>
      <c r="D2652" s="92"/>
      <c r="E2652" s="93"/>
      <c r="F2652" s="94"/>
      <c r="G2652" s="94"/>
      <c r="H2652" s="94"/>
      <c r="I2652" s="94"/>
      <c r="J2652" s="93"/>
      <c r="K2652" s="95"/>
      <c r="L2652" s="96"/>
      <c r="M2652" s="97"/>
      <c r="N2652" s="98"/>
      <c r="O2652" s="98"/>
      <c r="P2652" s="97"/>
      <c r="Q2652" s="94"/>
      <c r="R2652" s="99"/>
      <c r="S2652" s="94"/>
      <c r="T2652" s="100"/>
      <c r="U2652" s="95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0"/>
      <c r="B2653" s="91"/>
      <c r="C2653" s="92"/>
      <c r="D2653" s="92"/>
      <c r="E2653" s="93"/>
      <c r="F2653" s="94"/>
      <c r="G2653" s="94"/>
      <c r="H2653" s="94"/>
      <c r="I2653" s="94"/>
      <c r="J2653" s="93"/>
      <c r="K2653" s="95"/>
      <c r="L2653" s="96"/>
      <c r="M2653" s="97"/>
      <c r="N2653" s="98"/>
      <c r="O2653" s="98"/>
      <c r="P2653" s="97"/>
      <c r="Q2653" s="94"/>
      <c r="R2653" s="99"/>
      <c r="S2653" s="94"/>
      <c r="T2653" s="100"/>
      <c r="U2653" s="95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0"/>
      <c r="B2654" s="91"/>
      <c r="C2654" s="92"/>
      <c r="D2654" s="92"/>
      <c r="E2654" s="93"/>
      <c r="F2654" s="94"/>
      <c r="G2654" s="94"/>
      <c r="H2654" s="94"/>
      <c r="I2654" s="94"/>
      <c r="J2654" s="93"/>
      <c r="K2654" s="95"/>
      <c r="L2654" s="96"/>
      <c r="M2654" s="97"/>
      <c r="N2654" s="98"/>
      <c r="O2654" s="98"/>
      <c r="P2654" s="97"/>
      <c r="Q2654" s="94"/>
      <c r="R2654" s="99"/>
      <c r="S2654" s="94"/>
      <c r="T2654" s="100"/>
      <c r="U2654" s="95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0"/>
      <c r="B2655" s="91"/>
      <c r="C2655" s="92"/>
      <c r="D2655" s="92"/>
      <c r="E2655" s="93"/>
      <c r="F2655" s="94"/>
      <c r="G2655" s="94"/>
      <c r="H2655" s="94"/>
      <c r="I2655" s="94"/>
      <c r="J2655" s="93"/>
      <c r="K2655" s="95"/>
      <c r="L2655" s="96"/>
      <c r="M2655" s="97"/>
      <c r="N2655" s="98"/>
      <c r="O2655" s="98"/>
      <c r="P2655" s="97"/>
      <c r="Q2655" s="94"/>
      <c r="R2655" s="99"/>
      <c r="S2655" s="94"/>
      <c r="T2655" s="100"/>
      <c r="U2655" s="95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0"/>
      <c r="B2656" s="91"/>
      <c r="C2656" s="92"/>
      <c r="D2656" s="92"/>
      <c r="E2656" s="93"/>
      <c r="F2656" s="94"/>
      <c r="G2656" s="94"/>
      <c r="H2656" s="94"/>
      <c r="I2656" s="94"/>
      <c r="J2656" s="93"/>
      <c r="K2656" s="95"/>
      <c r="L2656" s="96"/>
      <c r="M2656" s="97"/>
      <c r="N2656" s="98"/>
      <c r="O2656" s="98"/>
      <c r="P2656" s="97"/>
      <c r="Q2656" s="94"/>
      <c r="R2656" s="99"/>
      <c r="S2656" s="94"/>
      <c r="T2656" s="100"/>
      <c r="U2656" s="95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0"/>
      <c r="B2657" s="91"/>
      <c r="C2657" s="92"/>
      <c r="D2657" s="92"/>
      <c r="E2657" s="93"/>
      <c r="F2657" s="94"/>
      <c r="G2657" s="94"/>
      <c r="H2657" s="94"/>
      <c r="I2657" s="94"/>
      <c r="J2657" s="93"/>
      <c r="K2657" s="95"/>
      <c r="L2657" s="96"/>
      <c r="M2657" s="97"/>
      <c r="N2657" s="98"/>
      <c r="O2657" s="98"/>
      <c r="P2657" s="97"/>
      <c r="Q2657" s="94"/>
      <c r="R2657" s="99"/>
      <c r="S2657" s="94"/>
      <c r="T2657" s="100"/>
      <c r="U2657" s="95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0"/>
      <c r="B2658" s="91"/>
      <c r="C2658" s="92"/>
      <c r="D2658" s="92"/>
      <c r="E2658" s="93"/>
      <c r="F2658" s="94"/>
      <c r="G2658" s="94"/>
      <c r="H2658" s="94"/>
      <c r="I2658" s="94"/>
      <c r="J2658" s="93"/>
      <c r="K2658" s="95"/>
      <c r="L2658" s="96"/>
      <c r="M2658" s="97"/>
      <c r="N2658" s="98"/>
      <c r="O2658" s="98"/>
      <c r="P2658" s="97"/>
      <c r="Q2658" s="94"/>
      <c r="R2658" s="99"/>
      <c r="S2658" s="94"/>
      <c r="T2658" s="100"/>
      <c r="U2658" s="95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0"/>
      <c r="B2659" s="91"/>
      <c r="C2659" s="92"/>
      <c r="D2659" s="92"/>
      <c r="E2659" s="93"/>
      <c r="F2659" s="94"/>
      <c r="G2659" s="94"/>
      <c r="H2659" s="94"/>
      <c r="I2659" s="94"/>
      <c r="J2659" s="93"/>
      <c r="K2659" s="95"/>
      <c r="L2659" s="96"/>
      <c r="M2659" s="97"/>
      <c r="N2659" s="98"/>
      <c r="O2659" s="98"/>
      <c r="P2659" s="97"/>
      <c r="Q2659" s="94"/>
      <c r="R2659" s="99"/>
      <c r="S2659" s="94"/>
      <c r="T2659" s="100"/>
      <c r="U2659" s="95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0"/>
      <c r="B2660" s="91"/>
      <c r="C2660" s="92"/>
      <c r="D2660" s="92"/>
      <c r="E2660" s="93"/>
      <c r="F2660" s="94"/>
      <c r="G2660" s="94"/>
      <c r="H2660" s="94"/>
      <c r="I2660" s="94"/>
      <c r="J2660" s="93"/>
      <c r="K2660" s="95"/>
      <c r="L2660" s="96"/>
      <c r="M2660" s="97"/>
      <c r="N2660" s="98"/>
      <c r="O2660" s="98"/>
      <c r="P2660" s="97"/>
      <c r="Q2660" s="94"/>
      <c r="R2660" s="99"/>
      <c r="S2660" s="94"/>
      <c r="T2660" s="100"/>
      <c r="U2660" s="95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0"/>
      <c r="B2661" s="91"/>
      <c r="C2661" s="92"/>
      <c r="D2661" s="92"/>
      <c r="E2661" s="93"/>
      <c r="F2661" s="94"/>
      <c r="G2661" s="94"/>
      <c r="H2661" s="94"/>
      <c r="I2661" s="94"/>
      <c r="J2661" s="93"/>
      <c r="K2661" s="95"/>
      <c r="L2661" s="96"/>
      <c r="M2661" s="97"/>
      <c r="N2661" s="98"/>
      <c r="O2661" s="98"/>
      <c r="P2661" s="97"/>
      <c r="Q2661" s="94"/>
      <c r="R2661" s="99"/>
      <c r="S2661" s="94"/>
      <c r="T2661" s="100"/>
      <c r="U2661" s="95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0"/>
      <c r="B2662" s="91"/>
      <c r="C2662" s="92"/>
      <c r="D2662" s="92"/>
      <c r="E2662" s="93"/>
      <c r="F2662" s="94"/>
      <c r="G2662" s="94"/>
      <c r="H2662" s="94"/>
      <c r="I2662" s="94"/>
      <c r="J2662" s="93"/>
      <c r="K2662" s="95"/>
      <c r="L2662" s="96"/>
      <c r="M2662" s="97"/>
      <c r="N2662" s="98"/>
      <c r="O2662" s="98"/>
      <c r="P2662" s="97"/>
      <c r="Q2662" s="94"/>
      <c r="R2662" s="99"/>
      <c r="S2662" s="94"/>
      <c r="T2662" s="100"/>
      <c r="U2662" s="95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0"/>
      <c r="B2663" s="91"/>
      <c r="C2663" s="92"/>
      <c r="D2663" s="92"/>
      <c r="E2663" s="93"/>
      <c r="F2663" s="94"/>
      <c r="G2663" s="94"/>
      <c r="H2663" s="94"/>
      <c r="I2663" s="94"/>
      <c r="J2663" s="93"/>
      <c r="K2663" s="95"/>
      <c r="L2663" s="96"/>
      <c r="M2663" s="97"/>
      <c r="N2663" s="98"/>
      <c r="O2663" s="98"/>
      <c r="P2663" s="97"/>
      <c r="Q2663" s="94"/>
      <c r="R2663" s="99"/>
      <c r="S2663" s="94"/>
      <c r="T2663" s="100"/>
      <c r="U2663" s="95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0"/>
      <c r="B2664" s="91"/>
      <c r="C2664" s="92"/>
      <c r="D2664" s="92"/>
      <c r="E2664" s="93"/>
      <c r="F2664" s="94"/>
      <c r="G2664" s="94"/>
      <c r="H2664" s="94"/>
      <c r="I2664" s="94"/>
      <c r="J2664" s="93"/>
      <c r="K2664" s="95"/>
      <c r="L2664" s="96"/>
      <c r="M2664" s="97"/>
      <c r="N2664" s="98"/>
      <c r="O2664" s="98"/>
      <c r="P2664" s="97"/>
      <c r="Q2664" s="94"/>
      <c r="R2664" s="99"/>
      <c r="S2664" s="94"/>
      <c r="T2664" s="100"/>
      <c r="U2664" s="95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0"/>
      <c r="B2665" s="91"/>
      <c r="C2665" s="92"/>
      <c r="D2665" s="92"/>
      <c r="E2665" s="93"/>
      <c r="F2665" s="94"/>
      <c r="G2665" s="94"/>
      <c r="H2665" s="94"/>
      <c r="I2665" s="94"/>
      <c r="J2665" s="93"/>
      <c r="K2665" s="95"/>
      <c r="L2665" s="96"/>
      <c r="M2665" s="97"/>
      <c r="N2665" s="98"/>
      <c r="O2665" s="98"/>
      <c r="P2665" s="97"/>
      <c r="Q2665" s="94"/>
      <c r="R2665" s="99"/>
      <c r="S2665" s="94"/>
      <c r="T2665" s="100"/>
      <c r="U2665" s="95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0"/>
      <c r="B2666" s="91"/>
      <c r="C2666" s="92"/>
      <c r="D2666" s="92"/>
      <c r="E2666" s="93"/>
      <c r="F2666" s="94"/>
      <c r="G2666" s="94"/>
      <c r="H2666" s="94"/>
      <c r="I2666" s="94"/>
      <c r="J2666" s="93"/>
      <c r="K2666" s="95"/>
      <c r="L2666" s="96"/>
      <c r="M2666" s="97"/>
      <c r="N2666" s="98"/>
      <c r="O2666" s="98"/>
      <c r="P2666" s="97"/>
      <c r="Q2666" s="94"/>
      <c r="R2666" s="99"/>
      <c r="S2666" s="94"/>
      <c r="T2666" s="100"/>
      <c r="U2666" s="95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0"/>
      <c r="B2667" s="91"/>
      <c r="C2667" s="92"/>
      <c r="D2667" s="92"/>
      <c r="E2667" s="93"/>
      <c r="F2667" s="94"/>
      <c r="G2667" s="94"/>
      <c r="H2667" s="94"/>
      <c r="I2667" s="94"/>
      <c r="J2667" s="93"/>
      <c r="K2667" s="95"/>
      <c r="L2667" s="96"/>
      <c r="M2667" s="97"/>
      <c r="N2667" s="98"/>
      <c r="O2667" s="98"/>
      <c r="P2667" s="97"/>
      <c r="Q2667" s="94"/>
      <c r="R2667" s="99"/>
      <c r="S2667" s="94"/>
      <c r="T2667" s="100"/>
      <c r="U2667" s="95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0"/>
      <c r="B2668" s="91"/>
      <c r="C2668" s="92"/>
      <c r="D2668" s="92"/>
      <c r="E2668" s="93"/>
      <c r="F2668" s="94"/>
      <c r="G2668" s="94"/>
      <c r="H2668" s="94"/>
      <c r="I2668" s="94"/>
      <c r="J2668" s="93"/>
      <c r="K2668" s="95"/>
      <c r="L2668" s="96"/>
      <c r="M2668" s="97"/>
      <c r="N2668" s="98"/>
      <c r="O2668" s="98"/>
      <c r="P2668" s="97"/>
      <c r="Q2668" s="94"/>
      <c r="R2668" s="99"/>
      <c r="S2668" s="94"/>
      <c r="T2668" s="100"/>
      <c r="U2668" s="95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0"/>
      <c r="B2669" s="91"/>
      <c r="C2669" s="92"/>
      <c r="D2669" s="92"/>
      <c r="E2669" s="93"/>
      <c r="F2669" s="94"/>
      <c r="G2669" s="94"/>
      <c r="H2669" s="94"/>
      <c r="I2669" s="94"/>
      <c r="J2669" s="93"/>
      <c r="K2669" s="95"/>
      <c r="L2669" s="96"/>
      <c r="M2669" s="97"/>
      <c r="N2669" s="98"/>
      <c r="O2669" s="98"/>
      <c r="P2669" s="97"/>
      <c r="Q2669" s="94"/>
      <c r="R2669" s="99"/>
      <c r="S2669" s="94"/>
      <c r="T2669" s="100"/>
      <c r="U2669" s="95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0"/>
      <c r="B2670" s="91"/>
      <c r="C2670" s="92"/>
      <c r="D2670" s="92"/>
      <c r="E2670" s="93"/>
      <c r="F2670" s="94"/>
      <c r="G2670" s="94"/>
      <c r="H2670" s="94"/>
      <c r="I2670" s="94"/>
      <c r="J2670" s="93"/>
      <c r="K2670" s="95"/>
      <c r="L2670" s="96"/>
      <c r="M2670" s="97"/>
      <c r="N2670" s="98"/>
      <c r="O2670" s="98"/>
      <c r="P2670" s="97"/>
      <c r="Q2670" s="94"/>
      <c r="R2670" s="99"/>
      <c r="S2670" s="94"/>
      <c r="T2670" s="100"/>
      <c r="U2670" s="95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0"/>
      <c r="B2671" s="91"/>
      <c r="C2671" s="92"/>
      <c r="D2671" s="92"/>
      <c r="E2671" s="93"/>
      <c r="F2671" s="94"/>
      <c r="G2671" s="94"/>
      <c r="H2671" s="94"/>
      <c r="I2671" s="94"/>
      <c r="J2671" s="93"/>
      <c r="K2671" s="95"/>
      <c r="L2671" s="96"/>
      <c r="M2671" s="97"/>
      <c r="N2671" s="98"/>
      <c r="O2671" s="98"/>
      <c r="P2671" s="97"/>
      <c r="Q2671" s="94"/>
      <c r="R2671" s="99"/>
      <c r="S2671" s="94"/>
      <c r="T2671" s="100"/>
      <c r="U2671" s="95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0"/>
      <c r="B2672" s="91"/>
      <c r="C2672" s="92"/>
      <c r="D2672" s="92"/>
      <c r="E2672" s="93"/>
      <c r="F2672" s="94"/>
      <c r="G2672" s="94"/>
      <c r="H2672" s="94"/>
      <c r="I2672" s="94"/>
      <c r="J2672" s="93"/>
      <c r="K2672" s="95"/>
      <c r="L2672" s="96"/>
      <c r="M2672" s="97"/>
      <c r="N2672" s="98"/>
      <c r="O2672" s="98"/>
      <c r="P2672" s="97"/>
      <c r="Q2672" s="94"/>
      <c r="R2672" s="99"/>
      <c r="S2672" s="94"/>
      <c r="T2672" s="100"/>
      <c r="U2672" s="95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0"/>
      <c r="B2673" s="91"/>
      <c r="C2673" s="92"/>
      <c r="D2673" s="92"/>
      <c r="E2673" s="93"/>
      <c r="F2673" s="94"/>
      <c r="G2673" s="94"/>
      <c r="H2673" s="94"/>
      <c r="I2673" s="94"/>
      <c r="J2673" s="93"/>
      <c r="K2673" s="95"/>
      <c r="L2673" s="96"/>
      <c r="M2673" s="97"/>
      <c r="N2673" s="98"/>
      <c r="O2673" s="98"/>
      <c r="P2673" s="97"/>
      <c r="Q2673" s="94"/>
      <c r="R2673" s="99"/>
      <c r="S2673" s="94"/>
      <c r="T2673" s="100"/>
      <c r="U2673" s="95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0"/>
      <c r="B2674" s="91"/>
      <c r="C2674" s="92"/>
      <c r="D2674" s="92"/>
      <c r="E2674" s="93"/>
      <c r="F2674" s="94"/>
      <c r="G2674" s="94"/>
      <c r="H2674" s="94"/>
      <c r="I2674" s="94"/>
      <c r="J2674" s="93"/>
      <c r="K2674" s="95"/>
      <c r="L2674" s="96"/>
      <c r="M2674" s="97"/>
      <c r="N2674" s="98"/>
      <c r="O2674" s="98"/>
      <c r="P2674" s="97"/>
      <c r="Q2674" s="94"/>
      <c r="R2674" s="99"/>
      <c r="S2674" s="94"/>
      <c r="T2674" s="100"/>
      <c r="U2674" s="95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0"/>
      <c r="B2675" s="91"/>
      <c r="C2675" s="92"/>
      <c r="D2675" s="92"/>
      <c r="E2675" s="93"/>
      <c r="F2675" s="94"/>
      <c r="G2675" s="94"/>
      <c r="H2675" s="94"/>
      <c r="I2675" s="94"/>
      <c r="J2675" s="93"/>
      <c r="K2675" s="95"/>
      <c r="L2675" s="96"/>
      <c r="M2675" s="97"/>
      <c r="N2675" s="98"/>
      <c r="O2675" s="98"/>
      <c r="P2675" s="97"/>
      <c r="Q2675" s="94"/>
      <c r="R2675" s="99"/>
      <c r="S2675" s="94"/>
      <c r="T2675" s="100"/>
      <c r="U2675" s="95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0"/>
      <c r="B2676" s="91"/>
      <c r="C2676" s="92"/>
      <c r="D2676" s="92"/>
      <c r="E2676" s="93"/>
      <c r="F2676" s="94"/>
      <c r="G2676" s="94"/>
      <c r="H2676" s="94"/>
      <c r="I2676" s="94"/>
      <c r="J2676" s="93"/>
      <c r="K2676" s="95"/>
      <c r="L2676" s="96"/>
      <c r="M2676" s="97"/>
      <c r="N2676" s="98"/>
      <c r="O2676" s="98"/>
      <c r="P2676" s="97"/>
      <c r="Q2676" s="94"/>
      <c r="R2676" s="99"/>
      <c r="S2676" s="94"/>
      <c r="T2676" s="100"/>
      <c r="U2676" s="95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0"/>
      <c r="B2677" s="91"/>
      <c r="C2677" s="92"/>
      <c r="D2677" s="92"/>
      <c r="E2677" s="93"/>
      <c r="F2677" s="94"/>
      <c r="G2677" s="94"/>
      <c r="H2677" s="94"/>
      <c r="I2677" s="94"/>
      <c r="J2677" s="93"/>
      <c r="K2677" s="95"/>
      <c r="L2677" s="96"/>
      <c r="M2677" s="97"/>
      <c r="N2677" s="98"/>
      <c r="O2677" s="98"/>
      <c r="P2677" s="97"/>
      <c r="Q2677" s="94"/>
      <c r="R2677" s="99"/>
      <c r="S2677" s="94"/>
      <c r="T2677" s="100"/>
      <c r="U2677" s="95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0"/>
      <c r="B2678" s="91"/>
      <c r="C2678" s="92"/>
      <c r="D2678" s="92"/>
      <c r="E2678" s="93"/>
      <c r="F2678" s="94"/>
      <c r="G2678" s="94"/>
      <c r="H2678" s="94"/>
      <c r="I2678" s="94"/>
      <c r="J2678" s="93"/>
      <c r="K2678" s="95"/>
      <c r="L2678" s="96"/>
      <c r="M2678" s="97"/>
      <c r="N2678" s="98"/>
      <c r="O2678" s="98"/>
      <c r="P2678" s="97"/>
      <c r="Q2678" s="94"/>
      <c r="R2678" s="99"/>
      <c r="S2678" s="94"/>
      <c r="T2678" s="100"/>
      <c r="U2678" s="95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0"/>
      <c r="B2679" s="91"/>
      <c r="C2679" s="92"/>
      <c r="D2679" s="92"/>
      <c r="E2679" s="93"/>
      <c r="F2679" s="94"/>
      <c r="G2679" s="94"/>
      <c r="H2679" s="94"/>
      <c r="I2679" s="94"/>
      <c r="J2679" s="93"/>
      <c r="K2679" s="95"/>
      <c r="L2679" s="96"/>
      <c r="M2679" s="97"/>
      <c r="N2679" s="98"/>
      <c r="O2679" s="98"/>
      <c r="P2679" s="97"/>
      <c r="Q2679" s="94"/>
      <c r="R2679" s="99"/>
      <c r="S2679" s="94"/>
      <c r="T2679" s="100"/>
      <c r="U2679" s="95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0"/>
      <c r="B2680" s="91"/>
      <c r="C2680" s="92"/>
      <c r="D2680" s="92"/>
      <c r="E2680" s="93"/>
      <c r="F2680" s="94"/>
      <c r="G2680" s="94"/>
      <c r="H2680" s="94"/>
      <c r="I2680" s="94"/>
      <c r="J2680" s="93"/>
      <c r="K2680" s="95"/>
      <c r="L2680" s="96"/>
      <c r="M2680" s="97"/>
      <c r="N2680" s="98"/>
      <c r="O2680" s="98"/>
      <c r="P2680" s="97"/>
      <c r="Q2680" s="94"/>
      <c r="R2680" s="99"/>
      <c r="S2680" s="94"/>
      <c r="T2680" s="100"/>
      <c r="U2680" s="95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0"/>
      <c r="B2681" s="91"/>
      <c r="C2681" s="92"/>
      <c r="D2681" s="92"/>
      <c r="E2681" s="93"/>
      <c r="F2681" s="94"/>
      <c r="G2681" s="94"/>
      <c r="H2681" s="94"/>
      <c r="I2681" s="94"/>
      <c r="J2681" s="93"/>
      <c r="K2681" s="95"/>
      <c r="L2681" s="96"/>
      <c r="M2681" s="97"/>
      <c r="N2681" s="98"/>
      <c r="O2681" s="98"/>
      <c r="P2681" s="97"/>
      <c r="Q2681" s="94"/>
      <c r="R2681" s="99"/>
      <c r="S2681" s="94"/>
      <c r="T2681" s="100"/>
      <c r="U2681" s="95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0"/>
      <c r="B2682" s="91"/>
      <c r="C2682" s="92"/>
      <c r="D2682" s="92"/>
      <c r="E2682" s="93"/>
      <c r="F2682" s="94"/>
      <c r="G2682" s="94"/>
      <c r="H2682" s="94"/>
      <c r="I2682" s="94"/>
      <c r="J2682" s="93"/>
      <c r="K2682" s="95"/>
      <c r="L2682" s="96"/>
      <c r="M2682" s="97"/>
      <c r="N2682" s="98"/>
      <c r="O2682" s="98"/>
      <c r="P2682" s="97"/>
      <c r="Q2682" s="94"/>
      <c r="R2682" s="99"/>
      <c r="S2682" s="94"/>
      <c r="T2682" s="100"/>
      <c r="U2682" s="95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0"/>
      <c r="B2683" s="91"/>
      <c r="C2683" s="92"/>
      <c r="D2683" s="92"/>
      <c r="E2683" s="93"/>
      <c r="F2683" s="94"/>
      <c r="G2683" s="94"/>
      <c r="H2683" s="94"/>
      <c r="I2683" s="94"/>
      <c r="J2683" s="93"/>
      <c r="K2683" s="95"/>
      <c r="L2683" s="96"/>
      <c r="M2683" s="97"/>
      <c r="N2683" s="98"/>
      <c r="O2683" s="98"/>
      <c r="P2683" s="97"/>
      <c r="Q2683" s="94"/>
      <c r="R2683" s="99"/>
      <c r="S2683" s="94"/>
      <c r="T2683" s="100"/>
      <c r="U2683" s="95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0"/>
      <c r="B2684" s="91"/>
      <c r="C2684" s="92"/>
      <c r="D2684" s="92"/>
      <c r="E2684" s="93"/>
      <c r="F2684" s="94"/>
      <c r="G2684" s="94"/>
      <c r="H2684" s="94"/>
      <c r="I2684" s="94"/>
      <c r="J2684" s="93"/>
      <c r="K2684" s="95"/>
      <c r="L2684" s="96"/>
      <c r="M2684" s="97"/>
      <c r="N2684" s="98"/>
      <c r="O2684" s="98"/>
      <c r="P2684" s="97"/>
      <c r="Q2684" s="94"/>
      <c r="R2684" s="99"/>
      <c r="S2684" s="94"/>
      <c r="T2684" s="100"/>
      <c r="U2684" s="95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0"/>
      <c r="B2685" s="91"/>
      <c r="C2685" s="92"/>
      <c r="D2685" s="92"/>
      <c r="E2685" s="93"/>
      <c r="F2685" s="94"/>
      <c r="G2685" s="94"/>
      <c r="H2685" s="94"/>
      <c r="I2685" s="94"/>
      <c r="J2685" s="93"/>
      <c r="K2685" s="95"/>
      <c r="L2685" s="96"/>
      <c r="M2685" s="97"/>
      <c r="N2685" s="98"/>
      <c r="O2685" s="98"/>
      <c r="P2685" s="97"/>
      <c r="Q2685" s="94"/>
      <c r="R2685" s="99"/>
      <c r="S2685" s="94"/>
      <c r="T2685" s="100"/>
      <c r="U2685" s="95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0"/>
      <c r="B2686" s="91"/>
      <c r="C2686" s="92"/>
      <c r="D2686" s="92"/>
      <c r="E2686" s="93"/>
      <c r="F2686" s="94"/>
      <c r="G2686" s="94"/>
      <c r="H2686" s="94"/>
      <c r="I2686" s="94"/>
      <c r="J2686" s="93"/>
      <c r="K2686" s="95"/>
      <c r="L2686" s="96"/>
      <c r="M2686" s="97"/>
      <c r="N2686" s="98"/>
      <c r="O2686" s="98"/>
      <c r="P2686" s="97"/>
      <c r="Q2686" s="94"/>
      <c r="R2686" s="99"/>
      <c r="S2686" s="94"/>
      <c r="T2686" s="100"/>
      <c r="U2686" s="95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0"/>
      <c r="B2687" s="91"/>
      <c r="C2687" s="92"/>
      <c r="D2687" s="92"/>
      <c r="E2687" s="93"/>
      <c r="F2687" s="94"/>
      <c r="G2687" s="94"/>
      <c r="H2687" s="94"/>
      <c r="I2687" s="94"/>
      <c r="J2687" s="93"/>
      <c r="K2687" s="95"/>
      <c r="L2687" s="96"/>
      <c r="M2687" s="97"/>
      <c r="N2687" s="98"/>
      <c r="O2687" s="98"/>
      <c r="P2687" s="97"/>
      <c r="Q2687" s="94"/>
      <c r="R2687" s="99"/>
      <c r="S2687" s="94"/>
      <c r="T2687" s="100"/>
      <c r="U2687" s="95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0"/>
      <c r="B2688" s="91"/>
      <c r="C2688" s="92"/>
      <c r="D2688" s="92"/>
      <c r="E2688" s="93"/>
      <c r="F2688" s="94"/>
      <c r="G2688" s="94"/>
      <c r="H2688" s="94"/>
      <c r="I2688" s="94"/>
      <c r="J2688" s="93"/>
      <c r="K2688" s="95"/>
      <c r="L2688" s="96"/>
      <c r="M2688" s="97"/>
      <c r="N2688" s="98"/>
      <c r="O2688" s="98"/>
      <c r="P2688" s="97"/>
      <c r="Q2688" s="94"/>
      <c r="R2688" s="99"/>
      <c r="S2688" s="94"/>
      <c r="T2688" s="100"/>
      <c r="U2688" s="95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0"/>
      <c r="B2689" s="91"/>
      <c r="C2689" s="92"/>
      <c r="D2689" s="92"/>
      <c r="E2689" s="93"/>
      <c r="F2689" s="94"/>
      <c r="G2689" s="94"/>
      <c r="H2689" s="94"/>
      <c r="I2689" s="94"/>
      <c r="J2689" s="93"/>
      <c r="K2689" s="95"/>
      <c r="L2689" s="96"/>
      <c r="M2689" s="97"/>
      <c r="N2689" s="98"/>
      <c r="O2689" s="98"/>
      <c r="P2689" s="97"/>
      <c r="Q2689" s="94"/>
      <c r="R2689" s="99"/>
      <c r="S2689" s="94"/>
      <c r="T2689" s="100"/>
      <c r="U2689" s="95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0"/>
      <c r="B2690" s="91"/>
      <c r="C2690" s="92"/>
      <c r="D2690" s="92"/>
      <c r="E2690" s="93"/>
      <c r="F2690" s="94"/>
      <c r="G2690" s="94"/>
      <c r="H2690" s="94"/>
      <c r="I2690" s="94"/>
      <c r="J2690" s="93"/>
      <c r="K2690" s="95"/>
      <c r="L2690" s="96"/>
      <c r="M2690" s="97"/>
      <c r="N2690" s="98"/>
      <c r="O2690" s="98"/>
      <c r="P2690" s="97"/>
      <c r="Q2690" s="94"/>
      <c r="R2690" s="99"/>
      <c r="S2690" s="94"/>
      <c r="T2690" s="100"/>
      <c r="U2690" s="95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0"/>
      <c r="B2691" s="91"/>
      <c r="C2691" s="92"/>
      <c r="D2691" s="92"/>
      <c r="E2691" s="93"/>
      <c r="F2691" s="94"/>
      <c r="G2691" s="94"/>
      <c r="H2691" s="94"/>
      <c r="I2691" s="94"/>
      <c r="J2691" s="93"/>
      <c r="K2691" s="95"/>
      <c r="L2691" s="96"/>
      <c r="M2691" s="97"/>
      <c r="N2691" s="98"/>
      <c r="O2691" s="98"/>
      <c r="P2691" s="97"/>
      <c r="Q2691" s="94"/>
      <c r="R2691" s="99"/>
      <c r="S2691" s="94"/>
      <c r="T2691" s="100"/>
      <c r="U2691" s="95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0"/>
      <c r="B2692" s="91"/>
      <c r="C2692" s="92"/>
      <c r="D2692" s="92"/>
      <c r="E2692" s="93"/>
      <c r="F2692" s="94"/>
      <c r="G2692" s="94"/>
      <c r="H2692" s="94"/>
      <c r="I2692" s="94"/>
      <c r="J2692" s="93"/>
      <c r="K2692" s="95"/>
      <c r="L2692" s="96"/>
      <c r="M2692" s="97"/>
      <c r="N2692" s="98"/>
      <c r="O2692" s="98"/>
      <c r="P2692" s="97"/>
      <c r="Q2692" s="94"/>
      <c r="R2692" s="99"/>
      <c r="S2692" s="94"/>
      <c r="T2692" s="100"/>
      <c r="U2692" s="95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0"/>
      <c r="B2693" s="91"/>
      <c r="C2693" s="92"/>
      <c r="D2693" s="92"/>
      <c r="E2693" s="93"/>
      <c r="F2693" s="94"/>
      <c r="G2693" s="94"/>
      <c r="H2693" s="94"/>
      <c r="I2693" s="94"/>
      <c r="J2693" s="93"/>
      <c r="K2693" s="95"/>
      <c r="L2693" s="96"/>
      <c r="M2693" s="97"/>
      <c r="N2693" s="98"/>
      <c r="O2693" s="98"/>
      <c r="P2693" s="97"/>
      <c r="Q2693" s="94"/>
      <c r="R2693" s="99"/>
      <c r="S2693" s="94"/>
      <c r="T2693" s="100"/>
      <c r="U2693" s="95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0"/>
      <c r="B2694" s="91"/>
      <c r="C2694" s="92"/>
      <c r="D2694" s="92"/>
      <c r="E2694" s="93"/>
      <c r="F2694" s="94"/>
      <c r="G2694" s="94"/>
      <c r="H2694" s="94"/>
      <c r="I2694" s="94"/>
      <c r="J2694" s="93"/>
      <c r="K2694" s="95"/>
      <c r="L2694" s="96"/>
      <c r="M2694" s="97"/>
      <c r="N2694" s="98"/>
      <c r="O2694" s="98"/>
      <c r="P2694" s="97"/>
      <c r="Q2694" s="94"/>
      <c r="R2694" s="99"/>
      <c r="S2694" s="94"/>
      <c r="T2694" s="100"/>
      <c r="U2694" s="95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0"/>
      <c r="B2695" s="91"/>
      <c r="C2695" s="92"/>
      <c r="D2695" s="92"/>
      <c r="E2695" s="93"/>
      <c r="F2695" s="94"/>
      <c r="G2695" s="94"/>
      <c r="H2695" s="94"/>
      <c r="I2695" s="94"/>
      <c r="J2695" s="93"/>
      <c r="K2695" s="95"/>
      <c r="L2695" s="96"/>
      <c r="M2695" s="97"/>
      <c r="N2695" s="98"/>
      <c r="O2695" s="98"/>
      <c r="P2695" s="97"/>
      <c r="Q2695" s="94"/>
      <c r="R2695" s="99"/>
      <c r="S2695" s="94"/>
      <c r="T2695" s="100"/>
      <c r="U2695" s="95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0"/>
      <c r="B2696" s="91"/>
      <c r="C2696" s="92"/>
      <c r="D2696" s="92"/>
      <c r="E2696" s="93"/>
      <c r="F2696" s="94"/>
      <c r="G2696" s="94"/>
      <c r="H2696" s="94"/>
      <c r="I2696" s="94"/>
      <c r="J2696" s="93"/>
      <c r="K2696" s="95"/>
      <c r="L2696" s="96"/>
      <c r="M2696" s="97"/>
      <c r="N2696" s="98"/>
      <c r="O2696" s="98"/>
      <c r="P2696" s="97"/>
      <c r="Q2696" s="94"/>
      <c r="R2696" s="99"/>
      <c r="S2696" s="94"/>
      <c r="T2696" s="100"/>
      <c r="U2696" s="95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0"/>
      <c r="B2697" s="91"/>
      <c r="C2697" s="92"/>
      <c r="D2697" s="92"/>
      <c r="E2697" s="93"/>
      <c r="F2697" s="94"/>
      <c r="G2697" s="94"/>
      <c r="H2697" s="94"/>
      <c r="I2697" s="94"/>
      <c r="J2697" s="93"/>
      <c r="K2697" s="95"/>
      <c r="L2697" s="96"/>
      <c r="M2697" s="97"/>
      <c r="N2697" s="98"/>
      <c r="O2697" s="98"/>
      <c r="P2697" s="97"/>
      <c r="Q2697" s="94"/>
      <c r="R2697" s="99"/>
      <c r="S2697" s="94"/>
      <c r="T2697" s="100"/>
      <c r="U2697" s="95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0"/>
      <c r="B2698" s="91"/>
      <c r="C2698" s="92"/>
      <c r="D2698" s="92"/>
      <c r="E2698" s="93"/>
      <c r="F2698" s="94"/>
      <c r="G2698" s="94"/>
      <c r="H2698" s="94"/>
      <c r="I2698" s="94"/>
      <c r="J2698" s="93"/>
      <c r="K2698" s="95"/>
      <c r="L2698" s="96"/>
      <c r="M2698" s="97"/>
      <c r="N2698" s="98"/>
      <c r="O2698" s="98"/>
      <c r="P2698" s="97"/>
      <c r="Q2698" s="94"/>
      <c r="R2698" s="99"/>
      <c r="S2698" s="94"/>
      <c r="T2698" s="100"/>
      <c r="U2698" s="95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0"/>
      <c r="B2699" s="91"/>
      <c r="C2699" s="92"/>
      <c r="D2699" s="92"/>
      <c r="E2699" s="93"/>
      <c r="F2699" s="94"/>
      <c r="G2699" s="94"/>
      <c r="H2699" s="94"/>
      <c r="I2699" s="94"/>
      <c r="J2699" s="93"/>
      <c r="K2699" s="95"/>
      <c r="L2699" s="96"/>
      <c r="M2699" s="97"/>
      <c r="N2699" s="98"/>
      <c r="O2699" s="98"/>
      <c r="P2699" s="97"/>
      <c r="Q2699" s="94"/>
      <c r="R2699" s="99"/>
      <c r="S2699" s="94"/>
      <c r="T2699" s="100"/>
      <c r="U2699" s="95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0"/>
      <c r="B2700" s="91"/>
      <c r="C2700" s="92"/>
      <c r="D2700" s="92"/>
      <c r="E2700" s="93"/>
      <c r="F2700" s="94"/>
      <c r="G2700" s="94"/>
      <c r="H2700" s="94"/>
      <c r="I2700" s="94"/>
      <c r="J2700" s="93"/>
      <c r="K2700" s="95"/>
      <c r="L2700" s="96"/>
      <c r="M2700" s="97"/>
      <c r="N2700" s="98"/>
      <c r="O2700" s="98"/>
      <c r="P2700" s="97"/>
      <c r="Q2700" s="94"/>
      <c r="R2700" s="99"/>
      <c r="S2700" s="94"/>
      <c r="T2700" s="100"/>
      <c r="U2700" s="95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0"/>
      <c r="B2701" s="91"/>
      <c r="C2701" s="92"/>
      <c r="D2701" s="92"/>
      <c r="E2701" s="93"/>
      <c r="F2701" s="94"/>
      <c r="G2701" s="94"/>
      <c r="H2701" s="94"/>
      <c r="I2701" s="94"/>
      <c r="J2701" s="93"/>
      <c r="K2701" s="95"/>
      <c r="L2701" s="96"/>
      <c r="M2701" s="97"/>
      <c r="N2701" s="98"/>
      <c r="O2701" s="98"/>
      <c r="P2701" s="97"/>
      <c r="Q2701" s="94"/>
      <c r="R2701" s="99"/>
      <c r="S2701" s="94"/>
      <c r="T2701" s="100"/>
      <c r="U2701" s="95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0"/>
      <c r="B2702" s="91"/>
      <c r="C2702" s="92"/>
      <c r="D2702" s="92"/>
      <c r="E2702" s="93"/>
      <c r="F2702" s="94"/>
      <c r="G2702" s="94"/>
      <c r="H2702" s="94"/>
      <c r="I2702" s="94"/>
      <c r="J2702" s="93"/>
      <c r="K2702" s="95"/>
      <c r="L2702" s="96"/>
      <c r="M2702" s="97"/>
      <c r="N2702" s="98"/>
      <c r="O2702" s="98"/>
      <c r="P2702" s="97"/>
      <c r="Q2702" s="94"/>
      <c r="R2702" s="99"/>
      <c r="S2702" s="94"/>
      <c r="T2702" s="100"/>
      <c r="U2702" s="95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0"/>
      <c r="B2703" s="91"/>
      <c r="C2703" s="92"/>
      <c r="D2703" s="92"/>
      <c r="E2703" s="93"/>
      <c r="F2703" s="94"/>
      <c r="G2703" s="94"/>
      <c r="H2703" s="94"/>
      <c r="I2703" s="94"/>
      <c r="J2703" s="93"/>
      <c r="K2703" s="95"/>
      <c r="L2703" s="96"/>
      <c r="M2703" s="97"/>
      <c r="N2703" s="98"/>
      <c r="O2703" s="98"/>
      <c r="P2703" s="97"/>
      <c r="Q2703" s="94"/>
      <c r="R2703" s="99"/>
      <c r="S2703" s="94"/>
      <c r="T2703" s="100"/>
      <c r="U2703" s="95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0"/>
      <c r="B2704" s="91"/>
      <c r="C2704" s="92"/>
      <c r="D2704" s="92"/>
      <c r="E2704" s="93"/>
      <c r="F2704" s="94"/>
      <c r="G2704" s="94"/>
      <c r="H2704" s="94"/>
      <c r="I2704" s="94"/>
      <c r="J2704" s="93"/>
      <c r="K2704" s="95"/>
      <c r="L2704" s="96"/>
      <c r="M2704" s="97"/>
      <c r="N2704" s="98"/>
      <c r="O2704" s="98"/>
      <c r="P2704" s="97"/>
      <c r="Q2704" s="94"/>
      <c r="R2704" s="99"/>
      <c r="S2704" s="94"/>
      <c r="T2704" s="100"/>
      <c r="U2704" s="95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0"/>
      <c r="B2705" s="91"/>
      <c r="C2705" s="92"/>
      <c r="D2705" s="92"/>
      <c r="E2705" s="93"/>
      <c r="F2705" s="94"/>
      <c r="G2705" s="94"/>
      <c r="H2705" s="94"/>
      <c r="I2705" s="94"/>
      <c r="J2705" s="93"/>
      <c r="K2705" s="95"/>
      <c r="L2705" s="96"/>
      <c r="M2705" s="97"/>
      <c r="N2705" s="98"/>
      <c r="O2705" s="98"/>
      <c r="P2705" s="97"/>
      <c r="Q2705" s="94"/>
      <c r="R2705" s="99"/>
      <c r="S2705" s="94"/>
      <c r="T2705" s="100"/>
      <c r="U2705" s="95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0"/>
      <c r="B2706" s="91"/>
      <c r="C2706" s="92"/>
      <c r="D2706" s="92"/>
      <c r="E2706" s="93"/>
      <c r="F2706" s="94"/>
      <c r="G2706" s="94"/>
      <c r="H2706" s="94"/>
      <c r="I2706" s="94"/>
      <c r="J2706" s="93"/>
      <c r="K2706" s="95"/>
      <c r="L2706" s="96"/>
      <c r="M2706" s="97"/>
      <c r="N2706" s="98"/>
      <c r="O2706" s="98"/>
      <c r="P2706" s="97"/>
      <c r="Q2706" s="94"/>
      <c r="R2706" s="99"/>
      <c r="S2706" s="94"/>
      <c r="T2706" s="100"/>
      <c r="U2706" s="95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0"/>
      <c r="B2707" s="91"/>
      <c r="C2707" s="92"/>
      <c r="D2707" s="92"/>
      <c r="E2707" s="93"/>
      <c r="F2707" s="94"/>
      <c r="G2707" s="94"/>
      <c r="H2707" s="94"/>
      <c r="I2707" s="94"/>
      <c r="J2707" s="93"/>
      <c r="K2707" s="95"/>
      <c r="L2707" s="96"/>
      <c r="M2707" s="97"/>
      <c r="N2707" s="98"/>
      <c r="O2707" s="98"/>
      <c r="P2707" s="97"/>
      <c r="Q2707" s="94"/>
      <c r="R2707" s="99"/>
      <c r="S2707" s="94"/>
      <c r="T2707" s="100"/>
      <c r="U2707" s="95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0"/>
      <c r="B2708" s="91"/>
      <c r="C2708" s="92"/>
      <c r="D2708" s="92"/>
      <c r="E2708" s="93"/>
      <c r="F2708" s="94"/>
      <c r="G2708" s="94"/>
      <c r="H2708" s="94"/>
      <c r="I2708" s="94"/>
      <c r="J2708" s="93"/>
      <c r="K2708" s="95"/>
      <c r="L2708" s="96"/>
      <c r="M2708" s="97"/>
      <c r="N2708" s="98"/>
      <c r="O2708" s="98"/>
      <c r="P2708" s="97"/>
      <c r="Q2708" s="94"/>
      <c r="R2708" s="99"/>
      <c r="S2708" s="94"/>
      <c r="T2708" s="100"/>
      <c r="U2708" s="95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0"/>
      <c r="B2709" s="91"/>
      <c r="C2709" s="92"/>
      <c r="D2709" s="92"/>
      <c r="E2709" s="93"/>
      <c r="F2709" s="94"/>
      <c r="G2709" s="94"/>
      <c r="H2709" s="94"/>
      <c r="I2709" s="94"/>
      <c r="J2709" s="93"/>
      <c r="K2709" s="95"/>
      <c r="L2709" s="96"/>
      <c r="M2709" s="97"/>
      <c r="N2709" s="98"/>
      <c r="O2709" s="98"/>
      <c r="P2709" s="97"/>
      <c r="Q2709" s="94"/>
      <c r="R2709" s="99"/>
      <c r="S2709" s="94"/>
      <c r="T2709" s="100"/>
      <c r="U2709" s="95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0"/>
      <c r="B2710" s="91"/>
      <c r="C2710" s="92"/>
      <c r="D2710" s="92"/>
      <c r="E2710" s="93"/>
      <c r="F2710" s="94"/>
      <c r="G2710" s="94"/>
      <c r="H2710" s="94"/>
      <c r="I2710" s="94"/>
      <c r="J2710" s="93"/>
      <c r="K2710" s="95"/>
      <c r="L2710" s="96"/>
      <c r="M2710" s="97"/>
      <c r="N2710" s="98"/>
      <c r="O2710" s="98"/>
      <c r="P2710" s="97"/>
      <c r="Q2710" s="94"/>
      <c r="R2710" s="99"/>
      <c r="S2710" s="94"/>
      <c r="T2710" s="100"/>
      <c r="U2710" s="95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0"/>
      <c r="B2711" s="91"/>
      <c r="C2711" s="92"/>
      <c r="D2711" s="92"/>
      <c r="E2711" s="93"/>
      <c r="F2711" s="94"/>
      <c r="G2711" s="94"/>
      <c r="H2711" s="94"/>
      <c r="I2711" s="94"/>
      <c r="J2711" s="93"/>
      <c r="K2711" s="95"/>
      <c r="L2711" s="96"/>
      <c r="M2711" s="97"/>
      <c r="N2711" s="98"/>
      <c r="O2711" s="98"/>
      <c r="P2711" s="97"/>
      <c r="Q2711" s="94"/>
      <c r="R2711" s="99"/>
      <c r="S2711" s="94"/>
      <c r="T2711" s="100"/>
      <c r="U2711" s="95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0"/>
      <c r="B2712" s="91"/>
      <c r="C2712" s="92"/>
      <c r="D2712" s="92"/>
      <c r="E2712" s="93"/>
      <c r="F2712" s="94"/>
      <c r="G2712" s="94"/>
      <c r="H2712" s="94"/>
      <c r="I2712" s="94"/>
      <c r="J2712" s="93"/>
      <c r="K2712" s="95"/>
      <c r="L2712" s="96"/>
      <c r="M2712" s="97"/>
      <c r="N2712" s="98"/>
      <c r="O2712" s="98"/>
      <c r="P2712" s="97"/>
      <c r="Q2712" s="94"/>
      <c r="R2712" s="99"/>
      <c r="S2712" s="94"/>
      <c r="T2712" s="100"/>
      <c r="U2712" s="95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0"/>
      <c r="B2713" s="91"/>
      <c r="C2713" s="92"/>
      <c r="D2713" s="92"/>
      <c r="E2713" s="93"/>
      <c r="F2713" s="94"/>
      <c r="G2713" s="94"/>
      <c r="H2713" s="94"/>
      <c r="I2713" s="94"/>
      <c r="J2713" s="93"/>
      <c r="K2713" s="95"/>
      <c r="L2713" s="96"/>
      <c r="M2713" s="97"/>
      <c r="N2713" s="98"/>
      <c r="O2713" s="98"/>
      <c r="P2713" s="97"/>
      <c r="Q2713" s="94"/>
      <c r="R2713" s="99"/>
      <c r="S2713" s="94"/>
      <c r="T2713" s="100"/>
      <c r="U2713" s="95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0"/>
      <c r="B2714" s="91"/>
      <c r="C2714" s="92"/>
      <c r="D2714" s="92"/>
      <c r="E2714" s="93"/>
      <c r="F2714" s="94"/>
      <c r="G2714" s="94"/>
      <c r="H2714" s="94"/>
      <c r="I2714" s="94"/>
      <c r="J2714" s="93"/>
      <c r="K2714" s="95"/>
      <c r="L2714" s="96"/>
      <c r="M2714" s="97"/>
      <c r="N2714" s="98"/>
      <c r="O2714" s="98"/>
      <c r="P2714" s="97"/>
      <c r="Q2714" s="94"/>
      <c r="R2714" s="99"/>
      <c r="S2714" s="94"/>
      <c r="T2714" s="100"/>
      <c r="U2714" s="95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0"/>
      <c r="B2715" s="91"/>
      <c r="C2715" s="92"/>
      <c r="D2715" s="92"/>
      <c r="E2715" s="93"/>
      <c r="F2715" s="94"/>
      <c r="G2715" s="94"/>
      <c r="H2715" s="94"/>
      <c r="I2715" s="94"/>
      <c r="J2715" s="93"/>
      <c r="K2715" s="95"/>
      <c r="L2715" s="96"/>
      <c r="M2715" s="97"/>
      <c r="N2715" s="98"/>
      <c r="O2715" s="98"/>
      <c r="P2715" s="97"/>
      <c r="Q2715" s="94"/>
      <c r="R2715" s="99"/>
      <c r="S2715" s="94"/>
      <c r="T2715" s="100"/>
      <c r="U2715" s="95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0"/>
      <c r="B2716" s="91"/>
      <c r="C2716" s="92"/>
      <c r="D2716" s="92"/>
      <c r="E2716" s="93"/>
      <c r="F2716" s="94"/>
      <c r="G2716" s="94"/>
      <c r="H2716" s="94"/>
      <c r="I2716" s="94"/>
      <c r="J2716" s="93"/>
      <c r="K2716" s="95"/>
      <c r="L2716" s="96"/>
      <c r="M2716" s="97"/>
      <c r="N2716" s="98"/>
      <c r="O2716" s="98"/>
      <c r="P2716" s="97"/>
      <c r="Q2716" s="94"/>
      <c r="R2716" s="99"/>
      <c r="S2716" s="94"/>
      <c r="T2716" s="100"/>
      <c r="U2716" s="95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0"/>
      <c r="B2717" s="91"/>
      <c r="C2717" s="92"/>
      <c r="D2717" s="92"/>
      <c r="E2717" s="93"/>
      <c r="F2717" s="94"/>
      <c r="G2717" s="94"/>
      <c r="H2717" s="94"/>
      <c r="I2717" s="94"/>
      <c r="J2717" s="93"/>
      <c r="K2717" s="95"/>
      <c r="L2717" s="96"/>
      <c r="M2717" s="97"/>
      <c r="N2717" s="98"/>
      <c r="O2717" s="98"/>
      <c r="P2717" s="97"/>
      <c r="Q2717" s="94"/>
      <c r="R2717" s="99"/>
      <c r="S2717" s="94"/>
      <c r="T2717" s="100"/>
      <c r="U2717" s="95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0"/>
      <c r="B2718" s="91"/>
      <c r="C2718" s="92"/>
      <c r="D2718" s="92"/>
      <c r="E2718" s="93"/>
      <c r="F2718" s="94"/>
      <c r="G2718" s="94"/>
      <c r="H2718" s="94"/>
      <c r="I2718" s="94"/>
      <c r="J2718" s="93"/>
      <c r="K2718" s="95"/>
      <c r="L2718" s="96"/>
      <c r="M2718" s="97"/>
      <c r="N2718" s="98"/>
      <c r="O2718" s="98"/>
      <c r="P2718" s="97"/>
      <c r="Q2718" s="94"/>
      <c r="R2718" s="99"/>
      <c r="S2718" s="94"/>
      <c r="T2718" s="100"/>
      <c r="U2718" s="95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0"/>
      <c r="B2719" s="91"/>
      <c r="C2719" s="92"/>
      <c r="D2719" s="92"/>
      <c r="E2719" s="93"/>
      <c r="F2719" s="94"/>
      <c r="G2719" s="94"/>
      <c r="H2719" s="94"/>
      <c r="I2719" s="94"/>
      <c r="J2719" s="93"/>
      <c r="K2719" s="95"/>
      <c r="L2719" s="96"/>
      <c r="M2719" s="97"/>
      <c r="N2719" s="98"/>
      <c r="O2719" s="98"/>
      <c r="P2719" s="97"/>
      <c r="Q2719" s="94"/>
      <c r="R2719" s="99"/>
      <c r="S2719" s="94"/>
      <c r="T2719" s="100"/>
      <c r="U2719" s="95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0"/>
      <c r="B2720" s="91"/>
      <c r="C2720" s="92"/>
      <c r="D2720" s="92"/>
      <c r="E2720" s="93"/>
      <c r="F2720" s="94"/>
      <c r="G2720" s="94"/>
      <c r="H2720" s="94"/>
      <c r="I2720" s="94"/>
      <c r="J2720" s="93"/>
      <c r="K2720" s="95"/>
      <c r="L2720" s="96"/>
      <c r="M2720" s="97"/>
      <c r="N2720" s="98"/>
      <c r="O2720" s="98"/>
      <c r="P2720" s="97"/>
      <c r="Q2720" s="94"/>
      <c r="R2720" s="99"/>
      <c r="S2720" s="94"/>
      <c r="T2720" s="100"/>
      <c r="U2720" s="95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0"/>
      <c r="B2721" s="91"/>
      <c r="C2721" s="92"/>
      <c r="D2721" s="92"/>
      <c r="E2721" s="93"/>
      <c r="F2721" s="94"/>
      <c r="G2721" s="94"/>
      <c r="H2721" s="94"/>
      <c r="I2721" s="94"/>
      <c r="J2721" s="93"/>
      <c r="K2721" s="95"/>
      <c r="L2721" s="96"/>
      <c r="M2721" s="97"/>
      <c r="N2721" s="98"/>
      <c r="O2721" s="98"/>
      <c r="P2721" s="97"/>
      <c r="Q2721" s="94"/>
      <c r="R2721" s="99"/>
      <c r="S2721" s="94"/>
      <c r="T2721" s="100"/>
      <c r="U2721" s="95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0"/>
      <c r="B2722" s="91"/>
      <c r="C2722" s="92"/>
      <c r="D2722" s="92"/>
      <c r="E2722" s="93"/>
      <c r="F2722" s="94"/>
      <c r="G2722" s="94"/>
      <c r="H2722" s="94"/>
      <c r="I2722" s="94"/>
      <c r="J2722" s="93"/>
      <c r="K2722" s="95"/>
      <c r="L2722" s="96"/>
      <c r="M2722" s="97"/>
      <c r="N2722" s="98"/>
      <c r="O2722" s="98"/>
      <c r="P2722" s="97"/>
      <c r="Q2722" s="94"/>
      <c r="R2722" s="99"/>
      <c r="S2722" s="94"/>
      <c r="T2722" s="100"/>
      <c r="U2722" s="95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0"/>
      <c r="B2723" s="91"/>
      <c r="C2723" s="92"/>
      <c r="D2723" s="92"/>
      <c r="E2723" s="93"/>
      <c r="F2723" s="94"/>
      <c r="G2723" s="94"/>
      <c r="H2723" s="94"/>
      <c r="I2723" s="94"/>
      <c r="J2723" s="93"/>
      <c r="K2723" s="95"/>
      <c r="L2723" s="96"/>
      <c r="M2723" s="97"/>
      <c r="N2723" s="98"/>
      <c r="O2723" s="98"/>
      <c r="P2723" s="97"/>
      <c r="Q2723" s="94"/>
      <c r="R2723" s="99"/>
      <c r="S2723" s="94"/>
      <c r="T2723" s="100"/>
      <c r="U2723" s="95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0"/>
      <c r="B2724" s="91"/>
      <c r="C2724" s="92"/>
      <c r="D2724" s="92"/>
      <c r="E2724" s="93"/>
      <c r="F2724" s="94"/>
      <c r="G2724" s="94"/>
      <c r="H2724" s="94"/>
      <c r="I2724" s="94"/>
      <c r="J2724" s="93"/>
      <c r="K2724" s="95"/>
      <c r="L2724" s="96"/>
      <c r="M2724" s="97"/>
      <c r="N2724" s="98"/>
      <c r="O2724" s="98"/>
      <c r="P2724" s="97"/>
      <c r="Q2724" s="94"/>
      <c r="R2724" s="99"/>
      <c r="S2724" s="94"/>
      <c r="T2724" s="100"/>
      <c r="U2724" s="95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0"/>
      <c r="B2725" s="91"/>
      <c r="C2725" s="92"/>
      <c r="D2725" s="92"/>
      <c r="E2725" s="93"/>
      <c r="F2725" s="94"/>
      <c r="G2725" s="94"/>
      <c r="H2725" s="94"/>
      <c r="I2725" s="94"/>
      <c r="J2725" s="93"/>
      <c r="K2725" s="95"/>
      <c r="L2725" s="96"/>
      <c r="M2725" s="97"/>
      <c r="N2725" s="98"/>
      <c r="O2725" s="98"/>
      <c r="P2725" s="97"/>
      <c r="Q2725" s="94"/>
      <c r="R2725" s="99"/>
      <c r="S2725" s="94"/>
      <c r="T2725" s="100"/>
      <c r="U2725" s="95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0"/>
      <c r="B2726" s="91"/>
      <c r="C2726" s="92"/>
      <c r="D2726" s="92"/>
      <c r="E2726" s="93"/>
      <c r="F2726" s="94"/>
      <c r="G2726" s="94"/>
      <c r="H2726" s="94"/>
      <c r="I2726" s="94"/>
      <c r="J2726" s="93"/>
      <c r="K2726" s="95"/>
      <c r="L2726" s="96"/>
      <c r="M2726" s="97"/>
      <c r="N2726" s="98"/>
      <c r="O2726" s="98"/>
      <c r="P2726" s="97"/>
      <c r="Q2726" s="94"/>
      <c r="R2726" s="99"/>
      <c r="S2726" s="94"/>
      <c r="T2726" s="100"/>
      <c r="U2726" s="95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0"/>
      <c r="B2727" s="91"/>
      <c r="C2727" s="92"/>
      <c r="D2727" s="92"/>
      <c r="E2727" s="93"/>
      <c r="F2727" s="94"/>
      <c r="G2727" s="94"/>
      <c r="H2727" s="94"/>
      <c r="I2727" s="94"/>
      <c r="J2727" s="93"/>
      <c r="K2727" s="95"/>
      <c r="L2727" s="96"/>
      <c r="M2727" s="97"/>
      <c r="N2727" s="98"/>
      <c r="O2727" s="98"/>
      <c r="P2727" s="97"/>
      <c r="Q2727" s="94"/>
      <c r="R2727" s="99"/>
      <c r="S2727" s="94"/>
      <c r="T2727" s="100"/>
      <c r="U2727" s="95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0"/>
      <c r="B2728" s="91"/>
      <c r="C2728" s="92"/>
      <c r="D2728" s="92"/>
      <c r="E2728" s="93"/>
      <c r="F2728" s="94"/>
      <c r="G2728" s="94"/>
      <c r="H2728" s="94"/>
      <c r="I2728" s="94"/>
      <c r="J2728" s="93"/>
      <c r="K2728" s="95"/>
      <c r="L2728" s="96"/>
      <c r="M2728" s="97"/>
      <c r="N2728" s="98"/>
      <c r="O2728" s="98"/>
      <c r="P2728" s="97"/>
      <c r="Q2728" s="94"/>
      <c r="R2728" s="99"/>
      <c r="S2728" s="94"/>
      <c r="T2728" s="100"/>
      <c r="U2728" s="95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0"/>
      <c r="B2729" s="91"/>
      <c r="C2729" s="92"/>
      <c r="D2729" s="92"/>
      <c r="E2729" s="93"/>
      <c r="F2729" s="94"/>
      <c r="G2729" s="94"/>
      <c r="H2729" s="94"/>
      <c r="I2729" s="94"/>
      <c r="J2729" s="93"/>
      <c r="K2729" s="95"/>
      <c r="L2729" s="96"/>
      <c r="M2729" s="97"/>
      <c r="N2729" s="98"/>
      <c r="O2729" s="98"/>
      <c r="P2729" s="97"/>
      <c r="Q2729" s="94"/>
      <c r="R2729" s="99"/>
      <c r="S2729" s="94"/>
      <c r="T2729" s="100"/>
      <c r="U2729" s="95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0"/>
      <c r="B2730" s="91"/>
      <c r="C2730" s="92"/>
      <c r="D2730" s="92"/>
      <c r="E2730" s="93"/>
      <c r="F2730" s="94"/>
      <c r="G2730" s="94"/>
      <c r="H2730" s="94"/>
      <c r="I2730" s="94"/>
      <c r="J2730" s="93"/>
      <c r="K2730" s="95"/>
      <c r="L2730" s="96"/>
      <c r="M2730" s="97"/>
      <c r="N2730" s="98"/>
      <c r="O2730" s="98"/>
      <c r="P2730" s="97"/>
      <c r="Q2730" s="94"/>
      <c r="R2730" s="99"/>
      <c r="S2730" s="94"/>
      <c r="T2730" s="100"/>
      <c r="U2730" s="95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0"/>
      <c r="B2731" s="91"/>
      <c r="C2731" s="92"/>
      <c r="D2731" s="92"/>
      <c r="E2731" s="93"/>
      <c r="F2731" s="94"/>
      <c r="G2731" s="94"/>
      <c r="H2731" s="94"/>
      <c r="I2731" s="94"/>
      <c r="J2731" s="93"/>
      <c r="K2731" s="95"/>
      <c r="L2731" s="96"/>
      <c r="M2731" s="97"/>
      <c r="N2731" s="98"/>
      <c r="O2731" s="98"/>
      <c r="P2731" s="97"/>
      <c r="Q2731" s="94"/>
      <c r="R2731" s="99"/>
      <c r="S2731" s="94"/>
      <c r="T2731" s="100"/>
      <c r="U2731" s="95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0"/>
      <c r="B2732" s="91"/>
      <c r="C2732" s="92"/>
      <c r="D2732" s="92"/>
      <c r="E2732" s="93"/>
      <c r="F2732" s="94"/>
      <c r="G2732" s="94"/>
      <c r="H2732" s="94"/>
      <c r="I2732" s="94"/>
      <c r="J2732" s="93"/>
      <c r="K2732" s="95"/>
      <c r="L2732" s="96"/>
      <c r="M2732" s="97"/>
      <c r="N2732" s="98"/>
      <c r="O2732" s="98"/>
      <c r="P2732" s="97"/>
      <c r="Q2732" s="94"/>
      <c r="R2732" s="99"/>
      <c r="S2732" s="94"/>
      <c r="T2732" s="100"/>
      <c r="U2732" s="95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0"/>
      <c r="B2733" s="91"/>
      <c r="C2733" s="92"/>
      <c r="D2733" s="92"/>
      <c r="E2733" s="93"/>
      <c r="F2733" s="94"/>
      <c r="G2733" s="94"/>
      <c r="H2733" s="94"/>
      <c r="I2733" s="94"/>
      <c r="J2733" s="93"/>
      <c r="K2733" s="95"/>
      <c r="L2733" s="96"/>
      <c r="M2733" s="97"/>
      <c r="N2733" s="98"/>
      <c r="O2733" s="98"/>
      <c r="P2733" s="97"/>
      <c r="Q2733" s="94"/>
      <c r="R2733" s="99"/>
      <c r="S2733" s="94"/>
      <c r="T2733" s="100"/>
      <c r="U2733" s="95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0"/>
      <c r="B2734" s="91"/>
      <c r="C2734" s="92"/>
      <c r="D2734" s="92"/>
      <c r="E2734" s="93"/>
      <c r="F2734" s="94"/>
      <c r="G2734" s="94"/>
      <c r="H2734" s="94"/>
      <c r="I2734" s="94"/>
      <c r="J2734" s="93"/>
      <c r="K2734" s="95"/>
      <c r="L2734" s="96"/>
      <c r="M2734" s="97"/>
      <c r="N2734" s="98"/>
      <c r="O2734" s="98"/>
      <c r="P2734" s="97"/>
      <c r="Q2734" s="94"/>
      <c r="R2734" s="99"/>
      <c r="S2734" s="94"/>
      <c r="T2734" s="100"/>
      <c r="U2734" s="95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0"/>
      <c r="B2735" s="91"/>
      <c r="C2735" s="92"/>
      <c r="D2735" s="92"/>
      <c r="E2735" s="93"/>
      <c r="F2735" s="94"/>
      <c r="G2735" s="94"/>
      <c r="H2735" s="94"/>
      <c r="I2735" s="94"/>
      <c r="J2735" s="93"/>
      <c r="K2735" s="95"/>
      <c r="L2735" s="96"/>
      <c r="M2735" s="97"/>
      <c r="N2735" s="98"/>
      <c r="O2735" s="98"/>
      <c r="P2735" s="97"/>
      <c r="Q2735" s="94"/>
      <c r="R2735" s="99"/>
      <c r="S2735" s="94"/>
      <c r="T2735" s="100"/>
      <c r="U2735" s="95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0"/>
      <c r="B2736" s="91"/>
      <c r="C2736" s="92"/>
      <c r="D2736" s="92"/>
      <c r="E2736" s="93"/>
      <c r="F2736" s="94"/>
      <c r="G2736" s="94"/>
      <c r="H2736" s="94"/>
      <c r="I2736" s="94"/>
      <c r="J2736" s="93"/>
      <c r="K2736" s="95"/>
      <c r="L2736" s="96"/>
      <c r="M2736" s="97"/>
      <c r="N2736" s="98"/>
      <c r="O2736" s="98"/>
      <c r="P2736" s="97"/>
      <c r="Q2736" s="94"/>
      <c r="R2736" s="99"/>
      <c r="S2736" s="94"/>
      <c r="T2736" s="100"/>
      <c r="U2736" s="95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0"/>
      <c r="B2737" s="91"/>
      <c r="C2737" s="92"/>
      <c r="D2737" s="92"/>
      <c r="E2737" s="93"/>
      <c r="F2737" s="94"/>
      <c r="G2737" s="94"/>
      <c r="H2737" s="94"/>
      <c r="I2737" s="94"/>
      <c r="J2737" s="93"/>
      <c r="K2737" s="95"/>
      <c r="L2737" s="96"/>
      <c r="M2737" s="97"/>
      <c r="N2737" s="98"/>
      <c r="O2737" s="98"/>
      <c r="P2737" s="97"/>
      <c r="Q2737" s="94"/>
      <c r="R2737" s="99"/>
      <c r="S2737" s="94"/>
      <c r="T2737" s="100"/>
      <c r="U2737" s="95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0"/>
      <c r="B2738" s="91"/>
      <c r="C2738" s="92"/>
      <c r="D2738" s="92"/>
      <c r="E2738" s="93"/>
      <c r="F2738" s="94"/>
      <c r="G2738" s="94"/>
      <c r="H2738" s="94"/>
      <c r="I2738" s="94"/>
      <c r="J2738" s="93"/>
      <c r="K2738" s="95"/>
      <c r="L2738" s="96"/>
      <c r="M2738" s="97"/>
      <c r="N2738" s="98"/>
      <c r="O2738" s="98"/>
      <c r="P2738" s="97"/>
      <c r="Q2738" s="94"/>
      <c r="R2738" s="99"/>
      <c r="S2738" s="94"/>
      <c r="T2738" s="100"/>
      <c r="U2738" s="95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0"/>
      <c r="B2739" s="91"/>
      <c r="C2739" s="92"/>
      <c r="D2739" s="92"/>
      <c r="E2739" s="93"/>
      <c r="F2739" s="94"/>
      <c r="G2739" s="94"/>
      <c r="H2739" s="94"/>
      <c r="I2739" s="94"/>
      <c r="J2739" s="93"/>
      <c r="K2739" s="95"/>
      <c r="L2739" s="96"/>
      <c r="M2739" s="97"/>
      <c r="N2739" s="98"/>
      <c r="O2739" s="98"/>
      <c r="P2739" s="97"/>
      <c r="Q2739" s="94"/>
      <c r="R2739" s="99"/>
      <c r="S2739" s="94"/>
      <c r="T2739" s="100"/>
      <c r="U2739" s="95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0"/>
      <c r="B2740" s="91"/>
      <c r="C2740" s="92"/>
      <c r="D2740" s="92"/>
      <c r="E2740" s="93"/>
      <c r="F2740" s="94"/>
      <c r="G2740" s="94"/>
      <c r="H2740" s="94"/>
      <c r="I2740" s="94"/>
      <c r="J2740" s="93"/>
      <c r="K2740" s="95"/>
      <c r="L2740" s="96"/>
      <c r="M2740" s="97"/>
      <c r="N2740" s="98"/>
      <c r="O2740" s="98"/>
      <c r="P2740" s="97"/>
      <c r="Q2740" s="94"/>
      <c r="R2740" s="99"/>
      <c r="S2740" s="94"/>
      <c r="T2740" s="100"/>
      <c r="U2740" s="95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0"/>
      <c r="B2741" s="91"/>
      <c r="C2741" s="92"/>
      <c r="D2741" s="92"/>
      <c r="E2741" s="93"/>
      <c r="F2741" s="94"/>
      <c r="G2741" s="94"/>
      <c r="H2741" s="94"/>
      <c r="I2741" s="94"/>
      <c r="J2741" s="93"/>
      <c r="K2741" s="95"/>
      <c r="L2741" s="96"/>
      <c r="M2741" s="97"/>
      <c r="N2741" s="98"/>
      <c r="O2741" s="98"/>
      <c r="P2741" s="97"/>
      <c r="Q2741" s="94"/>
      <c r="R2741" s="99"/>
      <c r="S2741" s="94"/>
      <c r="T2741" s="100"/>
      <c r="U2741" s="95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0"/>
      <c r="B2742" s="91"/>
      <c r="C2742" s="92"/>
      <c r="D2742" s="92"/>
      <c r="E2742" s="93"/>
      <c r="F2742" s="94"/>
      <c r="G2742" s="94"/>
      <c r="H2742" s="94"/>
      <c r="I2742" s="94"/>
      <c r="J2742" s="93"/>
      <c r="K2742" s="95"/>
      <c r="L2742" s="96"/>
      <c r="M2742" s="97"/>
      <c r="N2742" s="98"/>
      <c r="O2742" s="98"/>
      <c r="P2742" s="97"/>
      <c r="Q2742" s="94"/>
      <c r="R2742" s="99"/>
      <c r="S2742" s="94"/>
      <c r="T2742" s="100"/>
      <c r="U2742" s="95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0"/>
      <c r="B2743" s="91"/>
      <c r="C2743" s="92"/>
      <c r="D2743" s="92"/>
      <c r="E2743" s="93"/>
      <c r="F2743" s="94"/>
      <c r="G2743" s="94"/>
      <c r="H2743" s="94"/>
      <c r="I2743" s="94"/>
      <c r="J2743" s="93"/>
      <c r="K2743" s="95"/>
      <c r="L2743" s="96"/>
      <c r="M2743" s="97"/>
      <c r="N2743" s="98"/>
      <c r="O2743" s="98"/>
      <c r="P2743" s="97"/>
      <c r="Q2743" s="94"/>
      <c r="R2743" s="99"/>
      <c r="S2743" s="94"/>
      <c r="T2743" s="100"/>
      <c r="U2743" s="95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0"/>
      <c r="B2744" s="91"/>
      <c r="C2744" s="92"/>
      <c r="D2744" s="92"/>
      <c r="E2744" s="93"/>
      <c r="F2744" s="94"/>
      <c r="G2744" s="94"/>
      <c r="H2744" s="94"/>
      <c r="I2744" s="94"/>
      <c r="J2744" s="93"/>
      <c r="K2744" s="95"/>
      <c r="L2744" s="96"/>
      <c r="M2744" s="97"/>
      <c r="N2744" s="98"/>
      <c r="O2744" s="98"/>
      <c r="P2744" s="97"/>
      <c r="Q2744" s="94"/>
      <c r="R2744" s="99"/>
      <c r="S2744" s="94"/>
      <c r="T2744" s="100"/>
      <c r="U2744" s="95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0"/>
      <c r="B2745" s="91"/>
      <c r="C2745" s="92"/>
      <c r="D2745" s="92"/>
      <c r="E2745" s="93"/>
      <c r="F2745" s="94"/>
      <c r="G2745" s="94"/>
      <c r="H2745" s="94"/>
      <c r="I2745" s="94"/>
      <c r="J2745" s="93"/>
      <c r="K2745" s="95"/>
      <c r="L2745" s="96"/>
      <c r="M2745" s="97"/>
      <c r="N2745" s="98"/>
      <c r="O2745" s="98"/>
      <c r="P2745" s="97"/>
      <c r="Q2745" s="94"/>
      <c r="R2745" s="99"/>
      <c r="S2745" s="94"/>
      <c r="T2745" s="100"/>
      <c r="U2745" s="95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0"/>
      <c r="B2746" s="91"/>
      <c r="C2746" s="92"/>
      <c r="D2746" s="92"/>
      <c r="E2746" s="93"/>
      <c r="F2746" s="94"/>
      <c r="G2746" s="94"/>
      <c r="H2746" s="94"/>
      <c r="I2746" s="94"/>
      <c r="J2746" s="93"/>
      <c r="K2746" s="95"/>
      <c r="L2746" s="96"/>
      <c r="M2746" s="97"/>
      <c r="N2746" s="98"/>
      <c r="O2746" s="98"/>
      <c r="P2746" s="97"/>
      <c r="Q2746" s="94"/>
      <c r="R2746" s="99"/>
      <c r="S2746" s="94"/>
      <c r="T2746" s="100"/>
      <c r="U2746" s="95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0"/>
      <c r="B2747" s="91"/>
      <c r="C2747" s="92"/>
      <c r="D2747" s="92"/>
      <c r="E2747" s="93"/>
      <c r="F2747" s="94"/>
      <c r="G2747" s="94"/>
      <c r="H2747" s="94"/>
      <c r="I2747" s="94"/>
      <c r="J2747" s="93"/>
      <c r="K2747" s="95"/>
      <c r="L2747" s="96"/>
      <c r="M2747" s="97"/>
      <c r="N2747" s="98"/>
      <c r="O2747" s="98"/>
      <c r="P2747" s="97"/>
      <c r="Q2747" s="94"/>
      <c r="R2747" s="99"/>
      <c r="S2747" s="94"/>
      <c r="T2747" s="100"/>
      <c r="U2747" s="95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0"/>
      <c r="B2748" s="91"/>
      <c r="C2748" s="92"/>
      <c r="D2748" s="92"/>
      <c r="E2748" s="93"/>
      <c r="F2748" s="94"/>
      <c r="G2748" s="94"/>
      <c r="H2748" s="94"/>
      <c r="I2748" s="94"/>
      <c r="J2748" s="93"/>
      <c r="K2748" s="95"/>
      <c r="L2748" s="96"/>
      <c r="M2748" s="97"/>
      <c r="N2748" s="98"/>
      <c r="O2748" s="98"/>
      <c r="P2748" s="97"/>
      <c r="Q2748" s="94"/>
      <c r="R2748" s="99"/>
      <c r="S2748" s="94"/>
      <c r="T2748" s="100"/>
      <c r="U2748" s="95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0"/>
      <c r="B2749" s="91"/>
      <c r="C2749" s="92"/>
      <c r="D2749" s="92"/>
      <c r="E2749" s="93"/>
      <c r="F2749" s="94"/>
      <c r="G2749" s="94"/>
      <c r="H2749" s="94"/>
      <c r="I2749" s="94"/>
      <c r="J2749" s="93"/>
      <c r="K2749" s="95"/>
      <c r="L2749" s="96"/>
      <c r="M2749" s="97"/>
      <c r="N2749" s="98"/>
      <c r="O2749" s="98"/>
      <c r="P2749" s="97"/>
      <c r="Q2749" s="94"/>
      <c r="R2749" s="99"/>
      <c r="S2749" s="94"/>
      <c r="T2749" s="100"/>
      <c r="U2749" s="95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1"/>
      <c r="B2750" s="102"/>
      <c r="C2750" s="103"/>
      <c r="D2750" s="103"/>
      <c r="E2750" s="104"/>
      <c r="F2750" s="105"/>
      <c r="G2750" s="105"/>
      <c r="H2750" s="105"/>
      <c r="I2750" s="105"/>
      <c r="J2750" s="104"/>
      <c r="K2750" s="106"/>
      <c r="L2750" s="107"/>
      <c r="M2750" s="108"/>
      <c r="N2750" s="109"/>
      <c r="O2750" s="109"/>
      <c r="P2750" s="108"/>
      <c r="Q2750" s="105"/>
      <c r="R2750" s="110"/>
      <c r="S2750" s="105"/>
      <c r="T2750" s="111"/>
      <c r="U2750" s="106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0"/>
      <c r="B2751" s="91"/>
      <c r="C2751" s="92"/>
      <c r="D2751" s="92"/>
      <c r="E2751" s="93"/>
      <c r="F2751" s="94"/>
      <c r="G2751" s="94"/>
      <c r="H2751" s="94"/>
      <c r="I2751" s="94"/>
      <c r="J2751" s="93"/>
      <c r="K2751" s="95"/>
      <c r="L2751" s="96"/>
      <c r="M2751" s="97"/>
      <c r="N2751" s="98"/>
      <c r="O2751" s="98"/>
      <c r="P2751" s="97"/>
      <c r="Q2751" s="94"/>
      <c r="R2751" s="99"/>
      <c r="S2751" s="94"/>
      <c r="T2751" s="100"/>
      <c r="U2751" s="95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0"/>
      <c r="B2752" s="91"/>
      <c r="C2752" s="92"/>
      <c r="D2752" s="92"/>
      <c r="E2752" s="93"/>
      <c r="F2752" s="94"/>
      <c r="G2752" s="94"/>
      <c r="H2752" s="94"/>
      <c r="I2752" s="94"/>
      <c r="J2752" s="93"/>
      <c r="K2752" s="95"/>
      <c r="L2752" s="96"/>
      <c r="M2752" s="97"/>
      <c r="N2752" s="98"/>
      <c r="O2752" s="98"/>
      <c r="P2752" s="97"/>
      <c r="Q2752" s="94"/>
      <c r="R2752" s="99"/>
      <c r="S2752" s="94"/>
      <c r="T2752" s="100"/>
      <c r="U2752" s="95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0"/>
      <c r="B2753" s="91"/>
      <c r="C2753" s="92"/>
      <c r="D2753" s="92"/>
      <c r="E2753" s="93"/>
      <c r="F2753" s="94"/>
      <c r="G2753" s="94"/>
      <c r="H2753" s="94"/>
      <c r="I2753" s="94"/>
      <c r="J2753" s="93"/>
      <c r="K2753" s="95"/>
      <c r="L2753" s="96"/>
      <c r="M2753" s="97"/>
      <c r="N2753" s="98"/>
      <c r="O2753" s="98"/>
      <c r="P2753" s="97"/>
      <c r="Q2753" s="94"/>
      <c r="R2753" s="99"/>
      <c r="S2753" s="94"/>
      <c r="T2753" s="100"/>
      <c r="U2753" s="95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0"/>
      <c r="B2754" s="91"/>
      <c r="C2754" s="92"/>
      <c r="D2754" s="92"/>
      <c r="E2754" s="93"/>
      <c r="F2754" s="94"/>
      <c r="G2754" s="94"/>
      <c r="H2754" s="94"/>
      <c r="I2754" s="94"/>
      <c r="J2754" s="93"/>
      <c r="K2754" s="95"/>
      <c r="L2754" s="96"/>
      <c r="M2754" s="97"/>
      <c r="N2754" s="98"/>
      <c r="O2754" s="98"/>
      <c r="P2754" s="97"/>
      <c r="Q2754" s="94"/>
      <c r="R2754" s="99"/>
      <c r="S2754" s="94"/>
      <c r="T2754" s="100"/>
      <c r="U2754" s="95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0"/>
      <c r="B2755" s="91"/>
      <c r="C2755" s="92"/>
      <c r="D2755" s="92"/>
      <c r="E2755" s="93"/>
      <c r="F2755" s="94"/>
      <c r="G2755" s="94"/>
      <c r="H2755" s="94"/>
      <c r="I2755" s="94"/>
      <c r="J2755" s="93"/>
      <c r="K2755" s="95"/>
      <c r="L2755" s="96"/>
      <c r="M2755" s="97"/>
      <c r="N2755" s="98"/>
      <c r="O2755" s="98"/>
      <c r="P2755" s="97"/>
      <c r="Q2755" s="94"/>
      <c r="R2755" s="99"/>
      <c r="S2755" s="94"/>
      <c r="T2755" s="100"/>
      <c r="U2755" s="95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0"/>
      <c r="B2756" s="91"/>
      <c r="C2756" s="92"/>
      <c r="D2756" s="92"/>
      <c r="E2756" s="93"/>
      <c r="F2756" s="94"/>
      <c r="G2756" s="94"/>
      <c r="H2756" s="94"/>
      <c r="I2756" s="94"/>
      <c r="J2756" s="93"/>
      <c r="K2756" s="95"/>
      <c r="L2756" s="96"/>
      <c r="M2756" s="97"/>
      <c r="N2756" s="98"/>
      <c r="O2756" s="98"/>
      <c r="P2756" s="97"/>
      <c r="Q2756" s="94"/>
      <c r="R2756" s="99"/>
      <c r="S2756" s="94"/>
      <c r="T2756" s="100"/>
      <c r="U2756" s="95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0"/>
      <c r="B2757" s="91"/>
      <c r="C2757" s="92"/>
      <c r="D2757" s="92"/>
      <c r="E2757" s="93"/>
      <c r="F2757" s="94"/>
      <c r="G2757" s="94"/>
      <c r="H2757" s="94"/>
      <c r="I2757" s="94"/>
      <c r="J2757" s="93"/>
      <c r="K2757" s="95"/>
      <c r="L2757" s="96"/>
      <c r="M2757" s="97"/>
      <c r="N2757" s="98"/>
      <c r="O2757" s="98"/>
      <c r="P2757" s="97"/>
      <c r="Q2757" s="94"/>
      <c r="R2757" s="99"/>
      <c r="S2757" s="94"/>
      <c r="T2757" s="100"/>
      <c r="U2757" s="95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0"/>
      <c r="B2758" s="91"/>
      <c r="C2758" s="92"/>
      <c r="D2758" s="92"/>
      <c r="E2758" s="93"/>
      <c r="F2758" s="94"/>
      <c r="G2758" s="94"/>
      <c r="H2758" s="94"/>
      <c r="I2758" s="94"/>
      <c r="J2758" s="93"/>
      <c r="K2758" s="95"/>
      <c r="L2758" s="96"/>
      <c r="M2758" s="97"/>
      <c r="N2758" s="98"/>
      <c r="O2758" s="98"/>
      <c r="P2758" s="97"/>
      <c r="Q2758" s="94"/>
      <c r="R2758" s="99"/>
      <c r="S2758" s="94"/>
      <c r="T2758" s="100"/>
      <c r="U2758" s="95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0"/>
      <c r="B2759" s="91"/>
      <c r="C2759" s="92"/>
      <c r="D2759" s="92"/>
      <c r="E2759" s="93"/>
      <c r="F2759" s="94"/>
      <c r="G2759" s="94"/>
      <c r="H2759" s="94"/>
      <c r="I2759" s="94"/>
      <c r="J2759" s="93"/>
      <c r="K2759" s="95"/>
      <c r="L2759" s="96"/>
      <c r="M2759" s="97"/>
      <c r="N2759" s="98"/>
      <c r="O2759" s="98"/>
      <c r="P2759" s="97"/>
      <c r="Q2759" s="94"/>
      <c r="R2759" s="99"/>
      <c r="S2759" s="94"/>
      <c r="T2759" s="100"/>
      <c r="U2759" s="95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0"/>
      <c r="B2760" s="91"/>
      <c r="C2760" s="92"/>
      <c r="D2760" s="92"/>
      <c r="E2760" s="93"/>
      <c r="F2760" s="94"/>
      <c r="G2760" s="94"/>
      <c r="H2760" s="94"/>
      <c r="I2760" s="94"/>
      <c r="J2760" s="93"/>
      <c r="K2760" s="95"/>
      <c r="L2760" s="96"/>
      <c r="M2760" s="97"/>
      <c r="N2760" s="98"/>
      <c r="O2760" s="98"/>
      <c r="P2760" s="97"/>
      <c r="Q2760" s="94"/>
      <c r="R2760" s="99"/>
      <c r="S2760" s="94"/>
      <c r="T2760" s="100"/>
      <c r="U2760" s="95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0"/>
      <c r="B2761" s="91"/>
      <c r="C2761" s="92"/>
      <c r="D2761" s="92"/>
      <c r="E2761" s="93"/>
      <c r="F2761" s="94"/>
      <c r="G2761" s="94"/>
      <c r="H2761" s="94"/>
      <c r="I2761" s="94"/>
      <c r="J2761" s="93"/>
      <c r="K2761" s="95"/>
      <c r="L2761" s="96"/>
      <c r="M2761" s="97"/>
      <c r="N2761" s="98"/>
      <c r="O2761" s="98"/>
      <c r="P2761" s="97"/>
      <c r="Q2761" s="94"/>
      <c r="R2761" s="99"/>
      <c r="S2761" s="94"/>
      <c r="T2761" s="100"/>
      <c r="U2761" s="95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0"/>
      <c r="B2762" s="91"/>
      <c r="C2762" s="92"/>
      <c r="D2762" s="92"/>
      <c r="E2762" s="93"/>
      <c r="F2762" s="94"/>
      <c r="G2762" s="94"/>
      <c r="H2762" s="94"/>
      <c r="I2762" s="94"/>
      <c r="J2762" s="93"/>
      <c r="K2762" s="95"/>
      <c r="L2762" s="96"/>
      <c r="M2762" s="97"/>
      <c r="N2762" s="98"/>
      <c r="O2762" s="98"/>
      <c r="P2762" s="97"/>
      <c r="Q2762" s="94"/>
      <c r="R2762" s="99"/>
      <c r="S2762" s="94"/>
      <c r="T2762" s="100"/>
      <c r="U2762" s="95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0"/>
      <c r="B2763" s="91"/>
      <c r="C2763" s="92"/>
      <c r="D2763" s="92"/>
      <c r="E2763" s="93"/>
      <c r="F2763" s="94"/>
      <c r="G2763" s="94"/>
      <c r="H2763" s="94"/>
      <c r="I2763" s="94"/>
      <c r="J2763" s="93"/>
      <c r="K2763" s="95"/>
      <c r="L2763" s="96"/>
      <c r="M2763" s="97"/>
      <c r="N2763" s="98"/>
      <c r="O2763" s="98"/>
      <c r="P2763" s="97"/>
      <c r="Q2763" s="94"/>
      <c r="R2763" s="99"/>
      <c r="S2763" s="94"/>
      <c r="T2763" s="100"/>
      <c r="U2763" s="95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0"/>
      <c r="B2764" s="91"/>
      <c r="C2764" s="92"/>
      <c r="D2764" s="92"/>
      <c r="E2764" s="93"/>
      <c r="F2764" s="94"/>
      <c r="G2764" s="94"/>
      <c r="H2764" s="94"/>
      <c r="I2764" s="94"/>
      <c r="J2764" s="93"/>
      <c r="K2764" s="95"/>
      <c r="L2764" s="96"/>
      <c r="M2764" s="97"/>
      <c r="N2764" s="98"/>
      <c r="O2764" s="98"/>
      <c r="P2764" s="97"/>
      <c r="Q2764" s="94"/>
      <c r="R2764" s="99"/>
      <c r="S2764" s="94"/>
      <c r="T2764" s="100"/>
      <c r="U2764" s="95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0"/>
      <c r="B2765" s="91"/>
      <c r="C2765" s="92"/>
      <c r="D2765" s="92"/>
      <c r="E2765" s="93"/>
      <c r="F2765" s="94"/>
      <c r="G2765" s="94"/>
      <c r="H2765" s="94"/>
      <c r="I2765" s="94"/>
      <c r="J2765" s="93"/>
      <c r="K2765" s="95"/>
      <c r="L2765" s="96"/>
      <c r="M2765" s="97"/>
      <c r="N2765" s="98"/>
      <c r="O2765" s="98"/>
      <c r="P2765" s="97"/>
      <c r="Q2765" s="94"/>
      <c r="R2765" s="99"/>
      <c r="S2765" s="94"/>
      <c r="T2765" s="100"/>
      <c r="U2765" s="95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0"/>
      <c r="B2766" s="91"/>
      <c r="C2766" s="92"/>
      <c r="D2766" s="92"/>
      <c r="E2766" s="93"/>
      <c r="F2766" s="94"/>
      <c r="G2766" s="94"/>
      <c r="H2766" s="94"/>
      <c r="I2766" s="94"/>
      <c r="J2766" s="93"/>
      <c r="K2766" s="95"/>
      <c r="L2766" s="96"/>
      <c r="M2766" s="97"/>
      <c r="N2766" s="98"/>
      <c r="O2766" s="98"/>
      <c r="P2766" s="97"/>
      <c r="Q2766" s="94"/>
      <c r="R2766" s="99"/>
      <c r="S2766" s="94"/>
      <c r="T2766" s="100"/>
      <c r="U2766" s="95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0"/>
      <c r="B2767" s="91"/>
      <c r="C2767" s="92"/>
      <c r="D2767" s="92"/>
      <c r="E2767" s="93"/>
      <c r="F2767" s="94"/>
      <c r="G2767" s="94"/>
      <c r="H2767" s="94"/>
      <c r="I2767" s="94"/>
      <c r="J2767" s="93"/>
      <c r="K2767" s="95"/>
      <c r="L2767" s="96"/>
      <c r="M2767" s="97"/>
      <c r="N2767" s="98"/>
      <c r="O2767" s="98"/>
      <c r="P2767" s="97"/>
      <c r="Q2767" s="94"/>
      <c r="R2767" s="99"/>
      <c r="S2767" s="94"/>
      <c r="T2767" s="100"/>
      <c r="U2767" s="95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0"/>
      <c r="B2768" s="91"/>
      <c r="C2768" s="92"/>
      <c r="D2768" s="92"/>
      <c r="E2768" s="93"/>
      <c r="F2768" s="94"/>
      <c r="G2768" s="94"/>
      <c r="H2768" s="94"/>
      <c r="I2768" s="94"/>
      <c r="J2768" s="93"/>
      <c r="K2768" s="95"/>
      <c r="L2768" s="96"/>
      <c r="M2768" s="97"/>
      <c r="N2768" s="98"/>
      <c r="O2768" s="98"/>
      <c r="P2768" s="97"/>
      <c r="Q2768" s="94"/>
      <c r="R2768" s="99"/>
      <c r="S2768" s="94"/>
      <c r="T2768" s="100"/>
      <c r="U2768" s="95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0"/>
      <c r="B2769" s="91"/>
      <c r="C2769" s="92"/>
      <c r="D2769" s="92"/>
      <c r="E2769" s="93"/>
      <c r="F2769" s="94"/>
      <c r="G2769" s="94"/>
      <c r="H2769" s="94"/>
      <c r="I2769" s="94"/>
      <c r="J2769" s="93"/>
      <c r="K2769" s="95"/>
      <c r="L2769" s="96"/>
      <c r="M2769" s="97"/>
      <c r="N2769" s="98"/>
      <c r="O2769" s="98"/>
      <c r="P2769" s="97"/>
      <c r="Q2769" s="94"/>
      <c r="R2769" s="99"/>
      <c r="S2769" s="94"/>
      <c r="T2769" s="100"/>
      <c r="U2769" s="95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0"/>
      <c r="B2770" s="91"/>
      <c r="C2770" s="92"/>
      <c r="D2770" s="92"/>
      <c r="E2770" s="93"/>
      <c r="F2770" s="94"/>
      <c r="G2770" s="94"/>
      <c r="H2770" s="94"/>
      <c r="I2770" s="94"/>
      <c r="J2770" s="93"/>
      <c r="K2770" s="95"/>
      <c r="L2770" s="96"/>
      <c r="M2770" s="97"/>
      <c r="N2770" s="98"/>
      <c r="O2770" s="98"/>
      <c r="P2770" s="97"/>
      <c r="Q2770" s="94"/>
      <c r="R2770" s="99"/>
      <c r="S2770" s="94"/>
      <c r="T2770" s="100"/>
      <c r="U2770" s="95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0"/>
      <c r="B2771" s="91"/>
      <c r="C2771" s="92"/>
      <c r="D2771" s="92"/>
      <c r="E2771" s="93"/>
      <c r="F2771" s="94"/>
      <c r="G2771" s="94"/>
      <c r="H2771" s="94"/>
      <c r="I2771" s="94"/>
      <c r="J2771" s="93"/>
      <c r="K2771" s="95"/>
      <c r="L2771" s="96"/>
      <c r="M2771" s="97"/>
      <c r="N2771" s="98"/>
      <c r="O2771" s="98"/>
      <c r="P2771" s="97"/>
      <c r="Q2771" s="94"/>
      <c r="R2771" s="99"/>
      <c r="S2771" s="94"/>
      <c r="T2771" s="100"/>
      <c r="U2771" s="95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0"/>
      <c r="B2772" s="91"/>
      <c r="C2772" s="92"/>
      <c r="D2772" s="92"/>
      <c r="E2772" s="93"/>
      <c r="F2772" s="94"/>
      <c r="G2772" s="94"/>
      <c r="H2772" s="94"/>
      <c r="I2772" s="94"/>
      <c r="J2772" s="93"/>
      <c r="K2772" s="95"/>
      <c r="L2772" s="96"/>
      <c r="M2772" s="97"/>
      <c r="N2772" s="98"/>
      <c r="O2772" s="98"/>
      <c r="P2772" s="97"/>
      <c r="Q2772" s="94"/>
      <c r="R2772" s="99"/>
      <c r="S2772" s="94"/>
      <c r="T2772" s="100"/>
      <c r="U2772" s="95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0"/>
      <c r="B2773" s="91"/>
      <c r="C2773" s="92"/>
      <c r="D2773" s="92"/>
      <c r="E2773" s="93"/>
      <c r="F2773" s="94"/>
      <c r="G2773" s="94"/>
      <c r="H2773" s="94"/>
      <c r="I2773" s="94"/>
      <c r="J2773" s="93"/>
      <c r="K2773" s="95"/>
      <c r="L2773" s="96"/>
      <c r="M2773" s="97"/>
      <c r="N2773" s="98"/>
      <c r="O2773" s="98"/>
      <c r="P2773" s="97"/>
      <c r="Q2773" s="94"/>
      <c r="R2773" s="99"/>
      <c r="S2773" s="94"/>
      <c r="T2773" s="100"/>
      <c r="U2773" s="95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0"/>
      <c r="B2774" s="91"/>
      <c r="C2774" s="92"/>
      <c r="D2774" s="92"/>
      <c r="E2774" s="93"/>
      <c r="F2774" s="94"/>
      <c r="G2774" s="94"/>
      <c r="H2774" s="94"/>
      <c r="I2774" s="94"/>
      <c r="J2774" s="93"/>
      <c r="K2774" s="95"/>
      <c r="L2774" s="96"/>
      <c r="M2774" s="97"/>
      <c r="N2774" s="98"/>
      <c r="O2774" s="98"/>
      <c r="P2774" s="97"/>
      <c r="Q2774" s="94"/>
      <c r="R2774" s="99"/>
      <c r="S2774" s="94"/>
      <c r="T2774" s="100"/>
      <c r="U2774" s="95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0"/>
      <c r="B2775" s="91"/>
      <c r="C2775" s="92"/>
      <c r="D2775" s="92"/>
      <c r="E2775" s="93"/>
      <c r="F2775" s="94"/>
      <c r="G2775" s="94"/>
      <c r="H2775" s="94"/>
      <c r="I2775" s="94"/>
      <c r="J2775" s="93"/>
      <c r="K2775" s="95"/>
      <c r="L2775" s="96"/>
      <c r="M2775" s="97"/>
      <c r="N2775" s="98"/>
      <c r="O2775" s="98"/>
      <c r="P2775" s="97"/>
      <c r="Q2775" s="94"/>
      <c r="R2775" s="99"/>
      <c r="S2775" s="94"/>
      <c r="T2775" s="100"/>
      <c r="U2775" s="95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0"/>
      <c r="B2776" s="91"/>
      <c r="C2776" s="92"/>
      <c r="D2776" s="92"/>
      <c r="E2776" s="93"/>
      <c r="F2776" s="94"/>
      <c r="G2776" s="94"/>
      <c r="H2776" s="94"/>
      <c r="I2776" s="94"/>
      <c r="J2776" s="93"/>
      <c r="K2776" s="95"/>
      <c r="L2776" s="96"/>
      <c r="M2776" s="97"/>
      <c r="N2776" s="98"/>
      <c r="O2776" s="98"/>
      <c r="P2776" s="97"/>
      <c r="Q2776" s="94"/>
      <c r="R2776" s="99"/>
      <c r="S2776" s="94"/>
      <c r="T2776" s="100"/>
      <c r="U2776" s="95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0"/>
      <c r="B2777" s="91"/>
      <c r="C2777" s="92"/>
      <c r="D2777" s="92"/>
      <c r="E2777" s="93"/>
      <c r="F2777" s="94"/>
      <c r="G2777" s="94"/>
      <c r="H2777" s="94"/>
      <c r="I2777" s="94"/>
      <c r="J2777" s="93"/>
      <c r="K2777" s="95"/>
      <c r="L2777" s="96"/>
      <c r="M2777" s="97"/>
      <c r="N2777" s="98"/>
      <c r="O2777" s="98"/>
      <c r="P2777" s="97"/>
      <c r="Q2777" s="94"/>
      <c r="R2777" s="99"/>
      <c r="S2777" s="94"/>
      <c r="T2777" s="100"/>
      <c r="U2777" s="95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0"/>
      <c r="B2778" s="91"/>
      <c r="C2778" s="92"/>
      <c r="D2778" s="92"/>
      <c r="E2778" s="93"/>
      <c r="F2778" s="94"/>
      <c r="G2778" s="94"/>
      <c r="H2778" s="94"/>
      <c r="I2778" s="94"/>
      <c r="J2778" s="93"/>
      <c r="K2778" s="95"/>
      <c r="L2778" s="96"/>
      <c r="M2778" s="97"/>
      <c r="N2778" s="98"/>
      <c r="O2778" s="98"/>
      <c r="P2778" s="97"/>
      <c r="Q2778" s="94"/>
      <c r="R2778" s="99"/>
      <c r="S2778" s="94"/>
      <c r="T2778" s="100"/>
      <c r="U2778" s="95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0"/>
      <c r="B2779" s="91"/>
      <c r="C2779" s="92"/>
      <c r="D2779" s="92"/>
      <c r="E2779" s="93"/>
      <c r="F2779" s="94"/>
      <c r="G2779" s="94"/>
      <c r="H2779" s="94"/>
      <c r="I2779" s="94"/>
      <c r="J2779" s="93"/>
      <c r="K2779" s="95"/>
      <c r="L2779" s="96"/>
      <c r="M2779" s="97"/>
      <c r="N2779" s="98"/>
      <c r="O2779" s="98"/>
      <c r="P2779" s="97"/>
      <c r="Q2779" s="94"/>
      <c r="R2779" s="99"/>
      <c r="S2779" s="94"/>
      <c r="T2779" s="100"/>
      <c r="U2779" s="95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0"/>
      <c r="B2780" s="91"/>
      <c r="C2780" s="92"/>
      <c r="D2780" s="92"/>
      <c r="E2780" s="93"/>
      <c r="F2780" s="94"/>
      <c r="G2780" s="94"/>
      <c r="H2780" s="94"/>
      <c r="I2780" s="94"/>
      <c r="J2780" s="93"/>
      <c r="K2780" s="95"/>
      <c r="L2780" s="96"/>
      <c r="M2780" s="97"/>
      <c r="N2780" s="98"/>
      <c r="O2780" s="98"/>
      <c r="P2780" s="97"/>
      <c r="Q2780" s="94"/>
      <c r="R2780" s="99"/>
      <c r="S2780" s="94"/>
      <c r="T2780" s="100"/>
      <c r="U2780" s="95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0"/>
      <c r="B2781" s="91"/>
      <c r="C2781" s="92"/>
      <c r="D2781" s="92"/>
      <c r="E2781" s="93"/>
      <c r="F2781" s="94"/>
      <c r="G2781" s="94"/>
      <c r="H2781" s="94"/>
      <c r="I2781" s="94"/>
      <c r="J2781" s="93"/>
      <c r="K2781" s="95"/>
      <c r="L2781" s="96"/>
      <c r="M2781" s="97"/>
      <c r="N2781" s="98"/>
      <c r="O2781" s="98"/>
      <c r="P2781" s="97"/>
      <c r="Q2781" s="94"/>
      <c r="R2781" s="99"/>
      <c r="S2781" s="94"/>
      <c r="T2781" s="100"/>
      <c r="U2781" s="95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0"/>
      <c r="B2782" s="91"/>
      <c r="C2782" s="92"/>
      <c r="D2782" s="92"/>
      <c r="E2782" s="93"/>
      <c r="F2782" s="94"/>
      <c r="G2782" s="94"/>
      <c r="H2782" s="94"/>
      <c r="I2782" s="94"/>
      <c r="J2782" s="93"/>
      <c r="K2782" s="95"/>
      <c r="L2782" s="96"/>
      <c r="M2782" s="97"/>
      <c r="N2782" s="98"/>
      <c r="O2782" s="98"/>
      <c r="P2782" s="97"/>
      <c r="Q2782" s="94"/>
      <c r="R2782" s="99"/>
      <c r="S2782" s="94"/>
      <c r="T2782" s="100"/>
      <c r="U2782" s="95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0"/>
      <c r="B2783" s="91"/>
      <c r="C2783" s="92"/>
      <c r="D2783" s="92"/>
      <c r="E2783" s="93"/>
      <c r="F2783" s="94"/>
      <c r="G2783" s="94"/>
      <c r="H2783" s="94"/>
      <c r="I2783" s="94"/>
      <c r="J2783" s="93"/>
      <c r="K2783" s="95"/>
      <c r="L2783" s="96"/>
      <c r="M2783" s="97"/>
      <c r="N2783" s="98"/>
      <c r="O2783" s="98"/>
      <c r="P2783" s="97"/>
      <c r="Q2783" s="94"/>
      <c r="R2783" s="99"/>
      <c r="S2783" s="94"/>
      <c r="T2783" s="100"/>
      <c r="U2783" s="95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0"/>
      <c r="B2784" s="91"/>
      <c r="C2784" s="92"/>
      <c r="D2784" s="92"/>
      <c r="E2784" s="93"/>
      <c r="F2784" s="94"/>
      <c r="G2784" s="94"/>
      <c r="H2784" s="94"/>
      <c r="I2784" s="94"/>
      <c r="J2784" s="93"/>
      <c r="K2784" s="95"/>
      <c r="L2784" s="96"/>
      <c r="M2784" s="97"/>
      <c r="N2784" s="98"/>
      <c r="O2784" s="98"/>
      <c r="P2784" s="97"/>
      <c r="Q2784" s="94"/>
      <c r="R2784" s="99"/>
      <c r="S2784" s="94"/>
      <c r="T2784" s="100"/>
      <c r="U2784" s="95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0"/>
      <c r="B2785" s="91"/>
      <c r="C2785" s="92"/>
      <c r="D2785" s="92"/>
      <c r="E2785" s="93"/>
      <c r="F2785" s="94"/>
      <c r="G2785" s="94"/>
      <c r="H2785" s="94"/>
      <c r="I2785" s="94"/>
      <c r="J2785" s="93"/>
      <c r="K2785" s="95"/>
      <c r="L2785" s="96"/>
      <c r="M2785" s="97"/>
      <c r="N2785" s="98"/>
      <c r="O2785" s="98"/>
      <c r="P2785" s="97"/>
      <c r="Q2785" s="94"/>
      <c r="R2785" s="99"/>
      <c r="S2785" s="94"/>
      <c r="T2785" s="100"/>
      <c r="U2785" s="95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0"/>
      <c r="B2786" s="91"/>
      <c r="C2786" s="92"/>
      <c r="D2786" s="92"/>
      <c r="E2786" s="93"/>
      <c r="F2786" s="94"/>
      <c r="G2786" s="94"/>
      <c r="H2786" s="94"/>
      <c r="I2786" s="94"/>
      <c r="J2786" s="93"/>
      <c r="K2786" s="95"/>
      <c r="L2786" s="96"/>
      <c r="M2786" s="97"/>
      <c r="N2786" s="98"/>
      <c r="O2786" s="98"/>
      <c r="P2786" s="97"/>
      <c r="Q2786" s="94"/>
      <c r="R2786" s="99"/>
      <c r="S2786" s="94"/>
      <c r="T2786" s="100"/>
      <c r="U2786" s="95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0"/>
      <c r="B2787" s="91"/>
      <c r="C2787" s="92"/>
      <c r="D2787" s="92"/>
      <c r="E2787" s="93"/>
      <c r="F2787" s="94"/>
      <c r="G2787" s="94"/>
      <c r="H2787" s="94"/>
      <c r="I2787" s="94"/>
      <c r="J2787" s="93"/>
      <c r="K2787" s="95"/>
      <c r="L2787" s="96"/>
      <c r="M2787" s="97"/>
      <c r="N2787" s="98"/>
      <c r="O2787" s="98"/>
      <c r="P2787" s="97"/>
      <c r="Q2787" s="94"/>
      <c r="R2787" s="99"/>
      <c r="S2787" s="94"/>
      <c r="T2787" s="100"/>
      <c r="U2787" s="95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0"/>
      <c r="B2788" s="91"/>
      <c r="C2788" s="92"/>
      <c r="D2788" s="92"/>
      <c r="E2788" s="93"/>
      <c r="F2788" s="94"/>
      <c r="G2788" s="94"/>
      <c r="H2788" s="94"/>
      <c r="I2788" s="94"/>
      <c r="J2788" s="93"/>
      <c r="K2788" s="95"/>
      <c r="L2788" s="96"/>
      <c r="M2788" s="97"/>
      <c r="N2788" s="98"/>
      <c r="O2788" s="98"/>
      <c r="P2788" s="97"/>
      <c r="Q2788" s="94"/>
      <c r="R2788" s="99"/>
      <c r="S2788" s="94"/>
      <c r="T2788" s="100"/>
      <c r="U2788" s="95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0"/>
      <c r="B2789" s="91"/>
      <c r="C2789" s="92"/>
      <c r="D2789" s="92"/>
      <c r="E2789" s="93"/>
      <c r="F2789" s="94"/>
      <c r="G2789" s="94"/>
      <c r="H2789" s="94"/>
      <c r="I2789" s="94"/>
      <c r="J2789" s="93"/>
      <c r="K2789" s="95"/>
      <c r="L2789" s="96"/>
      <c r="M2789" s="97"/>
      <c r="N2789" s="98"/>
      <c r="O2789" s="98"/>
      <c r="P2789" s="97"/>
      <c r="Q2789" s="94"/>
      <c r="R2789" s="99"/>
      <c r="S2789" s="94"/>
      <c r="T2789" s="100"/>
      <c r="U2789" s="95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0"/>
      <c r="B2790" s="91"/>
      <c r="C2790" s="92"/>
      <c r="D2790" s="92"/>
      <c r="E2790" s="93"/>
      <c r="F2790" s="94"/>
      <c r="G2790" s="94"/>
      <c r="H2790" s="94"/>
      <c r="I2790" s="94"/>
      <c r="J2790" s="93"/>
      <c r="K2790" s="95"/>
      <c r="L2790" s="96"/>
      <c r="M2790" s="97"/>
      <c r="N2790" s="98"/>
      <c r="O2790" s="98"/>
      <c r="P2790" s="97"/>
      <c r="Q2790" s="94"/>
      <c r="R2790" s="99"/>
      <c r="S2790" s="94"/>
      <c r="T2790" s="100"/>
      <c r="U2790" s="95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0"/>
      <c r="B2791" s="91"/>
      <c r="C2791" s="92"/>
      <c r="D2791" s="92"/>
      <c r="E2791" s="93"/>
      <c r="F2791" s="94"/>
      <c r="G2791" s="94"/>
      <c r="H2791" s="94"/>
      <c r="I2791" s="94"/>
      <c r="J2791" s="93"/>
      <c r="K2791" s="95"/>
      <c r="L2791" s="96"/>
      <c r="M2791" s="97"/>
      <c r="N2791" s="98"/>
      <c r="O2791" s="98"/>
      <c r="P2791" s="97"/>
      <c r="Q2791" s="94"/>
      <c r="R2791" s="99"/>
      <c r="S2791" s="94"/>
      <c r="T2791" s="100"/>
      <c r="U2791" s="95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0"/>
      <c r="B2792" s="91"/>
      <c r="C2792" s="92"/>
      <c r="D2792" s="92"/>
      <c r="E2792" s="93"/>
      <c r="F2792" s="94"/>
      <c r="G2792" s="94"/>
      <c r="H2792" s="94"/>
      <c r="I2792" s="94"/>
      <c r="J2792" s="93"/>
      <c r="K2792" s="95"/>
      <c r="L2792" s="96"/>
      <c r="M2792" s="97"/>
      <c r="N2792" s="98"/>
      <c r="O2792" s="98"/>
      <c r="P2792" s="97"/>
      <c r="Q2792" s="94"/>
      <c r="R2792" s="99"/>
      <c r="S2792" s="94"/>
      <c r="T2792" s="100"/>
      <c r="U2792" s="95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0"/>
      <c r="B2793" s="91"/>
      <c r="C2793" s="92"/>
      <c r="D2793" s="92"/>
      <c r="E2793" s="93"/>
      <c r="F2793" s="94"/>
      <c r="G2793" s="94"/>
      <c r="H2793" s="94"/>
      <c r="I2793" s="94"/>
      <c r="J2793" s="93"/>
      <c r="K2793" s="95"/>
      <c r="L2793" s="96"/>
      <c r="M2793" s="97"/>
      <c r="N2793" s="98"/>
      <c r="O2793" s="98"/>
      <c r="P2793" s="97"/>
      <c r="Q2793" s="94"/>
      <c r="R2793" s="99"/>
      <c r="S2793" s="94"/>
      <c r="T2793" s="100"/>
      <c r="U2793" s="95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0"/>
      <c r="B2794" s="91"/>
      <c r="C2794" s="92"/>
      <c r="D2794" s="92"/>
      <c r="E2794" s="93"/>
      <c r="F2794" s="94"/>
      <c r="G2794" s="94"/>
      <c r="H2794" s="94"/>
      <c r="I2794" s="94"/>
      <c r="J2794" s="93"/>
      <c r="K2794" s="95"/>
      <c r="L2794" s="96"/>
      <c r="M2794" s="97"/>
      <c r="N2794" s="98"/>
      <c r="O2794" s="98"/>
      <c r="P2794" s="97"/>
      <c r="Q2794" s="94"/>
      <c r="R2794" s="99"/>
      <c r="S2794" s="94"/>
      <c r="T2794" s="100"/>
      <c r="U2794" s="95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0"/>
      <c r="B2795" s="91"/>
      <c r="C2795" s="92"/>
      <c r="D2795" s="92"/>
      <c r="E2795" s="93"/>
      <c r="F2795" s="94"/>
      <c r="G2795" s="94"/>
      <c r="H2795" s="94"/>
      <c r="I2795" s="94"/>
      <c r="J2795" s="93"/>
      <c r="K2795" s="95"/>
      <c r="L2795" s="96"/>
      <c r="M2795" s="97"/>
      <c r="N2795" s="98"/>
      <c r="O2795" s="98"/>
      <c r="P2795" s="97"/>
      <c r="Q2795" s="94"/>
      <c r="R2795" s="99"/>
      <c r="S2795" s="94"/>
      <c r="T2795" s="100"/>
      <c r="U2795" s="95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0"/>
      <c r="B2796" s="91"/>
      <c r="C2796" s="92"/>
      <c r="D2796" s="92"/>
      <c r="E2796" s="93"/>
      <c r="F2796" s="94"/>
      <c r="G2796" s="94"/>
      <c r="H2796" s="94"/>
      <c r="I2796" s="94"/>
      <c r="J2796" s="93"/>
      <c r="K2796" s="95"/>
      <c r="L2796" s="96"/>
      <c r="M2796" s="97"/>
      <c r="N2796" s="98"/>
      <c r="O2796" s="98"/>
      <c r="P2796" s="97"/>
      <c r="Q2796" s="94"/>
      <c r="R2796" s="99"/>
      <c r="S2796" s="94"/>
      <c r="T2796" s="100"/>
      <c r="U2796" s="95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0"/>
      <c r="B2797" s="91"/>
      <c r="C2797" s="92"/>
      <c r="D2797" s="92"/>
      <c r="E2797" s="93"/>
      <c r="F2797" s="94"/>
      <c r="G2797" s="94"/>
      <c r="H2797" s="94"/>
      <c r="I2797" s="94"/>
      <c r="J2797" s="93"/>
      <c r="K2797" s="95"/>
      <c r="L2797" s="96"/>
      <c r="M2797" s="97"/>
      <c r="N2797" s="98"/>
      <c r="O2797" s="98"/>
      <c r="P2797" s="97"/>
      <c r="Q2797" s="94"/>
      <c r="R2797" s="99"/>
      <c r="S2797" s="94"/>
      <c r="T2797" s="100"/>
      <c r="U2797" s="95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0"/>
      <c r="B2798" s="91"/>
      <c r="C2798" s="92"/>
      <c r="D2798" s="92"/>
      <c r="E2798" s="93"/>
      <c r="F2798" s="94"/>
      <c r="G2798" s="94"/>
      <c r="H2798" s="94"/>
      <c r="I2798" s="94"/>
      <c r="J2798" s="93"/>
      <c r="K2798" s="95"/>
      <c r="L2798" s="96"/>
      <c r="M2798" s="97"/>
      <c r="N2798" s="98"/>
      <c r="O2798" s="98"/>
      <c r="P2798" s="97"/>
      <c r="Q2798" s="94"/>
      <c r="R2798" s="99"/>
      <c r="S2798" s="94"/>
      <c r="T2798" s="100"/>
      <c r="U2798" s="95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0"/>
      <c r="B2799" s="91"/>
      <c r="C2799" s="92"/>
      <c r="D2799" s="92"/>
      <c r="E2799" s="93"/>
      <c r="F2799" s="94"/>
      <c r="G2799" s="94"/>
      <c r="H2799" s="94"/>
      <c r="I2799" s="94"/>
      <c r="J2799" s="93"/>
      <c r="K2799" s="95"/>
      <c r="L2799" s="96"/>
      <c r="M2799" s="97"/>
      <c r="N2799" s="98"/>
      <c r="O2799" s="98"/>
      <c r="P2799" s="97"/>
      <c r="Q2799" s="94"/>
      <c r="R2799" s="99"/>
      <c r="S2799" s="94"/>
      <c r="T2799" s="100"/>
      <c r="U2799" s="95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0"/>
      <c r="B2800" s="91"/>
      <c r="C2800" s="92"/>
      <c r="D2800" s="92"/>
      <c r="E2800" s="93"/>
      <c r="F2800" s="94"/>
      <c r="G2800" s="94"/>
      <c r="H2800" s="94"/>
      <c r="I2800" s="94"/>
      <c r="J2800" s="93"/>
      <c r="K2800" s="95"/>
      <c r="L2800" s="96"/>
      <c r="M2800" s="97"/>
      <c r="N2800" s="98"/>
      <c r="O2800" s="98"/>
      <c r="P2800" s="97"/>
      <c r="Q2800" s="94"/>
      <c r="R2800" s="99"/>
      <c r="S2800" s="94"/>
      <c r="T2800" s="100"/>
      <c r="U2800" s="95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0"/>
      <c r="B2801" s="91"/>
      <c r="C2801" s="92"/>
      <c r="D2801" s="92"/>
      <c r="E2801" s="93"/>
      <c r="F2801" s="94"/>
      <c r="G2801" s="94"/>
      <c r="H2801" s="94"/>
      <c r="I2801" s="94"/>
      <c r="J2801" s="93"/>
      <c r="K2801" s="95"/>
      <c r="L2801" s="96"/>
      <c r="M2801" s="97"/>
      <c r="N2801" s="98"/>
      <c r="O2801" s="98"/>
      <c r="P2801" s="97"/>
      <c r="Q2801" s="94"/>
      <c r="R2801" s="99"/>
      <c r="S2801" s="94"/>
      <c r="T2801" s="100"/>
      <c r="U2801" s="95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0"/>
      <c r="B2802" s="91"/>
      <c r="C2802" s="92"/>
      <c r="D2802" s="92"/>
      <c r="E2802" s="93"/>
      <c r="F2802" s="94"/>
      <c r="G2802" s="94"/>
      <c r="H2802" s="94"/>
      <c r="I2802" s="94"/>
      <c r="J2802" s="93"/>
      <c r="K2802" s="95"/>
      <c r="L2802" s="96"/>
      <c r="M2802" s="97"/>
      <c r="N2802" s="98"/>
      <c r="O2802" s="98"/>
      <c r="P2802" s="97"/>
      <c r="Q2802" s="94"/>
      <c r="R2802" s="99"/>
      <c r="S2802" s="94"/>
      <c r="T2802" s="100"/>
      <c r="U2802" s="95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0"/>
      <c r="B2803" s="91"/>
      <c r="C2803" s="92"/>
      <c r="D2803" s="92"/>
      <c r="E2803" s="93"/>
      <c r="F2803" s="94"/>
      <c r="G2803" s="94"/>
      <c r="H2803" s="94"/>
      <c r="I2803" s="94"/>
      <c r="J2803" s="93"/>
      <c r="K2803" s="95"/>
      <c r="L2803" s="96"/>
      <c r="M2803" s="97"/>
      <c r="N2803" s="98"/>
      <c r="O2803" s="98"/>
      <c r="P2803" s="97"/>
      <c r="Q2803" s="94"/>
      <c r="R2803" s="99"/>
      <c r="S2803" s="94"/>
      <c r="T2803" s="100"/>
      <c r="U2803" s="95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0"/>
      <c r="B2804" s="91"/>
      <c r="C2804" s="92"/>
      <c r="D2804" s="92"/>
      <c r="E2804" s="93"/>
      <c r="F2804" s="94"/>
      <c r="G2804" s="94"/>
      <c r="H2804" s="94"/>
      <c r="I2804" s="94"/>
      <c r="J2804" s="93"/>
      <c r="K2804" s="95"/>
      <c r="L2804" s="96"/>
      <c r="M2804" s="97"/>
      <c r="N2804" s="98"/>
      <c r="O2804" s="98"/>
      <c r="P2804" s="97"/>
      <c r="Q2804" s="94"/>
      <c r="R2804" s="99"/>
      <c r="S2804" s="94"/>
      <c r="T2804" s="100"/>
      <c r="U2804" s="95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0"/>
      <c r="B2805" s="91"/>
      <c r="C2805" s="92"/>
      <c r="D2805" s="92"/>
      <c r="E2805" s="93"/>
      <c r="F2805" s="94"/>
      <c r="G2805" s="94"/>
      <c r="H2805" s="94"/>
      <c r="I2805" s="94"/>
      <c r="J2805" s="93"/>
      <c r="K2805" s="95"/>
      <c r="L2805" s="96"/>
      <c r="M2805" s="97"/>
      <c r="N2805" s="98"/>
      <c r="O2805" s="98"/>
      <c r="P2805" s="97"/>
      <c r="Q2805" s="94"/>
      <c r="R2805" s="99"/>
      <c r="S2805" s="94"/>
      <c r="T2805" s="100"/>
      <c r="U2805" s="95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0"/>
      <c r="B2806" s="91"/>
      <c r="C2806" s="92"/>
      <c r="D2806" s="92"/>
      <c r="E2806" s="93"/>
      <c r="F2806" s="94"/>
      <c r="G2806" s="94"/>
      <c r="H2806" s="94"/>
      <c r="I2806" s="94"/>
      <c r="J2806" s="93"/>
      <c r="K2806" s="95"/>
      <c r="L2806" s="96"/>
      <c r="M2806" s="97"/>
      <c r="N2806" s="98"/>
      <c r="O2806" s="98"/>
      <c r="P2806" s="97"/>
      <c r="Q2806" s="94"/>
      <c r="R2806" s="99"/>
      <c r="S2806" s="94"/>
      <c r="T2806" s="100"/>
      <c r="U2806" s="95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0"/>
      <c r="B2807" s="91"/>
      <c r="C2807" s="92"/>
      <c r="D2807" s="92"/>
      <c r="E2807" s="93"/>
      <c r="F2807" s="94"/>
      <c r="G2807" s="94"/>
      <c r="H2807" s="94"/>
      <c r="I2807" s="94"/>
      <c r="J2807" s="93"/>
      <c r="K2807" s="95"/>
      <c r="L2807" s="96"/>
      <c r="M2807" s="97"/>
      <c r="N2807" s="98"/>
      <c r="O2807" s="98"/>
      <c r="P2807" s="97"/>
      <c r="Q2807" s="94"/>
      <c r="R2807" s="99"/>
      <c r="S2807" s="94"/>
      <c r="T2807" s="100"/>
      <c r="U2807" s="95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0"/>
      <c r="B2808" s="91"/>
      <c r="C2808" s="92"/>
      <c r="D2808" s="92"/>
      <c r="E2808" s="93"/>
      <c r="F2808" s="94"/>
      <c r="G2808" s="94"/>
      <c r="H2808" s="94"/>
      <c r="I2808" s="94"/>
      <c r="J2808" s="93"/>
      <c r="K2808" s="95"/>
      <c r="L2808" s="96"/>
      <c r="M2808" s="97"/>
      <c r="N2808" s="98"/>
      <c r="O2808" s="98"/>
      <c r="P2808" s="97"/>
      <c r="Q2808" s="94"/>
      <c r="R2808" s="99"/>
      <c r="S2808" s="94"/>
      <c r="T2808" s="100"/>
      <c r="U2808" s="95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0"/>
      <c r="B2809" s="91"/>
      <c r="C2809" s="92"/>
      <c r="D2809" s="92"/>
      <c r="E2809" s="93"/>
      <c r="F2809" s="94"/>
      <c r="G2809" s="94"/>
      <c r="H2809" s="94"/>
      <c r="I2809" s="94"/>
      <c r="J2809" s="93"/>
      <c r="K2809" s="95"/>
      <c r="L2809" s="96"/>
      <c r="M2809" s="97"/>
      <c r="N2809" s="98"/>
      <c r="O2809" s="98"/>
      <c r="P2809" s="97"/>
      <c r="Q2809" s="94"/>
      <c r="R2809" s="99"/>
      <c r="S2809" s="94"/>
      <c r="T2809" s="100"/>
      <c r="U2809" s="95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0"/>
      <c r="B2810" s="91"/>
      <c r="C2810" s="92"/>
      <c r="D2810" s="92"/>
      <c r="E2810" s="93"/>
      <c r="F2810" s="94"/>
      <c r="G2810" s="94"/>
      <c r="H2810" s="94"/>
      <c r="I2810" s="94"/>
      <c r="J2810" s="93"/>
      <c r="K2810" s="95"/>
      <c r="L2810" s="96"/>
      <c r="M2810" s="97"/>
      <c r="N2810" s="98"/>
      <c r="O2810" s="98"/>
      <c r="P2810" s="97"/>
      <c r="Q2810" s="94"/>
      <c r="R2810" s="99"/>
      <c r="S2810" s="94"/>
      <c r="T2810" s="100"/>
      <c r="U2810" s="95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0"/>
      <c r="B2811" s="91"/>
      <c r="C2811" s="92"/>
      <c r="D2811" s="92"/>
      <c r="E2811" s="93"/>
      <c r="F2811" s="94"/>
      <c r="G2811" s="94"/>
      <c r="H2811" s="94"/>
      <c r="I2811" s="94"/>
      <c r="J2811" s="93"/>
      <c r="K2811" s="95"/>
      <c r="L2811" s="96"/>
      <c r="M2811" s="97"/>
      <c r="N2811" s="98"/>
      <c r="O2811" s="98"/>
      <c r="P2811" s="97"/>
      <c r="Q2811" s="94"/>
      <c r="R2811" s="99"/>
      <c r="S2811" s="94"/>
      <c r="T2811" s="100"/>
      <c r="U2811" s="95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0"/>
      <c r="B2812" s="91"/>
      <c r="C2812" s="92"/>
      <c r="D2812" s="92"/>
      <c r="E2812" s="93"/>
      <c r="F2812" s="94"/>
      <c r="G2812" s="94"/>
      <c r="H2812" s="94"/>
      <c r="I2812" s="94"/>
      <c r="J2812" s="93"/>
      <c r="K2812" s="95"/>
      <c r="L2812" s="96"/>
      <c r="M2812" s="97"/>
      <c r="N2812" s="98"/>
      <c r="O2812" s="98"/>
      <c r="P2812" s="97"/>
      <c r="Q2812" s="94"/>
      <c r="R2812" s="99"/>
      <c r="S2812" s="94"/>
      <c r="T2812" s="100"/>
      <c r="U2812" s="95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0"/>
      <c r="B2813" s="91"/>
      <c r="C2813" s="92"/>
      <c r="D2813" s="92"/>
      <c r="E2813" s="93"/>
      <c r="F2813" s="94"/>
      <c r="G2813" s="94"/>
      <c r="H2813" s="94"/>
      <c r="I2813" s="94"/>
      <c r="J2813" s="93"/>
      <c r="K2813" s="95"/>
      <c r="L2813" s="96"/>
      <c r="M2813" s="97"/>
      <c r="N2813" s="98"/>
      <c r="O2813" s="98"/>
      <c r="P2813" s="97"/>
      <c r="Q2813" s="94"/>
      <c r="R2813" s="99"/>
      <c r="S2813" s="94"/>
      <c r="T2813" s="100"/>
      <c r="U2813" s="95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0"/>
      <c r="B2814" s="91"/>
      <c r="C2814" s="92"/>
      <c r="D2814" s="92"/>
      <c r="E2814" s="93"/>
      <c r="F2814" s="94"/>
      <c r="G2814" s="94"/>
      <c r="H2814" s="94"/>
      <c r="I2814" s="94"/>
      <c r="J2814" s="93"/>
      <c r="K2814" s="95"/>
      <c r="L2814" s="96"/>
      <c r="M2814" s="97"/>
      <c r="N2814" s="98"/>
      <c r="O2814" s="98"/>
      <c r="P2814" s="97"/>
      <c r="Q2814" s="94"/>
      <c r="R2814" s="99"/>
      <c r="S2814" s="94"/>
      <c r="T2814" s="100"/>
      <c r="U2814" s="95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0"/>
      <c r="B2815" s="91"/>
      <c r="C2815" s="92"/>
      <c r="D2815" s="92"/>
      <c r="E2815" s="93"/>
      <c r="F2815" s="94"/>
      <c r="G2815" s="94"/>
      <c r="H2815" s="94"/>
      <c r="I2815" s="94"/>
      <c r="J2815" s="93"/>
      <c r="K2815" s="95"/>
      <c r="L2815" s="96"/>
      <c r="M2815" s="97"/>
      <c r="N2815" s="98"/>
      <c r="O2815" s="98"/>
      <c r="P2815" s="97"/>
      <c r="Q2815" s="94"/>
      <c r="R2815" s="99"/>
      <c r="S2815" s="94"/>
      <c r="T2815" s="100"/>
      <c r="U2815" s="95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0"/>
      <c r="B2816" s="91"/>
      <c r="C2816" s="92"/>
      <c r="D2816" s="92"/>
      <c r="E2816" s="93"/>
      <c r="F2816" s="94"/>
      <c r="G2816" s="94"/>
      <c r="H2816" s="94"/>
      <c r="I2816" s="94"/>
      <c r="J2816" s="93"/>
      <c r="K2816" s="95"/>
      <c r="L2816" s="96"/>
      <c r="M2816" s="97"/>
      <c r="N2816" s="98"/>
      <c r="O2816" s="98"/>
      <c r="P2816" s="97"/>
      <c r="Q2816" s="94"/>
      <c r="R2816" s="99"/>
      <c r="S2816" s="94"/>
      <c r="T2816" s="100"/>
      <c r="U2816" s="95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0"/>
      <c r="B2817" s="91"/>
      <c r="C2817" s="92"/>
      <c r="D2817" s="92"/>
      <c r="E2817" s="93"/>
      <c r="F2817" s="94"/>
      <c r="G2817" s="94"/>
      <c r="H2817" s="94"/>
      <c r="I2817" s="94"/>
      <c r="J2817" s="93"/>
      <c r="K2817" s="95"/>
      <c r="L2817" s="96"/>
      <c r="M2817" s="97"/>
      <c r="N2817" s="98"/>
      <c r="O2817" s="98"/>
      <c r="P2817" s="97"/>
      <c r="Q2817" s="94"/>
      <c r="R2817" s="99"/>
      <c r="S2817" s="94"/>
      <c r="T2817" s="100"/>
      <c r="U2817" s="95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0"/>
      <c r="B2818" s="91"/>
      <c r="C2818" s="92"/>
      <c r="D2818" s="92"/>
      <c r="E2818" s="93"/>
      <c r="F2818" s="94"/>
      <c r="G2818" s="94"/>
      <c r="H2818" s="94"/>
      <c r="I2818" s="94"/>
      <c r="J2818" s="93"/>
      <c r="K2818" s="95"/>
      <c r="L2818" s="96"/>
      <c r="M2818" s="97"/>
      <c r="N2818" s="98"/>
      <c r="O2818" s="98"/>
      <c r="P2818" s="97"/>
      <c r="Q2818" s="94"/>
      <c r="R2818" s="99"/>
      <c r="S2818" s="94"/>
      <c r="T2818" s="100"/>
      <c r="U2818" s="95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0"/>
      <c r="B2819" s="91"/>
      <c r="C2819" s="92"/>
      <c r="D2819" s="92"/>
      <c r="E2819" s="93"/>
      <c r="F2819" s="94"/>
      <c r="G2819" s="94"/>
      <c r="H2819" s="94"/>
      <c r="I2819" s="94"/>
      <c r="J2819" s="93"/>
      <c r="K2819" s="95"/>
      <c r="L2819" s="96"/>
      <c r="M2819" s="97"/>
      <c r="N2819" s="98"/>
      <c r="O2819" s="98"/>
      <c r="P2819" s="97"/>
      <c r="Q2819" s="94"/>
      <c r="R2819" s="99"/>
      <c r="S2819" s="94"/>
      <c r="T2819" s="100"/>
      <c r="U2819" s="95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0"/>
      <c r="B2820" s="91"/>
      <c r="C2820" s="92"/>
      <c r="D2820" s="92"/>
      <c r="E2820" s="93"/>
      <c r="F2820" s="94"/>
      <c r="G2820" s="94"/>
      <c r="H2820" s="94"/>
      <c r="I2820" s="94"/>
      <c r="J2820" s="93"/>
      <c r="K2820" s="95"/>
      <c r="L2820" s="96"/>
      <c r="M2820" s="97"/>
      <c r="N2820" s="98"/>
      <c r="O2820" s="98"/>
      <c r="P2820" s="97"/>
      <c r="Q2820" s="94"/>
      <c r="R2820" s="99"/>
      <c r="S2820" s="94"/>
      <c r="T2820" s="100"/>
      <c r="U2820" s="95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0"/>
      <c r="B2821" s="91"/>
      <c r="C2821" s="92"/>
      <c r="D2821" s="92"/>
      <c r="E2821" s="93"/>
      <c r="F2821" s="94"/>
      <c r="G2821" s="94"/>
      <c r="H2821" s="94"/>
      <c r="I2821" s="94"/>
      <c r="J2821" s="93"/>
      <c r="K2821" s="95"/>
      <c r="L2821" s="96"/>
      <c r="M2821" s="97"/>
      <c r="N2821" s="98"/>
      <c r="O2821" s="98"/>
      <c r="P2821" s="97"/>
      <c r="Q2821" s="94"/>
      <c r="R2821" s="99"/>
      <c r="S2821" s="94"/>
      <c r="T2821" s="100"/>
      <c r="U2821" s="95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0"/>
      <c r="B2822" s="91"/>
      <c r="C2822" s="92"/>
      <c r="D2822" s="92"/>
      <c r="E2822" s="93"/>
      <c r="F2822" s="94"/>
      <c r="G2822" s="94"/>
      <c r="H2822" s="94"/>
      <c r="I2822" s="94"/>
      <c r="J2822" s="93"/>
      <c r="K2822" s="95"/>
      <c r="L2822" s="96"/>
      <c r="M2822" s="97"/>
      <c r="N2822" s="98"/>
      <c r="O2822" s="98"/>
      <c r="P2822" s="97"/>
      <c r="Q2822" s="94"/>
      <c r="R2822" s="99"/>
      <c r="S2822" s="94"/>
      <c r="T2822" s="100"/>
      <c r="U2822" s="95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0"/>
      <c r="B2823" s="91"/>
      <c r="C2823" s="92"/>
      <c r="D2823" s="92"/>
      <c r="E2823" s="93"/>
      <c r="F2823" s="94"/>
      <c r="G2823" s="94"/>
      <c r="H2823" s="94"/>
      <c r="I2823" s="94"/>
      <c r="J2823" s="93"/>
      <c r="K2823" s="95"/>
      <c r="L2823" s="96"/>
      <c r="M2823" s="97"/>
      <c r="N2823" s="98"/>
      <c r="O2823" s="98"/>
      <c r="P2823" s="97"/>
      <c r="Q2823" s="94"/>
      <c r="R2823" s="99"/>
      <c r="S2823" s="94"/>
      <c r="T2823" s="100"/>
      <c r="U2823" s="95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0"/>
      <c r="B2824" s="91"/>
      <c r="C2824" s="92"/>
      <c r="D2824" s="92"/>
      <c r="E2824" s="93"/>
      <c r="F2824" s="94"/>
      <c r="G2824" s="94"/>
      <c r="H2824" s="94"/>
      <c r="I2824" s="94"/>
      <c r="J2824" s="93"/>
      <c r="K2824" s="95"/>
      <c r="L2824" s="96"/>
      <c r="M2824" s="97"/>
      <c r="N2824" s="98"/>
      <c r="O2824" s="98"/>
      <c r="P2824" s="97"/>
      <c r="Q2824" s="94"/>
      <c r="R2824" s="99"/>
      <c r="S2824" s="94"/>
      <c r="T2824" s="100"/>
      <c r="U2824" s="95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0"/>
      <c r="B2825" s="91"/>
      <c r="C2825" s="92"/>
      <c r="D2825" s="92"/>
      <c r="E2825" s="93"/>
      <c r="F2825" s="94"/>
      <c r="G2825" s="94"/>
      <c r="H2825" s="94"/>
      <c r="I2825" s="94"/>
      <c r="J2825" s="93"/>
      <c r="K2825" s="95"/>
      <c r="L2825" s="96"/>
      <c r="M2825" s="97"/>
      <c r="N2825" s="98"/>
      <c r="O2825" s="98"/>
      <c r="P2825" s="97"/>
      <c r="Q2825" s="94"/>
      <c r="R2825" s="99"/>
      <c r="S2825" s="94"/>
      <c r="T2825" s="100"/>
      <c r="U2825" s="95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0"/>
      <c r="B2826" s="91"/>
      <c r="C2826" s="92"/>
      <c r="D2826" s="92"/>
      <c r="E2826" s="93"/>
      <c r="F2826" s="94"/>
      <c r="G2826" s="94"/>
      <c r="H2826" s="94"/>
      <c r="I2826" s="94"/>
      <c r="J2826" s="93"/>
      <c r="K2826" s="95"/>
      <c r="L2826" s="96"/>
      <c r="M2826" s="97"/>
      <c r="N2826" s="98"/>
      <c r="O2826" s="98"/>
      <c r="P2826" s="97"/>
      <c r="Q2826" s="94"/>
      <c r="R2826" s="99"/>
      <c r="S2826" s="94"/>
      <c r="T2826" s="100"/>
      <c r="U2826" s="95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0"/>
      <c r="B2827" s="91"/>
      <c r="C2827" s="92"/>
      <c r="D2827" s="92"/>
      <c r="E2827" s="93"/>
      <c r="F2827" s="94"/>
      <c r="G2827" s="94"/>
      <c r="H2827" s="94"/>
      <c r="I2827" s="94"/>
      <c r="J2827" s="93"/>
      <c r="K2827" s="95"/>
      <c r="L2827" s="96"/>
      <c r="M2827" s="97"/>
      <c r="N2827" s="98"/>
      <c r="O2827" s="98"/>
      <c r="P2827" s="97"/>
      <c r="Q2827" s="94"/>
      <c r="R2827" s="99"/>
      <c r="S2827" s="94"/>
      <c r="T2827" s="100"/>
      <c r="U2827" s="95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0"/>
      <c r="B2828" s="91"/>
      <c r="C2828" s="92"/>
      <c r="D2828" s="92"/>
      <c r="E2828" s="93"/>
      <c r="F2828" s="94"/>
      <c r="G2828" s="94"/>
      <c r="H2828" s="94"/>
      <c r="I2828" s="94"/>
      <c r="J2828" s="93"/>
      <c r="K2828" s="95"/>
      <c r="L2828" s="96"/>
      <c r="M2828" s="97"/>
      <c r="N2828" s="98"/>
      <c r="O2828" s="98"/>
      <c r="P2828" s="97"/>
      <c r="Q2828" s="94"/>
      <c r="R2828" s="99"/>
      <c r="S2828" s="94"/>
      <c r="T2828" s="100"/>
      <c r="U2828" s="95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0"/>
      <c r="B2829" s="91"/>
      <c r="C2829" s="92"/>
      <c r="D2829" s="92"/>
      <c r="E2829" s="93"/>
      <c r="F2829" s="94"/>
      <c r="G2829" s="94"/>
      <c r="H2829" s="94"/>
      <c r="I2829" s="94"/>
      <c r="J2829" s="93"/>
      <c r="K2829" s="95"/>
      <c r="L2829" s="96"/>
      <c r="M2829" s="97"/>
      <c r="N2829" s="98"/>
      <c r="O2829" s="98"/>
      <c r="P2829" s="97"/>
      <c r="Q2829" s="94"/>
      <c r="R2829" s="99"/>
      <c r="S2829" s="94"/>
      <c r="T2829" s="100"/>
      <c r="U2829" s="95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0"/>
      <c r="B2830" s="91"/>
      <c r="C2830" s="92"/>
      <c r="D2830" s="92"/>
      <c r="E2830" s="93"/>
      <c r="F2830" s="94"/>
      <c r="G2830" s="94"/>
      <c r="H2830" s="94"/>
      <c r="I2830" s="94"/>
      <c r="J2830" s="93"/>
      <c r="K2830" s="95"/>
      <c r="L2830" s="96"/>
      <c r="M2830" s="97"/>
      <c r="N2830" s="98"/>
      <c r="O2830" s="98"/>
      <c r="P2830" s="97"/>
      <c r="Q2830" s="94"/>
      <c r="R2830" s="99"/>
      <c r="S2830" s="94"/>
      <c r="T2830" s="100"/>
      <c r="U2830" s="95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0"/>
      <c r="B2831" s="91"/>
      <c r="C2831" s="92"/>
      <c r="D2831" s="92"/>
      <c r="E2831" s="93"/>
      <c r="F2831" s="94"/>
      <c r="G2831" s="94"/>
      <c r="H2831" s="94"/>
      <c r="I2831" s="94"/>
      <c r="J2831" s="93"/>
      <c r="K2831" s="95"/>
      <c r="L2831" s="96"/>
      <c r="M2831" s="97"/>
      <c r="N2831" s="98"/>
      <c r="O2831" s="98"/>
      <c r="P2831" s="97"/>
      <c r="Q2831" s="94"/>
      <c r="R2831" s="99"/>
      <c r="S2831" s="94"/>
      <c r="T2831" s="100"/>
      <c r="U2831" s="95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0"/>
      <c r="B2832" s="91"/>
      <c r="C2832" s="92"/>
      <c r="D2832" s="92"/>
      <c r="E2832" s="93"/>
      <c r="F2832" s="94"/>
      <c r="G2832" s="94"/>
      <c r="H2832" s="94"/>
      <c r="I2832" s="94"/>
      <c r="J2832" s="93"/>
      <c r="K2832" s="95"/>
      <c r="L2832" s="96"/>
      <c r="M2832" s="97"/>
      <c r="N2832" s="98"/>
      <c r="O2832" s="98"/>
      <c r="P2832" s="97"/>
      <c r="Q2832" s="94"/>
      <c r="R2832" s="99"/>
      <c r="S2832" s="94"/>
      <c r="T2832" s="100"/>
      <c r="U2832" s="95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0"/>
      <c r="B2833" s="91"/>
      <c r="C2833" s="92"/>
      <c r="D2833" s="92"/>
      <c r="E2833" s="93"/>
      <c r="F2833" s="94"/>
      <c r="G2833" s="94"/>
      <c r="H2833" s="94"/>
      <c r="I2833" s="94"/>
      <c r="J2833" s="93"/>
      <c r="K2833" s="95"/>
      <c r="L2833" s="96"/>
      <c r="M2833" s="97"/>
      <c r="N2833" s="98"/>
      <c r="O2833" s="98"/>
      <c r="P2833" s="97"/>
      <c r="Q2833" s="94"/>
      <c r="R2833" s="99"/>
      <c r="S2833" s="94"/>
      <c r="T2833" s="100"/>
      <c r="U2833" s="95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0"/>
      <c r="B2834" s="91"/>
      <c r="C2834" s="92"/>
      <c r="D2834" s="92"/>
      <c r="E2834" s="93"/>
      <c r="F2834" s="94"/>
      <c r="G2834" s="94"/>
      <c r="H2834" s="94"/>
      <c r="I2834" s="94"/>
      <c r="J2834" s="93"/>
      <c r="K2834" s="95"/>
      <c r="L2834" s="96"/>
      <c r="M2834" s="97"/>
      <c r="N2834" s="98"/>
      <c r="O2834" s="98"/>
      <c r="P2834" s="97"/>
      <c r="Q2834" s="94"/>
      <c r="R2834" s="99"/>
      <c r="S2834" s="94"/>
      <c r="T2834" s="100"/>
      <c r="U2834" s="95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0"/>
      <c r="B2835" s="91"/>
      <c r="C2835" s="92"/>
      <c r="D2835" s="92"/>
      <c r="E2835" s="93"/>
      <c r="F2835" s="94"/>
      <c r="G2835" s="94"/>
      <c r="H2835" s="94"/>
      <c r="I2835" s="94"/>
      <c r="J2835" s="93"/>
      <c r="K2835" s="95"/>
      <c r="L2835" s="96"/>
      <c r="M2835" s="97"/>
      <c r="N2835" s="98"/>
      <c r="O2835" s="98"/>
      <c r="P2835" s="97"/>
      <c r="Q2835" s="94"/>
      <c r="R2835" s="99"/>
      <c r="S2835" s="94"/>
      <c r="T2835" s="100"/>
      <c r="U2835" s="95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0"/>
      <c r="B2836" s="91"/>
      <c r="C2836" s="92"/>
      <c r="D2836" s="92"/>
      <c r="E2836" s="93"/>
      <c r="F2836" s="94"/>
      <c r="G2836" s="94"/>
      <c r="H2836" s="94"/>
      <c r="I2836" s="94"/>
      <c r="J2836" s="93"/>
      <c r="K2836" s="95"/>
      <c r="L2836" s="96"/>
      <c r="M2836" s="97"/>
      <c r="N2836" s="98"/>
      <c r="O2836" s="98"/>
      <c r="P2836" s="97"/>
      <c r="Q2836" s="94"/>
      <c r="R2836" s="99"/>
      <c r="S2836" s="94"/>
      <c r="T2836" s="100"/>
      <c r="U2836" s="95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0"/>
      <c r="B2837" s="91"/>
      <c r="C2837" s="92"/>
      <c r="D2837" s="92"/>
      <c r="E2837" s="93"/>
      <c r="F2837" s="94"/>
      <c r="G2837" s="94"/>
      <c r="H2837" s="94"/>
      <c r="I2837" s="94"/>
      <c r="J2837" s="93"/>
      <c r="K2837" s="95"/>
      <c r="L2837" s="96"/>
      <c r="M2837" s="97"/>
      <c r="N2837" s="98"/>
      <c r="O2837" s="98"/>
      <c r="P2837" s="97"/>
      <c r="Q2837" s="94"/>
      <c r="R2837" s="99"/>
      <c r="S2837" s="94"/>
      <c r="T2837" s="100"/>
      <c r="U2837" s="95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0"/>
      <c r="B2838" s="91"/>
      <c r="C2838" s="92"/>
      <c r="D2838" s="92"/>
      <c r="E2838" s="93"/>
      <c r="F2838" s="94"/>
      <c r="G2838" s="94"/>
      <c r="H2838" s="94"/>
      <c r="I2838" s="94"/>
      <c r="J2838" s="93"/>
      <c r="K2838" s="95"/>
      <c r="L2838" s="96"/>
      <c r="M2838" s="97"/>
      <c r="N2838" s="98"/>
      <c r="O2838" s="98"/>
      <c r="P2838" s="97"/>
      <c r="Q2838" s="94"/>
      <c r="R2838" s="99"/>
      <c r="S2838" s="94"/>
      <c r="T2838" s="100"/>
      <c r="U2838" s="95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0"/>
      <c r="B2839" s="91"/>
      <c r="C2839" s="92"/>
      <c r="D2839" s="92"/>
      <c r="E2839" s="93"/>
      <c r="F2839" s="94"/>
      <c r="G2839" s="94"/>
      <c r="H2839" s="94"/>
      <c r="I2839" s="94"/>
      <c r="J2839" s="93"/>
      <c r="K2839" s="95"/>
      <c r="L2839" s="96"/>
      <c r="M2839" s="97"/>
      <c r="N2839" s="98"/>
      <c r="O2839" s="98"/>
      <c r="P2839" s="97"/>
      <c r="Q2839" s="94"/>
      <c r="R2839" s="99"/>
      <c r="S2839" s="94"/>
      <c r="T2839" s="100"/>
      <c r="U2839" s="95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0"/>
      <c r="B2840" s="91"/>
      <c r="C2840" s="92"/>
      <c r="D2840" s="92"/>
      <c r="E2840" s="93"/>
      <c r="F2840" s="94"/>
      <c r="G2840" s="94"/>
      <c r="H2840" s="94"/>
      <c r="I2840" s="94"/>
      <c r="J2840" s="93"/>
      <c r="K2840" s="95"/>
      <c r="L2840" s="96"/>
      <c r="M2840" s="97"/>
      <c r="N2840" s="98"/>
      <c r="O2840" s="98"/>
      <c r="P2840" s="97"/>
      <c r="Q2840" s="94"/>
      <c r="R2840" s="99"/>
      <c r="S2840" s="94"/>
      <c r="T2840" s="100"/>
      <c r="U2840" s="95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0"/>
      <c r="B2841" s="91"/>
      <c r="C2841" s="92"/>
      <c r="D2841" s="92"/>
      <c r="E2841" s="93"/>
      <c r="F2841" s="94"/>
      <c r="G2841" s="94"/>
      <c r="H2841" s="94"/>
      <c r="I2841" s="94"/>
      <c r="J2841" s="93"/>
      <c r="K2841" s="95"/>
      <c r="L2841" s="96"/>
      <c r="M2841" s="97"/>
      <c r="N2841" s="98"/>
      <c r="O2841" s="98"/>
      <c r="P2841" s="97"/>
      <c r="Q2841" s="94"/>
      <c r="R2841" s="99"/>
      <c r="S2841" s="94"/>
      <c r="T2841" s="100"/>
      <c r="U2841" s="95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0"/>
      <c r="B2842" s="91"/>
      <c r="C2842" s="92"/>
      <c r="D2842" s="92"/>
      <c r="E2842" s="93"/>
      <c r="F2842" s="94"/>
      <c r="G2842" s="94"/>
      <c r="H2842" s="94"/>
      <c r="I2842" s="94"/>
      <c r="J2842" s="93"/>
      <c r="K2842" s="95"/>
      <c r="L2842" s="96"/>
      <c r="M2842" s="97"/>
      <c r="N2842" s="98"/>
      <c r="O2842" s="98"/>
      <c r="P2842" s="97"/>
      <c r="Q2842" s="94"/>
      <c r="R2842" s="99"/>
      <c r="S2842" s="94"/>
      <c r="T2842" s="100"/>
      <c r="U2842" s="95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0"/>
      <c r="B2843" s="91"/>
      <c r="C2843" s="92"/>
      <c r="D2843" s="92"/>
      <c r="E2843" s="93"/>
      <c r="F2843" s="94"/>
      <c r="G2843" s="94"/>
      <c r="H2843" s="94"/>
      <c r="I2843" s="94"/>
      <c r="J2843" s="93"/>
      <c r="K2843" s="95"/>
      <c r="L2843" s="96"/>
      <c r="M2843" s="97"/>
      <c r="N2843" s="98"/>
      <c r="O2843" s="98"/>
      <c r="P2843" s="97"/>
      <c r="Q2843" s="94"/>
      <c r="R2843" s="99"/>
      <c r="S2843" s="94"/>
      <c r="T2843" s="100"/>
      <c r="U2843" s="95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0"/>
      <c r="B2844" s="91"/>
      <c r="C2844" s="92"/>
      <c r="D2844" s="92"/>
      <c r="E2844" s="93"/>
      <c r="F2844" s="94"/>
      <c r="G2844" s="94"/>
      <c r="H2844" s="94"/>
      <c r="I2844" s="94"/>
      <c r="J2844" s="93"/>
      <c r="K2844" s="95"/>
      <c r="L2844" s="96"/>
      <c r="M2844" s="97"/>
      <c r="N2844" s="98"/>
      <c r="O2844" s="98"/>
      <c r="P2844" s="97"/>
      <c r="Q2844" s="94"/>
      <c r="R2844" s="99"/>
      <c r="S2844" s="94"/>
      <c r="T2844" s="100"/>
      <c r="U2844" s="95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0"/>
      <c r="B2845" s="91"/>
      <c r="C2845" s="92"/>
      <c r="D2845" s="92"/>
      <c r="E2845" s="93"/>
      <c r="F2845" s="94"/>
      <c r="G2845" s="94"/>
      <c r="H2845" s="94"/>
      <c r="I2845" s="94"/>
      <c r="J2845" s="93"/>
      <c r="K2845" s="95"/>
      <c r="L2845" s="96"/>
      <c r="M2845" s="97"/>
      <c r="N2845" s="98"/>
      <c r="O2845" s="98"/>
      <c r="P2845" s="97"/>
      <c r="Q2845" s="94"/>
      <c r="R2845" s="99"/>
      <c r="S2845" s="94"/>
      <c r="T2845" s="100"/>
      <c r="U2845" s="95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0"/>
      <c r="B2846" s="91"/>
      <c r="C2846" s="92"/>
      <c r="D2846" s="92"/>
      <c r="E2846" s="93"/>
      <c r="F2846" s="94"/>
      <c r="G2846" s="94"/>
      <c r="H2846" s="94"/>
      <c r="I2846" s="94"/>
      <c r="J2846" s="93"/>
      <c r="K2846" s="95"/>
      <c r="L2846" s="96"/>
      <c r="M2846" s="97"/>
      <c r="N2846" s="98"/>
      <c r="O2846" s="98"/>
      <c r="P2846" s="97"/>
      <c r="Q2846" s="94"/>
      <c r="R2846" s="99"/>
      <c r="S2846" s="94"/>
      <c r="T2846" s="100"/>
      <c r="U2846" s="95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0"/>
      <c r="B2847" s="91"/>
      <c r="C2847" s="92"/>
      <c r="D2847" s="92"/>
      <c r="E2847" s="93"/>
      <c r="F2847" s="94"/>
      <c r="G2847" s="94"/>
      <c r="H2847" s="94"/>
      <c r="I2847" s="94"/>
      <c r="J2847" s="93"/>
      <c r="K2847" s="95"/>
      <c r="L2847" s="96"/>
      <c r="M2847" s="97"/>
      <c r="N2847" s="98"/>
      <c r="O2847" s="98"/>
      <c r="P2847" s="97"/>
      <c r="Q2847" s="94"/>
      <c r="R2847" s="99"/>
      <c r="S2847" s="94"/>
      <c r="T2847" s="100"/>
      <c r="U2847" s="95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0"/>
      <c r="B2848" s="91"/>
      <c r="C2848" s="92"/>
      <c r="D2848" s="92"/>
      <c r="E2848" s="93"/>
      <c r="F2848" s="94"/>
      <c r="G2848" s="94"/>
      <c r="H2848" s="94"/>
      <c r="I2848" s="94"/>
      <c r="J2848" s="93"/>
      <c r="K2848" s="95"/>
      <c r="L2848" s="96"/>
      <c r="M2848" s="97"/>
      <c r="N2848" s="98"/>
      <c r="O2848" s="98"/>
      <c r="P2848" s="97"/>
      <c r="Q2848" s="94"/>
      <c r="R2848" s="99"/>
      <c r="S2848" s="94"/>
      <c r="T2848" s="100"/>
      <c r="U2848" s="95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0"/>
      <c r="B2849" s="91"/>
      <c r="C2849" s="92"/>
      <c r="D2849" s="92"/>
      <c r="E2849" s="93"/>
      <c r="F2849" s="94"/>
      <c r="G2849" s="94"/>
      <c r="H2849" s="94"/>
      <c r="I2849" s="94"/>
      <c r="J2849" s="93"/>
      <c r="K2849" s="95"/>
      <c r="L2849" s="96"/>
      <c r="M2849" s="97"/>
      <c r="N2849" s="98"/>
      <c r="O2849" s="98"/>
      <c r="P2849" s="97"/>
      <c r="Q2849" s="94"/>
      <c r="R2849" s="99"/>
      <c r="S2849" s="94"/>
      <c r="T2849" s="100"/>
      <c r="U2849" s="95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0"/>
      <c r="B2850" s="91"/>
      <c r="C2850" s="92"/>
      <c r="D2850" s="92"/>
      <c r="E2850" s="93"/>
      <c r="F2850" s="94"/>
      <c r="G2850" s="94"/>
      <c r="H2850" s="94"/>
      <c r="I2850" s="94"/>
      <c r="J2850" s="93"/>
      <c r="K2850" s="95"/>
      <c r="L2850" s="96"/>
      <c r="M2850" s="97"/>
      <c r="N2850" s="98"/>
      <c r="O2850" s="98"/>
      <c r="P2850" s="97"/>
      <c r="Q2850" s="94"/>
      <c r="R2850" s="99"/>
      <c r="S2850" s="94"/>
      <c r="T2850" s="100"/>
      <c r="U2850" s="95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0"/>
      <c r="B2851" s="91"/>
      <c r="C2851" s="92"/>
      <c r="D2851" s="92"/>
      <c r="E2851" s="93"/>
      <c r="F2851" s="94"/>
      <c r="G2851" s="94"/>
      <c r="H2851" s="94"/>
      <c r="I2851" s="94"/>
      <c r="J2851" s="93"/>
      <c r="K2851" s="95"/>
      <c r="L2851" s="96"/>
      <c r="M2851" s="97"/>
      <c r="N2851" s="98"/>
      <c r="O2851" s="98"/>
      <c r="P2851" s="97"/>
      <c r="Q2851" s="94"/>
      <c r="R2851" s="99"/>
      <c r="S2851" s="94"/>
      <c r="T2851" s="100"/>
      <c r="U2851" s="95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0"/>
      <c r="B2852" s="91"/>
      <c r="C2852" s="92"/>
      <c r="D2852" s="92"/>
      <c r="E2852" s="93"/>
      <c r="F2852" s="94"/>
      <c r="G2852" s="94"/>
      <c r="H2852" s="94"/>
      <c r="I2852" s="94"/>
      <c r="J2852" s="93"/>
      <c r="K2852" s="95"/>
      <c r="L2852" s="96"/>
      <c r="M2852" s="97"/>
      <c r="N2852" s="98"/>
      <c r="O2852" s="98"/>
      <c r="P2852" s="97"/>
      <c r="Q2852" s="94"/>
      <c r="R2852" s="99"/>
      <c r="S2852" s="94"/>
      <c r="T2852" s="100"/>
      <c r="U2852" s="95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0"/>
      <c r="B2853" s="91"/>
      <c r="C2853" s="92"/>
      <c r="D2853" s="92"/>
      <c r="E2853" s="93"/>
      <c r="F2853" s="94"/>
      <c r="G2853" s="94"/>
      <c r="H2853" s="94"/>
      <c r="I2853" s="94"/>
      <c r="J2853" s="93"/>
      <c r="K2853" s="95"/>
      <c r="L2853" s="96"/>
      <c r="M2853" s="97"/>
      <c r="N2853" s="98"/>
      <c r="O2853" s="98"/>
      <c r="P2853" s="97"/>
      <c r="Q2853" s="94"/>
      <c r="R2853" s="99"/>
      <c r="S2853" s="94"/>
      <c r="T2853" s="100"/>
      <c r="U2853" s="95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0"/>
      <c r="B2854" s="91"/>
      <c r="C2854" s="92"/>
      <c r="D2854" s="92"/>
      <c r="E2854" s="93"/>
      <c r="F2854" s="94"/>
      <c r="G2854" s="94"/>
      <c r="H2854" s="94"/>
      <c r="I2854" s="94"/>
      <c r="J2854" s="93"/>
      <c r="K2854" s="95"/>
      <c r="L2854" s="96"/>
      <c r="M2854" s="97"/>
      <c r="N2854" s="98"/>
      <c r="O2854" s="98"/>
      <c r="P2854" s="97"/>
      <c r="Q2854" s="94"/>
      <c r="R2854" s="99"/>
      <c r="S2854" s="94"/>
      <c r="T2854" s="100"/>
      <c r="U2854" s="95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0"/>
      <c r="B2855" s="91"/>
      <c r="C2855" s="92"/>
      <c r="D2855" s="92"/>
      <c r="E2855" s="93"/>
      <c r="F2855" s="94"/>
      <c r="G2855" s="94"/>
      <c r="H2855" s="94"/>
      <c r="I2855" s="94"/>
      <c r="J2855" s="93"/>
      <c r="K2855" s="95"/>
      <c r="L2855" s="96"/>
      <c r="M2855" s="97"/>
      <c r="N2855" s="98"/>
      <c r="O2855" s="98"/>
      <c r="P2855" s="97"/>
      <c r="Q2855" s="94"/>
      <c r="R2855" s="99"/>
      <c r="S2855" s="94"/>
      <c r="T2855" s="100"/>
      <c r="U2855" s="95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0"/>
      <c r="B2856" s="91"/>
      <c r="C2856" s="92"/>
      <c r="D2856" s="92"/>
      <c r="E2856" s="93"/>
      <c r="F2856" s="94"/>
      <c r="G2856" s="94"/>
      <c r="H2856" s="94"/>
      <c r="I2856" s="94"/>
      <c r="J2856" s="93"/>
      <c r="K2856" s="95"/>
      <c r="L2856" s="96"/>
      <c r="M2856" s="97"/>
      <c r="N2856" s="98"/>
      <c r="O2856" s="98"/>
      <c r="P2856" s="97"/>
      <c r="Q2856" s="94"/>
      <c r="R2856" s="99"/>
      <c r="S2856" s="94"/>
      <c r="T2856" s="100"/>
      <c r="U2856" s="95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0"/>
      <c r="B2857" s="91"/>
      <c r="C2857" s="92"/>
      <c r="D2857" s="92"/>
      <c r="E2857" s="93"/>
      <c r="F2857" s="94"/>
      <c r="G2857" s="94"/>
      <c r="H2857" s="94"/>
      <c r="I2857" s="94"/>
      <c r="J2857" s="93"/>
      <c r="K2857" s="95"/>
      <c r="L2857" s="96"/>
      <c r="M2857" s="97"/>
      <c r="N2857" s="98"/>
      <c r="O2857" s="98"/>
      <c r="P2857" s="97"/>
      <c r="Q2857" s="94"/>
      <c r="R2857" s="99"/>
      <c r="S2857" s="94"/>
      <c r="T2857" s="100"/>
      <c r="U2857" s="95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0"/>
      <c r="B2858" s="91"/>
      <c r="C2858" s="92"/>
      <c r="D2858" s="92"/>
      <c r="E2858" s="93"/>
      <c r="F2858" s="94"/>
      <c r="G2858" s="94"/>
      <c r="H2858" s="94"/>
      <c r="I2858" s="94"/>
      <c r="J2858" s="93"/>
      <c r="K2858" s="95"/>
      <c r="L2858" s="96"/>
      <c r="M2858" s="97"/>
      <c r="N2858" s="98"/>
      <c r="O2858" s="98"/>
      <c r="P2858" s="97"/>
      <c r="Q2858" s="94"/>
      <c r="R2858" s="99"/>
      <c r="S2858" s="94"/>
      <c r="T2858" s="100"/>
      <c r="U2858" s="95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0"/>
      <c r="B2859" s="91"/>
      <c r="C2859" s="92"/>
      <c r="D2859" s="92"/>
      <c r="E2859" s="93"/>
      <c r="F2859" s="94"/>
      <c r="G2859" s="94"/>
      <c r="H2859" s="94"/>
      <c r="I2859" s="94"/>
      <c r="J2859" s="93"/>
      <c r="K2859" s="95"/>
      <c r="L2859" s="96"/>
      <c r="M2859" s="97"/>
      <c r="N2859" s="98"/>
      <c r="O2859" s="98"/>
      <c r="P2859" s="97"/>
      <c r="Q2859" s="94"/>
      <c r="R2859" s="99"/>
      <c r="S2859" s="94"/>
      <c r="T2859" s="100"/>
      <c r="U2859" s="95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0"/>
      <c r="B2860" s="91"/>
      <c r="C2860" s="92"/>
      <c r="D2860" s="92"/>
      <c r="E2860" s="93"/>
      <c r="F2860" s="94"/>
      <c r="G2860" s="94"/>
      <c r="H2860" s="94"/>
      <c r="I2860" s="94"/>
      <c r="J2860" s="93"/>
      <c r="K2860" s="95"/>
      <c r="L2860" s="96"/>
      <c r="M2860" s="97"/>
      <c r="N2860" s="98"/>
      <c r="O2860" s="98"/>
      <c r="P2860" s="97"/>
      <c r="Q2860" s="94"/>
      <c r="R2860" s="99"/>
      <c r="S2860" s="94"/>
      <c r="T2860" s="100"/>
      <c r="U2860" s="95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0"/>
      <c r="B2861" s="91"/>
      <c r="C2861" s="92"/>
      <c r="D2861" s="92"/>
      <c r="E2861" s="93"/>
      <c r="F2861" s="94"/>
      <c r="G2861" s="94"/>
      <c r="H2861" s="94"/>
      <c r="I2861" s="94"/>
      <c r="J2861" s="93"/>
      <c r="K2861" s="95"/>
      <c r="L2861" s="96"/>
      <c r="M2861" s="97"/>
      <c r="N2861" s="98"/>
      <c r="O2861" s="98"/>
      <c r="P2861" s="97"/>
      <c r="Q2861" s="94"/>
      <c r="R2861" s="99"/>
      <c r="S2861" s="94"/>
      <c r="T2861" s="100"/>
      <c r="U2861" s="95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0"/>
      <c r="B2862" s="91"/>
      <c r="C2862" s="92"/>
      <c r="D2862" s="92"/>
      <c r="E2862" s="93"/>
      <c r="F2862" s="94"/>
      <c r="G2862" s="94"/>
      <c r="H2862" s="94"/>
      <c r="I2862" s="94"/>
      <c r="J2862" s="93"/>
      <c r="K2862" s="95"/>
      <c r="L2862" s="96"/>
      <c r="M2862" s="97"/>
      <c r="N2862" s="98"/>
      <c r="O2862" s="98"/>
      <c r="P2862" s="97"/>
      <c r="Q2862" s="94"/>
      <c r="R2862" s="99"/>
      <c r="S2862" s="94"/>
      <c r="T2862" s="100"/>
      <c r="U2862" s="95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0"/>
      <c r="B2863" s="91"/>
      <c r="C2863" s="92"/>
      <c r="D2863" s="92"/>
      <c r="E2863" s="93"/>
      <c r="F2863" s="94"/>
      <c r="G2863" s="94"/>
      <c r="H2863" s="94"/>
      <c r="I2863" s="94"/>
      <c r="J2863" s="93"/>
      <c r="K2863" s="95"/>
      <c r="L2863" s="96"/>
      <c r="M2863" s="97"/>
      <c r="N2863" s="98"/>
      <c r="O2863" s="98"/>
      <c r="P2863" s="97"/>
      <c r="Q2863" s="94"/>
      <c r="R2863" s="99"/>
      <c r="S2863" s="94"/>
      <c r="T2863" s="100"/>
      <c r="U2863" s="95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0"/>
      <c r="B2864" s="91"/>
      <c r="C2864" s="92"/>
      <c r="D2864" s="92"/>
      <c r="E2864" s="93"/>
      <c r="F2864" s="94"/>
      <c r="G2864" s="94"/>
      <c r="H2864" s="94"/>
      <c r="I2864" s="94"/>
      <c r="J2864" s="93"/>
      <c r="K2864" s="95"/>
      <c r="L2864" s="96"/>
      <c r="M2864" s="97"/>
      <c r="N2864" s="98"/>
      <c r="O2864" s="98"/>
      <c r="P2864" s="97"/>
      <c r="Q2864" s="94"/>
      <c r="R2864" s="99"/>
      <c r="S2864" s="94"/>
      <c r="T2864" s="100"/>
      <c r="U2864" s="95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0"/>
      <c r="B2865" s="91"/>
      <c r="C2865" s="92"/>
      <c r="D2865" s="92"/>
      <c r="E2865" s="93"/>
      <c r="F2865" s="94"/>
      <c r="G2865" s="94"/>
      <c r="H2865" s="94"/>
      <c r="I2865" s="94"/>
      <c r="J2865" s="93"/>
      <c r="K2865" s="95"/>
      <c r="L2865" s="96"/>
      <c r="M2865" s="97"/>
      <c r="N2865" s="98"/>
      <c r="O2865" s="98"/>
      <c r="P2865" s="97"/>
      <c r="Q2865" s="94"/>
      <c r="R2865" s="99"/>
      <c r="S2865" s="94"/>
      <c r="T2865" s="100"/>
      <c r="U2865" s="95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0"/>
      <c r="B2866" s="91"/>
      <c r="C2866" s="92"/>
      <c r="D2866" s="92"/>
      <c r="E2866" s="93"/>
      <c r="F2866" s="94"/>
      <c r="G2866" s="94"/>
      <c r="H2866" s="94"/>
      <c r="I2866" s="94"/>
      <c r="J2866" s="93"/>
      <c r="K2866" s="95"/>
      <c r="L2866" s="96"/>
      <c r="M2866" s="97"/>
      <c r="N2866" s="98"/>
      <c r="O2866" s="98"/>
      <c r="P2866" s="97"/>
      <c r="Q2866" s="94"/>
      <c r="R2866" s="99"/>
      <c r="S2866" s="94"/>
      <c r="T2866" s="100"/>
      <c r="U2866" s="95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0"/>
      <c r="B2867" s="91"/>
      <c r="C2867" s="92"/>
      <c r="D2867" s="92"/>
      <c r="E2867" s="93"/>
      <c r="F2867" s="94"/>
      <c r="G2867" s="94"/>
      <c r="H2867" s="94"/>
      <c r="I2867" s="94"/>
      <c r="J2867" s="93"/>
      <c r="K2867" s="95"/>
      <c r="L2867" s="96"/>
      <c r="M2867" s="97"/>
      <c r="N2867" s="98"/>
      <c r="O2867" s="98"/>
      <c r="P2867" s="97"/>
      <c r="Q2867" s="94"/>
      <c r="R2867" s="99"/>
      <c r="S2867" s="94"/>
      <c r="T2867" s="100"/>
      <c r="U2867" s="95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0"/>
      <c r="B2868" s="91"/>
      <c r="C2868" s="92"/>
      <c r="D2868" s="92"/>
      <c r="E2868" s="93"/>
      <c r="F2868" s="94"/>
      <c r="G2868" s="94"/>
      <c r="H2868" s="94"/>
      <c r="I2868" s="94"/>
      <c r="J2868" s="93"/>
      <c r="K2868" s="95"/>
      <c r="L2868" s="96"/>
      <c r="M2868" s="97"/>
      <c r="N2868" s="98"/>
      <c r="O2868" s="98"/>
      <c r="P2868" s="97"/>
      <c r="Q2868" s="94"/>
      <c r="R2868" s="99"/>
      <c r="S2868" s="94"/>
      <c r="T2868" s="100"/>
      <c r="U2868" s="95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0"/>
      <c r="B2869" s="91"/>
      <c r="C2869" s="92"/>
      <c r="D2869" s="92"/>
      <c r="E2869" s="93"/>
      <c r="F2869" s="94"/>
      <c r="G2869" s="94"/>
      <c r="H2869" s="94"/>
      <c r="I2869" s="94"/>
      <c r="J2869" s="93"/>
      <c r="K2869" s="95"/>
      <c r="L2869" s="96"/>
      <c r="M2869" s="97"/>
      <c r="N2869" s="98"/>
      <c r="O2869" s="98"/>
      <c r="P2869" s="97"/>
      <c r="Q2869" s="94"/>
      <c r="R2869" s="99"/>
      <c r="S2869" s="94"/>
      <c r="T2869" s="100"/>
      <c r="U2869" s="95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0"/>
      <c r="B2870" s="91"/>
      <c r="C2870" s="92"/>
      <c r="D2870" s="92"/>
      <c r="E2870" s="93"/>
      <c r="F2870" s="94"/>
      <c r="G2870" s="94"/>
      <c r="H2870" s="94"/>
      <c r="I2870" s="94"/>
      <c r="J2870" s="93"/>
      <c r="K2870" s="95"/>
      <c r="L2870" s="96"/>
      <c r="M2870" s="97"/>
      <c r="N2870" s="98"/>
      <c r="O2870" s="98"/>
      <c r="P2870" s="97"/>
      <c r="Q2870" s="94"/>
      <c r="R2870" s="99"/>
      <c r="S2870" s="94"/>
      <c r="T2870" s="100"/>
      <c r="U2870" s="95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0"/>
      <c r="B2871" s="91"/>
      <c r="C2871" s="92"/>
      <c r="D2871" s="92"/>
      <c r="E2871" s="93"/>
      <c r="F2871" s="94"/>
      <c r="G2871" s="94"/>
      <c r="H2871" s="94"/>
      <c r="I2871" s="94"/>
      <c r="J2871" s="93"/>
      <c r="K2871" s="95"/>
      <c r="L2871" s="96"/>
      <c r="M2871" s="97"/>
      <c r="N2871" s="98"/>
      <c r="O2871" s="98"/>
      <c r="P2871" s="97"/>
      <c r="Q2871" s="94"/>
      <c r="R2871" s="99"/>
      <c r="S2871" s="94"/>
      <c r="T2871" s="100"/>
      <c r="U2871" s="95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0"/>
      <c r="B2872" s="91"/>
      <c r="C2872" s="92"/>
      <c r="D2872" s="92"/>
      <c r="E2872" s="93"/>
      <c r="F2872" s="94"/>
      <c r="G2872" s="94"/>
      <c r="H2872" s="94"/>
      <c r="I2872" s="94"/>
      <c r="J2872" s="93"/>
      <c r="K2872" s="95"/>
      <c r="L2872" s="96"/>
      <c r="M2872" s="97"/>
      <c r="N2872" s="98"/>
      <c r="O2872" s="98"/>
      <c r="P2872" s="97"/>
      <c r="Q2872" s="94"/>
      <c r="R2872" s="99"/>
      <c r="S2872" s="94"/>
      <c r="T2872" s="100"/>
      <c r="U2872" s="95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0"/>
      <c r="B2873" s="91"/>
      <c r="C2873" s="92"/>
      <c r="D2873" s="92"/>
      <c r="E2873" s="93"/>
      <c r="F2873" s="94"/>
      <c r="G2873" s="94"/>
      <c r="H2873" s="94"/>
      <c r="I2873" s="94"/>
      <c r="J2873" s="93"/>
      <c r="K2873" s="95"/>
      <c r="L2873" s="96"/>
      <c r="M2873" s="97"/>
      <c r="N2873" s="98"/>
      <c r="O2873" s="98"/>
      <c r="P2873" s="97"/>
      <c r="Q2873" s="94"/>
      <c r="R2873" s="99"/>
      <c r="S2873" s="94"/>
      <c r="T2873" s="100"/>
      <c r="U2873" s="95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0"/>
      <c r="B2874" s="91"/>
      <c r="C2874" s="92"/>
      <c r="D2874" s="92"/>
      <c r="E2874" s="93"/>
      <c r="F2874" s="94"/>
      <c r="G2874" s="94"/>
      <c r="H2874" s="94"/>
      <c r="I2874" s="94"/>
      <c r="J2874" s="93"/>
      <c r="K2874" s="95"/>
      <c r="L2874" s="96"/>
      <c r="M2874" s="97"/>
      <c r="N2874" s="98"/>
      <c r="O2874" s="98"/>
      <c r="P2874" s="97"/>
      <c r="Q2874" s="94"/>
      <c r="R2874" s="99"/>
      <c r="S2874" s="94"/>
      <c r="T2874" s="100"/>
      <c r="U2874" s="95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0"/>
      <c r="B2875" s="91"/>
      <c r="C2875" s="92"/>
      <c r="D2875" s="92"/>
      <c r="E2875" s="93"/>
      <c r="F2875" s="94"/>
      <c r="G2875" s="94"/>
      <c r="H2875" s="94"/>
      <c r="I2875" s="94"/>
      <c r="J2875" s="93"/>
      <c r="K2875" s="95"/>
      <c r="L2875" s="96"/>
      <c r="M2875" s="97"/>
      <c r="N2875" s="98"/>
      <c r="O2875" s="98"/>
      <c r="P2875" s="97"/>
      <c r="Q2875" s="94"/>
      <c r="R2875" s="99"/>
      <c r="S2875" s="94"/>
      <c r="T2875" s="100"/>
      <c r="U2875" s="95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0"/>
      <c r="B2876" s="91"/>
      <c r="C2876" s="92"/>
      <c r="D2876" s="92"/>
      <c r="E2876" s="93"/>
      <c r="F2876" s="94"/>
      <c r="G2876" s="94"/>
      <c r="H2876" s="94"/>
      <c r="I2876" s="94"/>
      <c r="J2876" s="93"/>
      <c r="K2876" s="95"/>
      <c r="L2876" s="96"/>
      <c r="M2876" s="97"/>
      <c r="N2876" s="98"/>
      <c r="O2876" s="98"/>
      <c r="P2876" s="97"/>
      <c r="Q2876" s="94"/>
      <c r="R2876" s="99"/>
      <c r="S2876" s="94"/>
      <c r="T2876" s="100"/>
      <c r="U2876" s="95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0"/>
      <c r="B2877" s="91"/>
      <c r="C2877" s="92"/>
      <c r="D2877" s="92"/>
      <c r="E2877" s="93"/>
      <c r="F2877" s="94"/>
      <c r="G2877" s="94"/>
      <c r="H2877" s="94"/>
      <c r="I2877" s="94"/>
      <c r="J2877" s="93"/>
      <c r="K2877" s="95"/>
      <c r="L2877" s="96"/>
      <c r="M2877" s="97"/>
      <c r="N2877" s="98"/>
      <c r="O2877" s="98"/>
      <c r="P2877" s="97"/>
      <c r="Q2877" s="94"/>
      <c r="R2877" s="99"/>
      <c r="S2877" s="94"/>
      <c r="T2877" s="100"/>
      <c r="U2877" s="95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0"/>
      <c r="B2878" s="91"/>
      <c r="C2878" s="92"/>
      <c r="D2878" s="92"/>
      <c r="E2878" s="93"/>
      <c r="F2878" s="94"/>
      <c r="G2878" s="94"/>
      <c r="H2878" s="94"/>
      <c r="I2878" s="94"/>
      <c r="J2878" s="93"/>
      <c r="K2878" s="95"/>
      <c r="L2878" s="96"/>
      <c r="M2878" s="97"/>
      <c r="N2878" s="98"/>
      <c r="O2878" s="98"/>
      <c r="P2878" s="97"/>
      <c r="Q2878" s="94"/>
      <c r="R2878" s="99"/>
      <c r="S2878" s="94"/>
      <c r="T2878" s="100"/>
      <c r="U2878" s="95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0"/>
      <c r="B2879" s="91"/>
      <c r="C2879" s="92"/>
      <c r="D2879" s="92"/>
      <c r="E2879" s="93"/>
      <c r="F2879" s="94"/>
      <c r="G2879" s="94"/>
      <c r="H2879" s="94"/>
      <c r="I2879" s="94"/>
      <c r="J2879" s="93"/>
      <c r="K2879" s="95"/>
      <c r="L2879" s="96"/>
      <c r="M2879" s="97"/>
      <c r="N2879" s="98"/>
      <c r="O2879" s="98"/>
      <c r="P2879" s="97"/>
      <c r="Q2879" s="94"/>
      <c r="R2879" s="99"/>
      <c r="S2879" s="94"/>
      <c r="T2879" s="100"/>
      <c r="U2879" s="95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0"/>
      <c r="B2880" s="91"/>
      <c r="C2880" s="92"/>
      <c r="D2880" s="92"/>
      <c r="E2880" s="93"/>
      <c r="F2880" s="94"/>
      <c r="G2880" s="94"/>
      <c r="H2880" s="94"/>
      <c r="I2880" s="94"/>
      <c r="J2880" s="93"/>
      <c r="K2880" s="95"/>
      <c r="L2880" s="96"/>
      <c r="M2880" s="97"/>
      <c r="N2880" s="98"/>
      <c r="O2880" s="98"/>
      <c r="P2880" s="97"/>
      <c r="Q2880" s="94"/>
      <c r="R2880" s="99"/>
      <c r="S2880" s="94"/>
      <c r="T2880" s="100"/>
      <c r="U2880" s="95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0"/>
      <c r="B2881" s="91"/>
      <c r="C2881" s="92"/>
      <c r="D2881" s="92"/>
      <c r="E2881" s="93"/>
      <c r="F2881" s="94"/>
      <c r="G2881" s="94"/>
      <c r="H2881" s="94"/>
      <c r="I2881" s="94"/>
      <c r="J2881" s="93"/>
      <c r="K2881" s="95"/>
      <c r="L2881" s="96"/>
      <c r="M2881" s="97"/>
      <c r="N2881" s="98"/>
      <c r="O2881" s="98"/>
      <c r="P2881" s="97"/>
      <c r="Q2881" s="94"/>
      <c r="R2881" s="99"/>
      <c r="S2881" s="94"/>
      <c r="T2881" s="100"/>
      <c r="U2881" s="95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0"/>
      <c r="B2882" s="91"/>
      <c r="C2882" s="92"/>
      <c r="D2882" s="92"/>
      <c r="E2882" s="93"/>
      <c r="F2882" s="94"/>
      <c r="G2882" s="94"/>
      <c r="H2882" s="94"/>
      <c r="I2882" s="94"/>
      <c r="J2882" s="93"/>
      <c r="K2882" s="95"/>
      <c r="L2882" s="96"/>
      <c r="M2882" s="97"/>
      <c r="N2882" s="98"/>
      <c r="O2882" s="98"/>
      <c r="P2882" s="97"/>
      <c r="Q2882" s="94"/>
      <c r="R2882" s="99"/>
      <c r="S2882" s="94"/>
      <c r="T2882" s="100"/>
      <c r="U2882" s="95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0"/>
      <c r="B2883" s="91"/>
      <c r="C2883" s="92"/>
      <c r="D2883" s="92"/>
      <c r="E2883" s="93"/>
      <c r="F2883" s="94"/>
      <c r="G2883" s="94"/>
      <c r="H2883" s="94"/>
      <c r="I2883" s="94"/>
      <c r="J2883" s="93"/>
      <c r="K2883" s="95"/>
      <c r="L2883" s="96"/>
      <c r="M2883" s="97"/>
      <c r="N2883" s="98"/>
      <c r="O2883" s="98"/>
      <c r="P2883" s="97"/>
      <c r="Q2883" s="94"/>
      <c r="R2883" s="99"/>
      <c r="S2883" s="94"/>
      <c r="T2883" s="100"/>
      <c r="U2883" s="95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0"/>
      <c r="B2884" s="91"/>
      <c r="C2884" s="92"/>
      <c r="D2884" s="92"/>
      <c r="E2884" s="93"/>
      <c r="F2884" s="94"/>
      <c r="G2884" s="94"/>
      <c r="H2884" s="94"/>
      <c r="I2884" s="94"/>
      <c r="J2884" s="93"/>
      <c r="K2884" s="95"/>
      <c r="L2884" s="96"/>
      <c r="M2884" s="97"/>
      <c r="N2884" s="98"/>
      <c r="O2884" s="98"/>
      <c r="P2884" s="97"/>
      <c r="Q2884" s="94"/>
      <c r="R2884" s="99"/>
      <c r="S2884" s="94"/>
      <c r="T2884" s="100"/>
      <c r="U2884" s="95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0"/>
      <c r="B2885" s="91"/>
      <c r="C2885" s="92"/>
      <c r="D2885" s="92"/>
      <c r="E2885" s="93"/>
      <c r="F2885" s="94"/>
      <c r="G2885" s="94"/>
      <c r="H2885" s="94"/>
      <c r="I2885" s="94"/>
      <c r="J2885" s="93"/>
      <c r="K2885" s="95"/>
      <c r="L2885" s="96"/>
      <c r="M2885" s="97"/>
      <c r="N2885" s="98"/>
      <c r="O2885" s="98"/>
      <c r="P2885" s="97"/>
      <c r="Q2885" s="94"/>
      <c r="R2885" s="99"/>
      <c r="S2885" s="94"/>
      <c r="T2885" s="100"/>
      <c r="U2885" s="95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0"/>
      <c r="B2886" s="91"/>
      <c r="C2886" s="92"/>
      <c r="D2886" s="92"/>
      <c r="E2886" s="93"/>
      <c r="F2886" s="94"/>
      <c r="G2886" s="94"/>
      <c r="H2886" s="94"/>
      <c r="I2886" s="94"/>
      <c r="J2886" s="93"/>
      <c r="K2886" s="95"/>
      <c r="L2886" s="96"/>
      <c r="M2886" s="97"/>
      <c r="N2886" s="98"/>
      <c r="O2886" s="98"/>
      <c r="P2886" s="97"/>
      <c r="Q2886" s="94"/>
      <c r="R2886" s="99"/>
      <c r="S2886" s="94"/>
      <c r="T2886" s="100"/>
      <c r="U2886" s="95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0"/>
      <c r="B2887" s="91"/>
      <c r="C2887" s="92"/>
      <c r="D2887" s="92"/>
      <c r="E2887" s="93"/>
      <c r="F2887" s="94"/>
      <c r="G2887" s="94"/>
      <c r="H2887" s="94"/>
      <c r="I2887" s="94"/>
      <c r="J2887" s="93"/>
      <c r="K2887" s="95"/>
      <c r="L2887" s="96"/>
      <c r="M2887" s="97"/>
      <c r="N2887" s="98"/>
      <c r="O2887" s="98"/>
      <c r="P2887" s="97"/>
      <c r="Q2887" s="94"/>
      <c r="R2887" s="99"/>
      <c r="S2887" s="94"/>
      <c r="T2887" s="100"/>
      <c r="U2887" s="95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0"/>
      <c r="B2888" s="91"/>
      <c r="C2888" s="92"/>
      <c r="D2888" s="92"/>
      <c r="E2888" s="93"/>
      <c r="F2888" s="94"/>
      <c r="G2888" s="94"/>
      <c r="H2888" s="94"/>
      <c r="I2888" s="94"/>
      <c r="J2888" s="93"/>
      <c r="K2888" s="95"/>
      <c r="L2888" s="96"/>
      <c r="M2888" s="97"/>
      <c r="N2888" s="98"/>
      <c r="O2888" s="98"/>
      <c r="P2888" s="97"/>
      <c r="Q2888" s="94"/>
      <c r="R2888" s="99"/>
      <c r="S2888" s="94"/>
      <c r="T2888" s="100"/>
      <c r="U2888" s="95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0"/>
      <c r="B2889" s="91"/>
      <c r="C2889" s="92"/>
      <c r="D2889" s="92"/>
      <c r="E2889" s="93"/>
      <c r="F2889" s="94"/>
      <c r="G2889" s="94"/>
      <c r="H2889" s="94"/>
      <c r="I2889" s="94"/>
      <c r="J2889" s="93"/>
      <c r="K2889" s="95"/>
      <c r="L2889" s="96"/>
      <c r="M2889" s="97"/>
      <c r="N2889" s="98"/>
      <c r="O2889" s="98"/>
      <c r="P2889" s="97"/>
      <c r="Q2889" s="94"/>
      <c r="R2889" s="99"/>
      <c r="S2889" s="94"/>
      <c r="T2889" s="100"/>
      <c r="U2889" s="95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0"/>
      <c r="B2890" s="91"/>
      <c r="C2890" s="92"/>
      <c r="D2890" s="92"/>
      <c r="E2890" s="93"/>
      <c r="F2890" s="94"/>
      <c r="G2890" s="94"/>
      <c r="H2890" s="94"/>
      <c r="I2890" s="94"/>
      <c r="J2890" s="93"/>
      <c r="K2890" s="95"/>
      <c r="L2890" s="96"/>
      <c r="M2890" s="97"/>
      <c r="N2890" s="98"/>
      <c r="O2890" s="98"/>
      <c r="P2890" s="97"/>
      <c r="Q2890" s="94"/>
      <c r="R2890" s="99"/>
      <c r="S2890" s="94"/>
      <c r="T2890" s="100"/>
      <c r="U2890" s="95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0"/>
      <c r="B2891" s="91"/>
      <c r="C2891" s="92"/>
      <c r="D2891" s="92"/>
      <c r="E2891" s="93"/>
      <c r="F2891" s="94"/>
      <c r="G2891" s="94"/>
      <c r="H2891" s="94"/>
      <c r="I2891" s="94"/>
      <c r="J2891" s="93"/>
      <c r="K2891" s="95"/>
      <c r="L2891" s="96"/>
      <c r="M2891" s="97"/>
      <c r="N2891" s="98"/>
      <c r="O2891" s="98"/>
      <c r="P2891" s="97"/>
      <c r="Q2891" s="94"/>
      <c r="R2891" s="99"/>
      <c r="S2891" s="94"/>
      <c r="T2891" s="100"/>
      <c r="U2891" s="95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0"/>
      <c r="B2892" s="91"/>
      <c r="C2892" s="92"/>
      <c r="D2892" s="92"/>
      <c r="E2892" s="93"/>
      <c r="F2892" s="94"/>
      <c r="G2892" s="94"/>
      <c r="H2892" s="94"/>
      <c r="I2892" s="94"/>
      <c r="J2892" s="93"/>
      <c r="K2892" s="95"/>
      <c r="L2892" s="96"/>
      <c r="M2892" s="97"/>
      <c r="N2892" s="98"/>
      <c r="O2892" s="98"/>
      <c r="P2892" s="97"/>
      <c r="Q2892" s="94"/>
      <c r="R2892" s="99"/>
      <c r="S2892" s="94"/>
      <c r="T2892" s="100"/>
      <c r="U2892" s="95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0"/>
      <c r="B2893" s="91"/>
      <c r="C2893" s="92"/>
      <c r="D2893" s="92"/>
      <c r="E2893" s="93"/>
      <c r="F2893" s="94"/>
      <c r="G2893" s="94"/>
      <c r="H2893" s="94"/>
      <c r="I2893" s="94"/>
      <c r="J2893" s="93"/>
      <c r="K2893" s="95"/>
      <c r="L2893" s="96"/>
      <c r="M2893" s="97"/>
      <c r="N2893" s="98"/>
      <c r="O2893" s="98"/>
      <c r="P2893" s="97"/>
      <c r="Q2893" s="94"/>
      <c r="R2893" s="99"/>
      <c r="S2893" s="94"/>
      <c r="T2893" s="100"/>
      <c r="U2893" s="95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0"/>
      <c r="B2894" s="91"/>
      <c r="C2894" s="92"/>
      <c r="D2894" s="92"/>
      <c r="E2894" s="93"/>
      <c r="F2894" s="94"/>
      <c r="G2894" s="94"/>
      <c r="H2894" s="94"/>
      <c r="I2894" s="94"/>
      <c r="J2894" s="93"/>
      <c r="K2894" s="95"/>
      <c r="L2894" s="96"/>
      <c r="M2894" s="97"/>
      <c r="N2894" s="98"/>
      <c r="O2894" s="98"/>
      <c r="P2894" s="97"/>
      <c r="Q2894" s="94"/>
      <c r="R2894" s="99"/>
      <c r="S2894" s="94"/>
      <c r="T2894" s="100"/>
      <c r="U2894" s="95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0"/>
      <c r="B2895" s="91"/>
      <c r="C2895" s="92"/>
      <c r="D2895" s="92"/>
      <c r="E2895" s="93"/>
      <c r="F2895" s="94"/>
      <c r="G2895" s="94"/>
      <c r="H2895" s="94"/>
      <c r="I2895" s="94"/>
      <c r="J2895" s="93"/>
      <c r="K2895" s="95"/>
      <c r="L2895" s="96"/>
      <c r="M2895" s="97"/>
      <c r="N2895" s="98"/>
      <c r="O2895" s="98"/>
      <c r="P2895" s="97"/>
      <c r="Q2895" s="94"/>
      <c r="R2895" s="99"/>
      <c r="S2895" s="94"/>
      <c r="T2895" s="100"/>
      <c r="U2895" s="95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0"/>
      <c r="B2896" s="91"/>
      <c r="C2896" s="92"/>
      <c r="D2896" s="92"/>
      <c r="E2896" s="93"/>
      <c r="F2896" s="94"/>
      <c r="G2896" s="94"/>
      <c r="H2896" s="94"/>
      <c r="I2896" s="94"/>
      <c r="J2896" s="93"/>
      <c r="K2896" s="95"/>
      <c r="L2896" s="96"/>
      <c r="M2896" s="97"/>
      <c r="N2896" s="98"/>
      <c r="O2896" s="98"/>
      <c r="P2896" s="97"/>
      <c r="Q2896" s="94"/>
      <c r="R2896" s="99"/>
      <c r="S2896" s="94"/>
      <c r="T2896" s="100"/>
      <c r="U2896" s="95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0"/>
      <c r="B2897" s="91"/>
      <c r="C2897" s="92"/>
      <c r="D2897" s="92"/>
      <c r="E2897" s="93"/>
      <c r="F2897" s="94"/>
      <c r="G2897" s="94"/>
      <c r="H2897" s="94"/>
      <c r="I2897" s="94"/>
      <c r="J2897" s="93"/>
      <c r="K2897" s="95"/>
      <c r="L2897" s="96"/>
      <c r="M2897" s="97"/>
      <c r="N2897" s="98"/>
      <c r="O2897" s="98"/>
      <c r="P2897" s="97"/>
      <c r="Q2897" s="94"/>
      <c r="R2897" s="99"/>
      <c r="S2897" s="94"/>
      <c r="T2897" s="100"/>
      <c r="U2897" s="95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0"/>
      <c r="B2898" s="91"/>
      <c r="C2898" s="92"/>
      <c r="D2898" s="92"/>
      <c r="E2898" s="93"/>
      <c r="F2898" s="94"/>
      <c r="G2898" s="94"/>
      <c r="H2898" s="94"/>
      <c r="I2898" s="94"/>
      <c r="J2898" s="93"/>
      <c r="K2898" s="95"/>
      <c r="L2898" s="96"/>
      <c r="M2898" s="97"/>
      <c r="N2898" s="98"/>
      <c r="O2898" s="98"/>
      <c r="P2898" s="97"/>
      <c r="Q2898" s="94"/>
      <c r="R2898" s="99"/>
      <c r="S2898" s="94"/>
      <c r="T2898" s="100"/>
      <c r="U2898" s="95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0"/>
      <c r="B2899" s="91"/>
      <c r="C2899" s="92"/>
      <c r="D2899" s="92"/>
      <c r="E2899" s="93"/>
      <c r="F2899" s="94"/>
      <c r="G2899" s="94"/>
      <c r="H2899" s="94"/>
      <c r="I2899" s="94"/>
      <c r="J2899" s="93"/>
      <c r="K2899" s="95"/>
      <c r="L2899" s="96"/>
      <c r="M2899" s="97"/>
      <c r="N2899" s="98"/>
      <c r="O2899" s="98"/>
      <c r="P2899" s="97"/>
      <c r="Q2899" s="94"/>
      <c r="R2899" s="99"/>
      <c r="S2899" s="94"/>
      <c r="T2899" s="100"/>
      <c r="U2899" s="95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0"/>
      <c r="B2900" s="91"/>
      <c r="C2900" s="92"/>
      <c r="D2900" s="92"/>
      <c r="E2900" s="93"/>
      <c r="F2900" s="94"/>
      <c r="G2900" s="94"/>
      <c r="H2900" s="94"/>
      <c r="I2900" s="94"/>
      <c r="J2900" s="93"/>
      <c r="K2900" s="95"/>
      <c r="L2900" s="96"/>
      <c r="M2900" s="97"/>
      <c r="N2900" s="98"/>
      <c r="O2900" s="98"/>
      <c r="P2900" s="97"/>
      <c r="Q2900" s="94"/>
      <c r="R2900" s="99"/>
      <c r="S2900" s="94"/>
      <c r="T2900" s="100"/>
      <c r="U2900" s="95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0"/>
      <c r="B2901" s="91"/>
      <c r="C2901" s="92"/>
      <c r="D2901" s="92"/>
      <c r="E2901" s="93"/>
      <c r="F2901" s="94"/>
      <c r="G2901" s="94"/>
      <c r="H2901" s="94"/>
      <c r="I2901" s="94"/>
      <c r="J2901" s="93"/>
      <c r="K2901" s="95"/>
      <c r="L2901" s="96"/>
      <c r="M2901" s="97"/>
      <c r="N2901" s="98"/>
      <c r="O2901" s="98"/>
      <c r="P2901" s="97"/>
      <c r="Q2901" s="94"/>
      <c r="R2901" s="99"/>
      <c r="S2901" s="94"/>
      <c r="T2901" s="100"/>
      <c r="U2901" s="95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0"/>
      <c r="B2902" s="91"/>
      <c r="C2902" s="92"/>
      <c r="D2902" s="92"/>
      <c r="E2902" s="93"/>
      <c r="F2902" s="94"/>
      <c r="G2902" s="94"/>
      <c r="H2902" s="94"/>
      <c r="I2902" s="94"/>
      <c r="J2902" s="93"/>
      <c r="K2902" s="95"/>
      <c r="L2902" s="96"/>
      <c r="M2902" s="97"/>
      <c r="N2902" s="98"/>
      <c r="O2902" s="98"/>
      <c r="P2902" s="97"/>
      <c r="Q2902" s="94"/>
      <c r="R2902" s="99"/>
      <c r="S2902" s="94"/>
      <c r="T2902" s="100"/>
      <c r="U2902" s="95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0"/>
      <c r="B2903" s="91"/>
      <c r="C2903" s="92"/>
      <c r="D2903" s="92"/>
      <c r="E2903" s="93"/>
      <c r="F2903" s="94"/>
      <c r="G2903" s="94"/>
      <c r="H2903" s="94"/>
      <c r="I2903" s="94"/>
      <c r="J2903" s="93"/>
      <c r="K2903" s="95"/>
      <c r="L2903" s="96"/>
      <c r="M2903" s="97"/>
      <c r="N2903" s="98"/>
      <c r="O2903" s="98"/>
      <c r="P2903" s="97"/>
      <c r="Q2903" s="94"/>
      <c r="R2903" s="99"/>
      <c r="S2903" s="94"/>
      <c r="T2903" s="100"/>
      <c r="U2903" s="95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0"/>
      <c r="B2904" s="91"/>
      <c r="C2904" s="92"/>
      <c r="D2904" s="92"/>
      <c r="E2904" s="93"/>
      <c r="F2904" s="94"/>
      <c r="G2904" s="94"/>
      <c r="H2904" s="94"/>
      <c r="I2904" s="94"/>
      <c r="J2904" s="93"/>
      <c r="K2904" s="95"/>
      <c r="L2904" s="96"/>
      <c r="M2904" s="97"/>
      <c r="N2904" s="98"/>
      <c r="O2904" s="98"/>
      <c r="P2904" s="97"/>
      <c r="Q2904" s="94"/>
      <c r="R2904" s="99"/>
      <c r="S2904" s="94"/>
      <c r="T2904" s="100"/>
      <c r="U2904" s="95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0"/>
      <c r="B2905" s="91"/>
      <c r="C2905" s="92"/>
      <c r="D2905" s="92"/>
      <c r="E2905" s="93"/>
      <c r="F2905" s="94"/>
      <c r="G2905" s="94"/>
      <c r="H2905" s="94"/>
      <c r="I2905" s="94"/>
      <c r="J2905" s="93"/>
      <c r="K2905" s="95"/>
      <c r="L2905" s="96"/>
      <c r="M2905" s="97"/>
      <c r="N2905" s="98"/>
      <c r="O2905" s="98"/>
      <c r="P2905" s="97"/>
      <c r="Q2905" s="94"/>
      <c r="R2905" s="99"/>
      <c r="S2905" s="94"/>
      <c r="T2905" s="100"/>
      <c r="U2905" s="95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0"/>
      <c r="B2906" s="91"/>
      <c r="C2906" s="92"/>
      <c r="D2906" s="92"/>
      <c r="E2906" s="93"/>
      <c r="F2906" s="94"/>
      <c r="G2906" s="94"/>
      <c r="H2906" s="94"/>
      <c r="I2906" s="94"/>
      <c r="J2906" s="93"/>
      <c r="K2906" s="95"/>
      <c r="L2906" s="96"/>
      <c r="M2906" s="97"/>
      <c r="N2906" s="98"/>
      <c r="O2906" s="98"/>
      <c r="P2906" s="97"/>
      <c r="Q2906" s="94"/>
      <c r="R2906" s="99"/>
      <c r="S2906" s="94"/>
      <c r="T2906" s="100"/>
      <c r="U2906" s="95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0"/>
      <c r="B2907" s="91"/>
      <c r="C2907" s="92"/>
      <c r="D2907" s="92"/>
      <c r="E2907" s="93"/>
      <c r="F2907" s="94"/>
      <c r="G2907" s="94"/>
      <c r="H2907" s="94"/>
      <c r="I2907" s="94"/>
      <c r="J2907" s="93"/>
      <c r="K2907" s="95"/>
      <c r="L2907" s="96"/>
      <c r="M2907" s="97"/>
      <c r="N2907" s="98"/>
      <c r="O2907" s="98"/>
      <c r="P2907" s="97"/>
      <c r="Q2907" s="94"/>
      <c r="R2907" s="99"/>
      <c r="S2907" s="94"/>
      <c r="T2907" s="100"/>
      <c r="U2907" s="95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0"/>
      <c r="B2908" s="91"/>
      <c r="C2908" s="92"/>
      <c r="D2908" s="92"/>
      <c r="E2908" s="93"/>
      <c r="F2908" s="94"/>
      <c r="G2908" s="94"/>
      <c r="H2908" s="94"/>
      <c r="I2908" s="94"/>
      <c r="J2908" s="93"/>
      <c r="K2908" s="95"/>
      <c r="L2908" s="96"/>
      <c r="M2908" s="97"/>
      <c r="N2908" s="98"/>
      <c r="O2908" s="98"/>
      <c r="P2908" s="97"/>
      <c r="Q2908" s="94"/>
      <c r="R2908" s="99"/>
      <c r="S2908" s="94"/>
      <c r="T2908" s="100"/>
      <c r="U2908" s="95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0"/>
      <c r="B2909" s="91"/>
      <c r="C2909" s="92"/>
      <c r="D2909" s="92"/>
      <c r="E2909" s="93"/>
      <c r="F2909" s="94"/>
      <c r="G2909" s="94"/>
      <c r="H2909" s="94"/>
      <c r="I2909" s="94"/>
      <c r="J2909" s="93"/>
      <c r="K2909" s="95"/>
      <c r="L2909" s="96"/>
      <c r="M2909" s="97"/>
      <c r="N2909" s="98"/>
      <c r="O2909" s="98"/>
      <c r="P2909" s="97"/>
      <c r="Q2909" s="94"/>
      <c r="R2909" s="99"/>
      <c r="S2909" s="94"/>
      <c r="T2909" s="100"/>
      <c r="U2909" s="95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0"/>
      <c r="B2910" s="91"/>
      <c r="C2910" s="92"/>
      <c r="D2910" s="92"/>
      <c r="E2910" s="93"/>
      <c r="F2910" s="94"/>
      <c r="G2910" s="94"/>
      <c r="H2910" s="94"/>
      <c r="I2910" s="94"/>
      <c r="J2910" s="93"/>
      <c r="K2910" s="95"/>
      <c r="L2910" s="96"/>
      <c r="M2910" s="97"/>
      <c r="N2910" s="98"/>
      <c r="O2910" s="98"/>
      <c r="P2910" s="97"/>
      <c r="Q2910" s="94"/>
      <c r="R2910" s="99"/>
      <c r="S2910" s="94"/>
      <c r="T2910" s="100"/>
      <c r="U2910" s="95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0"/>
      <c r="B2911" s="91"/>
      <c r="C2911" s="92"/>
      <c r="D2911" s="92"/>
      <c r="E2911" s="93"/>
      <c r="F2911" s="94"/>
      <c r="G2911" s="94"/>
      <c r="H2911" s="94"/>
      <c r="I2911" s="94"/>
      <c r="J2911" s="93"/>
      <c r="K2911" s="95"/>
      <c r="L2911" s="96"/>
      <c r="M2911" s="97"/>
      <c r="N2911" s="98"/>
      <c r="O2911" s="98"/>
      <c r="P2911" s="97"/>
      <c r="Q2911" s="94"/>
      <c r="R2911" s="99"/>
      <c r="S2911" s="94"/>
      <c r="T2911" s="100"/>
      <c r="U2911" s="95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0"/>
      <c r="B2912" s="91"/>
      <c r="C2912" s="92"/>
      <c r="D2912" s="92"/>
      <c r="E2912" s="93"/>
      <c r="F2912" s="94"/>
      <c r="G2912" s="94"/>
      <c r="H2912" s="94"/>
      <c r="I2912" s="94"/>
      <c r="J2912" s="93"/>
      <c r="K2912" s="95"/>
      <c r="L2912" s="96"/>
      <c r="M2912" s="97"/>
      <c r="N2912" s="98"/>
      <c r="O2912" s="98"/>
      <c r="P2912" s="97"/>
      <c r="Q2912" s="94"/>
      <c r="R2912" s="99"/>
      <c r="S2912" s="94"/>
      <c r="T2912" s="100"/>
      <c r="U2912" s="95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0"/>
      <c r="B2913" s="91"/>
      <c r="C2913" s="92"/>
      <c r="D2913" s="92"/>
      <c r="E2913" s="93"/>
      <c r="F2913" s="94"/>
      <c r="G2913" s="94"/>
      <c r="H2913" s="94"/>
      <c r="I2913" s="94"/>
      <c r="J2913" s="93"/>
      <c r="K2913" s="95"/>
      <c r="L2913" s="96"/>
      <c r="M2913" s="97"/>
      <c r="N2913" s="98"/>
      <c r="O2913" s="98"/>
      <c r="P2913" s="97"/>
      <c r="Q2913" s="94"/>
      <c r="R2913" s="99"/>
      <c r="S2913" s="94"/>
      <c r="T2913" s="100"/>
      <c r="U2913" s="95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0"/>
      <c r="B2914" s="91"/>
      <c r="C2914" s="92"/>
      <c r="D2914" s="92"/>
      <c r="E2914" s="93"/>
      <c r="F2914" s="94"/>
      <c r="G2914" s="94"/>
      <c r="H2914" s="94"/>
      <c r="I2914" s="94"/>
      <c r="J2914" s="93"/>
      <c r="K2914" s="95"/>
      <c r="L2914" s="96"/>
      <c r="M2914" s="97"/>
      <c r="N2914" s="98"/>
      <c r="O2914" s="98"/>
      <c r="P2914" s="97"/>
      <c r="Q2914" s="94"/>
      <c r="R2914" s="99"/>
      <c r="S2914" s="94"/>
      <c r="T2914" s="100"/>
      <c r="U2914" s="95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0"/>
      <c r="B2915" s="91"/>
      <c r="C2915" s="92"/>
      <c r="D2915" s="92"/>
      <c r="E2915" s="93"/>
      <c r="F2915" s="94"/>
      <c r="G2915" s="94"/>
      <c r="H2915" s="94"/>
      <c r="I2915" s="94"/>
      <c r="J2915" s="93"/>
      <c r="K2915" s="95"/>
      <c r="L2915" s="96"/>
      <c r="M2915" s="97"/>
      <c r="N2915" s="98"/>
      <c r="O2915" s="98"/>
      <c r="P2915" s="97"/>
      <c r="Q2915" s="94"/>
      <c r="R2915" s="99"/>
      <c r="S2915" s="94"/>
      <c r="T2915" s="100"/>
      <c r="U2915" s="95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0"/>
      <c r="B2916" s="91"/>
      <c r="C2916" s="92"/>
      <c r="D2916" s="92"/>
      <c r="E2916" s="93"/>
      <c r="F2916" s="94"/>
      <c r="G2916" s="94"/>
      <c r="H2916" s="94"/>
      <c r="I2916" s="94"/>
      <c r="J2916" s="93"/>
      <c r="K2916" s="95"/>
      <c r="L2916" s="96"/>
      <c r="M2916" s="97"/>
      <c r="N2916" s="98"/>
      <c r="O2916" s="98"/>
      <c r="P2916" s="97"/>
      <c r="Q2916" s="94"/>
      <c r="R2916" s="99"/>
      <c r="S2916" s="94"/>
      <c r="T2916" s="100"/>
      <c r="U2916" s="95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0"/>
      <c r="B2917" s="91"/>
      <c r="C2917" s="92"/>
      <c r="D2917" s="92"/>
      <c r="E2917" s="93"/>
      <c r="F2917" s="94"/>
      <c r="G2917" s="94"/>
      <c r="H2917" s="94"/>
      <c r="I2917" s="94"/>
      <c r="J2917" s="93"/>
      <c r="K2917" s="95"/>
      <c r="L2917" s="96"/>
      <c r="M2917" s="97"/>
      <c r="N2917" s="98"/>
      <c r="O2917" s="98"/>
      <c r="P2917" s="97"/>
      <c r="Q2917" s="94"/>
      <c r="R2917" s="99"/>
      <c r="S2917" s="94"/>
      <c r="T2917" s="100"/>
      <c r="U2917" s="95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0"/>
      <c r="B2918" s="91"/>
      <c r="C2918" s="92"/>
      <c r="D2918" s="92"/>
      <c r="E2918" s="93"/>
      <c r="F2918" s="94"/>
      <c r="G2918" s="94"/>
      <c r="H2918" s="94"/>
      <c r="I2918" s="94"/>
      <c r="J2918" s="93"/>
      <c r="K2918" s="95"/>
      <c r="L2918" s="96"/>
      <c r="M2918" s="97"/>
      <c r="N2918" s="98"/>
      <c r="O2918" s="98"/>
      <c r="P2918" s="97"/>
      <c r="Q2918" s="94"/>
      <c r="R2918" s="99"/>
      <c r="S2918" s="94"/>
      <c r="T2918" s="100"/>
      <c r="U2918" s="95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0"/>
      <c r="B2919" s="91"/>
      <c r="C2919" s="92"/>
      <c r="D2919" s="92"/>
      <c r="E2919" s="93"/>
      <c r="F2919" s="94"/>
      <c r="G2919" s="94"/>
      <c r="H2919" s="94"/>
      <c r="I2919" s="94"/>
      <c r="J2919" s="93"/>
      <c r="K2919" s="95"/>
      <c r="L2919" s="96"/>
      <c r="M2919" s="97"/>
      <c r="N2919" s="98"/>
      <c r="O2919" s="98"/>
      <c r="P2919" s="97"/>
      <c r="Q2919" s="94"/>
      <c r="R2919" s="99"/>
      <c r="S2919" s="94"/>
      <c r="T2919" s="100"/>
      <c r="U2919" s="95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0"/>
      <c r="B2920" s="91"/>
      <c r="C2920" s="92"/>
      <c r="D2920" s="92"/>
      <c r="E2920" s="93"/>
      <c r="F2920" s="94"/>
      <c r="G2920" s="94"/>
      <c r="H2920" s="94"/>
      <c r="I2920" s="94"/>
      <c r="J2920" s="93"/>
      <c r="K2920" s="95"/>
      <c r="L2920" s="96"/>
      <c r="M2920" s="97"/>
      <c r="N2920" s="98"/>
      <c r="O2920" s="98"/>
      <c r="P2920" s="97"/>
      <c r="Q2920" s="94"/>
      <c r="R2920" s="99"/>
      <c r="S2920" s="94"/>
      <c r="T2920" s="100"/>
      <c r="U2920" s="95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0"/>
      <c r="B2921" s="91"/>
      <c r="C2921" s="92"/>
      <c r="D2921" s="92"/>
      <c r="E2921" s="93"/>
      <c r="F2921" s="94"/>
      <c r="G2921" s="94"/>
      <c r="H2921" s="94"/>
      <c r="I2921" s="94"/>
      <c r="J2921" s="93"/>
      <c r="K2921" s="95"/>
      <c r="L2921" s="96"/>
      <c r="M2921" s="97"/>
      <c r="N2921" s="98"/>
      <c r="O2921" s="98"/>
      <c r="P2921" s="97"/>
      <c r="Q2921" s="94"/>
      <c r="R2921" s="99"/>
      <c r="S2921" s="94"/>
      <c r="T2921" s="100"/>
      <c r="U2921" s="95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0"/>
      <c r="B2922" s="91"/>
      <c r="C2922" s="92"/>
      <c r="D2922" s="92"/>
      <c r="E2922" s="93"/>
      <c r="F2922" s="94"/>
      <c r="G2922" s="94"/>
      <c r="H2922" s="94"/>
      <c r="I2922" s="94"/>
      <c r="J2922" s="93"/>
      <c r="K2922" s="95"/>
      <c r="L2922" s="96"/>
      <c r="M2922" s="97"/>
      <c r="N2922" s="98"/>
      <c r="O2922" s="98"/>
      <c r="P2922" s="97"/>
      <c r="Q2922" s="94"/>
      <c r="R2922" s="99"/>
      <c r="S2922" s="94"/>
      <c r="T2922" s="100"/>
      <c r="U2922" s="95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0"/>
      <c r="B2923" s="91"/>
      <c r="C2923" s="92"/>
      <c r="D2923" s="92"/>
      <c r="E2923" s="93"/>
      <c r="F2923" s="94"/>
      <c r="G2923" s="94"/>
      <c r="H2923" s="94"/>
      <c r="I2923" s="94"/>
      <c r="J2923" s="93"/>
      <c r="K2923" s="95"/>
      <c r="L2923" s="96"/>
      <c r="M2923" s="97"/>
      <c r="N2923" s="98"/>
      <c r="O2923" s="98"/>
      <c r="P2923" s="97"/>
      <c r="Q2923" s="94"/>
      <c r="R2923" s="99"/>
      <c r="S2923" s="94"/>
      <c r="T2923" s="100"/>
      <c r="U2923" s="95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0"/>
      <c r="B2924" s="91"/>
      <c r="C2924" s="92"/>
      <c r="D2924" s="92"/>
      <c r="E2924" s="93"/>
      <c r="F2924" s="94"/>
      <c r="G2924" s="94"/>
      <c r="H2924" s="94"/>
      <c r="I2924" s="94"/>
      <c r="J2924" s="93"/>
      <c r="K2924" s="95"/>
      <c r="L2924" s="96"/>
      <c r="M2924" s="97"/>
      <c r="N2924" s="98"/>
      <c r="O2924" s="98"/>
      <c r="P2924" s="97"/>
      <c r="Q2924" s="94"/>
      <c r="R2924" s="99"/>
      <c r="S2924" s="94"/>
      <c r="T2924" s="100"/>
      <c r="U2924" s="95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0"/>
      <c r="B2925" s="91"/>
      <c r="C2925" s="92"/>
      <c r="D2925" s="92"/>
      <c r="E2925" s="93"/>
      <c r="F2925" s="94"/>
      <c r="G2925" s="94"/>
      <c r="H2925" s="94"/>
      <c r="I2925" s="94"/>
      <c r="J2925" s="93"/>
      <c r="K2925" s="95"/>
      <c r="L2925" s="96"/>
      <c r="M2925" s="97"/>
      <c r="N2925" s="98"/>
      <c r="O2925" s="98"/>
      <c r="P2925" s="97"/>
      <c r="Q2925" s="94"/>
      <c r="R2925" s="99"/>
      <c r="S2925" s="94"/>
      <c r="T2925" s="100"/>
      <c r="U2925" s="95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0"/>
      <c r="B2926" s="91"/>
      <c r="C2926" s="92"/>
      <c r="D2926" s="92"/>
      <c r="E2926" s="93"/>
      <c r="F2926" s="94"/>
      <c r="G2926" s="94"/>
      <c r="H2926" s="94"/>
      <c r="I2926" s="94"/>
      <c r="J2926" s="93"/>
      <c r="K2926" s="95"/>
      <c r="L2926" s="96"/>
      <c r="M2926" s="97"/>
      <c r="N2926" s="98"/>
      <c r="O2926" s="98"/>
      <c r="P2926" s="97"/>
      <c r="Q2926" s="94"/>
      <c r="R2926" s="99"/>
      <c r="S2926" s="94"/>
      <c r="T2926" s="100"/>
      <c r="U2926" s="95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0"/>
      <c r="B2927" s="91"/>
      <c r="C2927" s="92"/>
      <c r="D2927" s="92"/>
      <c r="E2927" s="93"/>
      <c r="F2927" s="94"/>
      <c r="G2927" s="94"/>
      <c r="H2927" s="94"/>
      <c r="I2927" s="94"/>
      <c r="J2927" s="93"/>
      <c r="K2927" s="95"/>
      <c r="L2927" s="96"/>
      <c r="M2927" s="97"/>
      <c r="N2927" s="98"/>
      <c r="O2927" s="98"/>
      <c r="P2927" s="97"/>
      <c r="Q2927" s="94"/>
      <c r="R2927" s="99"/>
      <c r="S2927" s="94"/>
      <c r="T2927" s="100"/>
      <c r="U2927" s="95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0"/>
      <c r="B2928" s="91"/>
      <c r="C2928" s="92"/>
      <c r="D2928" s="92"/>
      <c r="E2928" s="93"/>
      <c r="F2928" s="94"/>
      <c r="G2928" s="94"/>
      <c r="H2928" s="94"/>
      <c r="I2928" s="94"/>
      <c r="J2928" s="93"/>
      <c r="K2928" s="95"/>
      <c r="L2928" s="96"/>
      <c r="M2928" s="97"/>
      <c r="N2928" s="98"/>
      <c r="O2928" s="98"/>
      <c r="P2928" s="97"/>
      <c r="Q2928" s="94"/>
      <c r="R2928" s="99"/>
      <c r="S2928" s="94"/>
      <c r="T2928" s="100"/>
      <c r="U2928" s="95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0"/>
      <c r="B2929" s="91"/>
      <c r="C2929" s="92"/>
      <c r="D2929" s="92"/>
      <c r="E2929" s="93"/>
      <c r="F2929" s="94"/>
      <c r="G2929" s="94"/>
      <c r="H2929" s="94"/>
      <c r="I2929" s="94"/>
      <c r="J2929" s="93"/>
      <c r="K2929" s="95"/>
      <c r="L2929" s="96"/>
      <c r="M2929" s="97"/>
      <c r="N2929" s="98"/>
      <c r="O2929" s="98"/>
      <c r="P2929" s="97"/>
      <c r="Q2929" s="94"/>
      <c r="R2929" s="99"/>
      <c r="S2929" s="94"/>
      <c r="T2929" s="100"/>
      <c r="U2929" s="95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0"/>
      <c r="B2930" s="91"/>
      <c r="C2930" s="92"/>
      <c r="D2930" s="92"/>
      <c r="E2930" s="93"/>
      <c r="F2930" s="94"/>
      <c r="G2930" s="94"/>
      <c r="H2930" s="94"/>
      <c r="I2930" s="94"/>
      <c r="J2930" s="93"/>
      <c r="K2930" s="95"/>
      <c r="L2930" s="96"/>
      <c r="M2930" s="97"/>
      <c r="N2930" s="98"/>
      <c r="O2930" s="98"/>
      <c r="P2930" s="97"/>
      <c r="Q2930" s="94"/>
      <c r="R2930" s="99"/>
      <c r="S2930" s="94"/>
      <c r="T2930" s="100"/>
      <c r="U2930" s="95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0"/>
      <c r="B2931" s="91"/>
      <c r="C2931" s="92"/>
      <c r="D2931" s="92"/>
      <c r="E2931" s="93"/>
      <c r="F2931" s="94"/>
      <c r="G2931" s="94"/>
      <c r="H2931" s="94"/>
      <c r="I2931" s="94"/>
      <c r="J2931" s="93"/>
      <c r="K2931" s="95"/>
      <c r="L2931" s="96"/>
      <c r="M2931" s="97"/>
      <c r="N2931" s="98"/>
      <c r="O2931" s="98"/>
      <c r="P2931" s="97"/>
      <c r="Q2931" s="94"/>
      <c r="R2931" s="99"/>
      <c r="S2931" s="94"/>
      <c r="T2931" s="100"/>
      <c r="U2931" s="95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0"/>
      <c r="B2932" s="91"/>
      <c r="C2932" s="92"/>
      <c r="D2932" s="92"/>
      <c r="E2932" s="93"/>
      <c r="F2932" s="94"/>
      <c r="G2932" s="94"/>
      <c r="H2932" s="94"/>
      <c r="I2932" s="94"/>
      <c r="J2932" s="93"/>
      <c r="K2932" s="95"/>
      <c r="L2932" s="96"/>
      <c r="M2932" s="97"/>
      <c r="N2932" s="98"/>
      <c r="O2932" s="98"/>
      <c r="P2932" s="97"/>
      <c r="Q2932" s="94"/>
      <c r="R2932" s="99"/>
      <c r="S2932" s="94"/>
      <c r="T2932" s="100"/>
      <c r="U2932" s="95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0"/>
      <c r="B2933" s="91"/>
      <c r="C2933" s="92"/>
      <c r="D2933" s="92"/>
      <c r="E2933" s="93"/>
      <c r="F2933" s="94"/>
      <c r="G2933" s="94"/>
      <c r="H2933" s="94"/>
      <c r="I2933" s="94"/>
      <c r="J2933" s="93"/>
      <c r="K2933" s="95"/>
      <c r="L2933" s="96"/>
      <c r="M2933" s="97"/>
      <c r="N2933" s="98"/>
      <c r="O2933" s="98"/>
      <c r="P2933" s="97"/>
      <c r="Q2933" s="94"/>
      <c r="R2933" s="99"/>
      <c r="S2933" s="94"/>
      <c r="T2933" s="100"/>
      <c r="U2933" s="95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1"/>
      <c r="B2934" s="102"/>
      <c r="C2934" s="103"/>
      <c r="D2934" s="103"/>
      <c r="E2934" s="104"/>
      <c r="F2934" s="105"/>
      <c r="G2934" s="105"/>
      <c r="H2934" s="105"/>
      <c r="I2934" s="105"/>
      <c r="J2934" s="104"/>
      <c r="K2934" s="106"/>
      <c r="L2934" s="107"/>
      <c r="M2934" s="108"/>
      <c r="N2934" s="109"/>
      <c r="O2934" s="109"/>
      <c r="P2934" s="108"/>
      <c r="Q2934" s="105"/>
      <c r="R2934" s="110"/>
      <c r="S2934" s="105"/>
      <c r="T2934" s="111"/>
      <c r="U2934" s="106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3" priority="6">
      <formula>$P1799&gt;0</formula>
    </cfRule>
  </conditionalFormatting>
  <conditionalFormatting sqref="E1799:E2612">
    <cfRule type="expression" dxfId="2" priority="5">
      <formula>$M1799&gt;0</formula>
    </cfRule>
  </conditionalFormatting>
  <conditionalFormatting sqref="A968:A2613">
    <cfRule type="expression" dxfId="1" priority="3">
      <formula>$P968&gt;0</formula>
    </cfRule>
  </conditionalFormatting>
  <conditionalFormatting sqref="A12:U967">
    <cfRule type="expression" dxfId="0" priority="1">
      <formula>$P12&gt;0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2025-04-28T16:22:04Z</dcterms:modified>
</cp:coreProperties>
</file>